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Site (GoDaddy)\Gustavo Canedo\5- Publicados\3- Transformadores de Potência\"/>
    </mc:Choice>
  </mc:AlternateContent>
  <xr:revisionPtr revIDLastSave="0" documentId="13_ncr:1_{7FAB77DB-D952-4B55-A271-6339BBEA42C8}" xr6:coauthVersionLast="47" xr6:coauthVersionMax="47" xr10:uidLastSave="{00000000-0000-0000-0000-000000000000}"/>
  <bookViews>
    <workbookView xWindow="-105" yWindow="0" windowWidth="9810" windowHeight="15585" xr2:uid="{AAE2F8FC-8935-49DC-8935-32237D450042}"/>
  </bookViews>
  <sheets>
    <sheet name="Simplificada" sheetId="8" r:id="rId1"/>
    <sheet name="Completa" sheetId="6" r:id="rId2"/>
  </sheets>
  <definedNames>
    <definedName name="_Hlk516300768" localSheetId="1">Completa!#REF!</definedName>
    <definedName name="_Hlk516300768" localSheetId="0">Simplificada!#REF!</definedName>
    <definedName name="_Hlk56521553" localSheetId="1">Completa!$M$16</definedName>
    <definedName name="_Hlk56521553" localSheetId="0">Simplificada!$M$16</definedName>
    <definedName name="_xlnm.Print_Area" localSheetId="1">Completa!#REF!</definedName>
    <definedName name="_xlnm.Print_Area" localSheetId="0">Simplificada!#REF!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5" i="6" l="1"/>
  <c r="D91" i="8" l="1"/>
  <c r="D78" i="8"/>
  <c r="D79" i="8" s="1"/>
  <c r="D65" i="8"/>
  <c r="D66" i="8" s="1"/>
  <c r="D61" i="8"/>
  <c r="D62" i="8" s="1"/>
  <c r="E93" i="8" s="1"/>
  <c r="D58" i="8"/>
  <c r="D53" i="8"/>
  <c r="D87" i="8" s="1"/>
  <c r="D50" i="8"/>
  <c r="D45" i="8"/>
  <c r="D42" i="8"/>
  <c r="D38" i="8"/>
  <c r="G52" i="8" s="1"/>
  <c r="I56" i="8" l="1"/>
  <c r="I60" i="8"/>
  <c r="D54" i="8"/>
  <c r="E87" i="8" s="1"/>
  <c r="F60" i="8"/>
  <c r="F56" i="8"/>
  <c r="D85" i="8"/>
  <c r="E86" i="8" s="1"/>
  <c r="D81" i="8"/>
  <c r="E81" i="8" s="1"/>
  <c r="G41" i="8"/>
  <c r="G48" i="8"/>
  <c r="D46" i="8"/>
  <c r="D93" i="8"/>
  <c r="G38" i="8" l="1"/>
  <c r="G45" i="8"/>
  <c r="D86" i="8"/>
  <c r="D80" i="8"/>
  <c r="E80" i="8"/>
  <c r="K24" i="8"/>
  <c r="E92" i="8"/>
  <c r="D92" i="8"/>
  <c r="D38" i="6"/>
  <c r="G52" i="6" s="1"/>
  <c r="D42" i="6"/>
  <c r="D46" i="6"/>
  <c r="D50" i="6"/>
  <c r="D53" i="6"/>
  <c r="D54" i="6" s="1"/>
  <c r="E87" i="6" s="1"/>
  <c r="D58" i="6"/>
  <c r="D61" i="6"/>
  <c r="D93" i="6" s="1"/>
  <c r="D65" i="6"/>
  <c r="D66" i="6" s="1"/>
  <c r="D78" i="6"/>
  <c r="K22" i="8" l="1"/>
  <c r="K23" i="8"/>
  <c r="E97" i="8"/>
  <c r="C97" i="8"/>
  <c r="C96" i="8" s="1"/>
  <c r="C101" i="8" s="1"/>
  <c r="D81" i="6"/>
  <c r="E81" i="6" s="1"/>
  <c r="D62" i="6"/>
  <c r="E93" i="6" s="1"/>
  <c r="I56" i="6"/>
  <c r="I60" i="6"/>
  <c r="G48" i="6"/>
  <c r="G41" i="6"/>
  <c r="F60" i="6"/>
  <c r="F56" i="6"/>
  <c r="D87" i="6"/>
  <c r="I52" i="8" l="1"/>
  <c r="H33" i="8" s="1"/>
  <c r="D98" i="8"/>
  <c r="D103" i="8" s="1"/>
  <c r="G45" i="6"/>
  <c r="G38" i="6"/>
  <c r="K24" i="6"/>
  <c r="E98" i="8" l="1"/>
  <c r="E103" i="8"/>
  <c r="E102" i="8"/>
  <c r="E73" i="8" s="1"/>
  <c r="C102" i="8"/>
  <c r="D73" i="8" s="1"/>
  <c r="K23" i="6"/>
  <c r="K22" i="6"/>
  <c r="D72" i="8" l="1"/>
  <c r="D74" i="8"/>
  <c r="E74" i="8" s="1"/>
  <c r="I52" i="6"/>
  <c r="D91" i="6" s="1"/>
  <c r="D92" i="6" s="1"/>
  <c r="H33" i="6" l="1"/>
  <c r="D85" i="6"/>
  <c r="D86" i="6" s="1"/>
  <c r="D79" i="6"/>
  <c r="D80" i="6" s="1"/>
  <c r="E92" i="6"/>
  <c r="E86" i="6" l="1"/>
  <c r="E80" i="6"/>
  <c r="C97" i="6"/>
  <c r="E97" i="6" l="1"/>
  <c r="C96" i="6" s="1"/>
  <c r="C101" i="6" s="1"/>
  <c r="D98" i="6" l="1"/>
  <c r="E98" i="6" s="1"/>
  <c r="D103" i="6" l="1"/>
  <c r="E103" i="6" s="1"/>
  <c r="E102" i="6" l="1"/>
  <c r="E73" i="6" s="1"/>
  <c r="C102" i="6"/>
  <c r="D73" i="6" s="1"/>
  <c r="D72" i="6" l="1"/>
  <c r="D74" i="6"/>
  <c r="E74" i="6" s="1"/>
</calcChain>
</file>

<file path=xl/sharedStrings.xml><?xml version="1.0" encoding="utf-8"?>
<sst xmlns="http://schemas.openxmlformats.org/spreadsheetml/2006/main" count="98" uniqueCount="47">
  <si>
    <t>a=</t>
  </si>
  <si>
    <t>c=</t>
  </si>
  <si>
    <t>e=</t>
  </si>
  <si>
    <t>Fator de Potência da Carga Constante</t>
  </si>
  <si>
    <t>Fator de Potência da Carga Variável</t>
  </si>
  <si>
    <t>Fator de Potência do(s) Motor(es) na Partida</t>
  </si>
  <si>
    <t>DADOS DO SISTEMA</t>
  </si>
  <si>
    <t>Impedância Nominal do Transformador (%)</t>
  </si>
  <si>
    <t>Tensão Secundária Nominal do Transformador (V)</t>
  </si>
  <si>
    <t>Tensão da Derivação Utilizada do Primário (pu)</t>
  </si>
  <si>
    <t>Tensão Nominal da Carga Constante (V)</t>
  </si>
  <si>
    <t>Tensão Nominal da Carga Variável (V)</t>
  </si>
  <si>
    <t>Tensão Nominal do(s) Motor(es) (V)</t>
  </si>
  <si>
    <t>Corrente de Partida do(s) Motor(es) na Tensão Nominal (A)</t>
  </si>
  <si>
    <t>Tensão Primária Nominal do Transformador (kV)</t>
  </si>
  <si>
    <t>Tensão no Primário do Transformador (kV)</t>
  </si>
  <si>
    <t>Potência Nominal da Carga Constante (kVA)</t>
  </si>
  <si>
    <t>Potência Nominal do Transformador (kVA)</t>
  </si>
  <si>
    <t>Potência Nominal da Carga Variável (kVA)</t>
  </si>
  <si>
    <t xml:space="preserve"> </t>
  </si>
  <si>
    <t>VERIFICAÇÃO</t>
  </si>
  <si>
    <t>θ</t>
  </si>
  <si>
    <t>Dados das Cargas</t>
  </si>
  <si>
    <t>Transformador</t>
  </si>
  <si>
    <t>Informações</t>
  </si>
  <si>
    <t>DOCUMENTOS DE REFERÊNCIA</t>
  </si>
  <si>
    <t>TE.EL.SA.CA.01 Transformadores de Potência - Cálculo da Tensão nos Terminais</t>
  </si>
  <si>
    <r>
      <rPr>
        <b/>
        <i/>
        <sz val="11"/>
        <color theme="1"/>
        <rFont val="Calibri"/>
        <family val="2"/>
        <scheme val="minor"/>
      </rPr>
      <t xml:space="preserve">Estas informações são necessárias, principalmente, para os usuários que querem utilizar a planilha sem ter lido o informativo técnico da teoria. 
</t>
    </r>
    <r>
      <rPr>
        <i/>
        <sz val="11"/>
        <color theme="1"/>
        <rFont val="Calibri"/>
        <family val="2"/>
        <scheme val="minor"/>
      </rPr>
      <t xml:space="preserve">1 - O preenchimento de todos os dados do Transfomador é obrigatório; 
2 - Somente é necessário o preenchimento de todos os Dados das Cargas que existirem. Os dados das demais cargas podem ser deixados em branco.  
3 - Se os campos dos Dados das Cargas estiverem sem informações, a tensão nos terminais do secundário do transformador será igual à tensão do transformador sem carga.
4 - Somente os dados do Transformador e Dados das Cargas devem ser preenchidos;
5 - A correção do resultado depende da correção dos dados de entrada; 
</t>
    </r>
    <r>
      <rPr>
        <b/>
        <i/>
        <sz val="11"/>
        <color rgb="FFFF0000"/>
        <rFont val="Calibri"/>
        <family val="2"/>
        <scheme val="minor"/>
      </rPr>
      <t xml:space="preserve">Importante: Todos os campos desta aba da planilha são idênticos aos campos da planilha Completa, que está em outra aba. Todos os acampos estão ativos, apenas não estão visíveis. Portanto, apenas os campos na cor verde devem ser preenchidos.  </t>
    </r>
  </si>
  <si>
    <t xml:space="preserve">Resistência Nominal do Transformador (%) </t>
  </si>
  <si>
    <r>
      <t>Z</t>
    </r>
    <r>
      <rPr>
        <b/>
        <i/>
        <vertAlign val="subscript"/>
        <sz val="14"/>
        <color theme="1"/>
        <rFont val="Cambria"/>
        <family val="1"/>
      </rPr>
      <t>n</t>
    </r>
  </si>
  <si>
    <r>
      <t>R</t>
    </r>
    <r>
      <rPr>
        <b/>
        <i/>
        <vertAlign val="subscript"/>
        <sz val="14"/>
        <color theme="1"/>
        <rFont val="Cambria"/>
        <family val="1"/>
      </rPr>
      <t>n</t>
    </r>
  </si>
  <si>
    <r>
      <t>V</t>
    </r>
    <r>
      <rPr>
        <b/>
        <i/>
        <sz val="10"/>
        <color theme="1"/>
        <rFont val="Cambria"/>
        <family val="1"/>
      </rPr>
      <t>P</t>
    </r>
    <r>
      <rPr>
        <b/>
        <i/>
        <vertAlign val="subscript"/>
        <sz val="14"/>
        <color theme="1"/>
        <rFont val="Cambria"/>
        <family val="1"/>
      </rPr>
      <t>n</t>
    </r>
  </si>
  <si>
    <r>
      <t>V</t>
    </r>
    <r>
      <rPr>
        <b/>
        <i/>
        <sz val="10"/>
        <color theme="1"/>
        <rFont val="Cambria"/>
        <family val="1"/>
      </rPr>
      <t>S</t>
    </r>
    <r>
      <rPr>
        <b/>
        <i/>
        <vertAlign val="subscript"/>
        <sz val="10"/>
        <color theme="1"/>
        <rFont val="Cambria"/>
        <family val="1"/>
      </rPr>
      <t>n</t>
    </r>
  </si>
  <si>
    <r>
      <t>P</t>
    </r>
    <r>
      <rPr>
        <b/>
        <i/>
        <sz val="10"/>
        <color theme="1"/>
        <rFont val="Cambria"/>
        <family val="1"/>
      </rPr>
      <t>TF</t>
    </r>
    <r>
      <rPr>
        <b/>
        <i/>
        <vertAlign val="subscript"/>
        <sz val="10"/>
        <color theme="1"/>
        <rFont val="Cambria"/>
        <family val="1"/>
      </rPr>
      <t>n</t>
    </r>
  </si>
  <si>
    <r>
      <t>V</t>
    </r>
    <r>
      <rPr>
        <b/>
        <i/>
        <sz val="10"/>
        <color theme="1"/>
        <rFont val="Cambria"/>
        <family val="1"/>
      </rPr>
      <t>P</t>
    </r>
  </si>
  <si>
    <t>k</t>
  </si>
  <si>
    <r>
      <t>Pc</t>
    </r>
    <r>
      <rPr>
        <b/>
        <i/>
        <vertAlign val="subscript"/>
        <sz val="12"/>
        <color theme="1"/>
        <rFont val="Cambria"/>
        <family val="1"/>
      </rPr>
      <t>Kn</t>
    </r>
  </si>
  <si>
    <r>
      <t>Vc</t>
    </r>
    <r>
      <rPr>
        <b/>
        <i/>
        <vertAlign val="subscript"/>
        <sz val="12"/>
        <color theme="1"/>
        <rFont val="Cambria"/>
        <family val="1"/>
      </rPr>
      <t>Kn</t>
    </r>
  </si>
  <si>
    <r>
      <t>FP</t>
    </r>
    <r>
      <rPr>
        <b/>
        <i/>
        <sz val="12"/>
        <color theme="1"/>
        <rFont val="Cambria"/>
        <family val="1"/>
      </rPr>
      <t>c</t>
    </r>
    <r>
      <rPr>
        <b/>
        <i/>
        <vertAlign val="subscript"/>
        <sz val="11"/>
        <color theme="1"/>
        <rFont val="Cambria"/>
        <family val="1"/>
      </rPr>
      <t>K</t>
    </r>
  </si>
  <si>
    <r>
      <t>Pc</t>
    </r>
    <r>
      <rPr>
        <b/>
        <i/>
        <vertAlign val="subscript"/>
        <sz val="14"/>
        <color theme="1"/>
        <rFont val="Cambria"/>
        <family val="1"/>
      </rPr>
      <t>V</t>
    </r>
    <r>
      <rPr>
        <b/>
        <i/>
        <vertAlign val="subscript"/>
        <sz val="12"/>
        <color theme="1"/>
        <rFont val="Cambria"/>
        <family val="1"/>
      </rPr>
      <t>n</t>
    </r>
  </si>
  <si>
    <r>
      <t>Vc</t>
    </r>
    <r>
      <rPr>
        <b/>
        <i/>
        <vertAlign val="subscript"/>
        <sz val="14"/>
        <color theme="1"/>
        <rFont val="Cambria"/>
        <family val="1"/>
      </rPr>
      <t>V</t>
    </r>
    <r>
      <rPr>
        <b/>
        <i/>
        <vertAlign val="subscript"/>
        <sz val="12"/>
        <color theme="1"/>
        <rFont val="Cambria"/>
        <family val="1"/>
      </rPr>
      <t>n</t>
    </r>
  </si>
  <si>
    <r>
      <t>FPc</t>
    </r>
    <r>
      <rPr>
        <b/>
        <i/>
        <vertAlign val="subscript"/>
        <sz val="14"/>
        <color theme="1"/>
        <rFont val="Cambria"/>
        <family val="1"/>
      </rPr>
      <t>v</t>
    </r>
  </si>
  <si>
    <r>
      <t>V</t>
    </r>
    <r>
      <rPr>
        <b/>
        <i/>
        <sz val="11"/>
        <color theme="1"/>
        <rFont val="Cambria"/>
        <family val="1"/>
      </rPr>
      <t>M</t>
    </r>
    <r>
      <rPr>
        <b/>
        <i/>
        <vertAlign val="subscript"/>
        <sz val="14"/>
        <color theme="1"/>
        <rFont val="Cambria"/>
        <family val="1"/>
      </rPr>
      <t>p</t>
    </r>
    <r>
      <rPr>
        <b/>
        <i/>
        <vertAlign val="subscript"/>
        <sz val="12"/>
        <color theme="1"/>
        <rFont val="Cambria"/>
        <family val="1"/>
      </rPr>
      <t>n</t>
    </r>
  </si>
  <si>
    <r>
      <t>I</t>
    </r>
    <r>
      <rPr>
        <b/>
        <i/>
        <sz val="11"/>
        <color theme="1"/>
        <rFont val="Cambria"/>
        <family val="1"/>
      </rPr>
      <t>M</t>
    </r>
    <r>
      <rPr>
        <b/>
        <i/>
        <vertAlign val="subscript"/>
        <sz val="14"/>
        <color theme="1"/>
        <rFont val="Cambria"/>
        <family val="1"/>
      </rPr>
      <t>p</t>
    </r>
    <r>
      <rPr>
        <b/>
        <i/>
        <vertAlign val="subscript"/>
        <sz val="12"/>
        <color theme="1"/>
        <rFont val="Cambria"/>
        <family val="1"/>
      </rPr>
      <t>n</t>
    </r>
  </si>
  <si>
    <r>
      <t>FP</t>
    </r>
    <r>
      <rPr>
        <b/>
        <i/>
        <sz val="12"/>
        <color theme="1"/>
        <rFont val="Cambria"/>
        <family val="1"/>
      </rPr>
      <t>M</t>
    </r>
    <r>
      <rPr>
        <b/>
        <i/>
        <vertAlign val="subscript"/>
        <sz val="11"/>
        <color theme="1"/>
        <rFont val="Cambria"/>
        <family val="1"/>
      </rPr>
      <t>p</t>
    </r>
  </si>
  <si>
    <r>
      <rPr>
        <b/>
        <i/>
        <sz val="14"/>
        <color theme="1"/>
        <rFont val="Cambria"/>
        <family val="1"/>
      </rPr>
      <t>V</t>
    </r>
    <r>
      <rPr>
        <b/>
        <i/>
        <sz val="12"/>
        <color theme="1"/>
        <rFont val="Cambria"/>
        <family val="1"/>
      </rPr>
      <t>T</t>
    </r>
    <r>
      <rPr>
        <b/>
        <i/>
        <vertAlign val="subscript"/>
        <sz val="10"/>
        <color theme="1"/>
        <rFont val="Arial"/>
        <family val="2"/>
      </rPr>
      <t>S</t>
    </r>
    <r>
      <rPr>
        <i/>
        <sz val="11"/>
        <color theme="1"/>
        <rFont val="Arial"/>
        <family val="2"/>
      </rPr>
      <t xml:space="preserve"> Tensão nos terminais do secundário do transformador (V)</t>
    </r>
  </si>
  <si>
    <r>
      <t xml:space="preserve">1 - O preenchimento de </t>
    </r>
    <r>
      <rPr>
        <b/>
        <i/>
        <u/>
        <sz val="11"/>
        <color theme="1"/>
        <rFont val="Calibri"/>
        <family val="2"/>
        <scheme val="minor"/>
      </rPr>
      <t>todos</t>
    </r>
    <r>
      <rPr>
        <i/>
        <sz val="11"/>
        <color theme="1"/>
        <rFont val="Calibri"/>
        <family val="2"/>
        <scheme val="minor"/>
      </rPr>
      <t xml:space="preserve"> os dados do Transfomador é obrigatório; 
2 - Somente é necessário o preenchimento de </t>
    </r>
    <r>
      <rPr>
        <b/>
        <i/>
        <u/>
        <sz val="11"/>
        <color theme="1"/>
        <rFont val="Calibri"/>
        <family val="2"/>
        <scheme val="minor"/>
      </rPr>
      <t>todos</t>
    </r>
    <r>
      <rPr>
        <i/>
        <sz val="11"/>
        <color theme="1"/>
        <rFont val="Calibri"/>
        <family val="2"/>
        <scheme val="minor"/>
      </rPr>
      <t xml:space="preserve"> os Dados das Cargas que existirem. Os dados das demais cargas podem ser deixados em branco.  
3 - Se os campos dos Dados das Cargas estiverem sem informações, a tensão nos terminais do secundário do transformador será igual à tensão do transformador sem carga.
4 - Somente os dados do Transformador e Dados das Cargas devem ser preenchidos;
5 - A correção do resultado depende da correção dos dados de entrada; 
6 - Na falta de dados da resistência nominal do transformador, adotar 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</si>
</sst>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37" x14ac:knownFonts="1">
    <font>
      <sz val="11"/>
      <color theme="1"/>
      <name val="Calibri"/>
      <family val="2"/>
      <scheme val="minor"/>
    </font>
    <font>
      <b/>
      <sz val="11"/>
      <color theme="1"/>
      <name val="Calibri"/>
      <family val="2"/>
      <scheme val="minor"/>
    </font>
    <font>
      <b/>
      <sz val="11"/>
      <name val="Calibri"/>
      <family val="2"/>
      <scheme val="minor"/>
    </font>
    <font>
      <b/>
      <u/>
      <sz val="11"/>
      <color theme="1"/>
      <name val="Calibri"/>
      <family val="2"/>
      <scheme val="minor"/>
    </font>
    <font>
      <u/>
      <sz val="11"/>
      <color theme="1"/>
      <name val="Calibri"/>
      <family val="2"/>
      <scheme val="minor"/>
    </font>
    <font>
      <b/>
      <sz val="11"/>
      <color theme="1"/>
      <name val="Arial"/>
      <family val="2"/>
    </font>
    <font>
      <b/>
      <u/>
      <sz val="14"/>
      <color theme="1"/>
      <name val="Calibri"/>
      <family val="2"/>
      <scheme val="minor"/>
    </font>
    <font>
      <i/>
      <sz val="11"/>
      <color theme="1"/>
      <name val="Calibri"/>
      <family val="2"/>
      <scheme val="minor"/>
    </font>
    <font>
      <b/>
      <i/>
      <sz val="11"/>
      <color theme="1"/>
      <name val="Calibri"/>
      <family val="2"/>
      <scheme val="minor"/>
    </font>
    <font>
      <i/>
      <sz val="11"/>
      <color theme="1"/>
      <name val="Arial"/>
      <family val="2"/>
    </font>
    <font>
      <b/>
      <sz val="11"/>
      <color theme="0"/>
      <name val="Calibri"/>
      <family val="2"/>
      <scheme val="minor"/>
    </font>
    <font>
      <b/>
      <sz val="11"/>
      <name val="Arial"/>
      <family val="2"/>
    </font>
    <font>
      <sz val="14"/>
      <color theme="1"/>
      <name val="Calibri"/>
      <family val="2"/>
      <scheme val="minor"/>
    </font>
    <font>
      <b/>
      <sz val="12"/>
      <color theme="1"/>
      <name val="Calibri"/>
      <family val="2"/>
      <scheme val="minor"/>
    </font>
    <font>
      <i/>
      <sz val="14"/>
      <color theme="1"/>
      <name val="Cambria Math"/>
      <family val="1"/>
    </font>
    <font>
      <b/>
      <sz val="14"/>
      <color theme="1"/>
      <name val="Arial"/>
      <family val="2"/>
    </font>
    <font>
      <b/>
      <i/>
      <sz val="11"/>
      <color rgb="FFFF0000"/>
      <name val="Calibri"/>
      <family val="2"/>
      <scheme val="minor"/>
    </font>
    <font>
      <sz val="11"/>
      <color theme="0"/>
      <name val="Calibri"/>
      <family val="2"/>
      <scheme val="minor"/>
    </font>
    <font>
      <b/>
      <sz val="11"/>
      <color theme="0"/>
      <name val="Arial"/>
      <family val="2"/>
    </font>
    <font>
      <b/>
      <sz val="14"/>
      <color theme="0"/>
      <name val="Arial"/>
      <family val="2"/>
    </font>
    <font>
      <i/>
      <sz val="14"/>
      <color theme="0"/>
      <name val="Cambria Math"/>
      <family val="1"/>
    </font>
    <font>
      <b/>
      <sz val="12"/>
      <color theme="0"/>
      <name val="Calibri"/>
      <family val="2"/>
      <scheme val="minor"/>
    </font>
    <font>
      <sz val="14"/>
      <color theme="0"/>
      <name val="Calibri"/>
      <family val="2"/>
      <scheme val="minor"/>
    </font>
    <font>
      <b/>
      <sz val="12"/>
      <color theme="1"/>
      <name val="Arial"/>
      <family val="2"/>
    </font>
    <font>
      <sz val="12"/>
      <color theme="1"/>
      <name val="Arial"/>
      <family val="2"/>
    </font>
    <font>
      <sz val="12"/>
      <name val="Arial"/>
      <family val="2"/>
    </font>
    <font>
      <b/>
      <i/>
      <u/>
      <sz val="11"/>
      <color theme="1"/>
      <name val="Calibri"/>
      <family val="2"/>
      <scheme val="minor"/>
    </font>
    <font>
      <b/>
      <i/>
      <sz val="11"/>
      <color theme="1"/>
      <name val="Cambria"/>
      <family val="1"/>
    </font>
    <font>
      <b/>
      <i/>
      <vertAlign val="subscript"/>
      <sz val="11"/>
      <color theme="1"/>
      <name val="Cambria"/>
      <family val="1"/>
    </font>
    <font>
      <b/>
      <i/>
      <sz val="12"/>
      <color theme="1"/>
      <name val="Cambria"/>
      <family val="1"/>
    </font>
    <font>
      <b/>
      <i/>
      <vertAlign val="subscript"/>
      <sz val="12"/>
      <color theme="1"/>
      <name val="Cambria"/>
      <family val="1"/>
    </font>
    <font>
      <b/>
      <i/>
      <sz val="10"/>
      <color theme="1"/>
      <name val="Cambria"/>
      <family val="1"/>
    </font>
    <font>
      <b/>
      <i/>
      <sz val="14"/>
      <color theme="1"/>
      <name val="Cambria"/>
      <family val="1"/>
    </font>
    <font>
      <b/>
      <i/>
      <vertAlign val="subscript"/>
      <sz val="14"/>
      <color theme="1"/>
      <name val="Cambria"/>
      <family val="1"/>
    </font>
    <font>
      <b/>
      <i/>
      <vertAlign val="subscript"/>
      <sz val="10"/>
      <color theme="1"/>
      <name val="Cambria"/>
      <family val="1"/>
    </font>
    <font>
      <i/>
      <sz val="11"/>
      <color theme="1"/>
      <name val="Arial"/>
      <family val="1"/>
    </font>
    <font>
      <b/>
      <i/>
      <vertAlign val="subscript"/>
      <sz val="10"/>
      <color theme="1"/>
      <name val="Arial"/>
      <family val="2"/>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CFDDB"/>
        <bgColor indexed="64"/>
      </patternFill>
    </fill>
    <fill>
      <patternFill patternType="solid">
        <fgColor rgb="FFEDE2F6"/>
        <bgColor indexed="64"/>
      </patternFill>
    </fill>
    <fill>
      <patternFill patternType="solid">
        <fgColor rgb="FFD5F4FF"/>
        <bgColor indexed="64"/>
      </patternFill>
    </fill>
    <fill>
      <patternFill patternType="solid">
        <fgColor theme="0" tint="-4.9989318521683403E-2"/>
        <bgColor indexed="64"/>
      </patternFill>
    </fill>
    <fill>
      <patternFill patternType="solid">
        <fgColor rgb="FFD5FFE8"/>
        <bgColor indexed="64"/>
      </patternFill>
    </fill>
    <fill>
      <patternFill patternType="solid">
        <fgColor rgb="FFFFFF99"/>
        <bgColor indexed="64"/>
      </patternFill>
    </fill>
    <fill>
      <patternFill patternType="solid">
        <fgColor theme="7" tint="0.79998168889431442"/>
        <bgColor indexed="64"/>
      </patternFill>
    </fill>
    <fill>
      <patternFill patternType="solid">
        <fgColor theme="0" tint="-0.14999847407452621"/>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215">
    <xf numFmtId="0" fontId="0" fillId="0" borderId="0" xfId="0"/>
    <xf numFmtId="0" fontId="0" fillId="4" borderId="2" xfId="0" applyFill="1" applyBorder="1" applyAlignment="1" applyProtection="1">
      <alignment horizontal="right" vertical="center"/>
      <protection locked="0"/>
    </xf>
    <xf numFmtId="0" fontId="0" fillId="4" borderId="4" xfId="0" applyFill="1" applyBorder="1" applyAlignment="1" applyProtection="1">
      <alignment horizontal="right" vertical="center"/>
      <protection locked="0"/>
    </xf>
    <xf numFmtId="0" fontId="0" fillId="4" borderId="6" xfId="0" applyFill="1" applyBorder="1" applyAlignment="1" applyProtection="1">
      <alignment horizontal="right" vertical="center"/>
      <protection locked="0"/>
    </xf>
    <xf numFmtId="0" fontId="0" fillId="4" borderId="49" xfId="0" applyFill="1" applyBorder="1" applyAlignment="1" applyProtection="1">
      <alignment horizontal="right" vertical="center"/>
      <protection locked="0"/>
    </xf>
    <xf numFmtId="0" fontId="0" fillId="4" borderId="50" xfId="0" applyFill="1" applyBorder="1" applyAlignment="1" applyProtection="1">
      <alignment horizontal="right" vertical="center"/>
      <protection locked="0"/>
    </xf>
    <xf numFmtId="0" fontId="0" fillId="2" borderId="0" xfId="0" applyFill="1"/>
    <xf numFmtId="0" fontId="0" fillId="10" borderId="16" xfId="0" applyFill="1" applyBorder="1"/>
    <xf numFmtId="0" fontId="0" fillId="10" borderId="0" xfId="0" applyFill="1"/>
    <xf numFmtId="0" fontId="0" fillId="2" borderId="9" xfId="0" applyFill="1" applyBorder="1"/>
    <xf numFmtId="0" fontId="7" fillId="2" borderId="0" xfId="0" applyFont="1" applyFill="1" applyAlignment="1">
      <alignment vertical="top" wrapText="1"/>
    </xf>
    <xf numFmtId="0" fontId="1" fillId="2" borderId="0" xfId="0" applyFont="1" applyFill="1"/>
    <xf numFmtId="0" fontId="3" fillId="2" borderId="0" xfId="0" applyFont="1" applyFill="1"/>
    <xf numFmtId="0" fontId="4" fillId="2" borderId="0" xfId="0" applyFont="1" applyFill="1"/>
    <xf numFmtId="0" fontId="32" fillId="5" borderId="1" xfId="0" applyFont="1" applyFill="1" applyBorder="1" applyAlignment="1">
      <alignment horizontal="center"/>
    </xf>
    <xf numFmtId="0" fontId="32" fillId="5" borderId="3" xfId="0" applyFont="1" applyFill="1" applyBorder="1" applyAlignment="1">
      <alignment horizontal="center"/>
    </xf>
    <xf numFmtId="0" fontId="2" fillId="2" borderId="0" xfId="0" applyFont="1" applyFill="1" applyAlignment="1">
      <alignment horizontal="right"/>
    </xf>
    <xf numFmtId="0" fontId="1" fillId="2" borderId="0" xfId="0" applyFont="1" applyFill="1" applyAlignment="1">
      <alignment horizontal="right"/>
    </xf>
    <xf numFmtId="0" fontId="25" fillId="2" borderId="0" xfId="0" applyFont="1" applyFill="1" applyAlignment="1">
      <alignment horizontal="left" vertical="center" wrapText="1"/>
    </xf>
    <xf numFmtId="0" fontId="32" fillId="5" borderId="5" xfId="0" applyFont="1" applyFill="1" applyBorder="1" applyAlignment="1">
      <alignment horizontal="center"/>
    </xf>
    <xf numFmtId="0" fontId="32" fillId="6" borderId="1" xfId="0" applyFont="1" applyFill="1" applyBorder="1" applyAlignment="1">
      <alignment horizontal="center"/>
    </xf>
    <xf numFmtId="0" fontId="32" fillId="6" borderId="3" xfId="0" applyFont="1" applyFill="1" applyBorder="1" applyAlignment="1">
      <alignment horizontal="center"/>
    </xf>
    <xf numFmtId="0" fontId="1" fillId="2" borderId="1" xfId="0" applyFont="1" applyFill="1" applyBorder="1" applyAlignment="1">
      <alignment horizontal="right"/>
    </xf>
    <xf numFmtId="0" fontId="2" fillId="12" borderId="2" xfId="0" applyFont="1" applyFill="1" applyBorder="1" applyAlignment="1">
      <alignment horizontal="right"/>
    </xf>
    <xf numFmtId="0" fontId="23" fillId="2" borderId="0" xfId="0" applyFont="1" applyFill="1" applyAlignment="1">
      <alignment wrapText="1"/>
    </xf>
    <xf numFmtId="0" fontId="24" fillId="2" borderId="0" xfId="0" applyFont="1" applyFill="1" applyAlignment="1">
      <alignment wrapText="1"/>
    </xf>
    <xf numFmtId="0" fontId="24" fillId="2" borderId="9" xfId="0" applyFont="1" applyFill="1" applyBorder="1" applyAlignment="1">
      <alignment wrapText="1"/>
    </xf>
    <xf numFmtId="0" fontId="32" fillId="6" borderId="5" xfId="0" applyFont="1" applyFill="1" applyBorder="1" applyAlignment="1">
      <alignment horizontal="center"/>
    </xf>
    <xf numFmtId="0" fontId="1" fillId="2" borderId="3" xfId="0" applyFont="1" applyFill="1" applyBorder="1" applyAlignment="1">
      <alignment horizontal="right"/>
    </xf>
    <xf numFmtId="0" fontId="2" fillId="12" borderId="4" xfId="0" applyFont="1" applyFill="1" applyBorder="1" applyAlignment="1">
      <alignment horizontal="right"/>
    </xf>
    <xf numFmtId="0" fontId="32" fillId="7" borderId="52" xfId="0" applyFont="1" applyFill="1" applyBorder="1" applyAlignment="1">
      <alignment horizontal="center"/>
    </xf>
    <xf numFmtId="0" fontId="1" fillId="2" borderId="5" xfId="0" applyFont="1" applyFill="1" applyBorder="1" applyAlignment="1">
      <alignment horizontal="right"/>
    </xf>
    <xf numFmtId="0" fontId="2" fillId="12" borderId="6" xfId="0" applyFont="1" applyFill="1" applyBorder="1" applyAlignment="1">
      <alignment horizontal="right"/>
    </xf>
    <xf numFmtId="0" fontId="32" fillId="7" borderId="3" xfId="0" applyFont="1" applyFill="1" applyBorder="1" applyAlignment="1">
      <alignment horizontal="center"/>
    </xf>
    <xf numFmtId="0" fontId="32" fillId="7" borderId="54" xfId="0" applyFont="1" applyFill="1" applyBorder="1" applyAlignment="1">
      <alignment horizontal="center"/>
    </xf>
    <xf numFmtId="0" fontId="32" fillId="8" borderId="1" xfId="0" applyFont="1" applyFill="1" applyBorder="1" applyAlignment="1">
      <alignment horizontal="center"/>
    </xf>
    <xf numFmtId="0" fontId="32" fillId="8" borderId="3" xfId="0" applyFont="1" applyFill="1" applyBorder="1" applyAlignment="1">
      <alignment horizontal="center"/>
    </xf>
    <xf numFmtId="0" fontId="32" fillId="8" borderId="5" xfId="0" applyFont="1" applyFill="1" applyBorder="1" applyAlignment="1">
      <alignment horizontal="center"/>
    </xf>
    <xf numFmtId="0" fontId="32" fillId="2" borderId="0" xfId="0" applyFont="1" applyFill="1" applyAlignment="1">
      <alignment horizontal="center"/>
    </xf>
    <xf numFmtId="2" fontId="0" fillId="2" borderId="0" xfId="0" applyNumberFormat="1" applyFill="1"/>
    <xf numFmtId="2" fontId="0" fillId="3" borderId="8" xfId="0" applyNumberFormat="1" applyFill="1" applyBorder="1"/>
    <xf numFmtId="0" fontId="32" fillId="0" borderId="42" xfId="0" applyFont="1" applyBorder="1" applyAlignment="1">
      <alignment horizontal="right"/>
    </xf>
    <xf numFmtId="0" fontId="0" fillId="2" borderId="17" xfId="0" applyFill="1" applyBorder="1"/>
    <xf numFmtId="0" fontId="0" fillId="2" borderId="18" xfId="0" applyFill="1" applyBorder="1"/>
    <xf numFmtId="0" fontId="0" fillId="10" borderId="0" xfId="0" applyFill="1" applyAlignment="1">
      <alignment horizontal="center" vertical="center"/>
    </xf>
    <xf numFmtId="0" fontId="0" fillId="0" borderId="7" xfId="0" applyBorder="1"/>
    <xf numFmtId="0" fontId="0" fillId="12" borderId="8" xfId="0" applyFill="1" applyBorder="1" applyAlignment="1">
      <alignment horizontal="right" vertical="center"/>
    </xf>
    <xf numFmtId="0" fontId="0" fillId="12" borderId="8" xfId="0" applyFill="1" applyBorder="1"/>
    <xf numFmtId="0" fontId="0" fillId="0" borderId="10" xfId="0" applyBorder="1"/>
    <xf numFmtId="0" fontId="0" fillId="12" borderId="10" xfId="0" applyFill="1" applyBorder="1"/>
    <xf numFmtId="0" fontId="0" fillId="0" borderId="14" xfId="0" applyBorder="1"/>
    <xf numFmtId="0" fontId="0" fillId="12" borderId="2" xfId="0" applyFill="1" applyBorder="1" applyAlignment="1">
      <alignment horizontal="right" vertical="center"/>
    </xf>
    <xf numFmtId="2" fontId="0" fillId="13" borderId="6" xfId="0" applyNumberFormat="1" applyFill="1" applyBorder="1"/>
    <xf numFmtId="0" fontId="5" fillId="10" borderId="0" xfId="0" applyFont="1" applyFill="1" applyAlignment="1">
      <alignment horizontal="justify" vertical="center"/>
    </xf>
    <xf numFmtId="0" fontId="0" fillId="10" borderId="0" xfId="0" applyFill="1" applyAlignment="1">
      <alignment horizontal="right" vertical="center"/>
    </xf>
    <xf numFmtId="0" fontId="0" fillId="12" borderId="8" xfId="0" applyFill="1" applyBorder="1" applyAlignment="1">
      <alignment horizontal="right"/>
    </xf>
    <xf numFmtId="0" fontId="0" fillId="10" borderId="0" xfId="0" applyFill="1" applyAlignment="1">
      <alignment horizontal="right"/>
    </xf>
    <xf numFmtId="2" fontId="0" fillId="13" borderId="40" xfId="0" applyNumberFormat="1" applyFill="1" applyBorder="1"/>
    <xf numFmtId="0" fontId="15" fillId="10" borderId="0" xfId="0" applyFont="1" applyFill="1" applyAlignment="1">
      <alignment horizontal="justify" vertical="center"/>
    </xf>
    <xf numFmtId="2" fontId="0" fillId="10" borderId="0" xfId="0" applyNumberFormat="1" applyFill="1"/>
    <xf numFmtId="0" fontId="14" fillId="10" borderId="0" xfId="0" applyFont="1" applyFill="1" applyAlignment="1">
      <alignment horizontal="justify" vertical="center"/>
    </xf>
    <xf numFmtId="0" fontId="1" fillId="10" borderId="0" xfId="0" applyFont="1" applyFill="1"/>
    <xf numFmtId="0" fontId="2" fillId="12" borderId="30" xfId="0" applyFont="1" applyFill="1" applyBorder="1"/>
    <xf numFmtId="0" fontId="2" fillId="12" borderId="6" xfId="0" applyFont="1" applyFill="1" applyBorder="1"/>
    <xf numFmtId="0" fontId="11" fillId="2" borderId="7" xfId="0" applyFont="1" applyFill="1" applyBorder="1" applyAlignment="1">
      <alignment horizontal="center" vertical="center"/>
    </xf>
    <xf numFmtId="0" fontId="2" fillId="12" borderId="29" xfId="0" applyFont="1" applyFill="1" applyBorder="1" applyAlignment="1">
      <alignment horizontal="center" vertical="center"/>
    </xf>
    <xf numFmtId="0" fontId="2" fillId="12" borderId="8" xfId="0" applyFont="1" applyFill="1" applyBorder="1" applyAlignment="1">
      <alignment horizontal="center" vertical="center"/>
    </xf>
    <xf numFmtId="0" fontId="0" fillId="2" borderId="7" xfId="0" applyFill="1" applyBorder="1"/>
    <xf numFmtId="0" fontId="1" fillId="12" borderId="30" xfId="0" applyFont="1" applyFill="1" applyBorder="1"/>
    <xf numFmtId="0" fontId="1" fillId="12" borderId="6" xfId="0" applyFont="1" applyFill="1" applyBorder="1"/>
    <xf numFmtId="0" fontId="1" fillId="12" borderId="29" xfId="0" applyFont="1" applyFill="1" applyBorder="1" applyAlignment="1">
      <alignment vertical="center"/>
    </xf>
    <xf numFmtId="164" fontId="1" fillId="12" borderId="8" xfId="0" applyNumberFormat="1" applyFont="1" applyFill="1" applyBorder="1" applyAlignment="1">
      <alignment vertical="center"/>
    </xf>
    <xf numFmtId="0" fontId="1" fillId="12" borderId="30" xfId="0" applyFont="1" applyFill="1" applyBorder="1" applyAlignment="1">
      <alignment vertical="center"/>
    </xf>
    <xf numFmtId="0" fontId="1" fillId="12" borderId="6" xfId="0" applyFont="1" applyFill="1" applyBorder="1" applyAlignment="1">
      <alignment vertical="center"/>
    </xf>
    <xf numFmtId="164" fontId="1" fillId="12" borderId="6" xfId="0" applyNumberFormat="1" applyFont="1" applyFill="1" applyBorder="1"/>
    <xf numFmtId="164" fontId="1" fillId="12" borderId="6" xfId="0" applyNumberFormat="1" applyFont="1" applyFill="1" applyBorder="1" applyAlignment="1">
      <alignment vertical="center"/>
    </xf>
    <xf numFmtId="0" fontId="1" fillId="12" borderId="8" xfId="0" applyFont="1" applyFill="1" applyBorder="1" applyAlignment="1">
      <alignment vertical="center"/>
    </xf>
    <xf numFmtId="0" fontId="5" fillId="0" borderId="7" xfId="0" applyFont="1" applyBorder="1" applyAlignment="1">
      <alignment horizontal="center" vertical="center"/>
    </xf>
    <xf numFmtId="0" fontId="10" fillId="2" borderId="0" xfId="0" applyFont="1" applyFill="1" applyAlignment="1">
      <alignment horizontal="right"/>
    </xf>
    <xf numFmtId="0" fontId="17" fillId="2" borderId="0" xfId="0" applyFont="1" applyFill="1"/>
    <xf numFmtId="0" fontId="17" fillId="2" borderId="0" xfId="0" applyFont="1" applyFill="1" applyAlignment="1">
      <alignment horizontal="center" vertical="center"/>
    </xf>
    <xf numFmtId="0" fontId="17" fillId="2" borderId="0" xfId="0" applyFont="1" applyFill="1" applyAlignment="1">
      <alignment horizontal="right" vertical="center"/>
    </xf>
    <xf numFmtId="2" fontId="17" fillId="2" borderId="0" xfId="0" applyNumberFormat="1" applyFont="1" applyFill="1"/>
    <xf numFmtId="0" fontId="18" fillId="2" borderId="0" xfId="0" applyFont="1" applyFill="1" applyAlignment="1">
      <alignment horizontal="justify" vertical="center"/>
    </xf>
    <xf numFmtId="0" fontId="17" fillId="2" borderId="0" xfId="0" applyFont="1" applyFill="1" applyAlignment="1">
      <alignment horizontal="right"/>
    </xf>
    <xf numFmtId="0" fontId="19" fillId="2" borderId="0" xfId="0" applyFont="1" applyFill="1" applyAlignment="1">
      <alignment horizontal="justify" vertical="center"/>
    </xf>
    <xf numFmtId="0" fontId="20" fillId="2" borderId="0" xfId="0" applyFont="1" applyFill="1" applyAlignment="1">
      <alignment horizontal="justify" vertical="center"/>
    </xf>
    <xf numFmtId="0" fontId="10" fillId="2" borderId="0" xfId="0" applyFont="1" applyFill="1"/>
    <xf numFmtId="0" fontId="10" fillId="2" borderId="0" xfId="0" applyFont="1" applyFill="1" applyAlignment="1">
      <alignment horizontal="center" vertical="center"/>
    </xf>
    <xf numFmtId="0" fontId="18" fillId="2" borderId="0" xfId="0" applyFont="1" applyFill="1" applyAlignment="1">
      <alignment horizontal="center" vertical="center"/>
    </xf>
    <xf numFmtId="0" fontId="10" fillId="2" borderId="0" xfId="0" applyFont="1" applyFill="1" applyAlignment="1">
      <alignment vertical="center"/>
    </xf>
    <xf numFmtId="164" fontId="10" fillId="2" borderId="0" xfId="0" applyNumberFormat="1" applyFont="1" applyFill="1" applyAlignment="1">
      <alignment vertical="center"/>
    </xf>
    <xf numFmtId="164" fontId="10" fillId="2" borderId="0" xfId="0" applyNumberFormat="1" applyFont="1" applyFill="1"/>
    <xf numFmtId="0" fontId="10" fillId="2" borderId="0" xfId="0" applyFont="1" applyFill="1" applyAlignment="1">
      <alignment horizontal="center" vertical="center"/>
    </xf>
    <xf numFmtId="0" fontId="24" fillId="2" borderId="0" xfId="0" applyFont="1" applyFill="1" applyAlignment="1">
      <alignment horizontal="left" wrapText="1"/>
    </xf>
    <xf numFmtId="0" fontId="0" fillId="7" borderId="53" xfId="0" applyFill="1" applyBorder="1" applyAlignment="1">
      <alignment horizontal="left" vertical="center"/>
    </xf>
    <xf numFmtId="0" fontId="0" fillId="7" borderId="17" xfId="0" applyFill="1" applyBorder="1" applyAlignment="1">
      <alignment horizontal="left" vertical="center"/>
    </xf>
    <xf numFmtId="0" fontId="0" fillId="7" borderId="18" xfId="0" applyFill="1" applyBorder="1" applyAlignment="1">
      <alignment horizontal="left" vertical="center"/>
    </xf>
    <xf numFmtId="0" fontId="0" fillId="7" borderId="11" xfId="0" applyFill="1" applyBorder="1" applyAlignment="1">
      <alignment horizontal="left" vertical="center"/>
    </xf>
    <xf numFmtId="0" fontId="0" fillId="7" borderId="12" xfId="0" applyFill="1" applyBorder="1" applyAlignment="1">
      <alignment horizontal="left" vertical="center"/>
    </xf>
    <xf numFmtId="0" fontId="0" fillId="7" borderId="13" xfId="0" applyFill="1" applyBorder="1" applyAlignment="1">
      <alignment horizontal="left" vertical="center"/>
    </xf>
    <xf numFmtId="0" fontId="0" fillId="7" borderId="55" xfId="0" applyFill="1" applyBorder="1" applyAlignment="1">
      <alignment horizontal="left" vertical="center"/>
    </xf>
    <xf numFmtId="0" fontId="0" fillId="7" borderId="56" xfId="0" applyFill="1" applyBorder="1" applyAlignment="1">
      <alignment horizontal="left" vertical="center"/>
    </xf>
    <xf numFmtId="0" fontId="0" fillId="7" borderId="57" xfId="0" applyFill="1" applyBorder="1" applyAlignment="1">
      <alignment horizontal="left" vertical="center"/>
    </xf>
    <xf numFmtId="0" fontId="17" fillId="2" borderId="0" xfId="0" applyFont="1" applyFill="1" applyAlignment="1">
      <alignment horizontal="center"/>
    </xf>
    <xf numFmtId="0" fontId="35" fillId="0" borderId="14" xfId="0" applyFont="1" applyBorder="1" applyAlignment="1">
      <alignment horizontal="center"/>
    </xf>
    <xf numFmtId="0" fontId="9" fillId="0" borderId="22" xfId="0" applyFont="1" applyBorder="1" applyAlignment="1">
      <alignment horizontal="center"/>
    </xf>
    <xf numFmtId="0" fontId="9" fillId="0" borderId="51" xfId="0" applyFont="1" applyBorder="1" applyAlignment="1">
      <alignment horizontal="center"/>
    </xf>
    <xf numFmtId="0" fontId="10" fillId="2" borderId="0" xfId="0" applyFont="1" applyFill="1" applyAlignment="1">
      <alignment horizontal="center"/>
    </xf>
    <xf numFmtId="0" fontId="21" fillId="2" borderId="0" xfId="0" applyFont="1" applyFill="1" applyAlignment="1">
      <alignment horizontal="center"/>
    </xf>
    <xf numFmtId="0" fontId="22" fillId="2" borderId="0" xfId="0" applyFont="1" applyFill="1" applyAlignment="1">
      <alignment horizontal="center"/>
    </xf>
    <xf numFmtId="0" fontId="5" fillId="9" borderId="23" xfId="0" applyFont="1" applyFill="1" applyBorder="1" applyAlignment="1">
      <alignment horizontal="center" vertical="center" textRotation="90"/>
    </xf>
    <xf numFmtId="0" fontId="5" fillId="9" borderId="24" xfId="0" applyFont="1" applyFill="1" applyBorder="1" applyAlignment="1">
      <alignment horizontal="center" vertical="center" textRotation="90"/>
    </xf>
    <xf numFmtId="0" fontId="5" fillId="9" borderId="25" xfId="0" applyFont="1" applyFill="1" applyBorder="1" applyAlignment="1">
      <alignment horizontal="center" vertical="center" textRotation="90"/>
    </xf>
    <xf numFmtId="0" fontId="0" fillId="6" borderId="19" xfId="0" applyFill="1" applyBorder="1" applyAlignment="1">
      <alignment horizontal="left" vertical="center"/>
    </xf>
    <xf numFmtId="0" fontId="0" fillId="6" borderId="20" xfId="0" applyFill="1" applyBorder="1" applyAlignment="1">
      <alignment horizontal="left" vertical="center"/>
    </xf>
    <xf numFmtId="0" fontId="0" fillId="6" borderId="26" xfId="0" applyFill="1" applyBorder="1" applyAlignment="1">
      <alignment horizontal="left" vertical="center"/>
    </xf>
    <xf numFmtId="0" fontId="0" fillId="6" borderId="11" xfId="0" applyFill="1" applyBorder="1" applyAlignment="1">
      <alignment horizontal="left" vertical="center"/>
    </xf>
    <xf numFmtId="0" fontId="0" fillId="6" borderId="12" xfId="0" applyFill="1" applyBorder="1" applyAlignment="1">
      <alignment horizontal="left" vertical="center"/>
    </xf>
    <xf numFmtId="0" fontId="0" fillId="6" borderId="13" xfId="0" applyFill="1" applyBorder="1" applyAlignment="1">
      <alignment horizontal="left" vertical="center"/>
    </xf>
    <xf numFmtId="0" fontId="0" fillId="6" borderId="27" xfId="0" applyFill="1" applyBorder="1" applyAlignment="1">
      <alignment horizontal="left" vertical="center"/>
    </xf>
    <xf numFmtId="0" fontId="0" fillId="6" borderId="28" xfId="0" applyFill="1" applyBorder="1" applyAlignment="1">
      <alignment horizontal="left" vertical="center"/>
    </xf>
    <xf numFmtId="0" fontId="0" fillId="6" borderId="21" xfId="0" applyFill="1" applyBorder="1" applyAlignment="1">
      <alignment horizontal="left" vertical="center"/>
    </xf>
    <xf numFmtId="0" fontId="0" fillId="8" borderId="27" xfId="0" applyFill="1" applyBorder="1" applyAlignment="1">
      <alignment horizontal="left" vertical="center"/>
    </xf>
    <xf numFmtId="0" fontId="0" fillId="8" borderId="28" xfId="0" applyFill="1" applyBorder="1" applyAlignment="1">
      <alignment horizontal="left" vertical="center"/>
    </xf>
    <xf numFmtId="0" fontId="0" fillId="8" borderId="21" xfId="0" applyFill="1" applyBorder="1" applyAlignment="1">
      <alignment horizontal="left" vertical="center"/>
    </xf>
    <xf numFmtId="0" fontId="0" fillId="8" borderId="19" xfId="0" applyFill="1" applyBorder="1" applyAlignment="1">
      <alignment horizontal="left" vertical="center"/>
    </xf>
    <xf numFmtId="0" fontId="0" fillId="8" borderId="20" xfId="0" applyFill="1" applyBorder="1" applyAlignment="1">
      <alignment horizontal="left" vertical="center"/>
    </xf>
    <xf numFmtId="0" fontId="0" fillId="8" borderId="26" xfId="0" applyFill="1" applyBorder="1" applyAlignment="1">
      <alignment horizontal="left" vertical="center"/>
    </xf>
    <xf numFmtId="0" fontId="0" fillId="8" borderId="11" xfId="0" applyFill="1" applyBorder="1" applyAlignment="1">
      <alignment horizontal="left" vertical="center"/>
    </xf>
    <xf numFmtId="0" fontId="0" fillId="8" borderId="12" xfId="0" applyFill="1" applyBorder="1" applyAlignment="1">
      <alignment horizontal="left" vertical="center"/>
    </xf>
    <xf numFmtId="0" fontId="0" fillId="8" borderId="13" xfId="0" applyFill="1" applyBorder="1" applyAlignment="1">
      <alignment horizontal="left" vertical="center"/>
    </xf>
    <xf numFmtId="0" fontId="6" fillId="11" borderId="14" xfId="0" applyFont="1" applyFill="1" applyBorder="1" applyAlignment="1">
      <alignment horizontal="center"/>
    </xf>
    <xf numFmtId="0" fontId="6" fillId="11" borderId="22" xfId="0" applyFont="1" applyFill="1" applyBorder="1" applyAlignment="1">
      <alignment horizontal="center"/>
    </xf>
    <xf numFmtId="0" fontId="6" fillId="11" borderId="15" xfId="0" applyFont="1" applyFill="1" applyBorder="1" applyAlignment="1">
      <alignment horizontal="center"/>
    </xf>
    <xf numFmtId="0" fontId="5" fillId="9" borderId="14" xfId="0" applyFont="1" applyFill="1" applyBorder="1" applyAlignment="1">
      <alignment horizontal="center" vertical="center"/>
    </xf>
    <xf numFmtId="0" fontId="5" fillId="9" borderId="22" xfId="0" applyFont="1" applyFill="1" applyBorder="1" applyAlignment="1">
      <alignment horizontal="center" vertical="center"/>
    </xf>
    <xf numFmtId="0" fontId="5" fillId="9" borderId="15" xfId="0" applyFont="1" applyFill="1" applyBorder="1" applyAlignment="1">
      <alignment horizontal="center" vertical="center"/>
    </xf>
    <xf numFmtId="0" fontId="0" fillId="5" borderId="19" xfId="0" applyFill="1" applyBorder="1" applyAlignment="1">
      <alignment horizontal="left" vertical="center"/>
    </xf>
    <xf numFmtId="0" fontId="0" fillId="5" borderId="20" xfId="0" applyFill="1" applyBorder="1" applyAlignment="1">
      <alignment horizontal="left" vertical="center"/>
    </xf>
    <xf numFmtId="0" fontId="0" fillId="5" borderId="26" xfId="0" applyFill="1" applyBorder="1" applyAlignment="1">
      <alignment horizontal="left" vertical="center"/>
    </xf>
    <xf numFmtId="0" fontId="0" fillId="5" borderId="11" xfId="0" applyFill="1" applyBorder="1" applyAlignment="1">
      <alignment horizontal="left" vertical="center"/>
    </xf>
    <xf numFmtId="0" fontId="0" fillId="5" borderId="12" xfId="0" applyFill="1" applyBorder="1" applyAlignment="1">
      <alignment horizontal="left" vertical="center"/>
    </xf>
    <xf numFmtId="0" fontId="0" fillId="5" borderId="13" xfId="0" applyFill="1" applyBorder="1" applyAlignment="1">
      <alignment horizontal="left" vertical="center"/>
    </xf>
    <xf numFmtId="0" fontId="23" fillId="2" borderId="47" xfId="0" applyFont="1" applyFill="1" applyBorder="1" applyAlignment="1">
      <alignment horizontal="center" vertical="center"/>
    </xf>
    <xf numFmtId="0" fontId="0" fillId="5" borderId="27" xfId="0" applyFill="1" applyBorder="1" applyAlignment="1">
      <alignment horizontal="left" vertical="center"/>
    </xf>
    <xf numFmtId="0" fontId="0" fillId="5" borderId="28" xfId="0" applyFill="1" applyBorder="1" applyAlignment="1">
      <alignment horizontal="left" vertical="center"/>
    </xf>
    <xf numFmtId="0" fontId="0" fillId="5" borderId="21" xfId="0" applyFill="1" applyBorder="1" applyAlignment="1">
      <alignment horizontal="left" vertical="center"/>
    </xf>
    <xf numFmtId="49" fontId="7" fillId="11" borderId="41" xfId="0" applyNumberFormat="1" applyFont="1" applyFill="1" applyBorder="1" applyAlignment="1">
      <alignment horizontal="left" vertical="center" wrapText="1"/>
    </xf>
    <xf numFmtId="49" fontId="7" fillId="11" borderId="42" xfId="0" applyNumberFormat="1" applyFont="1" applyFill="1" applyBorder="1" applyAlignment="1">
      <alignment horizontal="left" vertical="center" wrapText="1"/>
    </xf>
    <xf numFmtId="49" fontId="7" fillId="11" borderId="43" xfId="0" applyNumberFormat="1" applyFont="1" applyFill="1" applyBorder="1" applyAlignment="1">
      <alignment horizontal="left" vertical="center" wrapText="1"/>
    </xf>
    <xf numFmtId="49" fontId="7" fillId="11" borderId="44" xfId="0" applyNumberFormat="1" applyFont="1" applyFill="1" applyBorder="1" applyAlignment="1">
      <alignment horizontal="left" vertical="center" wrapText="1"/>
    </xf>
    <xf numFmtId="49" fontId="7" fillId="11" borderId="0" xfId="0" applyNumberFormat="1" applyFont="1" applyFill="1" applyAlignment="1">
      <alignment horizontal="left" vertical="center" wrapText="1"/>
    </xf>
    <xf numFmtId="49" fontId="7" fillId="11" borderId="45" xfId="0" applyNumberFormat="1" applyFont="1" applyFill="1" applyBorder="1" applyAlignment="1">
      <alignment horizontal="left" vertical="center" wrapText="1"/>
    </xf>
    <xf numFmtId="49" fontId="7" fillId="11" borderId="46" xfId="0" applyNumberFormat="1" applyFont="1" applyFill="1" applyBorder="1" applyAlignment="1">
      <alignment horizontal="left" vertical="center" wrapText="1"/>
    </xf>
    <xf numFmtId="49" fontId="7" fillId="11" borderId="47" xfId="0" applyNumberFormat="1" applyFont="1" applyFill="1" applyBorder="1" applyAlignment="1">
      <alignment horizontal="left" vertical="center" wrapText="1"/>
    </xf>
    <xf numFmtId="49" fontId="7" fillId="11" borderId="48" xfId="0" applyNumberFormat="1" applyFont="1" applyFill="1" applyBorder="1" applyAlignment="1">
      <alignment horizontal="left" vertical="center" wrapText="1"/>
    </xf>
    <xf numFmtId="0" fontId="23" fillId="2" borderId="14" xfId="0" applyFont="1" applyFill="1" applyBorder="1" applyAlignment="1">
      <alignment horizontal="center" vertical="center"/>
    </xf>
    <xf numFmtId="0" fontId="23" fillId="2" borderId="22" xfId="0" applyFont="1" applyFill="1" applyBorder="1" applyAlignment="1">
      <alignment horizontal="center" vertical="center"/>
    </xf>
    <xf numFmtId="0" fontId="23" fillId="2" borderId="15" xfId="0" applyFont="1" applyFill="1" applyBorder="1" applyAlignment="1">
      <alignment horizontal="center" vertical="center"/>
    </xf>
    <xf numFmtId="0" fontId="25" fillId="0" borderId="41" xfId="0" applyFont="1" applyBorder="1" applyAlignment="1">
      <alignment horizontal="left" vertical="center"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6" xfId="0" applyFont="1" applyBorder="1" applyAlignment="1">
      <alignment horizontal="left" vertical="center" wrapText="1"/>
    </xf>
    <xf numFmtId="0" fontId="25" fillId="0" borderId="47" xfId="0" applyFont="1" applyBorder="1" applyAlignment="1">
      <alignment horizontal="left" vertical="center" wrapText="1"/>
    </xf>
    <xf numFmtId="0" fontId="25" fillId="0" borderId="48" xfId="0" applyFont="1" applyBorder="1" applyAlignment="1">
      <alignment horizontal="left" vertical="center" wrapText="1"/>
    </xf>
    <xf numFmtId="0" fontId="1" fillId="12" borderId="5" xfId="0" applyFont="1" applyFill="1" applyBorder="1" applyAlignment="1">
      <alignment horizontal="center" vertical="center"/>
    </xf>
    <xf numFmtId="0" fontId="1" fillId="12" borderId="30" xfId="0" applyFont="1" applyFill="1" applyBorder="1" applyAlignment="1">
      <alignment horizontal="center" vertical="center"/>
    </xf>
    <xf numFmtId="0" fontId="1" fillId="12" borderId="34" xfId="0" applyFont="1" applyFill="1" applyBorder="1" applyAlignment="1">
      <alignment horizontal="center" vertical="center"/>
    </xf>
    <xf numFmtId="0" fontId="1" fillId="12" borderId="12" xfId="0" applyFont="1" applyFill="1" applyBorder="1" applyAlignment="1">
      <alignment horizontal="center" vertical="center"/>
    </xf>
    <xf numFmtId="0" fontId="1" fillId="12" borderId="33" xfId="0" applyFont="1" applyFill="1" applyBorder="1" applyAlignment="1">
      <alignment horizontal="center" vertical="center"/>
    </xf>
    <xf numFmtId="0" fontId="1" fillId="12" borderId="32" xfId="0" applyFont="1" applyFill="1" applyBorder="1" applyAlignment="1">
      <alignment horizontal="center" vertical="center"/>
    </xf>
    <xf numFmtId="0" fontId="1" fillId="12" borderId="21" xfId="0" applyFont="1" applyFill="1" applyBorder="1" applyAlignment="1">
      <alignment horizontal="center" vertical="center"/>
    </xf>
    <xf numFmtId="0" fontId="2" fillId="12" borderId="31" xfId="0" applyFont="1" applyFill="1" applyBorder="1" applyAlignment="1">
      <alignment horizontal="center" vertical="center"/>
    </xf>
    <xf numFmtId="0" fontId="2" fillId="12" borderId="2" xfId="0" applyFont="1" applyFill="1" applyBorder="1" applyAlignment="1">
      <alignment horizontal="center" vertical="center"/>
    </xf>
    <xf numFmtId="0" fontId="1" fillId="12" borderId="1" xfId="0" applyFont="1" applyFill="1" applyBorder="1" applyAlignment="1">
      <alignment horizontal="center" vertical="center"/>
    </xf>
    <xf numFmtId="0" fontId="1" fillId="12" borderId="31" xfId="0" applyFont="1" applyFill="1" applyBorder="1" applyAlignment="1">
      <alignment horizontal="center" vertical="center"/>
    </xf>
    <xf numFmtId="0" fontId="1" fillId="12" borderId="2" xfId="0" applyFont="1" applyFill="1" applyBorder="1" applyAlignment="1">
      <alignment horizontal="center" vertical="center"/>
    </xf>
    <xf numFmtId="0" fontId="2" fillId="2" borderId="38" xfId="0" applyFont="1" applyFill="1" applyBorder="1" applyAlignment="1">
      <alignment horizontal="center"/>
    </xf>
    <xf numFmtId="0" fontId="2" fillId="2" borderId="37" xfId="0" applyFont="1" applyFill="1" applyBorder="1" applyAlignment="1">
      <alignment horizontal="center"/>
    </xf>
    <xf numFmtId="0" fontId="0" fillId="2" borderId="1" xfId="0" applyFill="1" applyBorder="1" applyAlignment="1">
      <alignment horizontal="center"/>
    </xf>
    <xf numFmtId="0" fontId="0" fillId="2" borderId="5" xfId="0" applyFill="1" applyBorder="1" applyAlignment="1">
      <alignment horizontal="center"/>
    </xf>
    <xf numFmtId="0" fontId="1" fillId="12" borderId="39" xfId="0" applyFont="1" applyFill="1" applyBorder="1" applyAlignment="1">
      <alignment horizontal="center" vertical="center"/>
    </xf>
    <xf numFmtId="0" fontId="1" fillId="12" borderId="15" xfId="0" applyFont="1" applyFill="1" applyBorder="1" applyAlignment="1">
      <alignment horizontal="center" vertical="center"/>
    </xf>
    <xf numFmtId="0" fontId="1" fillId="12" borderId="31" xfId="0" applyFont="1" applyFill="1" applyBorder="1" applyAlignment="1">
      <alignment horizontal="center"/>
    </xf>
    <xf numFmtId="0" fontId="1" fillId="12" borderId="2" xfId="0" applyFont="1" applyFill="1" applyBorder="1" applyAlignment="1">
      <alignment horizontal="center"/>
    </xf>
    <xf numFmtId="0" fontId="0" fillId="2" borderId="38" xfId="0" applyFill="1" applyBorder="1" applyAlignment="1">
      <alignment horizontal="center"/>
    </xf>
    <xf numFmtId="0" fontId="0" fillId="2" borderId="37" xfId="0" applyFill="1" applyBorder="1" applyAlignment="1">
      <alignment horizontal="center"/>
    </xf>
    <xf numFmtId="0" fontId="1" fillId="12" borderId="19" xfId="0" applyFont="1" applyFill="1" applyBorder="1" applyAlignment="1">
      <alignment horizontal="center" vertical="center"/>
    </xf>
    <xf numFmtId="0" fontId="1" fillId="12" borderId="35" xfId="0" applyFont="1" applyFill="1" applyBorder="1" applyAlignment="1">
      <alignment horizontal="center" vertical="center"/>
    </xf>
    <xf numFmtId="0" fontId="0" fillId="12" borderId="36" xfId="0" applyFill="1" applyBorder="1" applyAlignment="1">
      <alignment horizontal="center"/>
    </xf>
    <xf numFmtId="0" fontId="0" fillId="12" borderId="20" xfId="0" applyFill="1" applyBorder="1" applyAlignment="1">
      <alignment horizontal="center"/>
    </xf>
    <xf numFmtId="0" fontId="0" fillId="12" borderId="35" xfId="0" applyFill="1" applyBorder="1" applyAlignment="1">
      <alignment horizontal="center"/>
    </xf>
    <xf numFmtId="0" fontId="13" fillId="10" borderId="0" xfId="0" applyFont="1" applyFill="1" applyAlignment="1">
      <alignment horizontal="center"/>
    </xf>
    <xf numFmtId="0" fontId="12" fillId="10" borderId="0" xfId="0" applyFont="1" applyFill="1" applyAlignment="1">
      <alignment horizontal="center"/>
    </xf>
    <xf numFmtId="0" fontId="0" fillId="0" borderId="1" xfId="0" applyBorder="1" applyAlignment="1">
      <alignment horizontal="center"/>
    </xf>
    <xf numFmtId="0" fontId="0" fillId="0" borderId="5" xfId="0" applyBorder="1" applyAlignment="1">
      <alignment horizontal="center"/>
    </xf>
    <xf numFmtId="0" fontId="0" fillId="12" borderId="11" xfId="0" applyFill="1" applyBorder="1" applyAlignment="1">
      <alignment horizontal="center"/>
    </xf>
    <xf numFmtId="0" fontId="0" fillId="12" borderId="13" xfId="0" applyFill="1" applyBorder="1" applyAlignment="1">
      <alignment horizontal="center"/>
    </xf>
    <xf numFmtId="49" fontId="7" fillId="11" borderId="41" xfId="0" applyNumberFormat="1" applyFont="1" applyFill="1" applyBorder="1" applyAlignment="1">
      <alignment horizontal="left" vertical="top" wrapText="1"/>
    </xf>
    <xf numFmtId="49" fontId="7" fillId="11" borderId="42" xfId="0" applyNumberFormat="1" applyFont="1" applyFill="1" applyBorder="1" applyAlignment="1">
      <alignment horizontal="left" vertical="top" wrapText="1"/>
    </xf>
    <xf numFmtId="49" fontId="7" fillId="11" borderId="43" xfId="0" applyNumberFormat="1" applyFont="1" applyFill="1" applyBorder="1" applyAlignment="1">
      <alignment horizontal="left" vertical="top" wrapText="1"/>
    </xf>
    <xf numFmtId="49" fontId="7" fillId="11" borderId="44" xfId="0" applyNumberFormat="1" applyFont="1" applyFill="1" applyBorder="1" applyAlignment="1">
      <alignment horizontal="left" vertical="top" wrapText="1"/>
    </xf>
    <xf numFmtId="49" fontId="7" fillId="11" borderId="0" xfId="0" applyNumberFormat="1" applyFont="1" applyFill="1" applyAlignment="1">
      <alignment horizontal="left" vertical="top" wrapText="1"/>
    </xf>
    <xf numFmtId="49" fontId="7" fillId="11" borderId="45" xfId="0" applyNumberFormat="1" applyFont="1" applyFill="1" applyBorder="1" applyAlignment="1">
      <alignment horizontal="left" vertical="top" wrapText="1"/>
    </xf>
    <xf numFmtId="49" fontId="7" fillId="11" borderId="46" xfId="0" applyNumberFormat="1" applyFont="1" applyFill="1" applyBorder="1" applyAlignment="1">
      <alignment horizontal="left" vertical="top" wrapText="1"/>
    </xf>
    <xf numFmtId="49" fontId="7" fillId="11" borderId="47" xfId="0" applyNumberFormat="1" applyFont="1" applyFill="1" applyBorder="1" applyAlignment="1">
      <alignment horizontal="left" vertical="top" wrapText="1"/>
    </xf>
    <xf numFmtId="49" fontId="7" fillId="11" borderId="48" xfId="0" applyNumberFormat="1" applyFont="1" applyFill="1" applyBorder="1" applyAlignment="1">
      <alignment horizontal="left" vertical="top" wrapText="1"/>
    </xf>
    <xf numFmtId="0" fontId="6" fillId="11" borderId="41" xfId="0" applyFont="1" applyFill="1" applyBorder="1" applyAlignment="1">
      <alignment horizontal="center"/>
    </xf>
    <xf numFmtId="0" fontId="6" fillId="11" borderId="42" xfId="0" applyFont="1" applyFill="1" applyBorder="1" applyAlignment="1">
      <alignment horizontal="center"/>
    </xf>
    <xf numFmtId="0" fontId="6" fillId="11" borderId="43" xfId="0" applyFont="1" applyFill="1" applyBorder="1" applyAlignment="1">
      <alignment horizontal="center"/>
    </xf>
    <xf numFmtId="0" fontId="24" fillId="2" borderId="9" xfId="0" applyFont="1" applyFill="1" applyBorder="1" applyAlignment="1">
      <alignment horizontal="left" wrapText="1"/>
    </xf>
    <xf numFmtId="0" fontId="25" fillId="0" borderId="14" xfId="0" applyFont="1" applyBorder="1" applyAlignment="1">
      <alignment horizontal="left" vertical="center" wrapText="1"/>
    </xf>
    <xf numFmtId="0" fontId="25" fillId="0" borderId="22" xfId="0" applyFont="1" applyBorder="1" applyAlignment="1">
      <alignment horizontal="left" vertical="center" wrapText="1"/>
    </xf>
    <xf numFmtId="0" fontId="25" fillId="0" borderId="15"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D5F4FF"/>
      <color rgb="FFEDE2F6"/>
      <color rgb="FFD5FFE8"/>
      <color rgb="FFFCFD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3" Type="http://schemas.openxmlformats.org/officeDocument/2006/relationships/image" Target="../media/image15.png"/><Relationship Id="rId18" Type="http://schemas.openxmlformats.org/officeDocument/2006/relationships/image" Target="../media/image20.png"/><Relationship Id="rId26" Type="http://schemas.openxmlformats.org/officeDocument/2006/relationships/image" Target="../media/image28.png"/><Relationship Id="rId39" Type="http://schemas.openxmlformats.org/officeDocument/2006/relationships/image" Target="../media/image41.png"/><Relationship Id="rId21" Type="http://schemas.openxmlformats.org/officeDocument/2006/relationships/image" Target="../media/image23.png"/><Relationship Id="rId34" Type="http://schemas.openxmlformats.org/officeDocument/2006/relationships/image" Target="../media/image36.png"/><Relationship Id="rId7" Type="http://schemas.openxmlformats.org/officeDocument/2006/relationships/image" Target="../media/image9.png"/><Relationship Id="rId2" Type="http://schemas.openxmlformats.org/officeDocument/2006/relationships/image" Target="../media/image4.png"/><Relationship Id="rId16" Type="http://schemas.openxmlformats.org/officeDocument/2006/relationships/image" Target="../media/image18.png"/><Relationship Id="rId20" Type="http://schemas.openxmlformats.org/officeDocument/2006/relationships/image" Target="../media/image22.png"/><Relationship Id="rId29" Type="http://schemas.openxmlformats.org/officeDocument/2006/relationships/image" Target="../media/image31.png"/><Relationship Id="rId41" Type="http://schemas.openxmlformats.org/officeDocument/2006/relationships/image" Target="../media/image3.jpeg"/><Relationship Id="rId1" Type="http://schemas.openxmlformats.org/officeDocument/2006/relationships/image" Target="../media/image1.png"/><Relationship Id="rId6" Type="http://schemas.openxmlformats.org/officeDocument/2006/relationships/image" Target="../media/image8.png"/><Relationship Id="rId11" Type="http://schemas.openxmlformats.org/officeDocument/2006/relationships/image" Target="../media/image13.png"/><Relationship Id="rId24" Type="http://schemas.openxmlformats.org/officeDocument/2006/relationships/image" Target="../media/image26.png"/><Relationship Id="rId32" Type="http://schemas.openxmlformats.org/officeDocument/2006/relationships/image" Target="../media/image34.png"/><Relationship Id="rId37" Type="http://schemas.openxmlformats.org/officeDocument/2006/relationships/image" Target="../media/image39.png"/><Relationship Id="rId40" Type="http://schemas.openxmlformats.org/officeDocument/2006/relationships/image" Target="../media/image2.png"/><Relationship Id="rId5" Type="http://schemas.openxmlformats.org/officeDocument/2006/relationships/image" Target="../media/image7.png"/><Relationship Id="rId15" Type="http://schemas.openxmlformats.org/officeDocument/2006/relationships/image" Target="../media/image17.png"/><Relationship Id="rId23" Type="http://schemas.openxmlformats.org/officeDocument/2006/relationships/image" Target="../media/image25.png"/><Relationship Id="rId28" Type="http://schemas.openxmlformats.org/officeDocument/2006/relationships/image" Target="../media/image30.png"/><Relationship Id="rId36" Type="http://schemas.openxmlformats.org/officeDocument/2006/relationships/image" Target="../media/image38.png"/><Relationship Id="rId10" Type="http://schemas.openxmlformats.org/officeDocument/2006/relationships/image" Target="../media/image12.png"/><Relationship Id="rId19" Type="http://schemas.openxmlformats.org/officeDocument/2006/relationships/image" Target="../media/image21.png"/><Relationship Id="rId31" Type="http://schemas.openxmlformats.org/officeDocument/2006/relationships/image" Target="../media/image33.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 Id="rId22" Type="http://schemas.openxmlformats.org/officeDocument/2006/relationships/image" Target="../media/image24.png"/><Relationship Id="rId27" Type="http://schemas.openxmlformats.org/officeDocument/2006/relationships/image" Target="../media/image29.png"/><Relationship Id="rId30" Type="http://schemas.openxmlformats.org/officeDocument/2006/relationships/image" Target="../media/image32.png"/><Relationship Id="rId35" Type="http://schemas.openxmlformats.org/officeDocument/2006/relationships/image" Target="../media/image37.png"/><Relationship Id="rId8" Type="http://schemas.openxmlformats.org/officeDocument/2006/relationships/image" Target="../media/image10.png"/><Relationship Id="rId3" Type="http://schemas.openxmlformats.org/officeDocument/2006/relationships/image" Target="../media/image5.png"/><Relationship Id="rId12" Type="http://schemas.openxmlformats.org/officeDocument/2006/relationships/image" Target="../media/image14.png"/><Relationship Id="rId17" Type="http://schemas.openxmlformats.org/officeDocument/2006/relationships/image" Target="../media/image19.png"/><Relationship Id="rId25" Type="http://schemas.openxmlformats.org/officeDocument/2006/relationships/image" Target="../media/image27.png"/><Relationship Id="rId33" Type="http://schemas.openxmlformats.org/officeDocument/2006/relationships/image" Target="../media/image35.png"/><Relationship Id="rId38" Type="http://schemas.openxmlformats.org/officeDocument/2006/relationships/image" Target="../media/image40.png"/></Relationships>
</file>

<file path=xl/drawings/drawing1.xml><?xml version="1.0" encoding="utf-8"?>
<xdr:wsDr xmlns:xdr="http://schemas.openxmlformats.org/drawingml/2006/spreadsheetDrawing" xmlns:a="http://schemas.openxmlformats.org/drawingml/2006/main">
  <xdr:oneCellAnchor>
    <xdr:from>
      <xdr:col>7</xdr:col>
      <xdr:colOff>276225</xdr:colOff>
      <xdr:row>62</xdr:row>
      <xdr:rowOff>0</xdr:rowOff>
    </xdr:from>
    <xdr:ext cx="65" cy="172227"/>
    <xdr:sp macro="" textlink="">
      <xdr:nvSpPr>
        <xdr:cNvPr id="2" name="CaixaDeTexto 1">
          <a:extLst>
            <a:ext uri="{FF2B5EF4-FFF2-40B4-BE49-F238E27FC236}">
              <a16:creationId xmlns:a16="http://schemas.microsoft.com/office/drawing/2014/main" id="{9D08B686-D84B-4F27-A693-B4F3C440323C}"/>
            </a:ext>
          </a:extLst>
        </xdr:cNvPr>
        <xdr:cNvSpPr txBox="1"/>
      </xdr:nvSpPr>
      <xdr:spPr>
        <a:xfrm>
          <a:off x="4810125" y="1417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0</xdr:colOff>
      <xdr:row>21</xdr:row>
      <xdr:rowOff>0</xdr:rowOff>
    </xdr:from>
    <xdr:to>
      <xdr:col>2</xdr:col>
      <xdr:colOff>38100</xdr:colOff>
      <xdr:row>22</xdr:row>
      <xdr:rowOff>28575</xdr:rowOff>
    </xdr:to>
    <xdr:pic>
      <xdr:nvPicPr>
        <xdr:cNvPr id="3" name="Imagem 2">
          <a:extLst>
            <a:ext uri="{FF2B5EF4-FFF2-40B4-BE49-F238E27FC236}">
              <a16:creationId xmlns:a16="http://schemas.microsoft.com/office/drawing/2014/main" id="{DC3F89F4-3A86-4E14-8D68-917D5D1038E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4" name="Imagem 3">
          <a:extLst>
            <a:ext uri="{FF2B5EF4-FFF2-40B4-BE49-F238E27FC236}">
              <a16:creationId xmlns:a16="http://schemas.microsoft.com/office/drawing/2014/main" id="{EA292F1B-157D-4BFB-B7C2-A58D5FFED85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20</xdr:row>
      <xdr:rowOff>0</xdr:rowOff>
    </xdr:from>
    <xdr:to>
      <xdr:col>2</xdr:col>
      <xdr:colOff>38100</xdr:colOff>
      <xdr:row>21</xdr:row>
      <xdr:rowOff>28575</xdr:rowOff>
    </xdr:to>
    <xdr:pic>
      <xdr:nvPicPr>
        <xdr:cNvPr id="5" name="Imagem 4">
          <a:extLst>
            <a:ext uri="{FF2B5EF4-FFF2-40B4-BE49-F238E27FC236}">
              <a16:creationId xmlns:a16="http://schemas.microsoft.com/office/drawing/2014/main" id="{6E50AD66-89FD-4F8D-B88E-FEAFC83F5BC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0</xdr:colOff>
      <xdr:row>67</xdr:row>
      <xdr:rowOff>0</xdr:rowOff>
    </xdr:from>
    <xdr:ext cx="65" cy="172227"/>
    <xdr:sp macro="" textlink="">
      <xdr:nvSpPr>
        <xdr:cNvPr id="6" name="CaixaDeTexto 5">
          <a:extLst>
            <a:ext uri="{FF2B5EF4-FFF2-40B4-BE49-F238E27FC236}">
              <a16:creationId xmlns:a16="http://schemas.microsoft.com/office/drawing/2014/main" id="{83A8BF88-2E94-472A-BA5E-B987DE9CB040}"/>
            </a:ext>
          </a:extLst>
        </xdr:cNvPr>
        <xdr:cNvSpPr txBox="1"/>
      </xdr:nvSpPr>
      <xdr:spPr>
        <a:xfrm>
          <a:off x="8420100" y="15316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0</xdr:colOff>
      <xdr:row>24</xdr:row>
      <xdr:rowOff>0</xdr:rowOff>
    </xdr:from>
    <xdr:to>
      <xdr:col>2</xdr:col>
      <xdr:colOff>38100</xdr:colOff>
      <xdr:row>25</xdr:row>
      <xdr:rowOff>28575</xdr:rowOff>
    </xdr:to>
    <xdr:pic>
      <xdr:nvPicPr>
        <xdr:cNvPr id="7" name="Imagem 6">
          <a:extLst>
            <a:ext uri="{FF2B5EF4-FFF2-40B4-BE49-F238E27FC236}">
              <a16:creationId xmlns:a16="http://schemas.microsoft.com/office/drawing/2014/main" id="{665DC144-93CE-4E98-AD03-2B40B51A1EF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8" name="Imagem 7">
          <a:extLst>
            <a:ext uri="{FF2B5EF4-FFF2-40B4-BE49-F238E27FC236}">
              <a16:creationId xmlns:a16="http://schemas.microsoft.com/office/drawing/2014/main" id="{8F8B2245-0767-497E-85A6-EC986C7A3CD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9" name="Imagem 8">
          <a:extLst>
            <a:ext uri="{FF2B5EF4-FFF2-40B4-BE49-F238E27FC236}">
              <a16:creationId xmlns:a16="http://schemas.microsoft.com/office/drawing/2014/main" id="{08413827-A036-49EA-A382-9EE691597B9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0" name="Imagem 9">
          <a:extLst>
            <a:ext uri="{FF2B5EF4-FFF2-40B4-BE49-F238E27FC236}">
              <a16:creationId xmlns:a16="http://schemas.microsoft.com/office/drawing/2014/main" id="{1692ED35-1CB9-465C-B398-498E26E4664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40</xdr:row>
      <xdr:rowOff>0</xdr:rowOff>
    </xdr:from>
    <xdr:ext cx="65" cy="172227"/>
    <xdr:sp macro="" textlink="">
      <xdr:nvSpPr>
        <xdr:cNvPr id="11" name="CaixaDeTexto 10">
          <a:extLst>
            <a:ext uri="{FF2B5EF4-FFF2-40B4-BE49-F238E27FC236}">
              <a16:creationId xmlns:a16="http://schemas.microsoft.com/office/drawing/2014/main" id="{6CCA836D-AF0F-402A-875A-12FAA0DF1CAF}"/>
            </a:ext>
          </a:extLst>
        </xdr:cNvPr>
        <xdr:cNvSpPr txBox="1"/>
      </xdr:nvSpPr>
      <xdr:spPr>
        <a:xfrm>
          <a:off x="4810125" y="914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14</xdr:col>
      <xdr:colOff>0</xdr:colOff>
      <xdr:row>40</xdr:row>
      <xdr:rowOff>0</xdr:rowOff>
    </xdr:from>
    <xdr:ext cx="65" cy="172227"/>
    <xdr:sp macro="" textlink="">
      <xdr:nvSpPr>
        <xdr:cNvPr id="12" name="CaixaDeTexto 11">
          <a:extLst>
            <a:ext uri="{FF2B5EF4-FFF2-40B4-BE49-F238E27FC236}">
              <a16:creationId xmlns:a16="http://schemas.microsoft.com/office/drawing/2014/main" id="{17D1F6F9-EBBA-4AC5-8E6F-93500568220B}"/>
            </a:ext>
          </a:extLst>
        </xdr:cNvPr>
        <xdr:cNvSpPr txBox="1"/>
      </xdr:nvSpPr>
      <xdr:spPr>
        <a:xfrm>
          <a:off x="9201150" y="914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7</xdr:col>
      <xdr:colOff>276225</xdr:colOff>
      <xdr:row>48</xdr:row>
      <xdr:rowOff>0</xdr:rowOff>
    </xdr:from>
    <xdr:ext cx="65" cy="172227"/>
    <xdr:sp macro="" textlink="">
      <xdr:nvSpPr>
        <xdr:cNvPr id="14" name="CaixaDeTexto 13">
          <a:extLst>
            <a:ext uri="{FF2B5EF4-FFF2-40B4-BE49-F238E27FC236}">
              <a16:creationId xmlns:a16="http://schemas.microsoft.com/office/drawing/2014/main" id="{F9413DE8-B241-473E-8581-99EF48FBB6DD}"/>
            </a:ext>
          </a:extLst>
        </xdr:cNvPr>
        <xdr:cNvSpPr txBox="1"/>
      </xdr:nvSpPr>
      <xdr:spPr>
        <a:xfrm>
          <a:off x="4810125" y="1097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14</xdr:col>
      <xdr:colOff>0</xdr:colOff>
      <xdr:row>52</xdr:row>
      <xdr:rowOff>0</xdr:rowOff>
    </xdr:from>
    <xdr:ext cx="65" cy="172227"/>
    <xdr:sp macro="" textlink="">
      <xdr:nvSpPr>
        <xdr:cNvPr id="15" name="CaixaDeTexto 14">
          <a:extLst>
            <a:ext uri="{FF2B5EF4-FFF2-40B4-BE49-F238E27FC236}">
              <a16:creationId xmlns:a16="http://schemas.microsoft.com/office/drawing/2014/main" id="{81890113-16BB-4599-BDF3-82FF7352A8DD}"/>
            </a:ext>
          </a:extLst>
        </xdr:cNvPr>
        <xdr:cNvSpPr txBox="1"/>
      </xdr:nvSpPr>
      <xdr:spPr>
        <a:xfrm>
          <a:off x="9201150" y="11887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7</xdr:col>
      <xdr:colOff>276225</xdr:colOff>
      <xdr:row>61</xdr:row>
      <xdr:rowOff>0</xdr:rowOff>
    </xdr:from>
    <xdr:ext cx="65" cy="172227"/>
    <xdr:sp macro="" textlink="">
      <xdr:nvSpPr>
        <xdr:cNvPr id="27" name="CaixaDeTexto 26">
          <a:extLst>
            <a:ext uri="{FF2B5EF4-FFF2-40B4-BE49-F238E27FC236}">
              <a16:creationId xmlns:a16="http://schemas.microsoft.com/office/drawing/2014/main" id="{BA9DB9E7-0215-45ED-9839-6C092CD5E6D8}"/>
            </a:ext>
          </a:extLst>
        </xdr:cNvPr>
        <xdr:cNvSpPr txBox="1"/>
      </xdr:nvSpPr>
      <xdr:spPr>
        <a:xfrm>
          <a:off x="4810125" y="13944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xdr:col>
      <xdr:colOff>185736</xdr:colOff>
      <xdr:row>78</xdr:row>
      <xdr:rowOff>109536</xdr:rowOff>
    </xdr:from>
    <xdr:ext cx="500064" cy="395289"/>
    <mc:AlternateContent xmlns:mc="http://schemas.openxmlformats.org/markup-compatibility/2006" xmlns:a14="http://schemas.microsoft.com/office/drawing/2010/main">
      <mc:Choice Requires="a14">
        <xdr:sp macro="" textlink="">
          <xdr:nvSpPr>
            <xdr:cNvPr id="28" name="CaixaDeTexto 27">
              <a:extLst>
                <a:ext uri="{FF2B5EF4-FFF2-40B4-BE49-F238E27FC236}">
                  <a16:creationId xmlns:a16="http://schemas.microsoft.com/office/drawing/2014/main" id="{F6BAF224-C56E-497D-A755-09081F195AD7}"/>
                </a:ext>
              </a:extLst>
            </xdr:cNvPr>
            <xdr:cNvSpPr txBox="1"/>
          </xdr:nvSpPr>
          <xdr:spPr>
            <a:xfrm>
              <a:off x="471486" y="17940336"/>
              <a:ext cx="500064" cy="395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pt-BR" sz="1400" b="1" i="1">
                            <a:latin typeface="Cambria Math" panose="02040503050406030204" pitchFamily="18" charset="0"/>
                          </a:rPr>
                        </m:ctrlPr>
                      </m:sSubPr>
                      <m:e>
                        <m:r>
                          <a:rPr lang="pt-BR" sz="1400" b="1" i="1">
                            <a:latin typeface="Cambria Math" panose="02040503050406030204" pitchFamily="18" charset="0"/>
                          </a:rPr>
                          <m:t>𝑰</m:t>
                        </m:r>
                      </m:e>
                      <m:sub>
                        <m:sSub>
                          <m:sSubPr>
                            <m:ctrlPr>
                              <a:rPr lang="pt-BR" sz="1400" b="1" i="1">
                                <a:latin typeface="Cambria Math" panose="02040503050406030204" pitchFamily="18" charset="0"/>
                              </a:rPr>
                            </m:ctrlPr>
                          </m:sSubPr>
                          <m:e>
                            <m:r>
                              <a:rPr lang="pt-BR" sz="1400" b="1" i="1">
                                <a:latin typeface="Cambria Math" panose="02040503050406030204" pitchFamily="18" charset="0"/>
                              </a:rPr>
                              <m:t>𝒄</m:t>
                            </m:r>
                          </m:e>
                          <m:sub>
                            <m:r>
                              <a:rPr lang="pt-BR" sz="1400" b="1" i="1">
                                <a:latin typeface="Cambria Math" panose="02040503050406030204" pitchFamily="18" charset="0"/>
                              </a:rPr>
                              <m:t>𝑲</m:t>
                            </m:r>
                          </m:sub>
                        </m:sSub>
                      </m:sub>
                    </m:sSub>
                  </m:oMath>
                </m:oMathPara>
              </a14:m>
              <a:endParaRPr lang="pt-BR" sz="1400" b="1"/>
            </a:p>
          </xdr:txBody>
        </xdr:sp>
      </mc:Choice>
      <mc:Fallback xmlns="">
        <xdr:sp macro="" textlink="">
          <xdr:nvSpPr>
            <xdr:cNvPr id="28" name="CaixaDeTexto 27">
              <a:extLst>
                <a:ext uri="{FF2B5EF4-FFF2-40B4-BE49-F238E27FC236}">
                  <a16:creationId xmlns:a16="http://schemas.microsoft.com/office/drawing/2014/main" id="{F6BAF224-C56E-497D-A755-09081F195AD7}"/>
                </a:ext>
              </a:extLst>
            </xdr:cNvPr>
            <xdr:cNvSpPr txBox="1"/>
          </xdr:nvSpPr>
          <xdr:spPr>
            <a:xfrm>
              <a:off x="471486" y="17940336"/>
              <a:ext cx="500064" cy="395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pt-BR" sz="1400" b="1" i="0">
                  <a:latin typeface="Cambria Math" panose="02040503050406030204" pitchFamily="18" charset="0"/>
                </a:rPr>
                <a:t>𝑰_(𝒄_𝑲 )</a:t>
              </a:r>
              <a:endParaRPr lang="pt-BR" sz="1400" b="1"/>
            </a:p>
          </xdr:txBody>
        </xdr:sp>
      </mc:Fallback>
    </mc:AlternateContent>
    <xdr:clientData/>
  </xdr:oneCellAnchor>
  <xdr:oneCellAnchor>
    <xdr:from>
      <xdr:col>1</xdr:col>
      <xdr:colOff>195261</xdr:colOff>
      <xdr:row>76</xdr:row>
      <xdr:rowOff>204786</xdr:rowOff>
    </xdr:from>
    <xdr:ext cx="500064" cy="395289"/>
    <mc:AlternateContent xmlns:mc="http://schemas.openxmlformats.org/markup-compatibility/2006" xmlns:a14="http://schemas.microsoft.com/office/drawing/2010/main">
      <mc:Choice Requires="a14">
        <xdr:sp macro="" textlink="">
          <xdr:nvSpPr>
            <xdr:cNvPr id="29" name="CaixaDeTexto 28">
              <a:extLst>
                <a:ext uri="{FF2B5EF4-FFF2-40B4-BE49-F238E27FC236}">
                  <a16:creationId xmlns:a16="http://schemas.microsoft.com/office/drawing/2014/main" id="{8199FCD2-CDAE-4019-AF5B-049B4FBFD648}"/>
                </a:ext>
              </a:extLst>
            </xdr:cNvPr>
            <xdr:cNvSpPr txBox="1"/>
          </xdr:nvSpPr>
          <xdr:spPr>
            <a:xfrm>
              <a:off x="481011" y="17578386"/>
              <a:ext cx="500064" cy="395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pt-BR" sz="1400" b="1" i="1">
                            <a:latin typeface="Cambria Math" panose="02040503050406030204" pitchFamily="18" charset="0"/>
                          </a:rPr>
                        </m:ctrlPr>
                      </m:sSubPr>
                      <m:e>
                        <m:r>
                          <a:rPr lang="pt-BR" sz="1400" b="1" i="1">
                            <a:latin typeface="Cambria Math" panose="02040503050406030204" pitchFamily="18" charset="0"/>
                          </a:rPr>
                          <m:t>𝑷</m:t>
                        </m:r>
                      </m:e>
                      <m:sub>
                        <m:sSub>
                          <m:sSubPr>
                            <m:ctrlPr>
                              <a:rPr lang="pt-BR" sz="1400" b="1" i="1">
                                <a:latin typeface="Cambria Math" panose="02040503050406030204" pitchFamily="18" charset="0"/>
                              </a:rPr>
                            </m:ctrlPr>
                          </m:sSubPr>
                          <m:e>
                            <m:r>
                              <a:rPr lang="pt-BR" sz="1400" b="1" i="1">
                                <a:latin typeface="Cambria Math" panose="02040503050406030204" pitchFamily="18" charset="0"/>
                              </a:rPr>
                              <m:t>𝒄</m:t>
                            </m:r>
                          </m:e>
                          <m:sub>
                            <m:r>
                              <a:rPr lang="pt-BR" sz="1400" b="1" i="1">
                                <a:latin typeface="Cambria Math" panose="02040503050406030204" pitchFamily="18" charset="0"/>
                              </a:rPr>
                              <m:t>𝑲𝒏</m:t>
                            </m:r>
                          </m:sub>
                        </m:sSub>
                      </m:sub>
                    </m:sSub>
                  </m:oMath>
                </m:oMathPara>
              </a14:m>
              <a:endParaRPr lang="pt-BR" sz="1400" b="1"/>
            </a:p>
          </xdr:txBody>
        </xdr:sp>
      </mc:Choice>
      <mc:Fallback xmlns="">
        <xdr:sp macro="" textlink="">
          <xdr:nvSpPr>
            <xdr:cNvPr id="29" name="CaixaDeTexto 28">
              <a:extLst>
                <a:ext uri="{FF2B5EF4-FFF2-40B4-BE49-F238E27FC236}">
                  <a16:creationId xmlns:a16="http://schemas.microsoft.com/office/drawing/2014/main" id="{8199FCD2-CDAE-4019-AF5B-049B4FBFD648}"/>
                </a:ext>
              </a:extLst>
            </xdr:cNvPr>
            <xdr:cNvSpPr txBox="1"/>
          </xdr:nvSpPr>
          <xdr:spPr>
            <a:xfrm>
              <a:off x="481011" y="17578386"/>
              <a:ext cx="500064" cy="395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pt-BR" sz="1400" b="1" i="0">
                  <a:latin typeface="Cambria Math" panose="02040503050406030204" pitchFamily="18" charset="0"/>
                </a:rPr>
                <a:t>𝑷_(𝒄_𝑲𝒏 )</a:t>
              </a:r>
              <a:endParaRPr lang="pt-BR" sz="1400" b="1"/>
            </a:p>
          </xdr:txBody>
        </xdr:sp>
      </mc:Fallback>
    </mc:AlternateContent>
    <xdr:clientData/>
  </xdr:oneCellAnchor>
  <xdr:oneCellAnchor>
    <xdr:from>
      <xdr:col>1</xdr:col>
      <xdr:colOff>166687</xdr:colOff>
      <xdr:row>80</xdr:row>
      <xdr:rowOff>4762</xdr:rowOff>
    </xdr:from>
    <xdr:ext cx="547688" cy="200824"/>
    <mc:AlternateContent xmlns:mc="http://schemas.openxmlformats.org/markup-compatibility/2006" xmlns:a14="http://schemas.microsoft.com/office/drawing/2010/main">
      <mc:Choice Requires="a14">
        <xdr:sp macro="" textlink="">
          <xdr:nvSpPr>
            <xdr:cNvPr id="30" name="CaixaDeTexto 29">
              <a:extLst>
                <a:ext uri="{FF2B5EF4-FFF2-40B4-BE49-F238E27FC236}">
                  <a16:creationId xmlns:a16="http://schemas.microsoft.com/office/drawing/2014/main" id="{1E5074E2-F0FC-4FE9-AF8D-AF1991864616}"/>
                </a:ext>
              </a:extLst>
            </xdr:cNvPr>
            <xdr:cNvSpPr txBox="1"/>
          </xdr:nvSpPr>
          <xdr:spPr>
            <a:xfrm>
              <a:off x="452437" y="18292762"/>
              <a:ext cx="547688" cy="200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200" b="1" i="1">
                            <a:latin typeface="Cambria Math" panose="02040503050406030204" pitchFamily="18" charset="0"/>
                            <a:ea typeface="Cambria Math" panose="02040503050406030204" pitchFamily="18" charset="0"/>
                          </a:rPr>
                        </m:ctrlPr>
                      </m:sSubPr>
                      <m:e>
                        <m:r>
                          <a:rPr lang="pt-BR" sz="1200" b="1" i="1">
                            <a:latin typeface="Cambria Math" panose="02040503050406030204" pitchFamily="18" charset="0"/>
                            <a:ea typeface="Cambria Math" panose="02040503050406030204" pitchFamily="18" charset="0"/>
                          </a:rPr>
                          <m:t>𝜽</m:t>
                        </m:r>
                      </m:e>
                      <m:sub>
                        <m:sSub>
                          <m:sSubPr>
                            <m:ctrlPr>
                              <a:rPr lang="pt-BR" sz="1200" b="1" i="1">
                                <a:latin typeface="Cambria Math" panose="02040503050406030204" pitchFamily="18" charset="0"/>
                                <a:ea typeface="Cambria Math" panose="02040503050406030204" pitchFamily="18" charset="0"/>
                              </a:rPr>
                            </m:ctrlPr>
                          </m:sSubPr>
                          <m:e>
                            <m:r>
                              <a:rPr lang="pt-BR" sz="1200" b="1" i="1">
                                <a:latin typeface="Cambria Math" panose="02040503050406030204" pitchFamily="18" charset="0"/>
                                <a:ea typeface="Cambria Math" panose="02040503050406030204" pitchFamily="18" charset="0"/>
                              </a:rPr>
                              <m:t>𝑪</m:t>
                            </m:r>
                          </m:e>
                          <m:sub>
                            <m:r>
                              <a:rPr lang="pt-BR" sz="1200" b="1" i="1">
                                <a:latin typeface="Cambria Math" panose="02040503050406030204" pitchFamily="18" charset="0"/>
                                <a:ea typeface="Cambria Math" panose="02040503050406030204" pitchFamily="18" charset="0"/>
                              </a:rPr>
                              <m:t>𝑲</m:t>
                            </m:r>
                          </m:sub>
                        </m:sSub>
                      </m:sub>
                    </m:sSub>
                  </m:oMath>
                </m:oMathPara>
              </a14:m>
              <a:endParaRPr lang="pt-BR" sz="1200" b="1"/>
            </a:p>
          </xdr:txBody>
        </xdr:sp>
      </mc:Choice>
      <mc:Fallback xmlns="">
        <xdr:sp macro="" textlink="">
          <xdr:nvSpPr>
            <xdr:cNvPr id="30" name="CaixaDeTexto 29">
              <a:extLst>
                <a:ext uri="{FF2B5EF4-FFF2-40B4-BE49-F238E27FC236}">
                  <a16:creationId xmlns:a16="http://schemas.microsoft.com/office/drawing/2014/main" id="{1E5074E2-F0FC-4FE9-AF8D-AF1991864616}"/>
                </a:ext>
              </a:extLst>
            </xdr:cNvPr>
            <xdr:cNvSpPr txBox="1"/>
          </xdr:nvSpPr>
          <xdr:spPr>
            <a:xfrm>
              <a:off x="452437" y="18292762"/>
              <a:ext cx="547688" cy="200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pt-BR" sz="1200" b="1" i="0">
                  <a:latin typeface="Cambria Math" panose="02040503050406030204" pitchFamily="18" charset="0"/>
                  <a:ea typeface="Cambria Math" panose="02040503050406030204" pitchFamily="18" charset="0"/>
                </a:rPr>
                <a:t>𝜽_(𝑪_𝑲 )</a:t>
              </a:r>
              <a:endParaRPr lang="pt-BR" sz="1200" b="1"/>
            </a:p>
          </xdr:txBody>
        </xdr:sp>
      </mc:Fallback>
    </mc:AlternateContent>
    <xdr:clientData/>
  </xdr:oneCellAnchor>
  <xdr:oneCellAnchor>
    <xdr:from>
      <xdr:col>1</xdr:col>
      <xdr:colOff>185737</xdr:colOff>
      <xdr:row>84</xdr:row>
      <xdr:rowOff>100012</xdr:rowOff>
    </xdr:from>
    <xdr:ext cx="509588" cy="234551"/>
    <mc:AlternateContent xmlns:mc="http://schemas.openxmlformats.org/markup-compatibility/2006" xmlns:a14="http://schemas.microsoft.com/office/drawing/2010/main">
      <mc:Choice Requires="a14">
        <xdr:sp macro="" textlink="">
          <xdr:nvSpPr>
            <xdr:cNvPr id="31" name="CaixaDeTexto 30">
              <a:extLst>
                <a:ext uri="{FF2B5EF4-FFF2-40B4-BE49-F238E27FC236}">
                  <a16:creationId xmlns:a16="http://schemas.microsoft.com/office/drawing/2014/main" id="{E7087662-97B3-489B-8588-FB6804936D25}"/>
                </a:ext>
              </a:extLst>
            </xdr:cNvPr>
            <xdr:cNvSpPr txBox="1"/>
          </xdr:nvSpPr>
          <xdr:spPr>
            <a:xfrm>
              <a:off x="471487" y="19302412"/>
              <a:ext cx="509588" cy="2345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latin typeface="Cambria Math" panose="02040503050406030204" pitchFamily="18" charset="0"/>
                          </a:rPr>
                        </m:ctrlPr>
                      </m:sSubPr>
                      <m:e>
                        <m:r>
                          <a:rPr lang="pt-BR" sz="1400" b="1" i="1">
                            <a:latin typeface="Cambria Math" panose="02040503050406030204" pitchFamily="18" charset="0"/>
                          </a:rPr>
                          <m:t>𝑰</m:t>
                        </m:r>
                      </m:e>
                      <m:sub>
                        <m:sSub>
                          <m:sSubPr>
                            <m:ctrlPr>
                              <a:rPr lang="pt-BR" sz="1400" b="1" i="1">
                                <a:latin typeface="Cambria Math" panose="02040503050406030204" pitchFamily="18" charset="0"/>
                              </a:rPr>
                            </m:ctrlPr>
                          </m:sSubPr>
                          <m:e>
                            <m:r>
                              <a:rPr lang="pt-BR" sz="1400" b="1" i="1">
                                <a:latin typeface="Cambria Math" panose="02040503050406030204" pitchFamily="18" charset="0"/>
                              </a:rPr>
                              <m:t>𝑪</m:t>
                            </m:r>
                          </m:e>
                          <m:sub>
                            <m:r>
                              <a:rPr lang="pt-BR" sz="1400" b="1" i="1">
                                <a:latin typeface="Cambria Math" panose="02040503050406030204" pitchFamily="18" charset="0"/>
                              </a:rPr>
                              <m:t>𝑽</m:t>
                            </m:r>
                          </m:sub>
                        </m:sSub>
                      </m:sub>
                    </m:sSub>
                  </m:oMath>
                </m:oMathPara>
              </a14:m>
              <a:endParaRPr lang="pt-BR" sz="1400" b="1"/>
            </a:p>
          </xdr:txBody>
        </xdr:sp>
      </mc:Choice>
      <mc:Fallback xmlns="">
        <xdr:sp macro="" textlink="">
          <xdr:nvSpPr>
            <xdr:cNvPr id="31" name="CaixaDeTexto 30">
              <a:extLst>
                <a:ext uri="{FF2B5EF4-FFF2-40B4-BE49-F238E27FC236}">
                  <a16:creationId xmlns:a16="http://schemas.microsoft.com/office/drawing/2014/main" id="{E7087662-97B3-489B-8588-FB6804936D25}"/>
                </a:ext>
              </a:extLst>
            </xdr:cNvPr>
            <xdr:cNvSpPr txBox="1"/>
          </xdr:nvSpPr>
          <xdr:spPr>
            <a:xfrm>
              <a:off x="471487" y="19302412"/>
              <a:ext cx="509588" cy="2345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pt-BR" sz="1400" b="1" i="0">
                  <a:latin typeface="Cambria Math" panose="02040503050406030204" pitchFamily="18" charset="0"/>
                </a:rPr>
                <a:t>𝑰_(𝑪_𝑽 )</a:t>
              </a:r>
              <a:endParaRPr lang="pt-BR" sz="1400" b="1"/>
            </a:p>
          </xdr:txBody>
        </xdr:sp>
      </mc:Fallback>
    </mc:AlternateContent>
    <xdr:clientData/>
  </xdr:oneCellAnchor>
  <xdr:oneCellAnchor>
    <xdr:from>
      <xdr:col>1</xdr:col>
      <xdr:colOff>166687</xdr:colOff>
      <xdr:row>86</xdr:row>
      <xdr:rowOff>0</xdr:rowOff>
    </xdr:from>
    <xdr:ext cx="547688" cy="184346"/>
    <mc:AlternateContent xmlns:mc="http://schemas.openxmlformats.org/markup-compatibility/2006" xmlns:a14="http://schemas.microsoft.com/office/drawing/2010/main">
      <mc:Choice Requires="a14">
        <xdr:sp macro="" textlink="">
          <xdr:nvSpPr>
            <xdr:cNvPr id="32" name="CaixaDeTexto 31">
              <a:extLst>
                <a:ext uri="{FF2B5EF4-FFF2-40B4-BE49-F238E27FC236}">
                  <a16:creationId xmlns:a16="http://schemas.microsoft.com/office/drawing/2014/main" id="{7F5057F6-728C-4231-BE55-893714C7C8F8}"/>
                </a:ext>
              </a:extLst>
            </xdr:cNvPr>
            <xdr:cNvSpPr txBox="1"/>
          </xdr:nvSpPr>
          <xdr:spPr>
            <a:xfrm>
              <a:off x="452437" y="19659600"/>
              <a:ext cx="547688" cy="184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𝑽</m:t>
                            </m:r>
                          </m:sub>
                        </m:sSub>
                      </m:sub>
                    </m:sSub>
                  </m:oMath>
                </m:oMathPara>
              </a14:m>
              <a:endParaRPr lang="pt-BR" sz="1200" b="1"/>
            </a:p>
          </xdr:txBody>
        </xdr:sp>
      </mc:Choice>
      <mc:Fallback xmlns="">
        <xdr:sp macro="" textlink="">
          <xdr:nvSpPr>
            <xdr:cNvPr id="32" name="CaixaDeTexto 31">
              <a:extLst>
                <a:ext uri="{FF2B5EF4-FFF2-40B4-BE49-F238E27FC236}">
                  <a16:creationId xmlns:a16="http://schemas.microsoft.com/office/drawing/2014/main" id="{7F5057F6-728C-4231-BE55-893714C7C8F8}"/>
                </a:ext>
              </a:extLst>
            </xdr:cNvPr>
            <xdr:cNvSpPr txBox="1"/>
          </xdr:nvSpPr>
          <xdr:spPr>
            <a:xfrm>
              <a:off x="452437" y="19659600"/>
              <a:ext cx="547688" cy="184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pt-BR" sz="1100" b="1" i="0">
                  <a:solidFill>
                    <a:schemeClr val="tx1"/>
                  </a:solidFill>
                  <a:effectLst/>
                  <a:latin typeface="Cambria Math" panose="02040503050406030204" pitchFamily="18" charset="0"/>
                  <a:ea typeface="+mn-ea"/>
                  <a:cs typeface="+mn-cs"/>
                </a:rPr>
                <a:t>𝜽_(𝑪_𝑽 )</a:t>
              </a:r>
              <a:endParaRPr lang="pt-BR" sz="1200" b="1"/>
            </a:p>
          </xdr:txBody>
        </xdr:sp>
      </mc:Fallback>
    </mc:AlternateContent>
    <xdr:clientData/>
  </xdr:oneCellAnchor>
  <xdr:oneCellAnchor>
    <xdr:from>
      <xdr:col>2</xdr:col>
      <xdr:colOff>38100</xdr:colOff>
      <xdr:row>90</xdr:row>
      <xdr:rowOff>109537</xdr:rowOff>
    </xdr:from>
    <xdr:ext cx="325345" cy="234231"/>
    <mc:AlternateContent xmlns:mc="http://schemas.openxmlformats.org/markup-compatibility/2006" xmlns:a14="http://schemas.microsoft.com/office/drawing/2010/main">
      <mc:Choice Requires="a14">
        <xdr:sp macro="" textlink="">
          <xdr:nvSpPr>
            <xdr:cNvPr id="33" name="CaixaDeTexto 32">
              <a:extLst>
                <a:ext uri="{FF2B5EF4-FFF2-40B4-BE49-F238E27FC236}">
                  <a16:creationId xmlns:a16="http://schemas.microsoft.com/office/drawing/2014/main" id="{1294D439-9189-428C-A054-56D9EFC94D54}"/>
                </a:ext>
              </a:extLst>
            </xdr:cNvPr>
            <xdr:cNvSpPr txBox="1"/>
          </xdr:nvSpPr>
          <xdr:spPr>
            <a:xfrm>
              <a:off x="561975" y="20683537"/>
              <a:ext cx="325345" cy="2342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latin typeface="Cambria Math" panose="02040503050406030204" pitchFamily="18" charset="0"/>
                          </a:rPr>
                        </m:ctrlPr>
                      </m:sSubPr>
                      <m:e>
                        <m:r>
                          <a:rPr lang="pt-BR" sz="1400" b="1" i="1">
                            <a:latin typeface="Cambria Math" panose="02040503050406030204" pitchFamily="18" charset="0"/>
                          </a:rPr>
                          <m:t>𝑰</m:t>
                        </m:r>
                      </m:e>
                      <m:sub>
                        <m:sSub>
                          <m:sSubPr>
                            <m:ctrlPr>
                              <a:rPr lang="pt-BR" sz="1400" b="1" i="1">
                                <a:latin typeface="Cambria Math" panose="02040503050406030204" pitchFamily="18" charset="0"/>
                              </a:rPr>
                            </m:ctrlPr>
                          </m:sSubPr>
                          <m:e>
                            <m:r>
                              <a:rPr lang="pt-BR" sz="1400" b="1" i="1">
                                <a:latin typeface="Cambria Math" panose="02040503050406030204" pitchFamily="18" charset="0"/>
                              </a:rPr>
                              <m:t>𝑴</m:t>
                            </m:r>
                          </m:e>
                          <m:sub>
                            <m:r>
                              <a:rPr lang="pt-BR" sz="1400" b="1" i="1">
                                <a:latin typeface="Cambria Math" panose="02040503050406030204" pitchFamily="18" charset="0"/>
                              </a:rPr>
                              <m:t>𝑷</m:t>
                            </m:r>
                          </m:sub>
                        </m:sSub>
                      </m:sub>
                    </m:sSub>
                  </m:oMath>
                </m:oMathPara>
              </a14:m>
              <a:endParaRPr lang="pt-BR" sz="1400" b="1"/>
            </a:p>
          </xdr:txBody>
        </xdr:sp>
      </mc:Choice>
      <mc:Fallback xmlns="">
        <xdr:sp macro="" textlink="">
          <xdr:nvSpPr>
            <xdr:cNvPr id="33" name="CaixaDeTexto 32">
              <a:extLst>
                <a:ext uri="{FF2B5EF4-FFF2-40B4-BE49-F238E27FC236}">
                  <a16:creationId xmlns:a16="http://schemas.microsoft.com/office/drawing/2014/main" id="{1294D439-9189-428C-A054-56D9EFC94D54}"/>
                </a:ext>
              </a:extLst>
            </xdr:cNvPr>
            <xdr:cNvSpPr txBox="1"/>
          </xdr:nvSpPr>
          <xdr:spPr>
            <a:xfrm>
              <a:off x="561975" y="20683537"/>
              <a:ext cx="325345" cy="2342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latin typeface="Cambria Math" panose="02040503050406030204" pitchFamily="18" charset="0"/>
                </a:rPr>
                <a:t>𝑰_(𝑴_𝑷 )</a:t>
              </a:r>
              <a:endParaRPr lang="pt-BR" sz="1400" b="1"/>
            </a:p>
          </xdr:txBody>
        </xdr:sp>
      </mc:Fallback>
    </mc:AlternateContent>
    <xdr:clientData/>
  </xdr:oneCellAnchor>
  <xdr:oneCellAnchor>
    <xdr:from>
      <xdr:col>1</xdr:col>
      <xdr:colOff>176212</xdr:colOff>
      <xdr:row>91</xdr:row>
      <xdr:rowOff>223837</xdr:rowOff>
    </xdr:from>
    <xdr:ext cx="547688" cy="200824"/>
    <mc:AlternateContent xmlns:mc="http://schemas.openxmlformats.org/markup-compatibility/2006" xmlns:a14="http://schemas.microsoft.com/office/drawing/2010/main">
      <mc:Choice Requires="a14">
        <xdr:sp macro="" textlink="">
          <xdr:nvSpPr>
            <xdr:cNvPr id="34" name="CaixaDeTexto 33">
              <a:extLst>
                <a:ext uri="{FF2B5EF4-FFF2-40B4-BE49-F238E27FC236}">
                  <a16:creationId xmlns:a16="http://schemas.microsoft.com/office/drawing/2014/main" id="{38CA35BC-BBBC-4CD7-9B84-D9F170141567}"/>
                </a:ext>
              </a:extLst>
            </xdr:cNvPr>
            <xdr:cNvSpPr txBox="1"/>
          </xdr:nvSpPr>
          <xdr:spPr>
            <a:xfrm>
              <a:off x="461962" y="21026437"/>
              <a:ext cx="547688" cy="200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200" b="1" i="1">
                            <a:latin typeface="Cambria Math" panose="02040503050406030204" pitchFamily="18" charset="0"/>
                            <a:ea typeface="Cambria Math" panose="02040503050406030204" pitchFamily="18" charset="0"/>
                          </a:rPr>
                        </m:ctrlPr>
                      </m:sSubPr>
                      <m:e>
                        <m:r>
                          <a:rPr lang="pt-BR" sz="1200" b="1" i="1">
                            <a:latin typeface="Cambria Math" panose="02040503050406030204" pitchFamily="18" charset="0"/>
                            <a:ea typeface="Cambria Math" panose="02040503050406030204" pitchFamily="18" charset="0"/>
                          </a:rPr>
                          <m:t>𝜽</m:t>
                        </m:r>
                      </m:e>
                      <m:sub>
                        <m:sSub>
                          <m:sSubPr>
                            <m:ctrlPr>
                              <a:rPr lang="pt-BR" sz="1200" b="1" i="1">
                                <a:latin typeface="Cambria Math" panose="02040503050406030204" pitchFamily="18" charset="0"/>
                                <a:ea typeface="Cambria Math" panose="02040503050406030204" pitchFamily="18" charset="0"/>
                              </a:rPr>
                            </m:ctrlPr>
                          </m:sSubPr>
                          <m:e>
                            <m:r>
                              <a:rPr lang="pt-BR" sz="1200" b="1" i="1">
                                <a:latin typeface="Cambria Math" panose="02040503050406030204" pitchFamily="18" charset="0"/>
                                <a:ea typeface="Cambria Math" panose="02040503050406030204" pitchFamily="18" charset="0"/>
                              </a:rPr>
                              <m:t>𝑴</m:t>
                            </m:r>
                          </m:e>
                          <m:sub>
                            <m:r>
                              <a:rPr lang="pt-BR" sz="1200" b="1" i="1">
                                <a:latin typeface="Cambria Math" panose="02040503050406030204" pitchFamily="18" charset="0"/>
                                <a:ea typeface="Cambria Math" panose="02040503050406030204" pitchFamily="18" charset="0"/>
                              </a:rPr>
                              <m:t>𝑷</m:t>
                            </m:r>
                          </m:sub>
                        </m:sSub>
                      </m:sub>
                    </m:sSub>
                  </m:oMath>
                </m:oMathPara>
              </a14:m>
              <a:endParaRPr lang="pt-BR" sz="1200" b="1"/>
            </a:p>
          </xdr:txBody>
        </xdr:sp>
      </mc:Choice>
      <mc:Fallback xmlns="">
        <xdr:sp macro="" textlink="">
          <xdr:nvSpPr>
            <xdr:cNvPr id="34" name="CaixaDeTexto 33">
              <a:extLst>
                <a:ext uri="{FF2B5EF4-FFF2-40B4-BE49-F238E27FC236}">
                  <a16:creationId xmlns:a16="http://schemas.microsoft.com/office/drawing/2014/main" id="{38CA35BC-BBBC-4CD7-9B84-D9F170141567}"/>
                </a:ext>
              </a:extLst>
            </xdr:cNvPr>
            <xdr:cNvSpPr txBox="1"/>
          </xdr:nvSpPr>
          <xdr:spPr>
            <a:xfrm>
              <a:off x="461962" y="21026437"/>
              <a:ext cx="547688" cy="200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pt-BR" sz="1200" b="1" i="0">
                  <a:latin typeface="Cambria Math" panose="02040503050406030204" pitchFamily="18" charset="0"/>
                  <a:ea typeface="Cambria Math" panose="02040503050406030204" pitchFamily="18" charset="0"/>
                </a:rPr>
                <a:t>𝜽_(𝑴_𝑷 )</a:t>
              </a:r>
              <a:endParaRPr lang="pt-BR" sz="1200" b="1"/>
            </a:p>
          </xdr:txBody>
        </xdr:sp>
      </mc:Fallback>
    </mc:AlternateContent>
    <xdr:clientData/>
  </xdr:oneCellAnchor>
  <xdr:oneCellAnchor>
    <xdr:from>
      <xdr:col>2</xdr:col>
      <xdr:colOff>76200</xdr:colOff>
      <xdr:row>96</xdr:row>
      <xdr:rowOff>223837</xdr:rowOff>
    </xdr:from>
    <xdr:ext cx="241797" cy="219163"/>
    <mc:AlternateContent xmlns:mc="http://schemas.openxmlformats.org/markup-compatibility/2006" xmlns:a14="http://schemas.microsoft.com/office/drawing/2010/main">
      <mc:Choice Requires="a14">
        <xdr:sp macro="" textlink="">
          <xdr:nvSpPr>
            <xdr:cNvPr id="35" name="CaixaDeTexto 34">
              <a:extLst>
                <a:ext uri="{FF2B5EF4-FFF2-40B4-BE49-F238E27FC236}">
                  <a16:creationId xmlns:a16="http://schemas.microsoft.com/office/drawing/2014/main" id="{3166D392-36AD-411B-8177-214973DC15FF}"/>
                </a:ext>
              </a:extLst>
            </xdr:cNvPr>
            <xdr:cNvSpPr txBox="1"/>
          </xdr:nvSpPr>
          <xdr:spPr>
            <a:xfrm>
              <a:off x="600075" y="22169437"/>
              <a:ext cx="241797"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l-GR" sz="1400" b="1" i="1">
                            <a:solidFill>
                              <a:schemeClr val="tx1"/>
                            </a:solidFill>
                            <a:effectLst/>
                            <a:latin typeface="Cambria Math" panose="02040503050406030204" pitchFamily="18" charset="0"/>
                            <a:ea typeface="+mn-ea"/>
                            <a:cs typeface="Arial" panose="020B0604020202020204" pitchFamily="34" charset="0"/>
                          </a:rPr>
                        </m:ctrlPr>
                      </m:sSubPr>
                      <m:e>
                        <m:r>
                          <a:rPr lang="el-GR" sz="1400" b="1" i="1">
                            <a:solidFill>
                              <a:schemeClr val="tx1"/>
                            </a:solidFill>
                            <a:effectLst/>
                            <a:latin typeface="Cambria Math" panose="02040503050406030204" pitchFamily="18" charset="0"/>
                            <a:ea typeface="+mn-ea"/>
                            <a:cs typeface="Arial" panose="020B0604020202020204" pitchFamily="34" charset="0"/>
                          </a:rPr>
                          <m:t>𝜽</m:t>
                        </m:r>
                      </m:e>
                      <m:sub>
                        <m:r>
                          <a:rPr lang="pt-BR" sz="1400" b="1" i="1">
                            <a:solidFill>
                              <a:schemeClr val="tx1"/>
                            </a:solidFill>
                            <a:effectLst/>
                            <a:latin typeface="Cambria Math" panose="02040503050406030204" pitchFamily="18" charset="0"/>
                            <a:ea typeface="+mn-ea"/>
                            <a:cs typeface="Arial" panose="020B0604020202020204" pitchFamily="34" charset="0"/>
                          </a:rPr>
                          <m:t>𝑻</m:t>
                        </m:r>
                      </m:sub>
                    </m:sSub>
                  </m:oMath>
                </m:oMathPara>
              </a14:m>
              <a:endParaRPr lang="pt-BR" sz="1400" b="1"/>
            </a:p>
          </xdr:txBody>
        </xdr:sp>
      </mc:Choice>
      <mc:Fallback xmlns="">
        <xdr:sp macro="" textlink="">
          <xdr:nvSpPr>
            <xdr:cNvPr id="35" name="CaixaDeTexto 34">
              <a:extLst>
                <a:ext uri="{FF2B5EF4-FFF2-40B4-BE49-F238E27FC236}">
                  <a16:creationId xmlns:a16="http://schemas.microsoft.com/office/drawing/2014/main" id="{3166D392-36AD-411B-8177-214973DC15FF}"/>
                </a:ext>
              </a:extLst>
            </xdr:cNvPr>
            <xdr:cNvSpPr txBox="1"/>
          </xdr:nvSpPr>
          <xdr:spPr>
            <a:xfrm>
              <a:off x="600075" y="22169437"/>
              <a:ext cx="241797"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l-GR" sz="1400" b="1" i="0">
                  <a:solidFill>
                    <a:schemeClr val="tx1"/>
                  </a:solidFill>
                  <a:effectLst/>
                  <a:latin typeface="Cambria Math" panose="02040503050406030204" pitchFamily="18" charset="0"/>
                  <a:ea typeface="+mn-ea"/>
                  <a:cs typeface="Arial" panose="020B0604020202020204" pitchFamily="34" charset="0"/>
                </a:rPr>
                <a:t>𝜽_</a:t>
              </a:r>
              <a:r>
                <a:rPr lang="pt-BR" sz="1400" b="1" i="0">
                  <a:solidFill>
                    <a:schemeClr val="tx1"/>
                  </a:solidFill>
                  <a:effectLst/>
                  <a:latin typeface="Cambria Math" panose="02040503050406030204" pitchFamily="18" charset="0"/>
                  <a:ea typeface="+mn-ea"/>
                  <a:cs typeface="Arial" panose="020B0604020202020204" pitchFamily="34" charset="0"/>
                </a:rPr>
                <a:t>𝑻</a:t>
              </a:r>
              <a:endParaRPr lang="pt-BR" sz="1400" b="1"/>
            </a:p>
          </xdr:txBody>
        </xdr:sp>
      </mc:Fallback>
    </mc:AlternateContent>
    <xdr:clientData/>
  </xdr:oneCellAnchor>
  <xdr:oneCellAnchor>
    <xdr:from>
      <xdr:col>2</xdr:col>
      <xdr:colOff>314324</xdr:colOff>
      <xdr:row>93</xdr:row>
      <xdr:rowOff>228599</xdr:rowOff>
    </xdr:from>
    <xdr:ext cx="1905001" cy="295275"/>
    <mc:AlternateContent xmlns:mc="http://schemas.openxmlformats.org/markup-compatibility/2006" xmlns:a14="http://schemas.microsoft.com/office/drawing/2010/main">
      <mc:Choice Requires="a14">
        <xdr:sp macro="" textlink="">
          <xdr:nvSpPr>
            <xdr:cNvPr id="36" name="CaixaDeTexto 35">
              <a:extLst>
                <a:ext uri="{FF2B5EF4-FFF2-40B4-BE49-F238E27FC236}">
                  <a16:creationId xmlns:a16="http://schemas.microsoft.com/office/drawing/2014/main" id="{EBDC0388-B586-48BA-820D-4A6EB61150A3}"/>
                </a:ext>
              </a:extLst>
            </xdr:cNvPr>
            <xdr:cNvSpPr txBox="1"/>
          </xdr:nvSpPr>
          <xdr:spPr>
            <a:xfrm>
              <a:off x="838199" y="21488399"/>
              <a:ext cx="1905001" cy="295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pt-BR" sz="1200" b="1" i="1">
                            <a:latin typeface="Cambria Math" panose="02040503050406030204" pitchFamily="18" charset="0"/>
                          </a:rPr>
                        </m:ctrlPr>
                      </m:sSubPr>
                      <m:e>
                        <m:r>
                          <a:rPr lang="pt-BR" sz="1200" b="1" i="1">
                            <a:latin typeface="Cambria Math" panose="02040503050406030204" pitchFamily="18" charset="0"/>
                          </a:rPr>
                          <m:t>𝑰</m:t>
                        </m:r>
                      </m:e>
                      <m:sub>
                        <m:r>
                          <a:rPr lang="pt-BR" sz="1200" b="1" i="1">
                            <a:latin typeface="Cambria Math" panose="02040503050406030204" pitchFamily="18" charset="0"/>
                          </a:rPr>
                          <m:t>𝑻</m:t>
                        </m:r>
                      </m:sub>
                    </m:sSub>
                    <m:r>
                      <a:rPr lang="pt-BR" sz="1200" b="1" i="1">
                        <a:latin typeface="Cambria Math" panose="02040503050406030204" pitchFamily="18" charset="0"/>
                      </a:rPr>
                      <m:t>=</m:t>
                    </m:r>
                    <m:sSub>
                      <m:sSubPr>
                        <m:ctrlPr>
                          <a:rPr lang="pt-BR" sz="1200" b="1" i="1">
                            <a:latin typeface="Cambria Math" panose="02040503050406030204" pitchFamily="18" charset="0"/>
                          </a:rPr>
                        </m:ctrlPr>
                      </m:sSubPr>
                      <m:e>
                        <m:r>
                          <a:rPr lang="pt-BR" sz="1200" b="1" i="1">
                            <a:latin typeface="Cambria Math" panose="02040503050406030204" pitchFamily="18" charset="0"/>
                          </a:rPr>
                          <m:t>𝑰</m:t>
                        </m:r>
                      </m:e>
                      <m:sub>
                        <m:sSub>
                          <m:sSubPr>
                            <m:ctrlPr>
                              <a:rPr lang="pt-BR" sz="1200" b="1" i="1">
                                <a:latin typeface="Cambria Math" panose="02040503050406030204" pitchFamily="18" charset="0"/>
                              </a:rPr>
                            </m:ctrlPr>
                          </m:sSubPr>
                          <m:e>
                            <m:r>
                              <a:rPr lang="pt-BR" sz="1200" b="1" i="1">
                                <a:latin typeface="Cambria Math" panose="02040503050406030204" pitchFamily="18" charset="0"/>
                              </a:rPr>
                              <m:t>𝑪</m:t>
                            </m:r>
                          </m:e>
                          <m:sub>
                            <m:r>
                              <a:rPr lang="pt-BR" sz="1200" b="1" i="1">
                                <a:latin typeface="Cambria Math" panose="02040503050406030204" pitchFamily="18" charset="0"/>
                              </a:rPr>
                              <m:t>𝑲</m:t>
                            </m:r>
                          </m:sub>
                        </m:sSub>
                      </m:sub>
                    </m:sSub>
                    <m:r>
                      <a:rPr lang="pt-BR" sz="1200" b="1" i="1">
                        <a:latin typeface="Cambria Math" panose="02040503050406030204" pitchFamily="18" charset="0"/>
                      </a:rPr>
                      <m:t>+</m:t>
                    </m:r>
                    <m:sSub>
                      <m:sSubPr>
                        <m:ctrlPr>
                          <a:rPr lang="pt-BR" sz="1200" b="1" i="1">
                            <a:latin typeface="Cambria Math" panose="02040503050406030204" pitchFamily="18" charset="0"/>
                          </a:rPr>
                        </m:ctrlPr>
                      </m:sSubPr>
                      <m:e>
                        <m:r>
                          <a:rPr lang="pt-BR" sz="1200" b="1" i="1">
                            <a:latin typeface="Cambria Math" panose="02040503050406030204" pitchFamily="18" charset="0"/>
                          </a:rPr>
                          <m:t>𝑰</m:t>
                        </m:r>
                      </m:e>
                      <m:sub>
                        <m:sSub>
                          <m:sSubPr>
                            <m:ctrlPr>
                              <a:rPr lang="pt-BR" sz="1200" b="1" i="1">
                                <a:latin typeface="Cambria Math" panose="02040503050406030204" pitchFamily="18" charset="0"/>
                              </a:rPr>
                            </m:ctrlPr>
                          </m:sSubPr>
                          <m:e>
                            <m:r>
                              <a:rPr lang="pt-BR" sz="1200" b="1" i="1">
                                <a:latin typeface="Cambria Math" panose="02040503050406030204" pitchFamily="18" charset="0"/>
                              </a:rPr>
                              <m:t>𝑪</m:t>
                            </m:r>
                          </m:e>
                          <m:sub>
                            <m:r>
                              <a:rPr lang="pt-BR" sz="1200" b="1" i="1">
                                <a:latin typeface="Cambria Math" panose="02040503050406030204" pitchFamily="18" charset="0"/>
                              </a:rPr>
                              <m:t>𝑽</m:t>
                            </m:r>
                          </m:sub>
                        </m:sSub>
                      </m:sub>
                    </m:sSub>
                    <m:r>
                      <a:rPr lang="pt-BR" sz="1200" b="1" i="1">
                        <a:latin typeface="Cambria Math" panose="02040503050406030204" pitchFamily="18" charset="0"/>
                      </a:rPr>
                      <m:t>+</m:t>
                    </m:r>
                    <m:sSub>
                      <m:sSubPr>
                        <m:ctrlPr>
                          <a:rPr lang="pt-BR" sz="1200" b="1" i="1">
                            <a:latin typeface="Cambria Math" panose="02040503050406030204" pitchFamily="18" charset="0"/>
                          </a:rPr>
                        </m:ctrlPr>
                      </m:sSubPr>
                      <m:e>
                        <m:r>
                          <a:rPr lang="pt-BR" sz="1200" b="1" i="1">
                            <a:latin typeface="Cambria Math" panose="02040503050406030204" pitchFamily="18" charset="0"/>
                          </a:rPr>
                          <m:t>𝑰</m:t>
                        </m:r>
                      </m:e>
                      <m:sub>
                        <m:sSub>
                          <m:sSubPr>
                            <m:ctrlPr>
                              <a:rPr lang="pt-BR" sz="1200" b="1" i="1">
                                <a:latin typeface="Cambria Math" panose="02040503050406030204" pitchFamily="18" charset="0"/>
                              </a:rPr>
                            </m:ctrlPr>
                          </m:sSubPr>
                          <m:e>
                            <m:r>
                              <a:rPr lang="pt-BR" sz="1200" b="1" i="1">
                                <a:latin typeface="Cambria Math" panose="02040503050406030204" pitchFamily="18" charset="0"/>
                              </a:rPr>
                              <m:t>𝑴</m:t>
                            </m:r>
                          </m:e>
                          <m:sub>
                            <m:r>
                              <a:rPr lang="pt-BR" sz="1200" b="1" i="1">
                                <a:latin typeface="Cambria Math" panose="02040503050406030204" pitchFamily="18" charset="0"/>
                              </a:rPr>
                              <m:t>𝑷</m:t>
                            </m:r>
                          </m:sub>
                        </m:sSub>
                      </m:sub>
                    </m:sSub>
                  </m:oMath>
                </m:oMathPara>
              </a14:m>
              <a:endParaRPr lang="pt-BR" sz="1200" b="1"/>
            </a:p>
          </xdr:txBody>
        </xdr:sp>
      </mc:Choice>
      <mc:Fallback xmlns="">
        <xdr:sp macro="" textlink="">
          <xdr:nvSpPr>
            <xdr:cNvPr id="36" name="CaixaDeTexto 35">
              <a:extLst>
                <a:ext uri="{FF2B5EF4-FFF2-40B4-BE49-F238E27FC236}">
                  <a16:creationId xmlns:a16="http://schemas.microsoft.com/office/drawing/2014/main" id="{EBDC0388-B586-48BA-820D-4A6EB61150A3}"/>
                </a:ext>
              </a:extLst>
            </xdr:cNvPr>
            <xdr:cNvSpPr txBox="1"/>
          </xdr:nvSpPr>
          <xdr:spPr>
            <a:xfrm>
              <a:off x="838199" y="21488399"/>
              <a:ext cx="1905001" cy="295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pt-BR" sz="1200" b="1" i="0">
                  <a:latin typeface="Cambria Math" panose="02040503050406030204" pitchFamily="18" charset="0"/>
                </a:rPr>
                <a:t>𝑰_𝑻=𝑰_(𝑪_𝑲 )+𝑰_(𝑪_𝑽 )+𝑰_(𝑴_𝑷 )</a:t>
              </a:r>
              <a:endParaRPr lang="pt-BR" sz="1200" b="1"/>
            </a:p>
          </xdr:txBody>
        </xdr:sp>
      </mc:Fallback>
    </mc:AlternateContent>
    <xdr:clientData/>
  </xdr:oneCellAnchor>
  <xdr:oneCellAnchor>
    <xdr:from>
      <xdr:col>1</xdr:col>
      <xdr:colOff>9525</xdr:colOff>
      <xdr:row>1</xdr:row>
      <xdr:rowOff>28575</xdr:rowOff>
    </xdr:from>
    <xdr:ext cx="6119495" cy="1920240"/>
    <xdr:pic>
      <xdr:nvPicPr>
        <xdr:cNvPr id="66" name="Imagem 65">
          <a:extLst>
            <a:ext uri="{FF2B5EF4-FFF2-40B4-BE49-F238E27FC236}">
              <a16:creationId xmlns:a16="http://schemas.microsoft.com/office/drawing/2014/main" id="{A4F508B9-424B-4EA0-8E63-A66C3F7C9DF5}"/>
            </a:ext>
          </a:extLst>
        </xdr:cNvPr>
        <xdr:cNvPicPr/>
      </xdr:nvPicPr>
      <xdr:blipFill>
        <a:blip xmlns:r="http://schemas.openxmlformats.org/officeDocument/2006/relationships" r:embed="rId2"/>
        <a:stretch>
          <a:fillRect/>
        </a:stretch>
      </xdr:blipFill>
      <xdr:spPr>
        <a:xfrm>
          <a:off x="295275" y="257175"/>
          <a:ext cx="6119495" cy="1920240"/>
        </a:xfrm>
        <a:prstGeom prst="rect">
          <a:avLst/>
        </a:prstGeom>
      </xdr:spPr>
    </xdr:pic>
    <xdr:clientData/>
  </xdr:oneCellAnchor>
  <xdr:oneCellAnchor>
    <xdr:from>
      <xdr:col>13</xdr:col>
      <xdr:colOff>114300</xdr:colOff>
      <xdr:row>24</xdr:row>
      <xdr:rowOff>161925</xdr:rowOff>
    </xdr:from>
    <xdr:ext cx="65" cy="172227"/>
    <xdr:sp macro="" textlink="">
      <xdr:nvSpPr>
        <xdr:cNvPr id="68" name="CaixaDeTexto 67">
          <a:extLst>
            <a:ext uri="{FF2B5EF4-FFF2-40B4-BE49-F238E27FC236}">
              <a16:creationId xmlns:a16="http://schemas.microsoft.com/office/drawing/2014/main" id="{A53E96EC-6B2B-454D-B8AA-401C98821909}"/>
            </a:ext>
          </a:extLst>
        </xdr:cNvPr>
        <xdr:cNvSpPr txBox="1"/>
      </xdr:nvSpPr>
      <xdr:spPr>
        <a:xfrm>
          <a:off x="8534400" y="564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0</xdr:colOff>
      <xdr:row>21</xdr:row>
      <xdr:rowOff>0</xdr:rowOff>
    </xdr:from>
    <xdr:to>
      <xdr:col>2</xdr:col>
      <xdr:colOff>38100</xdr:colOff>
      <xdr:row>22</xdr:row>
      <xdr:rowOff>28575</xdr:rowOff>
    </xdr:to>
    <xdr:pic>
      <xdr:nvPicPr>
        <xdr:cNvPr id="69" name="Imagem 68">
          <a:extLst>
            <a:ext uri="{FF2B5EF4-FFF2-40B4-BE49-F238E27FC236}">
              <a16:creationId xmlns:a16="http://schemas.microsoft.com/office/drawing/2014/main" id="{6DF14FBF-A56C-4A79-8B49-3EE52AA3A0F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70" name="Imagem 69">
          <a:extLst>
            <a:ext uri="{FF2B5EF4-FFF2-40B4-BE49-F238E27FC236}">
              <a16:creationId xmlns:a16="http://schemas.microsoft.com/office/drawing/2014/main" id="{947E1A0A-3906-4D45-8B03-85DE491C639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71" name="Imagem 70">
          <a:extLst>
            <a:ext uri="{FF2B5EF4-FFF2-40B4-BE49-F238E27FC236}">
              <a16:creationId xmlns:a16="http://schemas.microsoft.com/office/drawing/2014/main" id="{54F9D450-A3A8-4007-A0E1-8C443050AE7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72" name="Imagem 71">
          <a:extLst>
            <a:ext uri="{FF2B5EF4-FFF2-40B4-BE49-F238E27FC236}">
              <a16:creationId xmlns:a16="http://schemas.microsoft.com/office/drawing/2014/main" id="{89D2501F-051A-40D1-92FC-895702E20E0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73" name="Imagem 72">
          <a:extLst>
            <a:ext uri="{FF2B5EF4-FFF2-40B4-BE49-F238E27FC236}">
              <a16:creationId xmlns:a16="http://schemas.microsoft.com/office/drawing/2014/main" id="{58131DD9-734E-4A85-828A-ABA1258AE2C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74" name="Imagem 73">
          <a:extLst>
            <a:ext uri="{FF2B5EF4-FFF2-40B4-BE49-F238E27FC236}">
              <a16:creationId xmlns:a16="http://schemas.microsoft.com/office/drawing/2014/main" id="{8961CC63-0FC0-4936-A811-E550C4ADC17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75" name="Imagem 74">
          <a:extLst>
            <a:ext uri="{FF2B5EF4-FFF2-40B4-BE49-F238E27FC236}">
              <a16:creationId xmlns:a16="http://schemas.microsoft.com/office/drawing/2014/main" id="{67ED716F-B6B1-47FB-93C8-92F881F858E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38100</xdr:colOff>
      <xdr:row>26</xdr:row>
      <xdr:rowOff>28575</xdr:rowOff>
    </xdr:to>
    <xdr:pic>
      <xdr:nvPicPr>
        <xdr:cNvPr id="76" name="Imagem 75">
          <a:extLst>
            <a:ext uri="{FF2B5EF4-FFF2-40B4-BE49-F238E27FC236}">
              <a16:creationId xmlns:a16="http://schemas.microsoft.com/office/drawing/2014/main" id="{10502DE0-99BF-4401-A6CA-AB3DFE16EEC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77" name="Imagem 76">
          <a:extLst>
            <a:ext uri="{FF2B5EF4-FFF2-40B4-BE49-F238E27FC236}">
              <a16:creationId xmlns:a16="http://schemas.microsoft.com/office/drawing/2014/main" id="{B8C23934-86BF-4BA2-AF9A-9F84BDD32A2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78" name="Imagem 77">
          <a:extLst>
            <a:ext uri="{FF2B5EF4-FFF2-40B4-BE49-F238E27FC236}">
              <a16:creationId xmlns:a16="http://schemas.microsoft.com/office/drawing/2014/main" id="{7B50AE99-679B-4872-ACB7-940C73D8F2E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38100</xdr:colOff>
      <xdr:row>26</xdr:row>
      <xdr:rowOff>28575</xdr:rowOff>
    </xdr:to>
    <xdr:pic>
      <xdr:nvPicPr>
        <xdr:cNvPr id="79" name="Imagem 78">
          <a:extLst>
            <a:ext uri="{FF2B5EF4-FFF2-40B4-BE49-F238E27FC236}">
              <a16:creationId xmlns:a16="http://schemas.microsoft.com/office/drawing/2014/main" id="{7011348F-856B-40C2-9114-06E204C50E7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80" name="Imagem 79">
          <a:extLst>
            <a:ext uri="{FF2B5EF4-FFF2-40B4-BE49-F238E27FC236}">
              <a16:creationId xmlns:a16="http://schemas.microsoft.com/office/drawing/2014/main" id="{C10CFDDF-016F-4CA4-9B1A-ACB87682F6A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38100</xdr:colOff>
      <xdr:row>26</xdr:row>
      <xdr:rowOff>28575</xdr:rowOff>
    </xdr:to>
    <xdr:pic>
      <xdr:nvPicPr>
        <xdr:cNvPr id="81" name="Imagem 80">
          <a:extLst>
            <a:ext uri="{FF2B5EF4-FFF2-40B4-BE49-F238E27FC236}">
              <a16:creationId xmlns:a16="http://schemas.microsoft.com/office/drawing/2014/main" id="{90C7399D-1BC7-4A12-AC53-53696491E2F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82" name="Imagem 81">
          <a:extLst>
            <a:ext uri="{FF2B5EF4-FFF2-40B4-BE49-F238E27FC236}">
              <a16:creationId xmlns:a16="http://schemas.microsoft.com/office/drawing/2014/main" id="{4117CF4D-C63E-4B87-B4E1-55491847A92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83" name="Imagem 82">
          <a:extLst>
            <a:ext uri="{FF2B5EF4-FFF2-40B4-BE49-F238E27FC236}">
              <a16:creationId xmlns:a16="http://schemas.microsoft.com/office/drawing/2014/main" id="{6E805268-725F-4FE5-8A7B-3430180D272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84" name="Imagem 83">
          <a:extLst>
            <a:ext uri="{FF2B5EF4-FFF2-40B4-BE49-F238E27FC236}">
              <a16:creationId xmlns:a16="http://schemas.microsoft.com/office/drawing/2014/main" id="{BB1CD4B0-86F1-4C59-96B6-B473CC93F62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85" name="Imagem 84">
          <a:extLst>
            <a:ext uri="{FF2B5EF4-FFF2-40B4-BE49-F238E27FC236}">
              <a16:creationId xmlns:a16="http://schemas.microsoft.com/office/drawing/2014/main" id="{E4643C18-9A59-40E8-BE6A-CC3923B0725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86" name="Imagem 85">
          <a:extLst>
            <a:ext uri="{FF2B5EF4-FFF2-40B4-BE49-F238E27FC236}">
              <a16:creationId xmlns:a16="http://schemas.microsoft.com/office/drawing/2014/main" id="{B0596A0C-D8FD-462C-AAD8-151FB29D57B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87" name="Imagem 86">
          <a:extLst>
            <a:ext uri="{FF2B5EF4-FFF2-40B4-BE49-F238E27FC236}">
              <a16:creationId xmlns:a16="http://schemas.microsoft.com/office/drawing/2014/main" id="{A5C71B80-762E-46E1-B193-057F6F622B0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88" name="Imagem 87">
          <a:extLst>
            <a:ext uri="{FF2B5EF4-FFF2-40B4-BE49-F238E27FC236}">
              <a16:creationId xmlns:a16="http://schemas.microsoft.com/office/drawing/2014/main" id="{600F6402-BBF5-4714-BA12-B4B4A29B505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89" name="Imagem 88">
          <a:extLst>
            <a:ext uri="{FF2B5EF4-FFF2-40B4-BE49-F238E27FC236}">
              <a16:creationId xmlns:a16="http://schemas.microsoft.com/office/drawing/2014/main" id="{6360DEFF-8ACA-4E75-9525-A5F283D0A72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90" name="Imagem 89">
          <a:extLst>
            <a:ext uri="{FF2B5EF4-FFF2-40B4-BE49-F238E27FC236}">
              <a16:creationId xmlns:a16="http://schemas.microsoft.com/office/drawing/2014/main" id="{684B17F7-EFAF-447D-AACE-8F667350494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91" name="Imagem 90">
          <a:extLst>
            <a:ext uri="{FF2B5EF4-FFF2-40B4-BE49-F238E27FC236}">
              <a16:creationId xmlns:a16="http://schemas.microsoft.com/office/drawing/2014/main" id="{5D24502E-E772-4E80-B7BC-26685E9126F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92" name="Imagem 91">
          <a:extLst>
            <a:ext uri="{FF2B5EF4-FFF2-40B4-BE49-F238E27FC236}">
              <a16:creationId xmlns:a16="http://schemas.microsoft.com/office/drawing/2014/main" id="{7E09CF57-7E36-4D16-8860-030F8FB776A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93" name="Imagem 92">
          <a:extLst>
            <a:ext uri="{FF2B5EF4-FFF2-40B4-BE49-F238E27FC236}">
              <a16:creationId xmlns:a16="http://schemas.microsoft.com/office/drawing/2014/main" id="{B635EE1A-12A3-4D7C-9F6A-B74DCEEAF01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161925</xdr:rowOff>
    </xdr:from>
    <xdr:to>
      <xdr:col>3</xdr:col>
      <xdr:colOff>551815</xdr:colOff>
      <xdr:row>11</xdr:row>
      <xdr:rowOff>196850</xdr:rowOff>
    </xdr:to>
    <xdr:pic>
      <xdr:nvPicPr>
        <xdr:cNvPr id="19" name="Imagem 18">
          <a:extLst>
            <a:ext uri="{FF2B5EF4-FFF2-40B4-BE49-F238E27FC236}">
              <a16:creationId xmlns:a16="http://schemas.microsoft.com/office/drawing/2014/main" id="{4E810B2F-F4E7-321A-F04A-C8CA0DAF01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0" y="2447925"/>
          <a:ext cx="1247140" cy="2635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276225</xdr:colOff>
      <xdr:row>62</xdr:row>
      <xdr:rowOff>0</xdr:rowOff>
    </xdr:from>
    <xdr:ext cx="65" cy="172227"/>
    <xdr:sp macro="" textlink="">
      <xdr:nvSpPr>
        <xdr:cNvPr id="2" name="CaixaDeTexto 1">
          <a:extLst>
            <a:ext uri="{FF2B5EF4-FFF2-40B4-BE49-F238E27FC236}">
              <a16:creationId xmlns:a16="http://schemas.microsoft.com/office/drawing/2014/main" id="{7EF23866-ECCA-4AA0-8B34-EA067B60A7E2}"/>
            </a:ext>
          </a:extLst>
        </xdr:cNvPr>
        <xdr:cNvSpPr txBox="1"/>
      </xdr:nvSpPr>
      <xdr:spPr>
        <a:xfrm>
          <a:off x="4543425" y="11239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0</xdr:colOff>
      <xdr:row>21</xdr:row>
      <xdr:rowOff>0</xdr:rowOff>
    </xdr:from>
    <xdr:to>
      <xdr:col>2</xdr:col>
      <xdr:colOff>38100</xdr:colOff>
      <xdr:row>22</xdr:row>
      <xdr:rowOff>28575</xdr:rowOff>
    </xdr:to>
    <xdr:pic>
      <xdr:nvPicPr>
        <xdr:cNvPr id="3" name="Imagem 2">
          <a:extLst>
            <a:ext uri="{FF2B5EF4-FFF2-40B4-BE49-F238E27FC236}">
              <a16:creationId xmlns:a16="http://schemas.microsoft.com/office/drawing/2014/main" id="{8082E7D1-37D1-4D23-B130-EC00737E4C0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3810000"/>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4" name="Imagem 3">
          <a:extLst>
            <a:ext uri="{FF2B5EF4-FFF2-40B4-BE49-F238E27FC236}">
              <a16:creationId xmlns:a16="http://schemas.microsoft.com/office/drawing/2014/main" id="{00D3988D-C9CC-40E3-B7FA-EB9DFD34ACD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4191000"/>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20</xdr:row>
      <xdr:rowOff>0</xdr:rowOff>
    </xdr:from>
    <xdr:to>
      <xdr:col>2</xdr:col>
      <xdr:colOff>38100</xdr:colOff>
      <xdr:row>21</xdr:row>
      <xdr:rowOff>28575</xdr:rowOff>
    </xdr:to>
    <xdr:pic>
      <xdr:nvPicPr>
        <xdr:cNvPr id="5" name="Imagem 4">
          <a:extLst>
            <a:ext uri="{FF2B5EF4-FFF2-40B4-BE49-F238E27FC236}">
              <a16:creationId xmlns:a16="http://schemas.microsoft.com/office/drawing/2014/main" id="{DCE751AC-7A1E-42FC-9600-662CC80CA86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3619500"/>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0</xdr:colOff>
      <xdr:row>67</xdr:row>
      <xdr:rowOff>0</xdr:rowOff>
    </xdr:from>
    <xdr:ext cx="65" cy="172227"/>
    <xdr:sp macro="" textlink="">
      <xdr:nvSpPr>
        <xdr:cNvPr id="6" name="CaixaDeTexto 5">
          <a:extLst>
            <a:ext uri="{FF2B5EF4-FFF2-40B4-BE49-F238E27FC236}">
              <a16:creationId xmlns:a16="http://schemas.microsoft.com/office/drawing/2014/main" id="{28DAE3D6-5011-47C0-9373-3A0DB729279A}"/>
            </a:ext>
          </a:extLst>
        </xdr:cNvPr>
        <xdr:cNvSpPr txBox="1"/>
      </xdr:nvSpPr>
      <xdr:spPr>
        <a:xfrm>
          <a:off x="7924800" y="1219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0</xdr:colOff>
      <xdr:row>24</xdr:row>
      <xdr:rowOff>0</xdr:rowOff>
    </xdr:from>
    <xdr:to>
      <xdr:col>2</xdr:col>
      <xdr:colOff>38100</xdr:colOff>
      <xdr:row>25</xdr:row>
      <xdr:rowOff>28575</xdr:rowOff>
    </xdr:to>
    <xdr:pic>
      <xdr:nvPicPr>
        <xdr:cNvPr id="7" name="Imagem 6">
          <a:extLst>
            <a:ext uri="{FF2B5EF4-FFF2-40B4-BE49-F238E27FC236}">
              <a16:creationId xmlns:a16="http://schemas.microsoft.com/office/drawing/2014/main" id="{88F7B220-D142-4453-ACDD-C2F277D35CE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4381500"/>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8" name="Imagem 7">
          <a:extLst>
            <a:ext uri="{FF2B5EF4-FFF2-40B4-BE49-F238E27FC236}">
              <a16:creationId xmlns:a16="http://schemas.microsoft.com/office/drawing/2014/main" id="{1BECB07C-8F34-4E4C-B85E-4AFF28AE1B7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4381500"/>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9" name="Imagem 8">
          <a:extLst>
            <a:ext uri="{FF2B5EF4-FFF2-40B4-BE49-F238E27FC236}">
              <a16:creationId xmlns:a16="http://schemas.microsoft.com/office/drawing/2014/main" id="{4F55349B-5626-4AA8-BADC-D0780372903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4953000"/>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0" name="Imagem 9">
          <a:extLst>
            <a:ext uri="{FF2B5EF4-FFF2-40B4-BE49-F238E27FC236}">
              <a16:creationId xmlns:a16="http://schemas.microsoft.com/office/drawing/2014/main" id="{824F07D2-AE69-4C55-8A1E-66B5228EE83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4953000"/>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40</xdr:row>
      <xdr:rowOff>0</xdr:rowOff>
    </xdr:from>
    <xdr:ext cx="65" cy="172227"/>
    <xdr:sp macro="" textlink="">
      <xdr:nvSpPr>
        <xdr:cNvPr id="26" name="CaixaDeTexto 25">
          <a:extLst>
            <a:ext uri="{FF2B5EF4-FFF2-40B4-BE49-F238E27FC236}">
              <a16:creationId xmlns:a16="http://schemas.microsoft.com/office/drawing/2014/main" id="{B286EF19-9818-4BF8-9A85-B9210A09F66B}"/>
            </a:ext>
          </a:extLst>
        </xdr:cNvPr>
        <xdr:cNvSpPr txBox="1"/>
      </xdr:nvSpPr>
      <xdr:spPr>
        <a:xfrm>
          <a:off x="4543425" y="7048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14</xdr:col>
      <xdr:colOff>0</xdr:colOff>
      <xdr:row>40</xdr:row>
      <xdr:rowOff>0</xdr:rowOff>
    </xdr:from>
    <xdr:ext cx="65" cy="172227"/>
    <xdr:sp macro="" textlink="">
      <xdr:nvSpPr>
        <xdr:cNvPr id="27" name="CaixaDeTexto 26">
          <a:extLst>
            <a:ext uri="{FF2B5EF4-FFF2-40B4-BE49-F238E27FC236}">
              <a16:creationId xmlns:a16="http://schemas.microsoft.com/office/drawing/2014/main" id="{49B0ACF9-AD74-4708-8CCF-06E3B4F86A8C}"/>
            </a:ext>
          </a:extLst>
        </xdr:cNvPr>
        <xdr:cNvSpPr txBox="1"/>
      </xdr:nvSpPr>
      <xdr:spPr>
        <a:xfrm>
          <a:off x="8534400" y="7048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38100</xdr:colOff>
      <xdr:row>40</xdr:row>
      <xdr:rowOff>209550</xdr:rowOff>
    </xdr:from>
    <xdr:to>
      <xdr:col>2</xdr:col>
      <xdr:colOff>314325</xdr:colOff>
      <xdr:row>41</xdr:row>
      <xdr:rowOff>209550</xdr:rowOff>
    </xdr:to>
    <xdr:pic>
      <xdr:nvPicPr>
        <xdr:cNvPr id="28" name="Imagem 27">
          <a:extLst>
            <a:ext uri="{FF2B5EF4-FFF2-40B4-BE49-F238E27FC236}">
              <a16:creationId xmlns:a16="http://schemas.microsoft.com/office/drawing/2014/main" id="{71C9334D-447F-40B5-B3EC-164EA885FB5D}"/>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57300" y="7239000"/>
          <a:ext cx="2762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48</xdr:row>
      <xdr:rowOff>0</xdr:rowOff>
    </xdr:from>
    <xdr:ext cx="65" cy="172227"/>
    <xdr:sp macro="" textlink="">
      <xdr:nvSpPr>
        <xdr:cNvPr id="29" name="CaixaDeTexto 28">
          <a:extLst>
            <a:ext uri="{FF2B5EF4-FFF2-40B4-BE49-F238E27FC236}">
              <a16:creationId xmlns:a16="http://schemas.microsoft.com/office/drawing/2014/main" id="{718D6278-BEBD-4AA5-BA70-AB8F01158B3D}"/>
            </a:ext>
          </a:extLst>
        </xdr:cNvPr>
        <xdr:cNvSpPr txBox="1"/>
      </xdr:nvSpPr>
      <xdr:spPr>
        <a:xfrm>
          <a:off x="4543425" y="8572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14</xdr:col>
      <xdr:colOff>0</xdr:colOff>
      <xdr:row>52</xdr:row>
      <xdr:rowOff>0</xdr:rowOff>
    </xdr:from>
    <xdr:ext cx="65" cy="172227"/>
    <xdr:sp macro="" textlink="">
      <xdr:nvSpPr>
        <xdr:cNvPr id="30" name="CaixaDeTexto 29">
          <a:extLst>
            <a:ext uri="{FF2B5EF4-FFF2-40B4-BE49-F238E27FC236}">
              <a16:creationId xmlns:a16="http://schemas.microsoft.com/office/drawing/2014/main" id="{C8269CDE-345B-430D-8173-8BF6B45B16AB}"/>
            </a:ext>
          </a:extLst>
        </xdr:cNvPr>
        <xdr:cNvSpPr txBox="1"/>
      </xdr:nvSpPr>
      <xdr:spPr>
        <a:xfrm>
          <a:off x="8534400" y="9334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28575</xdr:colOff>
      <xdr:row>44</xdr:row>
      <xdr:rowOff>95250</xdr:rowOff>
    </xdr:from>
    <xdr:to>
      <xdr:col>2</xdr:col>
      <xdr:colOff>361950</xdr:colOff>
      <xdr:row>45</xdr:row>
      <xdr:rowOff>114300</xdr:rowOff>
    </xdr:to>
    <xdr:pic>
      <xdr:nvPicPr>
        <xdr:cNvPr id="31" name="Imagem 30">
          <a:extLst>
            <a:ext uri="{FF2B5EF4-FFF2-40B4-BE49-F238E27FC236}">
              <a16:creationId xmlns:a16="http://schemas.microsoft.com/office/drawing/2014/main" id="{B0ED2132-9E70-4255-A095-FA231E6C76F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47775" y="7905750"/>
          <a:ext cx="33337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xdr:colOff>
      <xdr:row>48</xdr:row>
      <xdr:rowOff>200025</xdr:rowOff>
    </xdr:from>
    <xdr:to>
      <xdr:col>2</xdr:col>
      <xdr:colOff>295275</xdr:colOff>
      <xdr:row>49</xdr:row>
      <xdr:rowOff>219075</xdr:rowOff>
    </xdr:to>
    <xdr:pic>
      <xdr:nvPicPr>
        <xdr:cNvPr id="32" name="Imagem 31">
          <a:extLst>
            <a:ext uri="{FF2B5EF4-FFF2-40B4-BE49-F238E27FC236}">
              <a16:creationId xmlns:a16="http://schemas.microsoft.com/office/drawing/2014/main" id="{C9B2C26F-1C37-4D2D-AB10-EC0A692D4A21}"/>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47775" y="8763000"/>
          <a:ext cx="2667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57150</xdr:colOff>
      <xdr:row>52</xdr:row>
      <xdr:rowOff>76200</xdr:rowOff>
    </xdr:from>
    <xdr:to>
      <xdr:col>2</xdr:col>
      <xdr:colOff>323850</xdr:colOff>
      <xdr:row>53</xdr:row>
      <xdr:rowOff>95250</xdr:rowOff>
    </xdr:to>
    <xdr:pic>
      <xdr:nvPicPr>
        <xdr:cNvPr id="33" name="Imagem 32">
          <a:extLst>
            <a:ext uri="{FF2B5EF4-FFF2-40B4-BE49-F238E27FC236}">
              <a16:creationId xmlns:a16="http://schemas.microsoft.com/office/drawing/2014/main" id="{F029AACC-6FF7-488D-8BDF-F74ADD4AF8BF}"/>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6350" y="9410700"/>
          <a:ext cx="2667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38100</xdr:colOff>
      <xdr:row>59</xdr:row>
      <xdr:rowOff>209550</xdr:rowOff>
    </xdr:from>
    <xdr:to>
      <xdr:col>2</xdr:col>
      <xdr:colOff>342900</xdr:colOff>
      <xdr:row>61</xdr:row>
      <xdr:rowOff>0</xdr:rowOff>
    </xdr:to>
    <xdr:pic>
      <xdr:nvPicPr>
        <xdr:cNvPr id="34" name="Imagem 33">
          <a:extLst>
            <a:ext uri="{FF2B5EF4-FFF2-40B4-BE49-F238E27FC236}">
              <a16:creationId xmlns:a16="http://schemas.microsoft.com/office/drawing/2014/main" id="{A154D655-D451-445D-805C-61A589F08D85}"/>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57300" y="1085850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xdr:colOff>
      <xdr:row>56</xdr:row>
      <xdr:rowOff>200025</xdr:rowOff>
    </xdr:from>
    <xdr:to>
      <xdr:col>2</xdr:col>
      <xdr:colOff>342900</xdr:colOff>
      <xdr:row>57</xdr:row>
      <xdr:rowOff>219075</xdr:rowOff>
    </xdr:to>
    <xdr:pic>
      <xdr:nvPicPr>
        <xdr:cNvPr id="35" name="Imagem 34">
          <a:extLst>
            <a:ext uri="{FF2B5EF4-FFF2-40B4-BE49-F238E27FC236}">
              <a16:creationId xmlns:a16="http://schemas.microsoft.com/office/drawing/2014/main" id="{375CAAB7-CB4D-44F7-9B0D-60550AB8D8C9}"/>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47775" y="10287000"/>
          <a:ext cx="3143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95250</xdr:colOff>
      <xdr:row>36</xdr:row>
      <xdr:rowOff>190500</xdr:rowOff>
    </xdr:from>
    <xdr:to>
      <xdr:col>5</xdr:col>
      <xdr:colOff>285750</xdr:colOff>
      <xdr:row>37</xdr:row>
      <xdr:rowOff>190500</xdr:rowOff>
    </xdr:to>
    <xdr:pic>
      <xdr:nvPicPr>
        <xdr:cNvPr id="36" name="Imagem 35">
          <a:extLst>
            <a:ext uri="{FF2B5EF4-FFF2-40B4-BE49-F238E27FC236}">
              <a16:creationId xmlns:a16="http://schemas.microsoft.com/office/drawing/2014/main" id="{263B32CD-BFBB-435D-8A13-7684539A7F28}"/>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43250" y="6477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133350</xdr:colOff>
      <xdr:row>39</xdr:row>
      <xdr:rowOff>219075</xdr:rowOff>
    </xdr:from>
    <xdr:to>
      <xdr:col>5</xdr:col>
      <xdr:colOff>323850</xdr:colOff>
      <xdr:row>40</xdr:row>
      <xdr:rowOff>219075</xdr:rowOff>
    </xdr:to>
    <xdr:pic>
      <xdr:nvPicPr>
        <xdr:cNvPr id="37" name="Imagem 36">
          <a:extLst>
            <a:ext uri="{FF2B5EF4-FFF2-40B4-BE49-F238E27FC236}">
              <a16:creationId xmlns:a16="http://schemas.microsoft.com/office/drawing/2014/main" id="{FCD3746A-445A-4B19-BCC8-A9E2E6905B14}"/>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81350" y="7048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47625</xdr:colOff>
      <xdr:row>63</xdr:row>
      <xdr:rowOff>219075</xdr:rowOff>
    </xdr:from>
    <xdr:to>
      <xdr:col>2</xdr:col>
      <xdr:colOff>333375</xdr:colOff>
      <xdr:row>64</xdr:row>
      <xdr:rowOff>219075</xdr:rowOff>
    </xdr:to>
    <xdr:pic>
      <xdr:nvPicPr>
        <xdr:cNvPr id="38" name="Imagem 37">
          <a:extLst>
            <a:ext uri="{FF2B5EF4-FFF2-40B4-BE49-F238E27FC236}">
              <a16:creationId xmlns:a16="http://schemas.microsoft.com/office/drawing/2014/main" id="{DA0339EB-9744-421C-8F0A-DE670419675D}"/>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6825" y="11620500"/>
          <a:ext cx="2857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133350</xdr:colOff>
      <xdr:row>43</xdr:row>
      <xdr:rowOff>200025</xdr:rowOff>
    </xdr:from>
    <xdr:to>
      <xdr:col>5</xdr:col>
      <xdr:colOff>304800</xdr:colOff>
      <xdr:row>44</xdr:row>
      <xdr:rowOff>200025</xdr:rowOff>
    </xdr:to>
    <xdr:pic>
      <xdr:nvPicPr>
        <xdr:cNvPr id="39" name="Imagem 38">
          <a:extLst>
            <a:ext uri="{FF2B5EF4-FFF2-40B4-BE49-F238E27FC236}">
              <a16:creationId xmlns:a16="http://schemas.microsoft.com/office/drawing/2014/main" id="{91462A06-8E29-4E96-BBFB-EACB1F477E7B}"/>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81350" y="78105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76200</xdr:colOff>
      <xdr:row>46</xdr:row>
      <xdr:rowOff>219075</xdr:rowOff>
    </xdr:from>
    <xdr:to>
      <xdr:col>5</xdr:col>
      <xdr:colOff>276225</xdr:colOff>
      <xdr:row>47</xdr:row>
      <xdr:rowOff>219075</xdr:rowOff>
    </xdr:to>
    <xdr:pic>
      <xdr:nvPicPr>
        <xdr:cNvPr id="40" name="Imagem 39">
          <a:extLst>
            <a:ext uri="{FF2B5EF4-FFF2-40B4-BE49-F238E27FC236}">
              <a16:creationId xmlns:a16="http://schemas.microsoft.com/office/drawing/2014/main" id="{0ED78AD2-B632-4AF2-BE2D-6D1831C1FA52}"/>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24200" y="8382000"/>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114300</xdr:colOff>
      <xdr:row>50</xdr:row>
      <xdr:rowOff>200025</xdr:rowOff>
    </xdr:from>
    <xdr:to>
      <xdr:col>5</xdr:col>
      <xdr:colOff>295275</xdr:colOff>
      <xdr:row>51</xdr:row>
      <xdr:rowOff>200025</xdr:rowOff>
    </xdr:to>
    <xdr:pic>
      <xdr:nvPicPr>
        <xdr:cNvPr id="41" name="Imagem 40">
          <a:extLst>
            <a:ext uri="{FF2B5EF4-FFF2-40B4-BE49-F238E27FC236}">
              <a16:creationId xmlns:a16="http://schemas.microsoft.com/office/drawing/2014/main" id="{B03AFFF8-C77D-4F14-858F-97EFDD2C9C52}"/>
            </a:ext>
          </a:extLst>
        </xdr:cNvPr>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62300" y="9144000"/>
          <a:ext cx="1809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61</xdr:row>
      <xdr:rowOff>0</xdr:rowOff>
    </xdr:from>
    <xdr:ext cx="65" cy="172227"/>
    <xdr:sp macro="" textlink="">
      <xdr:nvSpPr>
        <xdr:cNvPr id="43" name="CaixaDeTexto 42">
          <a:extLst>
            <a:ext uri="{FF2B5EF4-FFF2-40B4-BE49-F238E27FC236}">
              <a16:creationId xmlns:a16="http://schemas.microsoft.com/office/drawing/2014/main" id="{CFF6C798-B5AE-4B86-9F63-BC0D6E9664EE}"/>
            </a:ext>
          </a:extLst>
        </xdr:cNvPr>
        <xdr:cNvSpPr txBox="1"/>
      </xdr:nvSpPr>
      <xdr:spPr>
        <a:xfrm>
          <a:off x="4543425" y="11049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xdr:col>
      <xdr:colOff>185736</xdr:colOff>
      <xdr:row>78</xdr:row>
      <xdr:rowOff>109536</xdr:rowOff>
    </xdr:from>
    <xdr:ext cx="500064" cy="395289"/>
    <mc:AlternateContent xmlns:mc="http://schemas.openxmlformats.org/markup-compatibility/2006" xmlns:a14="http://schemas.microsoft.com/office/drawing/2010/main">
      <mc:Choice Requires="a14">
        <xdr:sp macro="" textlink="">
          <xdr:nvSpPr>
            <xdr:cNvPr id="44" name="CaixaDeTexto 43">
              <a:extLst>
                <a:ext uri="{FF2B5EF4-FFF2-40B4-BE49-F238E27FC236}">
                  <a16:creationId xmlns:a16="http://schemas.microsoft.com/office/drawing/2014/main" id="{9A73CD7E-1A8B-4DA0-BA5A-8D16B193224E}"/>
                </a:ext>
              </a:extLst>
            </xdr:cNvPr>
            <xdr:cNvSpPr txBox="1"/>
          </xdr:nvSpPr>
          <xdr:spPr>
            <a:xfrm>
              <a:off x="471486" y="17254536"/>
              <a:ext cx="500064" cy="395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pt-BR" sz="1400" b="1" i="1">
                            <a:latin typeface="Cambria Math" panose="02040503050406030204" pitchFamily="18" charset="0"/>
                          </a:rPr>
                        </m:ctrlPr>
                      </m:sSubPr>
                      <m:e>
                        <m:r>
                          <a:rPr lang="pt-BR" sz="1400" b="1" i="1">
                            <a:latin typeface="Cambria Math" panose="02040503050406030204" pitchFamily="18" charset="0"/>
                          </a:rPr>
                          <m:t>𝑰</m:t>
                        </m:r>
                      </m:e>
                      <m:sub>
                        <m:sSub>
                          <m:sSubPr>
                            <m:ctrlPr>
                              <a:rPr lang="pt-BR" sz="1400" b="1" i="1">
                                <a:latin typeface="Cambria Math" panose="02040503050406030204" pitchFamily="18" charset="0"/>
                              </a:rPr>
                            </m:ctrlPr>
                          </m:sSubPr>
                          <m:e>
                            <m:r>
                              <a:rPr lang="pt-BR" sz="1400" b="1" i="1">
                                <a:latin typeface="Cambria Math" panose="02040503050406030204" pitchFamily="18" charset="0"/>
                              </a:rPr>
                              <m:t>𝒄</m:t>
                            </m:r>
                          </m:e>
                          <m:sub>
                            <m:r>
                              <a:rPr lang="pt-BR" sz="1400" b="1" i="1">
                                <a:latin typeface="Cambria Math" panose="02040503050406030204" pitchFamily="18" charset="0"/>
                              </a:rPr>
                              <m:t>𝑲</m:t>
                            </m:r>
                          </m:sub>
                        </m:sSub>
                      </m:sub>
                    </m:sSub>
                  </m:oMath>
                </m:oMathPara>
              </a14:m>
              <a:endParaRPr lang="pt-BR" sz="1400" b="1"/>
            </a:p>
          </xdr:txBody>
        </xdr:sp>
      </mc:Choice>
      <mc:Fallback xmlns="">
        <xdr:sp macro="" textlink="">
          <xdr:nvSpPr>
            <xdr:cNvPr id="44" name="CaixaDeTexto 43">
              <a:extLst>
                <a:ext uri="{FF2B5EF4-FFF2-40B4-BE49-F238E27FC236}">
                  <a16:creationId xmlns:a16="http://schemas.microsoft.com/office/drawing/2014/main" id="{9A73CD7E-1A8B-4DA0-BA5A-8D16B193224E}"/>
                </a:ext>
              </a:extLst>
            </xdr:cNvPr>
            <xdr:cNvSpPr txBox="1"/>
          </xdr:nvSpPr>
          <xdr:spPr>
            <a:xfrm>
              <a:off x="471486" y="17254536"/>
              <a:ext cx="500064" cy="395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pt-BR" sz="1400" b="1" i="0">
                  <a:latin typeface="Cambria Math" panose="02040503050406030204" pitchFamily="18" charset="0"/>
                </a:rPr>
                <a:t>𝑰_(𝒄_𝑲 )</a:t>
              </a:r>
              <a:endParaRPr lang="pt-BR" sz="1400" b="1"/>
            </a:p>
          </xdr:txBody>
        </xdr:sp>
      </mc:Fallback>
    </mc:AlternateContent>
    <xdr:clientData/>
  </xdr:oneCellAnchor>
  <xdr:oneCellAnchor>
    <xdr:from>
      <xdr:col>1</xdr:col>
      <xdr:colOff>195261</xdr:colOff>
      <xdr:row>76</xdr:row>
      <xdr:rowOff>204786</xdr:rowOff>
    </xdr:from>
    <xdr:ext cx="500064" cy="395289"/>
    <mc:AlternateContent xmlns:mc="http://schemas.openxmlformats.org/markup-compatibility/2006" xmlns:a14="http://schemas.microsoft.com/office/drawing/2010/main">
      <mc:Choice Requires="a14">
        <xdr:sp macro="" textlink="">
          <xdr:nvSpPr>
            <xdr:cNvPr id="45" name="CaixaDeTexto 44">
              <a:extLst>
                <a:ext uri="{FF2B5EF4-FFF2-40B4-BE49-F238E27FC236}">
                  <a16:creationId xmlns:a16="http://schemas.microsoft.com/office/drawing/2014/main" id="{B06A5AD3-FB2D-4C1D-B456-0120B5C77E0D}"/>
                </a:ext>
              </a:extLst>
            </xdr:cNvPr>
            <xdr:cNvSpPr txBox="1"/>
          </xdr:nvSpPr>
          <xdr:spPr>
            <a:xfrm>
              <a:off x="481011" y="16892586"/>
              <a:ext cx="500064" cy="395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pt-BR" sz="1400" b="1" i="1">
                            <a:latin typeface="Cambria Math" panose="02040503050406030204" pitchFamily="18" charset="0"/>
                          </a:rPr>
                        </m:ctrlPr>
                      </m:sSubPr>
                      <m:e>
                        <m:r>
                          <a:rPr lang="pt-BR" sz="1400" b="1" i="1">
                            <a:latin typeface="Cambria Math" panose="02040503050406030204" pitchFamily="18" charset="0"/>
                          </a:rPr>
                          <m:t>𝑷</m:t>
                        </m:r>
                      </m:e>
                      <m:sub>
                        <m:sSub>
                          <m:sSubPr>
                            <m:ctrlPr>
                              <a:rPr lang="pt-BR" sz="1400" b="1" i="1">
                                <a:latin typeface="Cambria Math" panose="02040503050406030204" pitchFamily="18" charset="0"/>
                              </a:rPr>
                            </m:ctrlPr>
                          </m:sSubPr>
                          <m:e>
                            <m:r>
                              <a:rPr lang="pt-BR" sz="1400" b="1" i="1">
                                <a:latin typeface="Cambria Math" panose="02040503050406030204" pitchFamily="18" charset="0"/>
                              </a:rPr>
                              <m:t>𝒄</m:t>
                            </m:r>
                          </m:e>
                          <m:sub>
                            <m:r>
                              <a:rPr lang="pt-BR" sz="1400" b="1" i="1">
                                <a:latin typeface="Cambria Math" panose="02040503050406030204" pitchFamily="18" charset="0"/>
                              </a:rPr>
                              <m:t>𝑲𝒏</m:t>
                            </m:r>
                          </m:sub>
                        </m:sSub>
                      </m:sub>
                    </m:sSub>
                  </m:oMath>
                </m:oMathPara>
              </a14:m>
              <a:endParaRPr lang="pt-BR" sz="1400" b="1"/>
            </a:p>
          </xdr:txBody>
        </xdr:sp>
      </mc:Choice>
      <mc:Fallback xmlns="">
        <xdr:sp macro="" textlink="">
          <xdr:nvSpPr>
            <xdr:cNvPr id="45" name="CaixaDeTexto 44">
              <a:extLst>
                <a:ext uri="{FF2B5EF4-FFF2-40B4-BE49-F238E27FC236}">
                  <a16:creationId xmlns:a16="http://schemas.microsoft.com/office/drawing/2014/main" id="{B06A5AD3-FB2D-4C1D-B456-0120B5C77E0D}"/>
                </a:ext>
              </a:extLst>
            </xdr:cNvPr>
            <xdr:cNvSpPr txBox="1"/>
          </xdr:nvSpPr>
          <xdr:spPr>
            <a:xfrm>
              <a:off x="481011" y="16892586"/>
              <a:ext cx="500064" cy="395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pt-BR" sz="1400" b="1" i="0">
                  <a:latin typeface="Cambria Math" panose="02040503050406030204" pitchFamily="18" charset="0"/>
                </a:rPr>
                <a:t>𝑷_(𝒄_𝑲𝒏 )</a:t>
              </a:r>
              <a:endParaRPr lang="pt-BR" sz="1400" b="1"/>
            </a:p>
          </xdr:txBody>
        </xdr:sp>
      </mc:Fallback>
    </mc:AlternateContent>
    <xdr:clientData/>
  </xdr:oneCellAnchor>
  <xdr:oneCellAnchor>
    <xdr:from>
      <xdr:col>1</xdr:col>
      <xdr:colOff>166687</xdr:colOff>
      <xdr:row>80</xdr:row>
      <xdr:rowOff>4762</xdr:rowOff>
    </xdr:from>
    <xdr:ext cx="547688" cy="200824"/>
    <mc:AlternateContent xmlns:mc="http://schemas.openxmlformats.org/markup-compatibility/2006" xmlns:a14="http://schemas.microsoft.com/office/drawing/2010/main">
      <mc:Choice Requires="a14">
        <xdr:sp macro="" textlink="">
          <xdr:nvSpPr>
            <xdr:cNvPr id="46" name="CaixaDeTexto 45">
              <a:extLst>
                <a:ext uri="{FF2B5EF4-FFF2-40B4-BE49-F238E27FC236}">
                  <a16:creationId xmlns:a16="http://schemas.microsoft.com/office/drawing/2014/main" id="{78BF80D9-A0BA-48F7-B8A5-D102DE380678}"/>
                </a:ext>
              </a:extLst>
            </xdr:cNvPr>
            <xdr:cNvSpPr txBox="1"/>
          </xdr:nvSpPr>
          <xdr:spPr>
            <a:xfrm>
              <a:off x="452437" y="17606962"/>
              <a:ext cx="547688" cy="200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200" b="1" i="1">
                            <a:latin typeface="Cambria Math" panose="02040503050406030204" pitchFamily="18" charset="0"/>
                            <a:ea typeface="Cambria Math" panose="02040503050406030204" pitchFamily="18" charset="0"/>
                          </a:rPr>
                        </m:ctrlPr>
                      </m:sSubPr>
                      <m:e>
                        <m:r>
                          <a:rPr lang="pt-BR" sz="1200" b="1" i="1">
                            <a:latin typeface="Cambria Math" panose="02040503050406030204" pitchFamily="18" charset="0"/>
                            <a:ea typeface="Cambria Math" panose="02040503050406030204" pitchFamily="18" charset="0"/>
                          </a:rPr>
                          <m:t>𝜽</m:t>
                        </m:r>
                      </m:e>
                      <m:sub>
                        <m:sSub>
                          <m:sSubPr>
                            <m:ctrlPr>
                              <a:rPr lang="pt-BR" sz="1200" b="1" i="1">
                                <a:latin typeface="Cambria Math" panose="02040503050406030204" pitchFamily="18" charset="0"/>
                                <a:ea typeface="Cambria Math" panose="02040503050406030204" pitchFamily="18" charset="0"/>
                              </a:rPr>
                            </m:ctrlPr>
                          </m:sSubPr>
                          <m:e>
                            <m:r>
                              <a:rPr lang="pt-BR" sz="1200" b="1" i="1">
                                <a:latin typeface="Cambria Math" panose="02040503050406030204" pitchFamily="18" charset="0"/>
                                <a:ea typeface="Cambria Math" panose="02040503050406030204" pitchFamily="18" charset="0"/>
                              </a:rPr>
                              <m:t>𝑪</m:t>
                            </m:r>
                          </m:e>
                          <m:sub>
                            <m:r>
                              <a:rPr lang="pt-BR" sz="1200" b="1" i="1">
                                <a:latin typeface="Cambria Math" panose="02040503050406030204" pitchFamily="18" charset="0"/>
                                <a:ea typeface="Cambria Math" panose="02040503050406030204" pitchFamily="18" charset="0"/>
                              </a:rPr>
                              <m:t>𝑲</m:t>
                            </m:r>
                          </m:sub>
                        </m:sSub>
                      </m:sub>
                    </m:sSub>
                  </m:oMath>
                </m:oMathPara>
              </a14:m>
              <a:endParaRPr lang="pt-BR" sz="1200" b="1"/>
            </a:p>
          </xdr:txBody>
        </xdr:sp>
      </mc:Choice>
      <mc:Fallback xmlns="">
        <xdr:sp macro="" textlink="">
          <xdr:nvSpPr>
            <xdr:cNvPr id="46" name="CaixaDeTexto 45">
              <a:extLst>
                <a:ext uri="{FF2B5EF4-FFF2-40B4-BE49-F238E27FC236}">
                  <a16:creationId xmlns:a16="http://schemas.microsoft.com/office/drawing/2014/main" id="{78BF80D9-A0BA-48F7-B8A5-D102DE380678}"/>
                </a:ext>
              </a:extLst>
            </xdr:cNvPr>
            <xdr:cNvSpPr txBox="1"/>
          </xdr:nvSpPr>
          <xdr:spPr>
            <a:xfrm>
              <a:off x="452437" y="17606962"/>
              <a:ext cx="547688" cy="200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pt-BR" sz="1200" b="1" i="0">
                  <a:latin typeface="Cambria Math" panose="02040503050406030204" pitchFamily="18" charset="0"/>
                  <a:ea typeface="Cambria Math" panose="02040503050406030204" pitchFamily="18" charset="0"/>
                </a:rPr>
                <a:t>𝜽_(𝑪_𝑲 )</a:t>
              </a:r>
              <a:endParaRPr lang="pt-BR" sz="1200" b="1"/>
            </a:p>
          </xdr:txBody>
        </xdr:sp>
      </mc:Fallback>
    </mc:AlternateContent>
    <xdr:clientData/>
  </xdr:oneCellAnchor>
  <xdr:oneCellAnchor>
    <xdr:from>
      <xdr:col>1</xdr:col>
      <xdr:colOff>185737</xdr:colOff>
      <xdr:row>84</xdr:row>
      <xdr:rowOff>100012</xdr:rowOff>
    </xdr:from>
    <xdr:ext cx="509588" cy="234551"/>
    <mc:AlternateContent xmlns:mc="http://schemas.openxmlformats.org/markup-compatibility/2006" xmlns:a14="http://schemas.microsoft.com/office/drawing/2010/main">
      <mc:Choice Requires="a14">
        <xdr:sp macro="" textlink="">
          <xdr:nvSpPr>
            <xdr:cNvPr id="47" name="CaixaDeTexto 46">
              <a:extLst>
                <a:ext uri="{FF2B5EF4-FFF2-40B4-BE49-F238E27FC236}">
                  <a16:creationId xmlns:a16="http://schemas.microsoft.com/office/drawing/2014/main" id="{3489DB66-FFE4-45C3-9E01-6C1B32AEF486}"/>
                </a:ext>
              </a:extLst>
            </xdr:cNvPr>
            <xdr:cNvSpPr txBox="1"/>
          </xdr:nvSpPr>
          <xdr:spPr>
            <a:xfrm>
              <a:off x="471487" y="18616612"/>
              <a:ext cx="509588" cy="2345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latin typeface="Cambria Math" panose="02040503050406030204" pitchFamily="18" charset="0"/>
                          </a:rPr>
                        </m:ctrlPr>
                      </m:sSubPr>
                      <m:e>
                        <m:r>
                          <a:rPr lang="pt-BR" sz="1400" b="1" i="1">
                            <a:latin typeface="Cambria Math" panose="02040503050406030204" pitchFamily="18" charset="0"/>
                          </a:rPr>
                          <m:t>𝑰</m:t>
                        </m:r>
                      </m:e>
                      <m:sub>
                        <m:sSub>
                          <m:sSubPr>
                            <m:ctrlPr>
                              <a:rPr lang="pt-BR" sz="1400" b="1" i="1">
                                <a:latin typeface="Cambria Math" panose="02040503050406030204" pitchFamily="18" charset="0"/>
                              </a:rPr>
                            </m:ctrlPr>
                          </m:sSubPr>
                          <m:e>
                            <m:r>
                              <a:rPr lang="pt-BR" sz="1400" b="1" i="1">
                                <a:latin typeface="Cambria Math" panose="02040503050406030204" pitchFamily="18" charset="0"/>
                              </a:rPr>
                              <m:t>𝑪</m:t>
                            </m:r>
                          </m:e>
                          <m:sub>
                            <m:r>
                              <a:rPr lang="pt-BR" sz="1400" b="1" i="1">
                                <a:latin typeface="Cambria Math" panose="02040503050406030204" pitchFamily="18" charset="0"/>
                              </a:rPr>
                              <m:t>𝑽</m:t>
                            </m:r>
                          </m:sub>
                        </m:sSub>
                      </m:sub>
                    </m:sSub>
                  </m:oMath>
                </m:oMathPara>
              </a14:m>
              <a:endParaRPr lang="pt-BR" sz="1400" b="1"/>
            </a:p>
          </xdr:txBody>
        </xdr:sp>
      </mc:Choice>
      <mc:Fallback xmlns="">
        <xdr:sp macro="" textlink="">
          <xdr:nvSpPr>
            <xdr:cNvPr id="47" name="CaixaDeTexto 46">
              <a:extLst>
                <a:ext uri="{FF2B5EF4-FFF2-40B4-BE49-F238E27FC236}">
                  <a16:creationId xmlns:a16="http://schemas.microsoft.com/office/drawing/2014/main" id="{3489DB66-FFE4-45C3-9E01-6C1B32AEF486}"/>
                </a:ext>
              </a:extLst>
            </xdr:cNvPr>
            <xdr:cNvSpPr txBox="1"/>
          </xdr:nvSpPr>
          <xdr:spPr>
            <a:xfrm>
              <a:off x="471487" y="18616612"/>
              <a:ext cx="509588" cy="2345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pt-BR" sz="1400" b="1" i="0">
                  <a:latin typeface="Cambria Math" panose="02040503050406030204" pitchFamily="18" charset="0"/>
                </a:rPr>
                <a:t>𝑰_(𝑪_𝑽 )</a:t>
              </a:r>
              <a:endParaRPr lang="pt-BR" sz="1400" b="1"/>
            </a:p>
          </xdr:txBody>
        </xdr:sp>
      </mc:Fallback>
    </mc:AlternateContent>
    <xdr:clientData/>
  </xdr:oneCellAnchor>
  <xdr:oneCellAnchor>
    <xdr:from>
      <xdr:col>1</xdr:col>
      <xdr:colOff>166687</xdr:colOff>
      <xdr:row>86</xdr:row>
      <xdr:rowOff>0</xdr:rowOff>
    </xdr:from>
    <xdr:ext cx="547688" cy="184346"/>
    <mc:AlternateContent xmlns:mc="http://schemas.openxmlformats.org/markup-compatibility/2006" xmlns:a14="http://schemas.microsoft.com/office/drawing/2010/main">
      <mc:Choice Requires="a14">
        <xdr:sp macro="" textlink="">
          <xdr:nvSpPr>
            <xdr:cNvPr id="48" name="CaixaDeTexto 47">
              <a:extLst>
                <a:ext uri="{FF2B5EF4-FFF2-40B4-BE49-F238E27FC236}">
                  <a16:creationId xmlns:a16="http://schemas.microsoft.com/office/drawing/2014/main" id="{C303BC97-7120-4F90-A3B4-03F49F7982E2}"/>
                </a:ext>
              </a:extLst>
            </xdr:cNvPr>
            <xdr:cNvSpPr txBox="1"/>
          </xdr:nvSpPr>
          <xdr:spPr>
            <a:xfrm>
              <a:off x="452437" y="18973800"/>
              <a:ext cx="547688" cy="184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𝑽</m:t>
                            </m:r>
                          </m:sub>
                        </m:sSub>
                      </m:sub>
                    </m:sSub>
                  </m:oMath>
                </m:oMathPara>
              </a14:m>
              <a:endParaRPr lang="pt-BR" sz="1200" b="1"/>
            </a:p>
          </xdr:txBody>
        </xdr:sp>
      </mc:Choice>
      <mc:Fallback xmlns="">
        <xdr:sp macro="" textlink="">
          <xdr:nvSpPr>
            <xdr:cNvPr id="48" name="CaixaDeTexto 47">
              <a:extLst>
                <a:ext uri="{FF2B5EF4-FFF2-40B4-BE49-F238E27FC236}">
                  <a16:creationId xmlns:a16="http://schemas.microsoft.com/office/drawing/2014/main" id="{C303BC97-7120-4F90-A3B4-03F49F7982E2}"/>
                </a:ext>
              </a:extLst>
            </xdr:cNvPr>
            <xdr:cNvSpPr txBox="1"/>
          </xdr:nvSpPr>
          <xdr:spPr>
            <a:xfrm>
              <a:off x="452437" y="18973800"/>
              <a:ext cx="547688" cy="184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pt-BR" sz="1100" b="1" i="0">
                  <a:solidFill>
                    <a:schemeClr val="tx1"/>
                  </a:solidFill>
                  <a:effectLst/>
                  <a:latin typeface="Cambria Math" panose="02040503050406030204" pitchFamily="18" charset="0"/>
                  <a:ea typeface="+mn-ea"/>
                  <a:cs typeface="+mn-cs"/>
                </a:rPr>
                <a:t>𝜽_(𝑪_𝑽 )</a:t>
              </a:r>
              <a:endParaRPr lang="pt-BR" sz="1200" b="1"/>
            </a:p>
          </xdr:txBody>
        </xdr:sp>
      </mc:Fallback>
    </mc:AlternateContent>
    <xdr:clientData/>
  </xdr:oneCellAnchor>
  <xdr:oneCellAnchor>
    <xdr:from>
      <xdr:col>2</xdr:col>
      <xdr:colOff>38100</xdr:colOff>
      <xdr:row>90</xdr:row>
      <xdr:rowOff>109537</xdr:rowOff>
    </xdr:from>
    <xdr:ext cx="325345" cy="234231"/>
    <mc:AlternateContent xmlns:mc="http://schemas.openxmlformats.org/markup-compatibility/2006" xmlns:a14="http://schemas.microsoft.com/office/drawing/2010/main">
      <mc:Choice Requires="a14">
        <xdr:sp macro="" textlink="">
          <xdr:nvSpPr>
            <xdr:cNvPr id="49" name="CaixaDeTexto 48">
              <a:extLst>
                <a:ext uri="{FF2B5EF4-FFF2-40B4-BE49-F238E27FC236}">
                  <a16:creationId xmlns:a16="http://schemas.microsoft.com/office/drawing/2014/main" id="{946EF2BC-A40F-4B62-A8D2-D5E12B70DAF3}"/>
                </a:ext>
              </a:extLst>
            </xdr:cNvPr>
            <xdr:cNvSpPr txBox="1"/>
          </xdr:nvSpPr>
          <xdr:spPr>
            <a:xfrm>
              <a:off x="1257300" y="16683037"/>
              <a:ext cx="325345" cy="2342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latin typeface="Cambria Math" panose="02040503050406030204" pitchFamily="18" charset="0"/>
                          </a:rPr>
                        </m:ctrlPr>
                      </m:sSubPr>
                      <m:e>
                        <m:r>
                          <a:rPr lang="pt-BR" sz="1400" b="1" i="1">
                            <a:latin typeface="Cambria Math" panose="02040503050406030204" pitchFamily="18" charset="0"/>
                          </a:rPr>
                          <m:t>𝑰</m:t>
                        </m:r>
                      </m:e>
                      <m:sub>
                        <m:sSub>
                          <m:sSubPr>
                            <m:ctrlPr>
                              <a:rPr lang="pt-BR" sz="1400" b="1" i="1">
                                <a:latin typeface="Cambria Math" panose="02040503050406030204" pitchFamily="18" charset="0"/>
                              </a:rPr>
                            </m:ctrlPr>
                          </m:sSubPr>
                          <m:e>
                            <m:r>
                              <a:rPr lang="pt-BR" sz="1400" b="1" i="1">
                                <a:latin typeface="Cambria Math" panose="02040503050406030204" pitchFamily="18" charset="0"/>
                              </a:rPr>
                              <m:t>𝑴</m:t>
                            </m:r>
                          </m:e>
                          <m:sub>
                            <m:r>
                              <a:rPr lang="pt-BR" sz="1400" b="1" i="1">
                                <a:latin typeface="Cambria Math" panose="02040503050406030204" pitchFamily="18" charset="0"/>
                              </a:rPr>
                              <m:t>𝑷</m:t>
                            </m:r>
                          </m:sub>
                        </m:sSub>
                      </m:sub>
                    </m:sSub>
                  </m:oMath>
                </m:oMathPara>
              </a14:m>
              <a:endParaRPr lang="pt-BR" sz="1400" b="1"/>
            </a:p>
          </xdr:txBody>
        </xdr:sp>
      </mc:Choice>
      <mc:Fallback xmlns="">
        <xdr:sp macro="" textlink="">
          <xdr:nvSpPr>
            <xdr:cNvPr id="49" name="CaixaDeTexto 48">
              <a:extLst>
                <a:ext uri="{FF2B5EF4-FFF2-40B4-BE49-F238E27FC236}">
                  <a16:creationId xmlns:a16="http://schemas.microsoft.com/office/drawing/2014/main" id="{946EF2BC-A40F-4B62-A8D2-D5E12B70DAF3}"/>
                </a:ext>
              </a:extLst>
            </xdr:cNvPr>
            <xdr:cNvSpPr txBox="1"/>
          </xdr:nvSpPr>
          <xdr:spPr>
            <a:xfrm>
              <a:off x="1257300" y="16683037"/>
              <a:ext cx="325345" cy="2342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latin typeface="Cambria Math" panose="02040503050406030204" pitchFamily="18" charset="0"/>
                </a:rPr>
                <a:t>𝑰_(𝑴_𝑷 )</a:t>
              </a:r>
              <a:endParaRPr lang="pt-BR" sz="1400" b="1"/>
            </a:p>
          </xdr:txBody>
        </xdr:sp>
      </mc:Fallback>
    </mc:AlternateContent>
    <xdr:clientData/>
  </xdr:oneCellAnchor>
  <xdr:oneCellAnchor>
    <xdr:from>
      <xdr:col>1</xdr:col>
      <xdr:colOff>176212</xdr:colOff>
      <xdr:row>91</xdr:row>
      <xdr:rowOff>223837</xdr:rowOff>
    </xdr:from>
    <xdr:ext cx="547688" cy="200824"/>
    <mc:AlternateContent xmlns:mc="http://schemas.openxmlformats.org/markup-compatibility/2006" xmlns:a14="http://schemas.microsoft.com/office/drawing/2010/main">
      <mc:Choice Requires="a14">
        <xdr:sp macro="" textlink="">
          <xdr:nvSpPr>
            <xdr:cNvPr id="50" name="CaixaDeTexto 49">
              <a:extLst>
                <a:ext uri="{FF2B5EF4-FFF2-40B4-BE49-F238E27FC236}">
                  <a16:creationId xmlns:a16="http://schemas.microsoft.com/office/drawing/2014/main" id="{B9EF0004-D3C7-4D8F-B952-EF8BB0BB91F5}"/>
                </a:ext>
              </a:extLst>
            </xdr:cNvPr>
            <xdr:cNvSpPr txBox="1"/>
          </xdr:nvSpPr>
          <xdr:spPr>
            <a:xfrm>
              <a:off x="461962" y="20340637"/>
              <a:ext cx="547688" cy="200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200" b="1" i="1">
                            <a:latin typeface="Cambria Math" panose="02040503050406030204" pitchFamily="18" charset="0"/>
                            <a:ea typeface="Cambria Math" panose="02040503050406030204" pitchFamily="18" charset="0"/>
                          </a:rPr>
                        </m:ctrlPr>
                      </m:sSubPr>
                      <m:e>
                        <m:r>
                          <a:rPr lang="pt-BR" sz="1200" b="1" i="1">
                            <a:latin typeface="Cambria Math" panose="02040503050406030204" pitchFamily="18" charset="0"/>
                            <a:ea typeface="Cambria Math" panose="02040503050406030204" pitchFamily="18" charset="0"/>
                          </a:rPr>
                          <m:t>𝜽</m:t>
                        </m:r>
                      </m:e>
                      <m:sub>
                        <m:sSub>
                          <m:sSubPr>
                            <m:ctrlPr>
                              <a:rPr lang="pt-BR" sz="1200" b="1" i="1">
                                <a:latin typeface="Cambria Math" panose="02040503050406030204" pitchFamily="18" charset="0"/>
                                <a:ea typeface="Cambria Math" panose="02040503050406030204" pitchFamily="18" charset="0"/>
                              </a:rPr>
                            </m:ctrlPr>
                          </m:sSubPr>
                          <m:e>
                            <m:r>
                              <a:rPr lang="pt-BR" sz="1200" b="1" i="1">
                                <a:latin typeface="Cambria Math" panose="02040503050406030204" pitchFamily="18" charset="0"/>
                                <a:ea typeface="Cambria Math" panose="02040503050406030204" pitchFamily="18" charset="0"/>
                              </a:rPr>
                              <m:t>𝑴</m:t>
                            </m:r>
                          </m:e>
                          <m:sub>
                            <m:r>
                              <a:rPr lang="pt-BR" sz="1200" b="1" i="1">
                                <a:latin typeface="Cambria Math" panose="02040503050406030204" pitchFamily="18" charset="0"/>
                                <a:ea typeface="Cambria Math" panose="02040503050406030204" pitchFamily="18" charset="0"/>
                              </a:rPr>
                              <m:t>𝑷</m:t>
                            </m:r>
                          </m:sub>
                        </m:sSub>
                      </m:sub>
                    </m:sSub>
                  </m:oMath>
                </m:oMathPara>
              </a14:m>
              <a:endParaRPr lang="pt-BR" sz="1200" b="1"/>
            </a:p>
          </xdr:txBody>
        </xdr:sp>
      </mc:Choice>
      <mc:Fallback xmlns="">
        <xdr:sp macro="" textlink="">
          <xdr:nvSpPr>
            <xdr:cNvPr id="50" name="CaixaDeTexto 49">
              <a:extLst>
                <a:ext uri="{FF2B5EF4-FFF2-40B4-BE49-F238E27FC236}">
                  <a16:creationId xmlns:a16="http://schemas.microsoft.com/office/drawing/2014/main" id="{B9EF0004-D3C7-4D8F-B952-EF8BB0BB91F5}"/>
                </a:ext>
              </a:extLst>
            </xdr:cNvPr>
            <xdr:cNvSpPr txBox="1"/>
          </xdr:nvSpPr>
          <xdr:spPr>
            <a:xfrm>
              <a:off x="461962" y="20340637"/>
              <a:ext cx="547688" cy="200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pt-BR" sz="1200" b="1" i="0">
                  <a:latin typeface="Cambria Math" panose="02040503050406030204" pitchFamily="18" charset="0"/>
                  <a:ea typeface="Cambria Math" panose="02040503050406030204" pitchFamily="18" charset="0"/>
                </a:rPr>
                <a:t>𝜽_(𝑴_𝑷 )</a:t>
              </a:r>
              <a:endParaRPr lang="pt-BR" sz="1200" b="1"/>
            </a:p>
          </xdr:txBody>
        </xdr:sp>
      </mc:Fallback>
    </mc:AlternateContent>
    <xdr:clientData/>
  </xdr:oneCellAnchor>
  <xdr:oneCellAnchor>
    <xdr:from>
      <xdr:col>2</xdr:col>
      <xdr:colOff>76200</xdr:colOff>
      <xdr:row>96</xdr:row>
      <xdr:rowOff>223837</xdr:rowOff>
    </xdr:from>
    <xdr:ext cx="241797" cy="219163"/>
    <mc:AlternateContent xmlns:mc="http://schemas.openxmlformats.org/markup-compatibility/2006" xmlns:a14="http://schemas.microsoft.com/office/drawing/2010/main">
      <mc:Choice Requires="a14">
        <xdr:sp macro="" textlink="">
          <xdr:nvSpPr>
            <xdr:cNvPr id="51" name="CaixaDeTexto 50">
              <a:extLst>
                <a:ext uri="{FF2B5EF4-FFF2-40B4-BE49-F238E27FC236}">
                  <a16:creationId xmlns:a16="http://schemas.microsoft.com/office/drawing/2014/main" id="{D9011A83-7811-4FA9-BD1E-5F0899E969BF}"/>
                </a:ext>
              </a:extLst>
            </xdr:cNvPr>
            <xdr:cNvSpPr txBox="1"/>
          </xdr:nvSpPr>
          <xdr:spPr>
            <a:xfrm>
              <a:off x="1295400" y="17911762"/>
              <a:ext cx="241797"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l-GR" sz="1400" b="1" i="1">
                            <a:solidFill>
                              <a:schemeClr val="tx1"/>
                            </a:solidFill>
                            <a:effectLst/>
                            <a:latin typeface="Cambria Math" panose="02040503050406030204" pitchFamily="18" charset="0"/>
                            <a:ea typeface="+mn-ea"/>
                            <a:cs typeface="Arial" panose="020B0604020202020204" pitchFamily="34" charset="0"/>
                          </a:rPr>
                        </m:ctrlPr>
                      </m:sSubPr>
                      <m:e>
                        <m:r>
                          <a:rPr lang="el-GR" sz="1400" b="1" i="1">
                            <a:solidFill>
                              <a:schemeClr val="tx1"/>
                            </a:solidFill>
                            <a:effectLst/>
                            <a:latin typeface="Cambria Math" panose="02040503050406030204" pitchFamily="18" charset="0"/>
                            <a:ea typeface="+mn-ea"/>
                            <a:cs typeface="Arial" panose="020B0604020202020204" pitchFamily="34" charset="0"/>
                          </a:rPr>
                          <m:t>𝜽</m:t>
                        </m:r>
                      </m:e>
                      <m:sub>
                        <m:r>
                          <a:rPr lang="pt-BR" sz="1400" b="1" i="1">
                            <a:solidFill>
                              <a:schemeClr val="tx1"/>
                            </a:solidFill>
                            <a:effectLst/>
                            <a:latin typeface="Cambria Math" panose="02040503050406030204" pitchFamily="18" charset="0"/>
                            <a:ea typeface="+mn-ea"/>
                            <a:cs typeface="Arial" panose="020B0604020202020204" pitchFamily="34" charset="0"/>
                          </a:rPr>
                          <m:t>𝑻</m:t>
                        </m:r>
                      </m:sub>
                    </m:sSub>
                  </m:oMath>
                </m:oMathPara>
              </a14:m>
              <a:endParaRPr lang="pt-BR" sz="1400" b="1"/>
            </a:p>
          </xdr:txBody>
        </xdr:sp>
      </mc:Choice>
      <mc:Fallback xmlns="">
        <xdr:sp macro="" textlink="">
          <xdr:nvSpPr>
            <xdr:cNvPr id="51" name="CaixaDeTexto 50">
              <a:extLst>
                <a:ext uri="{FF2B5EF4-FFF2-40B4-BE49-F238E27FC236}">
                  <a16:creationId xmlns:a16="http://schemas.microsoft.com/office/drawing/2014/main" id="{D9011A83-7811-4FA9-BD1E-5F0899E969BF}"/>
                </a:ext>
              </a:extLst>
            </xdr:cNvPr>
            <xdr:cNvSpPr txBox="1"/>
          </xdr:nvSpPr>
          <xdr:spPr>
            <a:xfrm>
              <a:off x="1295400" y="17911762"/>
              <a:ext cx="241797"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l-GR" sz="1400" b="1" i="0">
                  <a:solidFill>
                    <a:schemeClr val="tx1"/>
                  </a:solidFill>
                  <a:effectLst/>
                  <a:latin typeface="Cambria Math" panose="02040503050406030204" pitchFamily="18" charset="0"/>
                  <a:ea typeface="+mn-ea"/>
                  <a:cs typeface="Arial" panose="020B0604020202020204" pitchFamily="34" charset="0"/>
                </a:rPr>
                <a:t>𝜽_</a:t>
              </a:r>
              <a:r>
                <a:rPr lang="pt-BR" sz="1400" b="1" i="0">
                  <a:solidFill>
                    <a:schemeClr val="tx1"/>
                  </a:solidFill>
                  <a:effectLst/>
                  <a:latin typeface="Cambria Math" panose="02040503050406030204" pitchFamily="18" charset="0"/>
                  <a:ea typeface="+mn-ea"/>
                  <a:cs typeface="Arial" panose="020B0604020202020204" pitchFamily="34" charset="0"/>
                </a:rPr>
                <a:t>𝑻</a:t>
              </a:r>
              <a:endParaRPr lang="pt-BR" sz="1400" b="1"/>
            </a:p>
          </xdr:txBody>
        </xdr:sp>
      </mc:Fallback>
    </mc:AlternateContent>
    <xdr:clientData/>
  </xdr:oneCellAnchor>
  <xdr:oneCellAnchor>
    <xdr:from>
      <xdr:col>2</xdr:col>
      <xdr:colOff>314324</xdr:colOff>
      <xdr:row>93</xdr:row>
      <xdr:rowOff>228599</xdr:rowOff>
    </xdr:from>
    <xdr:ext cx="1905001" cy="295275"/>
    <mc:AlternateContent xmlns:mc="http://schemas.openxmlformats.org/markup-compatibility/2006" xmlns:a14="http://schemas.microsoft.com/office/drawing/2010/main">
      <mc:Choice Requires="a14">
        <xdr:sp macro="" textlink="">
          <xdr:nvSpPr>
            <xdr:cNvPr id="52" name="CaixaDeTexto 51">
              <a:extLst>
                <a:ext uri="{FF2B5EF4-FFF2-40B4-BE49-F238E27FC236}">
                  <a16:creationId xmlns:a16="http://schemas.microsoft.com/office/drawing/2014/main" id="{AC2E41E3-5591-41E1-99E9-00188B4B2AC3}"/>
                </a:ext>
              </a:extLst>
            </xdr:cNvPr>
            <xdr:cNvSpPr txBox="1"/>
          </xdr:nvSpPr>
          <xdr:spPr>
            <a:xfrm>
              <a:off x="1533524" y="17335499"/>
              <a:ext cx="1905001" cy="295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pt-BR" sz="1200" b="1" i="1">
                            <a:latin typeface="Cambria Math" panose="02040503050406030204" pitchFamily="18" charset="0"/>
                          </a:rPr>
                        </m:ctrlPr>
                      </m:sSubPr>
                      <m:e>
                        <m:r>
                          <a:rPr lang="pt-BR" sz="1200" b="1" i="1">
                            <a:latin typeface="Cambria Math" panose="02040503050406030204" pitchFamily="18" charset="0"/>
                          </a:rPr>
                          <m:t>𝑰</m:t>
                        </m:r>
                      </m:e>
                      <m:sub>
                        <m:r>
                          <a:rPr lang="pt-BR" sz="1200" b="1" i="1">
                            <a:latin typeface="Cambria Math" panose="02040503050406030204" pitchFamily="18" charset="0"/>
                          </a:rPr>
                          <m:t>𝑻</m:t>
                        </m:r>
                      </m:sub>
                    </m:sSub>
                    <m:r>
                      <a:rPr lang="pt-BR" sz="1200" b="1" i="1">
                        <a:latin typeface="Cambria Math" panose="02040503050406030204" pitchFamily="18" charset="0"/>
                      </a:rPr>
                      <m:t>=</m:t>
                    </m:r>
                    <m:sSub>
                      <m:sSubPr>
                        <m:ctrlPr>
                          <a:rPr lang="pt-BR" sz="1200" b="1" i="1">
                            <a:latin typeface="Cambria Math" panose="02040503050406030204" pitchFamily="18" charset="0"/>
                          </a:rPr>
                        </m:ctrlPr>
                      </m:sSubPr>
                      <m:e>
                        <m:r>
                          <a:rPr lang="pt-BR" sz="1200" b="1" i="1">
                            <a:latin typeface="Cambria Math" panose="02040503050406030204" pitchFamily="18" charset="0"/>
                          </a:rPr>
                          <m:t>𝑰</m:t>
                        </m:r>
                      </m:e>
                      <m:sub>
                        <m:sSub>
                          <m:sSubPr>
                            <m:ctrlPr>
                              <a:rPr lang="pt-BR" sz="1200" b="1" i="1">
                                <a:latin typeface="Cambria Math" panose="02040503050406030204" pitchFamily="18" charset="0"/>
                              </a:rPr>
                            </m:ctrlPr>
                          </m:sSubPr>
                          <m:e>
                            <m:r>
                              <a:rPr lang="pt-BR" sz="1200" b="1" i="1">
                                <a:latin typeface="Cambria Math" panose="02040503050406030204" pitchFamily="18" charset="0"/>
                              </a:rPr>
                              <m:t>𝑪</m:t>
                            </m:r>
                          </m:e>
                          <m:sub>
                            <m:r>
                              <a:rPr lang="pt-BR" sz="1200" b="1" i="1">
                                <a:latin typeface="Cambria Math" panose="02040503050406030204" pitchFamily="18" charset="0"/>
                              </a:rPr>
                              <m:t>𝑲</m:t>
                            </m:r>
                          </m:sub>
                        </m:sSub>
                      </m:sub>
                    </m:sSub>
                    <m:r>
                      <a:rPr lang="pt-BR" sz="1200" b="1" i="1">
                        <a:latin typeface="Cambria Math" panose="02040503050406030204" pitchFamily="18" charset="0"/>
                      </a:rPr>
                      <m:t>+</m:t>
                    </m:r>
                    <m:sSub>
                      <m:sSubPr>
                        <m:ctrlPr>
                          <a:rPr lang="pt-BR" sz="1200" b="1" i="1">
                            <a:latin typeface="Cambria Math" panose="02040503050406030204" pitchFamily="18" charset="0"/>
                          </a:rPr>
                        </m:ctrlPr>
                      </m:sSubPr>
                      <m:e>
                        <m:r>
                          <a:rPr lang="pt-BR" sz="1200" b="1" i="1">
                            <a:latin typeface="Cambria Math" panose="02040503050406030204" pitchFamily="18" charset="0"/>
                          </a:rPr>
                          <m:t>𝑰</m:t>
                        </m:r>
                      </m:e>
                      <m:sub>
                        <m:sSub>
                          <m:sSubPr>
                            <m:ctrlPr>
                              <a:rPr lang="pt-BR" sz="1200" b="1" i="1">
                                <a:latin typeface="Cambria Math" panose="02040503050406030204" pitchFamily="18" charset="0"/>
                              </a:rPr>
                            </m:ctrlPr>
                          </m:sSubPr>
                          <m:e>
                            <m:r>
                              <a:rPr lang="pt-BR" sz="1200" b="1" i="1">
                                <a:latin typeface="Cambria Math" panose="02040503050406030204" pitchFamily="18" charset="0"/>
                              </a:rPr>
                              <m:t>𝑪</m:t>
                            </m:r>
                          </m:e>
                          <m:sub>
                            <m:r>
                              <a:rPr lang="pt-BR" sz="1200" b="1" i="1">
                                <a:latin typeface="Cambria Math" panose="02040503050406030204" pitchFamily="18" charset="0"/>
                              </a:rPr>
                              <m:t>𝑽</m:t>
                            </m:r>
                          </m:sub>
                        </m:sSub>
                      </m:sub>
                    </m:sSub>
                    <m:r>
                      <a:rPr lang="pt-BR" sz="1200" b="1" i="1">
                        <a:latin typeface="Cambria Math" panose="02040503050406030204" pitchFamily="18" charset="0"/>
                      </a:rPr>
                      <m:t>+</m:t>
                    </m:r>
                    <m:sSub>
                      <m:sSubPr>
                        <m:ctrlPr>
                          <a:rPr lang="pt-BR" sz="1200" b="1" i="1">
                            <a:latin typeface="Cambria Math" panose="02040503050406030204" pitchFamily="18" charset="0"/>
                          </a:rPr>
                        </m:ctrlPr>
                      </m:sSubPr>
                      <m:e>
                        <m:r>
                          <a:rPr lang="pt-BR" sz="1200" b="1" i="1">
                            <a:latin typeface="Cambria Math" panose="02040503050406030204" pitchFamily="18" charset="0"/>
                          </a:rPr>
                          <m:t>𝑰</m:t>
                        </m:r>
                      </m:e>
                      <m:sub>
                        <m:sSub>
                          <m:sSubPr>
                            <m:ctrlPr>
                              <a:rPr lang="pt-BR" sz="1200" b="1" i="1">
                                <a:latin typeface="Cambria Math" panose="02040503050406030204" pitchFamily="18" charset="0"/>
                              </a:rPr>
                            </m:ctrlPr>
                          </m:sSubPr>
                          <m:e>
                            <m:r>
                              <a:rPr lang="pt-BR" sz="1200" b="1" i="1">
                                <a:latin typeface="Cambria Math" panose="02040503050406030204" pitchFamily="18" charset="0"/>
                              </a:rPr>
                              <m:t>𝑴</m:t>
                            </m:r>
                          </m:e>
                          <m:sub>
                            <m:r>
                              <a:rPr lang="pt-BR" sz="1200" b="1" i="1">
                                <a:latin typeface="Cambria Math" panose="02040503050406030204" pitchFamily="18" charset="0"/>
                              </a:rPr>
                              <m:t>𝑷</m:t>
                            </m:r>
                          </m:sub>
                        </m:sSub>
                      </m:sub>
                    </m:sSub>
                  </m:oMath>
                </m:oMathPara>
              </a14:m>
              <a:endParaRPr lang="pt-BR" sz="1200" b="1"/>
            </a:p>
          </xdr:txBody>
        </xdr:sp>
      </mc:Choice>
      <mc:Fallback xmlns="">
        <xdr:sp macro="" textlink="">
          <xdr:nvSpPr>
            <xdr:cNvPr id="52" name="CaixaDeTexto 51">
              <a:extLst>
                <a:ext uri="{FF2B5EF4-FFF2-40B4-BE49-F238E27FC236}">
                  <a16:creationId xmlns:a16="http://schemas.microsoft.com/office/drawing/2014/main" id="{AC2E41E3-5591-41E1-99E9-00188B4B2AC3}"/>
                </a:ext>
              </a:extLst>
            </xdr:cNvPr>
            <xdr:cNvSpPr txBox="1"/>
          </xdr:nvSpPr>
          <xdr:spPr>
            <a:xfrm>
              <a:off x="1533524" y="17335499"/>
              <a:ext cx="1905001" cy="295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pt-BR" sz="1200" b="1" i="0">
                  <a:latin typeface="Cambria Math" panose="02040503050406030204" pitchFamily="18" charset="0"/>
                </a:rPr>
                <a:t>𝑰_𝑻=𝑰_(𝑪_𝑲 )+𝑰_(𝑪_𝑽 )+𝑰_(𝑴_𝑷 )</a:t>
              </a:r>
              <a:endParaRPr lang="pt-BR" sz="1200" b="1"/>
            </a:p>
          </xdr:txBody>
        </xdr:sp>
      </mc:Fallback>
    </mc:AlternateContent>
    <xdr:clientData/>
  </xdr:oneCellAnchor>
  <xdr:oneCellAnchor>
    <xdr:from>
      <xdr:col>2</xdr:col>
      <xdr:colOff>85725</xdr:colOff>
      <xdr:row>71</xdr:row>
      <xdr:rowOff>128587</xdr:rowOff>
    </xdr:from>
    <xdr:ext cx="204543" cy="328744"/>
    <mc:AlternateContent xmlns:mc="http://schemas.openxmlformats.org/markup-compatibility/2006" xmlns:a14="http://schemas.microsoft.com/office/drawing/2010/main">
      <mc:Choice Requires="a14">
        <xdr:sp macro="" textlink="">
          <xdr:nvSpPr>
            <xdr:cNvPr id="53" name="CaixaDeTexto 52">
              <a:extLst>
                <a:ext uri="{FF2B5EF4-FFF2-40B4-BE49-F238E27FC236}">
                  <a16:creationId xmlns:a16="http://schemas.microsoft.com/office/drawing/2014/main" id="{CA04B316-C640-47DF-8E38-8B0F06B5439E}"/>
                </a:ext>
              </a:extLst>
            </xdr:cNvPr>
            <xdr:cNvSpPr txBox="1"/>
          </xdr:nvSpPr>
          <xdr:spPr>
            <a:xfrm>
              <a:off x="1304925" y="13082587"/>
              <a:ext cx="204543" cy="328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r>
                          <a:rPr lang="pt-BR" sz="1100" b="1" i="1">
                            <a:solidFill>
                              <a:schemeClr val="tx1"/>
                            </a:solidFill>
                            <a:effectLst/>
                            <a:latin typeface="Cambria Math" panose="02040503050406030204" pitchFamily="18" charset="0"/>
                            <a:ea typeface="+mn-ea"/>
                            <a:cs typeface="+mn-cs"/>
                          </a:rPr>
                          <m:t>𝑺</m:t>
                        </m:r>
                      </m:sub>
                    </m:sSub>
                  </m:oMath>
                </m:oMathPara>
              </a14:m>
              <a:endParaRPr lang="pt-BR" sz="1000" b="1"/>
            </a:p>
            <a:p>
              <a:endParaRPr lang="pt-BR" sz="1000" b="1"/>
            </a:p>
          </xdr:txBody>
        </xdr:sp>
      </mc:Choice>
      <mc:Fallback xmlns="">
        <xdr:sp macro="" textlink="">
          <xdr:nvSpPr>
            <xdr:cNvPr id="53" name="CaixaDeTexto 52">
              <a:extLst>
                <a:ext uri="{FF2B5EF4-FFF2-40B4-BE49-F238E27FC236}">
                  <a16:creationId xmlns:a16="http://schemas.microsoft.com/office/drawing/2014/main" id="{CA04B316-C640-47DF-8E38-8B0F06B5439E}"/>
                </a:ext>
              </a:extLst>
            </xdr:cNvPr>
            <xdr:cNvSpPr txBox="1"/>
          </xdr:nvSpPr>
          <xdr:spPr>
            <a:xfrm>
              <a:off x="1304925" y="13082587"/>
              <a:ext cx="204543" cy="328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100" b="1" i="0">
                  <a:solidFill>
                    <a:schemeClr val="tx1"/>
                  </a:solidFill>
                  <a:effectLst/>
                  <a:latin typeface="Cambria Math" panose="02040503050406030204" pitchFamily="18" charset="0"/>
                  <a:ea typeface="+mn-ea"/>
                  <a:cs typeface="+mn-cs"/>
                </a:rPr>
                <a:t>𝑽_𝑺</a:t>
              </a:r>
              <a:endParaRPr lang="pt-BR" sz="1000" b="1"/>
            </a:p>
            <a:p>
              <a:endParaRPr lang="pt-BR" sz="1000" b="1"/>
            </a:p>
          </xdr:txBody>
        </xdr:sp>
      </mc:Fallback>
    </mc:AlternateContent>
    <xdr:clientData/>
  </xdr:oneCellAnchor>
  <xdr:oneCellAnchor>
    <xdr:from>
      <xdr:col>2</xdr:col>
      <xdr:colOff>19050</xdr:colOff>
      <xdr:row>99</xdr:row>
      <xdr:rowOff>33337</xdr:rowOff>
    </xdr:from>
    <xdr:ext cx="394147" cy="172227"/>
    <mc:AlternateContent xmlns:mc="http://schemas.openxmlformats.org/markup-compatibility/2006" xmlns:a14="http://schemas.microsoft.com/office/drawing/2010/main">
      <mc:Choice Requires="a14">
        <xdr:sp macro="" textlink="">
          <xdr:nvSpPr>
            <xdr:cNvPr id="54" name="CaixaDeTexto 53">
              <a:extLst>
                <a:ext uri="{FF2B5EF4-FFF2-40B4-BE49-F238E27FC236}">
                  <a16:creationId xmlns:a16="http://schemas.microsoft.com/office/drawing/2014/main" id="{15A19050-8412-41E1-AFC0-329ADB42C630}"/>
                </a:ext>
              </a:extLst>
            </xdr:cNvPr>
            <xdr:cNvSpPr txBox="1"/>
          </xdr:nvSpPr>
          <xdr:spPr>
            <a:xfrm>
              <a:off x="1238250" y="18321337"/>
              <a:ext cx="39414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b>
                    <m:sSubPr>
                      <m:ctrlPr>
                        <a:rPr lang="pt-BR" sz="1100" b="1" i="1">
                          <a:latin typeface="Cambria Math" panose="02040503050406030204" pitchFamily="18" charset="0"/>
                        </a:rPr>
                      </m:ctrlPr>
                    </m:sSubPr>
                    <m:e>
                      <m:r>
                        <a:rPr lang="pt-BR" sz="1100" b="1" i="1">
                          <a:latin typeface="Cambria Math" panose="02040503050406030204" pitchFamily="18" charset="0"/>
                        </a:rPr>
                        <m:t>𝒁</m:t>
                      </m:r>
                    </m:e>
                    <m:sub>
                      <m:r>
                        <a:rPr lang="pt-BR" sz="1100" b="1" i="1">
                          <a:latin typeface="Cambria Math" panose="02040503050406030204" pitchFamily="18" charset="0"/>
                        </a:rPr>
                        <m:t>𝑻𝑭</m:t>
                      </m:r>
                    </m:sub>
                  </m:sSub>
                </m:oMath>
              </a14:m>
              <a:r>
                <a:rPr lang="pt-BR" sz="1100" b="1"/>
                <a:t>.</a:t>
              </a:r>
              <a14:m>
                <m:oMath xmlns:m="http://schemas.openxmlformats.org/officeDocument/2006/math">
                  <m:sSub>
                    <m:sSubPr>
                      <m:ctrlPr>
                        <a:rPr lang="pt-BR" sz="1100" b="1" i="1">
                          <a:latin typeface="Cambria Math" panose="02040503050406030204" pitchFamily="18" charset="0"/>
                        </a:rPr>
                      </m:ctrlPr>
                    </m:sSubPr>
                    <m:e>
                      <m:r>
                        <a:rPr lang="pt-BR" sz="1100" b="1" i="1">
                          <a:latin typeface="Cambria Math" panose="02040503050406030204" pitchFamily="18" charset="0"/>
                        </a:rPr>
                        <m:t>𝑰</m:t>
                      </m:r>
                    </m:e>
                    <m:sub>
                      <m:r>
                        <a:rPr lang="pt-BR" sz="1100" b="1" i="1">
                          <a:latin typeface="Cambria Math" panose="02040503050406030204" pitchFamily="18" charset="0"/>
                        </a:rPr>
                        <m:t>𝑻</m:t>
                      </m:r>
                    </m:sub>
                  </m:sSub>
                </m:oMath>
              </a14:m>
              <a:endParaRPr lang="pt-BR" sz="1100" b="1"/>
            </a:p>
          </xdr:txBody>
        </xdr:sp>
      </mc:Choice>
      <mc:Fallback xmlns="">
        <xdr:sp macro="" textlink="">
          <xdr:nvSpPr>
            <xdr:cNvPr id="54" name="CaixaDeTexto 53">
              <a:extLst>
                <a:ext uri="{FF2B5EF4-FFF2-40B4-BE49-F238E27FC236}">
                  <a16:creationId xmlns:a16="http://schemas.microsoft.com/office/drawing/2014/main" id="{15A19050-8412-41E1-AFC0-329ADB42C630}"/>
                </a:ext>
              </a:extLst>
            </xdr:cNvPr>
            <xdr:cNvSpPr txBox="1"/>
          </xdr:nvSpPr>
          <xdr:spPr>
            <a:xfrm>
              <a:off x="1238250" y="18321337"/>
              <a:ext cx="39414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100" b="1" i="0">
                  <a:latin typeface="Cambria Math" panose="02040503050406030204" pitchFamily="18" charset="0"/>
                </a:rPr>
                <a:t>𝒁_𝑻𝑭</a:t>
              </a:r>
              <a:r>
                <a:rPr lang="pt-BR" sz="1100" b="1"/>
                <a:t>.</a:t>
              </a:r>
              <a:r>
                <a:rPr lang="pt-BR" sz="1100" b="1" i="0">
                  <a:latin typeface="Cambria Math" panose="02040503050406030204" pitchFamily="18" charset="0"/>
                </a:rPr>
                <a:t>𝑰_𝑻</a:t>
              </a:r>
              <a:endParaRPr lang="pt-BR" sz="1100" b="1"/>
            </a:p>
          </xdr:txBody>
        </xdr:sp>
      </mc:Fallback>
    </mc:AlternateContent>
    <xdr:clientData/>
  </xdr:oneCellAnchor>
  <xdr:oneCellAnchor>
    <xdr:from>
      <xdr:col>1</xdr:col>
      <xdr:colOff>219075</xdr:colOff>
      <xdr:row>36</xdr:row>
      <xdr:rowOff>219075</xdr:rowOff>
    </xdr:from>
    <xdr:ext cx="486009" cy="187872"/>
    <mc:AlternateContent xmlns:mc="http://schemas.openxmlformats.org/markup-compatibility/2006" xmlns:a14="http://schemas.microsoft.com/office/drawing/2010/main">
      <mc:Choice Requires="a14">
        <xdr:sp macro="" textlink="">
          <xdr:nvSpPr>
            <xdr:cNvPr id="55" name="CaixaDeTexto 54">
              <a:extLst>
                <a:ext uri="{FF2B5EF4-FFF2-40B4-BE49-F238E27FC236}">
                  <a16:creationId xmlns:a16="http://schemas.microsoft.com/office/drawing/2014/main" id="{1B529851-9473-40B1-8C89-655E17F657DE}"/>
                </a:ext>
              </a:extLst>
            </xdr:cNvPr>
            <xdr:cNvSpPr txBox="1"/>
          </xdr:nvSpPr>
          <xdr:spPr>
            <a:xfrm>
              <a:off x="504825" y="7762875"/>
              <a:ext cx="486009"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200" b="1" i="1">
                            <a:latin typeface="Cambria Math" panose="02040503050406030204" pitchFamily="18" charset="0"/>
                          </a:rPr>
                        </m:ctrlPr>
                      </m:sSubPr>
                      <m:e>
                        <m:r>
                          <a:rPr lang="pt-BR" sz="1200" b="1" i="1">
                            <a:latin typeface="Cambria Math" panose="02040503050406030204" pitchFamily="18" charset="0"/>
                          </a:rPr>
                          <m:t>𝑽</m:t>
                        </m:r>
                      </m:e>
                      <m:sub>
                        <m:r>
                          <a:rPr lang="pt-BR" sz="1200" b="1" i="1">
                            <a:latin typeface="Cambria Math" panose="02040503050406030204" pitchFamily="18" charset="0"/>
                          </a:rPr>
                          <m:t>𝑺</m:t>
                        </m:r>
                      </m:sub>
                    </m:sSub>
                  </m:oMath>
                </m:oMathPara>
              </a14:m>
              <a:endParaRPr lang="pt-BR" sz="1200" b="1"/>
            </a:p>
          </xdr:txBody>
        </xdr:sp>
      </mc:Choice>
      <mc:Fallback xmlns="">
        <xdr:sp macro="" textlink="">
          <xdr:nvSpPr>
            <xdr:cNvPr id="55" name="CaixaDeTexto 54">
              <a:extLst>
                <a:ext uri="{FF2B5EF4-FFF2-40B4-BE49-F238E27FC236}">
                  <a16:creationId xmlns:a16="http://schemas.microsoft.com/office/drawing/2014/main" id="{1B529851-9473-40B1-8C89-655E17F657DE}"/>
                </a:ext>
              </a:extLst>
            </xdr:cNvPr>
            <xdr:cNvSpPr txBox="1"/>
          </xdr:nvSpPr>
          <xdr:spPr>
            <a:xfrm>
              <a:off x="504825" y="7762875"/>
              <a:ext cx="486009"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pt-BR" sz="1200" b="1" i="0">
                  <a:latin typeface="Cambria Math" panose="02040503050406030204" pitchFamily="18" charset="0"/>
                </a:rPr>
                <a:t>𝑽_𝑺</a:t>
              </a:r>
              <a:endParaRPr lang="pt-BR" sz="1200" b="1"/>
            </a:p>
          </xdr:txBody>
        </xdr:sp>
      </mc:Fallback>
    </mc:AlternateContent>
    <xdr:clientData/>
  </xdr:oneCellAnchor>
  <xdr:twoCellAnchor>
    <xdr:from>
      <xdr:col>2</xdr:col>
      <xdr:colOff>0</xdr:colOff>
      <xdr:row>35</xdr:row>
      <xdr:rowOff>66675</xdr:rowOff>
    </xdr:from>
    <xdr:to>
      <xdr:col>3</xdr:col>
      <xdr:colOff>333375</xdr:colOff>
      <xdr:row>36</xdr:row>
      <xdr:rowOff>219075</xdr:rowOff>
    </xdr:to>
    <xdr:pic>
      <xdr:nvPicPr>
        <xdr:cNvPr id="56" name="Imagem 55">
          <a:extLst>
            <a:ext uri="{FF2B5EF4-FFF2-40B4-BE49-F238E27FC236}">
              <a16:creationId xmlns:a16="http://schemas.microsoft.com/office/drawing/2014/main" id="{1C4022E0-71CF-4560-BD71-A9D5A7DB0FAE}"/>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6162675"/>
          <a:ext cx="94297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39</xdr:row>
      <xdr:rowOff>9525</xdr:rowOff>
    </xdr:from>
    <xdr:to>
      <xdr:col>3</xdr:col>
      <xdr:colOff>809625</xdr:colOff>
      <xdr:row>40</xdr:row>
      <xdr:rowOff>200025</xdr:rowOff>
    </xdr:to>
    <xdr:pic>
      <xdr:nvPicPr>
        <xdr:cNvPr id="57" name="Imagem 56">
          <a:extLst>
            <a:ext uri="{FF2B5EF4-FFF2-40B4-BE49-F238E27FC236}">
              <a16:creationId xmlns:a16="http://schemas.microsoft.com/office/drawing/2014/main" id="{140E7DEC-4DE1-4DEB-85CB-A02EAD0DC100}"/>
            </a:ext>
          </a:extLst>
        </xdr:cNvPr>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6867525"/>
          <a:ext cx="121920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63</xdr:row>
      <xdr:rowOff>0</xdr:rowOff>
    </xdr:from>
    <xdr:to>
      <xdr:col>3</xdr:col>
      <xdr:colOff>962025</xdr:colOff>
      <xdr:row>63</xdr:row>
      <xdr:rowOff>209550</xdr:rowOff>
    </xdr:to>
    <xdr:pic>
      <xdr:nvPicPr>
        <xdr:cNvPr id="59" name="Imagem 58">
          <a:extLst>
            <a:ext uri="{FF2B5EF4-FFF2-40B4-BE49-F238E27FC236}">
              <a16:creationId xmlns:a16="http://schemas.microsoft.com/office/drawing/2014/main" id="{ECBB56A8-5E4C-44D4-93E0-48C4DD94979F}"/>
            </a:ext>
          </a:extLst>
        </xdr:cNvPr>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11430000"/>
          <a:ext cx="1219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47</xdr:row>
      <xdr:rowOff>0</xdr:rowOff>
    </xdr:from>
    <xdr:to>
      <xdr:col>3</xdr:col>
      <xdr:colOff>352425</xdr:colOff>
      <xdr:row>48</xdr:row>
      <xdr:rowOff>190500</xdr:rowOff>
    </xdr:to>
    <xdr:pic>
      <xdr:nvPicPr>
        <xdr:cNvPr id="60" name="Imagem 59">
          <a:extLst>
            <a:ext uri="{FF2B5EF4-FFF2-40B4-BE49-F238E27FC236}">
              <a16:creationId xmlns:a16="http://schemas.microsoft.com/office/drawing/2014/main" id="{A99EF1C2-E495-4F32-A9C3-930A617D8371}"/>
            </a:ext>
          </a:extLst>
        </xdr:cNvPr>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8382000"/>
          <a:ext cx="9620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51</xdr:row>
      <xdr:rowOff>0</xdr:rowOff>
    </xdr:from>
    <xdr:to>
      <xdr:col>3</xdr:col>
      <xdr:colOff>933450</xdr:colOff>
      <xdr:row>51</xdr:row>
      <xdr:rowOff>209550</xdr:rowOff>
    </xdr:to>
    <xdr:pic>
      <xdr:nvPicPr>
        <xdr:cNvPr id="61" name="Imagem 60">
          <a:extLst>
            <a:ext uri="{FF2B5EF4-FFF2-40B4-BE49-F238E27FC236}">
              <a16:creationId xmlns:a16="http://schemas.microsoft.com/office/drawing/2014/main" id="{9B163AA9-31B7-47A7-BAFB-57011B1270EE}"/>
            </a:ext>
          </a:extLst>
        </xdr:cNvPr>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9144000"/>
          <a:ext cx="1219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55</xdr:row>
      <xdr:rowOff>0</xdr:rowOff>
    </xdr:from>
    <xdr:to>
      <xdr:col>3</xdr:col>
      <xdr:colOff>495300</xdr:colOff>
      <xdr:row>56</xdr:row>
      <xdr:rowOff>171450</xdr:rowOff>
    </xdr:to>
    <xdr:pic>
      <xdr:nvPicPr>
        <xdr:cNvPr id="62" name="Imagem 61">
          <a:extLst>
            <a:ext uri="{FF2B5EF4-FFF2-40B4-BE49-F238E27FC236}">
              <a16:creationId xmlns:a16="http://schemas.microsoft.com/office/drawing/2014/main" id="{FEFC1748-5FE9-44F1-876F-8BB4E310454F}"/>
            </a:ext>
          </a:extLst>
        </xdr:cNvPr>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9906000"/>
          <a:ext cx="1104900"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59</xdr:row>
      <xdr:rowOff>0</xdr:rowOff>
    </xdr:from>
    <xdr:to>
      <xdr:col>3</xdr:col>
      <xdr:colOff>1028700</xdr:colOff>
      <xdr:row>59</xdr:row>
      <xdr:rowOff>209550</xdr:rowOff>
    </xdr:to>
    <xdr:pic>
      <xdr:nvPicPr>
        <xdr:cNvPr id="63" name="Imagem 62">
          <a:extLst>
            <a:ext uri="{FF2B5EF4-FFF2-40B4-BE49-F238E27FC236}">
              <a16:creationId xmlns:a16="http://schemas.microsoft.com/office/drawing/2014/main" id="{C9DBACB3-4808-4CCC-9717-977305BFD385}"/>
            </a:ext>
          </a:extLst>
        </xdr:cNvPr>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10668000"/>
          <a:ext cx="1219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69</xdr:row>
      <xdr:rowOff>0</xdr:rowOff>
    </xdr:from>
    <xdr:to>
      <xdr:col>4</xdr:col>
      <xdr:colOff>590550</xdr:colOff>
      <xdr:row>70</xdr:row>
      <xdr:rowOff>171450</xdr:rowOff>
    </xdr:to>
    <xdr:pic>
      <xdr:nvPicPr>
        <xdr:cNvPr id="64" name="Imagem 63">
          <a:extLst>
            <a:ext uri="{FF2B5EF4-FFF2-40B4-BE49-F238E27FC236}">
              <a16:creationId xmlns:a16="http://schemas.microsoft.com/office/drawing/2014/main" id="{6A816D48-1F53-46DC-8385-CAA3FDAB57C5}"/>
            </a:ext>
          </a:extLst>
        </xdr:cNvPr>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12573000"/>
          <a:ext cx="1809750"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75</xdr:row>
      <xdr:rowOff>0</xdr:rowOff>
    </xdr:from>
    <xdr:to>
      <xdr:col>3</xdr:col>
      <xdr:colOff>952500</xdr:colOff>
      <xdr:row>76</xdr:row>
      <xdr:rowOff>161925</xdr:rowOff>
    </xdr:to>
    <xdr:pic>
      <xdr:nvPicPr>
        <xdr:cNvPr id="65" name="Imagem 64">
          <a:extLst>
            <a:ext uri="{FF2B5EF4-FFF2-40B4-BE49-F238E27FC236}">
              <a16:creationId xmlns:a16="http://schemas.microsoft.com/office/drawing/2014/main" id="{2CD8CF10-5AEC-4CF0-9AA0-503AABCA6169}"/>
            </a:ext>
          </a:extLst>
        </xdr:cNvPr>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13716000"/>
          <a:ext cx="1219200"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82</xdr:row>
      <xdr:rowOff>0</xdr:rowOff>
    </xdr:from>
    <xdr:to>
      <xdr:col>3</xdr:col>
      <xdr:colOff>933450</xdr:colOff>
      <xdr:row>83</xdr:row>
      <xdr:rowOff>190500</xdr:rowOff>
    </xdr:to>
    <xdr:pic>
      <xdr:nvPicPr>
        <xdr:cNvPr id="66" name="Imagem 65">
          <a:extLst>
            <a:ext uri="{FF2B5EF4-FFF2-40B4-BE49-F238E27FC236}">
              <a16:creationId xmlns:a16="http://schemas.microsoft.com/office/drawing/2014/main" id="{49BF7306-2C79-4411-A8BE-E1CA6029D4A5}"/>
            </a:ext>
          </a:extLst>
        </xdr:cNvPr>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15049500"/>
          <a:ext cx="12192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88</xdr:row>
      <xdr:rowOff>0</xdr:rowOff>
    </xdr:from>
    <xdr:to>
      <xdr:col>4</xdr:col>
      <xdr:colOff>85725</xdr:colOff>
      <xdr:row>89</xdr:row>
      <xdr:rowOff>161925</xdr:rowOff>
    </xdr:to>
    <xdr:pic>
      <xdr:nvPicPr>
        <xdr:cNvPr id="67" name="Imagem 66">
          <a:extLst>
            <a:ext uri="{FF2B5EF4-FFF2-40B4-BE49-F238E27FC236}">
              <a16:creationId xmlns:a16="http://schemas.microsoft.com/office/drawing/2014/main" id="{82655E27-D5A5-4A64-8ECE-16957D2F440E}"/>
            </a:ext>
          </a:extLst>
        </xdr:cNvPr>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16192500"/>
          <a:ext cx="1304925"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35</xdr:row>
      <xdr:rowOff>19050</xdr:rowOff>
    </xdr:from>
    <xdr:to>
      <xdr:col>9</xdr:col>
      <xdr:colOff>466725</xdr:colOff>
      <xdr:row>36</xdr:row>
      <xdr:rowOff>200025</xdr:rowOff>
    </xdr:to>
    <xdr:pic>
      <xdr:nvPicPr>
        <xdr:cNvPr id="68" name="Imagem 67">
          <a:extLst>
            <a:ext uri="{FF2B5EF4-FFF2-40B4-BE49-F238E27FC236}">
              <a16:creationId xmlns:a16="http://schemas.microsoft.com/office/drawing/2014/main" id="{C48263DB-5B30-406C-A593-56C255017FB9}"/>
            </a:ext>
          </a:extLst>
        </xdr:cNvPr>
        <xdr:cNvPicPr>
          <a:picLocks noChangeAspect="1" noChangeArrowheads="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6115050"/>
          <a:ext cx="290512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38</xdr:row>
      <xdr:rowOff>104775</xdr:rowOff>
    </xdr:from>
    <xdr:to>
      <xdr:col>7</xdr:col>
      <xdr:colOff>400050</xdr:colOff>
      <xdr:row>39</xdr:row>
      <xdr:rowOff>209550</xdr:rowOff>
    </xdr:to>
    <xdr:pic>
      <xdr:nvPicPr>
        <xdr:cNvPr id="69" name="Imagem 68">
          <a:extLst>
            <a:ext uri="{FF2B5EF4-FFF2-40B4-BE49-F238E27FC236}">
              <a16:creationId xmlns:a16="http://schemas.microsoft.com/office/drawing/2014/main" id="{303EF051-A0BB-4BD0-8FE1-C2A0E93C7FC6}"/>
            </a:ext>
          </a:extLst>
        </xdr:cNvPr>
        <xdr:cNvPicPr>
          <a:picLocks noChangeAspect="1" noChangeArrowheads="1"/>
        </xdr:cNvPicPr>
      </xdr:nvPicPr>
      <xdr:blipFill>
        <a:blip xmlns:r="http://schemas.openxmlformats.org/officeDocument/2006/relationships" r:embed="rId2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6772275"/>
          <a:ext cx="1619250"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42</xdr:row>
      <xdr:rowOff>0</xdr:rowOff>
    </xdr:from>
    <xdr:to>
      <xdr:col>9</xdr:col>
      <xdr:colOff>247650</xdr:colOff>
      <xdr:row>43</xdr:row>
      <xdr:rowOff>180975</xdr:rowOff>
    </xdr:to>
    <xdr:pic>
      <xdr:nvPicPr>
        <xdr:cNvPr id="70" name="Imagem 69">
          <a:extLst>
            <a:ext uri="{FF2B5EF4-FFF2-40B4-BE49-F238E27FC236}">
              <a16:creationId xmlns:a16="http://schemas.microsoft.com/office/drawing/2014/main" id="{A48BB280-68C8-4C54-924E-C83E8A236A43}"/>
            </a:ext>
          </a:extLst>
        </xdr:cNvPr>
        <xdr:cNvPicPr>
          <a:picLocks noChangeAspect="1" noChangeArrowheads="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7429500"/>
          <a:ext cx="26860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45</xdr:row>
      <xdr:rowOff>114300</xdr:rowOff>
    </xdr:from>
    <xdr:to>
      <xdr:col>7</xdr:col>
      <xdr:colOff>419100</xdr:colOff>
      <xdr:row>46</xdr:row>
      <xdr:rowOff>219075</xdr:rowOff>
    </xdr:to>
    <xdr:pic>
      <xdr:nvPicPr>
        <xdr:cNvPr id="71" name="Imagem 70">
          <a:extLst>
            <a:ext uri="{FF2B5EF4-FFF2-40B4-BE49-F238E27FC236}">
              <a16:creationId xmlns:a16="http://schemas.microsoft.com/office/drawing/2014/main" id="{82FBD993-4181-43D5-924D-3018C2055A7D}"/>
            </a:ext>
          </a:extLst>
        </xdr:cNvPr>
        <xdr:cNvPicPr>
          <a:picLocks noChangeAspect="1" noChangeArrowheads="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8115300"/>
          <a:ext cx="163830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49</xdr:row>
      <xdr:rowOff>85725</xdr:rowOff>
    </xdr:from>
    <xdr:to>
      <xdr:col>6</xdr:col>
      <xdr:colOff>295275</xdr:colOff>
      <xdr:row>50</xdr:row>
      <xdr:rowOff>219075</xdr:rowOff>
    </xdr:to>
    <xdr:pic>
      <xdr:nvPicPr>
        <xdr:cNvPr id="72" name="Imagem 71">
          <a:extLst>
            <a:ext uri="{FF2B5EF4-FFF2-40B4-BE49-F238E27FC236}">
              <a16:creationId xmlns:a16="http://schemas.microsoft.com/office/drawing/2014/main" id="{5A1C92E4-5048-42A7-8815-6BA936FB7DFD}"/>
            </a:ext>
          </a:extLst>
        </xdr:cNvPr>
        <xdr:cNvPicPr>
          <a:picLocks noChangeAspect="1" noChangeArrowheads="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8848725"/>
          <a:ext cx="904875"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53</xdr:row>
      <xdr:rowOff>47625</xdr:rowOff>
    </xdr:from>
    <xdr:to>
      <xdr:col>6</xdr:col>
      <xdr:colOff>571500</xdr:colOff>
      <xdr:row>55</xdr:row>
      <xdr:rowOff>0</xdr:rowOff>
    </xdr:to>
    <xdr:pic>
      <xdr:nvPicPr>
        <xdr:cNvPr id="73" name="Imagem 72">
          <a:extLst>
            <a:ext uri="{FF2B5EF4-FFF2-40B4-BE49-F238E27FC236}">
              <a16:creationId xmlns:a16="http://schemas.microsoft.com/office/drawing/2014/main" id="{DEFFB403-F019-4FD9-947C-796C47D1F8A0}"/>
            </a:ext>
          </a:extLst>
        </xdr:cNvPr>
        <xdr:cNvPicPr>
          <a:picLocks noChangeAspect="1" noChangeArrowheads="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9572625"/>
          <a:ext cx="11811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53</xdr:row>
      <xdr:rowOff>38100</xdr:rowOff>
    </xdr:from>
    <xdr:to>
      <xdr:col>10</xdr:col>
      <xdr:colOff>85725</xdr:colOff>
      <xdr:row>54</xdr:row>
      <xdr:rowOff>219075</xdr:rowOff>
    </xdr:to>
    <xdr:pic>
      <xdr:nvPicPr>
        <xdr:cNvPr id="74" name="Imagem 73">
          <a:extLst>
            <a:ext uri="{FF2B5EF4-FFF2-40B4-BE49-F238E27FC236}">
              <a16:creationId xmlns:a16="http://schemas.microsoft.com/office/drawing/2014/main" id="{5C995695-5BB0-43F8-A68C-70407A461345}"/>
            </a:ext>
          </a:extLst>
        </xdr:cNvPr>
        <xdr:cNvPicPr>
          <a:picLocks noChangeAspect="1" noChangeArrowheads="1"/>
        </xdr:cNvPicPr>
      </xdr:nvPicPr>
      <xdr:blipFill>
        <a:blip xmlns:r="http://schemas.openxmlformats.org/officeDocument/2006/relationships" r:embed="rId3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76800" y="9563100"/>
          <a:ext cx="1304925"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57</xdr:row>
      <xdr:rowOff>38100</xdr:rowOff>
    </xdr:from>
    <xdr:to>
      <xdr:col>6</xdr:col>
      <xdr:colOff>581025</xdr:colOff>
      <xdr:row>58</xdr:row>
      <xdr:rowOff>219075</xdr:rowOff>
    </xdr:to>
    <xdr:pic>
      <xdr:nvPicPr>
        <xdr:cNvPr id="75" name="Imagem 74">
          <a:extLst>
            <a:ext uri="{FF2B5EF4-FFF2-40B4-BE49-F238E27FC236}">
              <a16:creationId xmlns:a16="http://schemas.microsoft.com/office/drawing/2014/main" id="{0120A1CB-219F-42EB-8573-3127C505D350}"/>
            </a:ext>
          </a:extLst>
        </xdr:cNvPr>
        <xdr:cNvPicPr>
          <a:picLocks noChangeAspect="1" noChangeArrowheads="1"/>
        </xdr:cNvPicPr>
      </xdr:nvPicPr>
      <xdr:blipFill>
        <a:blip xmlns:r="http://schemas.openxmlformats.org/officeDocument/2006/relationships" r:embed="rId3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10325100"/>
          <a:ext cx="1190625"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57</xdr:row>
      <xdr:rowOff>38100</xdr:rowOff>
    </xdr:from>
    <xdr:to>
      <xdr:col>10</xdr:col>
      <xdr:colOff>104775</xdr:colOff>
      <xdr:row>58</xdr:row>
      <xdr:rowOff>219075</xdr:rowOff>
    </xdr:to>
    <xdr:pic>
      <xdr:nvPicPr>
        <xdr:cNvPr id="76" name="Imagem 75">
          <a:extLst>
            <a:ext uri="{FF2B5EF4-FFF2-40B4-BE49-F238E27FC236}">
              <a16:creationId xmlns:a16="http://schemas.microsoft.com/office/drawing/2014/main" id="{49293788-CF71-415F-8C83-43BE4BB710A1}"/>
            </a:ext>
          </a:extLst>
        </xdr:cNvPr>
        <xdr:cNvPicPr>
          <a:picLocks noChangeAspect="1" noChangeArrowheads="1"/>
        </xdr:cNvPicPr>
      </xdr:nvPicPr>
      <xdr:blipFill>
        <a:blip xmlns:r="http://schemas.openxmlformats.org/officeDocument/2006/relationships" r:embed="rId3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76800" y="10325100"/>
          <a:ext cx="1323975"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50</xdr:row>
      <xdr:rowOff>0</xdr:rowOff>
    </xdr:from>
    <xdr:to>
      <xdr:col>9</xdr:col>
      <xdr:colOff>276225</xdr:colOff>
      <xdr:row>51</xdr:row>
      <xdr:rowOff>0</xdr:rowOff>
    </xdr:to>
    <xdr:pic>
      <xdr:nvPicPr>
        <xdr:cNvPr id="77" name="Imagem 76">
          <a:extLst>
            <a:ext uri="{FF2B5EF4-FFF2-40B4-BE49-F238E27FC236}">
              <a16:creationId xmlns:a16="http://schemas.microsoft.com/office/drawing/2014/main" id="{7FD1F062-7B85-4E1C-8F29-DF92C8F082B4}"/>
            </a:ext>
          </a:extLst>
        </xdr:cNvPr>
        <xdr:cNvPicPr>
          <a:picLocks noChangeAspect="1" noChangeArrowheads="1"/>
        </xdr:cNvPicPr>
      </xdr:nvPicPr>
      <xdr:blipFill>
        <a:blip xmlns:r="http://schemas.openxmlformats.org/officeDocument/2006/relationships" r:embed="rId3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76800" y="8953500"/>
          <a:ext cx="8858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17</xdr:row>
      <xdr:rowOff>0</xdr:rowOff>
    </xdr:from>
    <xdr:to>
      <xdr:col>10</xdr:col>
      <xdr:colOff>609600</xdr:colOff>
      <xdr:row>17</xdr:row>
      <xdr:rowOff>180975</xdr:rowOff>
    </xdr:to>
    <xdr:pic>
      <xdr:nvPicPr>
        <xdr:cNvPr id="78" name="Imagem 77">
          <a:extLst>
            <a:ext uri="{FF2B5EF4-FFF2-40B4-BE49-F238E27FC236}">
              <a16:creationId xmlns:a16="http://schemas.microsoft.com/office/drawing/2014/main" id="{49E6AC27-75FD-414A-91FF-894F81EE9E52}"/>
            </a:ext>
          </a:extLst>
        </xdr:cNvPr>
        <xdr:cNvPicPr>
          <a:picLocks noChangeAspect="1" noChangeArrowheads="1"/>
        </xdr:cNvPicPr>
      </xdr:nvPicPr>
      <xdr:blipFill>
        <a:blip xmlns:r="http://schemas.openxmlformats.org/officeDocument/2006/relationships" r:embed="rId3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38800" y="3886200"/>
          <a:ext cx="11239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20</xdr:row>
      <xdr:rowOff>0</xdr:rowOff>
    </xdr:from>
    <xdr:to>
      <xdr:col>10</xdr:col>
      <xdr:colOff>352425</xdr:colOff>
      <xdr:row>20</xdr:row>
      <xdr:rowOff>200025</xdr:rowOff>
    </xdr:to>
    <xdr:pic>
      <xdr:nvPicPr>
        <xdr:cNvPr id="79" name="Imagem 78">
          <a:extLst>
            <a:ext uri="{FF2B5EF4-FFF2-40B4-BE49-F238E27FC236}">
              <a16:creationId xmlns:a16="http://schemas.microsoft.com/office/drawing/2014/main" id="{235AC639-5E17-47DF-A7CE-BA2A68F0D47A}"/>
            </a:ext>
          </a:extLst>
        </xdr:cNvPr>
        <xdr:cNvPicPr>
          <a:picLocks noChangeAspect="1" noChangeArrowheads="1"/>
        </xdr:cNvPicPr>
      </xdr:nvPicPr>
      <xdr:blipFill>
        <a:blip xmlns:r="http://schemas.openxmlformats.org/officeDocument/2006/relationships" r:embed="rId3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86400" y="3619500"/>
          <a:ext cx="9620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19</xdr:row>
      <xdr:rowOff>0</xdr:rowOff>
    </xdr:from>
    <xdr:to>
      <xdr:col>11</xdr:col>
      <xdr:colOff>161925</xdr:colOff>
      <xdr:row>19</xdr:row>
      <xdr:rowOff>180975</xdr:rowOff>
    </xdr:to>
    <xdr:pic>
      <xdr:nvPicPr>
        <xdr:cNvPr id="80" name="Imagem 79">
          <a:extLst>
            <a:ext uri="{FF2B5EF4-FFF2-40B4-BE49-F238E27FC236}">
              <a16:creationId xmlns:a16="http://schemas.microsoft.com/office/drawing/2014/main" id="{5A422AFB-2C56-4B75-9965-AAE04379BD70}"/>
            </a:ext>
          </a:extLst>
        </xdr:cNvPr>
        <xdr:cNvPicPr>
          <a:picLocks noChangeAspect="1" noChangeArrowheads="1"/>
        </xdr:cNvPicPr>
      </xdr:nvPicPr>
      <xdr:blipFill>
        <a:blip xmlns:r="http://schemas.openxmlformats.org/officeDocument/2006/relationships" r:embed="rId3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86400" y="3429000"/>
          <a:ext cx="13811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18</xdr:row>
      <xdr:rowOff>0</xdr:rowOff>
    </xdr:from>
    <xdr:to>
      <xdr:col>10</xdr:col>
      <xdr:colOff>285750</xdr:colOff>
      <xdr:row>18</xdr:row>
      <xdr:rowOff>180975</xdr:rowOff>
    </xdr:to>
    <xdr:pic>
      <xdr:nvPicPr>
        <xdr:cNvPr id="81" name="Imagem 80">
          <a:extLst>
            <a:ext uri="{FF2B5EF4-FFF2-40B4-BE49-F238E27FC236}">
              <a16:creationId xmlns:a16="http://schemas.microsoft.com/office/drawing/2014/main" id="{BBE3701C-F97F-4492-AC42-574359ACE9AA}"/>
            </a:ext>
          </a:extLst>
        </xdr:cNvPr>
        <xdr:cNvPicPr>
          <a:picLocks noChangeAspect="1" noChangeArrowheads="1"/>
        </xdr:cNvPicPr>
      </xdr:nvPicPr>
      <xdr:blipFill>
        <a:blip xmlns:r="http://schemas.openxmlformats.org/officeDocument/2006/relationships" r:embed="rId3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86400" y="3238500"/>
          <a:ext cx="8953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114300</xdr:colOff>
      <xdr:row>29</xdr:row>
      <xdr:rowOff>133350</xdr:rowOff>
    </xdr:from>
    <xdr:to>
      <xdr:col>7</xdr:col>
      <xdr:colOff>723900</xdr:colOff>
      <xdr:row>31</xdr:row>
      <xdr:rowOff>180975</xdr:rowOff>
    </xdr:to>
    <xdr:pic>
      <xdr:nvPicPr>
        <xdr:cNvPr id="82" name="Imagem 81">
          <a:extLst>
            <a:ext uri="{FF2B5EF4-FFF2-40B4-BE49-F238E27FC236}">
              <a16:creationId xmlns:a16="http://schemas.microsoft.com/office/drawing/2014/main" id="{579D0F8B-2F84-4C81-9D32-C9788F1065BE}"/>
            </a:ext>
          </a:extLst>
        </xdr:cNvPr>
        <xdr:cNvPicPr>
          <a:picLocks noChangeAspect="1" noChangeArrowheads="1"/>
        </xdr:cNvPicPr>
      </xdr:nvPicPr>
      <xdr:blipFill>
        <a:blip xmlns:r="http://schemas.openxmlformats.org/officeDocument/2006/relationships" r:embed="rId3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00450" y="6762750"/>
          <a:ext cx="165735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9525</xdr:colOff>
      <xdr:row>1</xdr:row>
      <xdr:rowOff>28575</xdr:rowOff>
    </xdr:from>
    <xdr:ext cx="6119495" cy="1920240"/>
    <xdr:pic>
      <xdr:nvPicPr>
        <xdr:cNvPr id="83" name="Imagem 82">
          <a:extLst>
            <a:ext uri="{FF2B5EF4-FFF2-40B4-BE49-F238E27FC236}">
              <a16:creationId xmlns:a16="http://schemas.microsoft.com/office/drawing/2014/main" id="{FF3D1B31-D396-42BA-B3D3-E0D08F8ACACC}"/>
            </a:ext>
          </a:extLst>
        </xdr:cNvPr>
        <xdr:cNvPicPr/>
      </xdr:nvPicPr>
      <xdr:blipFill>
        <a:blip xmlns:r="http://schemas.openxmlformats.org/officeDocument/2006/relationships" r:embed="rId40"/>
        <a:stretch>
          <a:fillRect/>
        </a:stretch>
      </xdr:blipFill>
      <xdr:spPr>
        <a:xfrm>
          <a:off x="619125" y="219075"/>
          <a:ext cx="6119495" cy="1920240"/>
        </a:xfrm>
        <a:prstGeom prst="rect">
          <a:avLst/>
        </a:prstGeom>
      </xdr:spPr>
    </xdr:pic>
    <xdr:clientData/>
  </xdr:oneCellAnchor>
  <xdr:oneCellAnchor>
    <xdr:from>
      <xdr:col>13</xdr:col>
      <xdr:colOff>114300</xdr:colOff>
      <xdr:row>24</xdr:row>
      <xdr:rowOff>161925</xdr:rowOff>
    </xdr:from>
    <xdr:ext cx="65" cy="172227"/>
    <xdr:sp macro="" textlink="">
      <xdr:nvSpPr>
        <xdr:cNvPr id="87" name="CaixaDeTexto 86">
          <a:extLst>
            <a:ext uri="{FF2B5EF4-FFF2-40B4-BE49-F238E27FC236}">
              <a16:creationId xmlns:a16="http://schemas.microsoft.com/office/drawing/2014/main" id="{951132A2-EFDE-C42D-1FBF-240188C8D3AC}"/>
            </a:ext>
          </a:extLst>
        </xdr:cNvPr>
        <xdr:cNvSpPr txBox="1"/>
      </xdr:nvSpPr>
      <xdr:spPr>
        <a:xfrm>
          <a:off x="8458200" y="564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0</xdr:colOff>
      <xdr:row>21</xdr:row>
      <xdr:rowOff>0</xdr:rowOff>
    </xdr:from>
    <xdr:to>
      <xdr:col>2</xdr:col>
      <xdr:colOff>38100</xdr:colOff>
      <xdr:row>22</xdr:row>
      <xdr:rowOff>28575</xdr:rowOff>
    </xdr:to>
    <xdr:pic>
      <xdr:nvPicPr>
        <xdr:cNvPr id="88" name="Imagem 87">
          <a:extLst>
            <a:ext uri="{FF2B5EF4-FFF2-40B4-BE49-F238E27FC236}">
              <a16:creationId xmlns:a16="http://schemas.microsoft.com/office/drawing/2014/main" id="{D7E3EE8A-670A-465C-9378-C086B9771A6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89" name="Imagem 88">
          <a:extLst>
            <a:ext uri="{FF2B5EF4-FFF2-40B4-BE49-F238E27FC236}">
              <a16:creationId xmlns:a16="http://schemas.microsoft.com/office/drawing/2014/main" id="{CA603880-646D-4946-8689-0A6DF236A93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90" name="Imagem 89">
          <a:extLst>
            <a:ext uri="{FF2B5EF4-FFF2-40B4-BE49-F238E27FC236}">
              <a16:creationId xmlns:a16="http://schemas.microsoft.com/office/drawing/2014/main" id="{745136BB-81D6-426B-8761-99EDE42559A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91" name="Imagem 90">
          <a:extLst>
            <a:ext uri="{FF2B5EF4-FFF2-40B4-BE49-F238E27FC236}">
              <a16:creationId xmlns:a16="http://schemas.microsoft.com/office/drawing/2014/main" id="{9FCC76FF-A6A0-48BF-AA9A-8B1CA7FD228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92" name="Imagem 91">
          <a:extLst>
            <a:ext uri="{FF2B5EF4-FFF2-40B4-BE49-F238E27FC236}">
              <a16:creationId xmlns:a16="http://schemas.microsoft.com/office/drawing/2014/main" id="{66B98F31-DD10-4942-AC14-8B54F513A1C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93" name="Imagem 92">
          <a:extLst>
            <a:ext uri="{FF2B5EF4-FFF2-40B4-BE49-F238E27FC236}">
              <a16:creationId xmlns:a16="http://schemas.microsoft.com/office/drawing/2014/main" id="{65F7F9A4-127E-4F55-8E5F-3E969DC523B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94" name="Imagem 93">
          <a:extLst>
            <a:ext uri="{FF2B5EF4-FFF2-40B4-BE49-F238E27FC236}">
              <a16:creationId xmlns:a16="http://schemas.microsoft.com/office/drawing/2014/main" id="{74C2355F-7B15-4FBF-A408-E0F7E793141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38100</xdr:colOff>
      <xdr:row>26</xdr:row>
      <xdr:rowOff>28575</xdr:rowOff>
    </xdr:to>
    <xdr:pic>
      <xdr:nvPicPr>
        <xdr:cNvPr id="95" name="Imagem 94">
          <a:extLst>
            <a:ext uri="{FF2B5EF4-FFF2-40B4-BE49-F238E27FC236}">
              <a16:creationId xmlns:a16="http://schemas.microsoft.com/office/drawing/2014/main" id="{9D8CA0B9-7CE5-4A7A-9DFC-A10A08A22B2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96" name="Imagem 95">
          <a:extLst>
            <a:ext uri="{FF2B5EF4-FFF2-40B4-BE49-F238E27FC236}">
              <a16:creationId xmlns:a16="http://schemas.microsoft.com/office/drawing/2014/main" id="{209759DC-ED13-4EA5-96D6-10CF33F955C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97" name="Imagem 96">
          <a:extLst>
            <a:ext uri="{FF2B5EF4-FFF2-40B4-BE49-F238E27FC236}">
              <a16:creationId xmlns:a16="http://schemas.microsoft.com/office/drawing/2014/main" id="{73686341-1E53-4965-87AE-5F3D6443037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38100</xdr:colOff>
      <xdr:row>26</xdr:row>
      <xdr:rowOff>28575</xdr:rowOff>
    </xdr:to>
    <xdr:pic>
      <xdr:nvPicPr>
        <xdr:cNvPr id="98" name="Imagem 97">
          <a:extLst>
            <a:ext uri="{FF2B5EF4-FFF2-40B4-BE49-F238E27FC236}">
              <a16:creationId xmlns:a16="http://schemas.microsoft.com/office/drawing/2014/main" id="{679068C8-30B3-44E3-BDF6-A5BA67D3129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99" name="Imagem 98">
          <a:extLst>
            <a:ext uri="{FF2B5EF4-FFF2-40B4-BE49-F238E27FC236}">
              <a16:creationId xmlns:a16="http://schemas.microsoft.com/office/drawing/2014/main" id="{4E1172F5-63B3-4998-ADFB-645731D95F0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38100</xdr:colOff>
      <xdr:row>26</xdr:row>
      <xdr:rowOff>28575</xdr:rowOff>
    </xdr:to>
    <xdr:pic>
      <xdr:nvPicPr>
        <xdr:cNvPr id="100" name="Imagem 99">
          <a:extLst>
            <a:ext uri="{FF2B5EF4-FFF2-40B4-BE49-F238E27FC236}">
              <a16:creationId xmlns:a16="http://schemas.microsoft.com/office/drawing/2014/main" id="{568ED110-AAD1-4268-B725-C1350157BA1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01" name="Imagem 100">
          <a:extLst>
            <a:ext uri="{FF2B5EF4-FFF2-40B4-BE49-F238E27FC236}">
              <a16:creationId xmlns:a16="http://schemas.microsoft.com/office/drawing/2014/main" id="{4C6E6198-8EB0-455B-A7A1-5705D72A82D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02" name="Imagem 101">
          <a:extLst>
            <a:ext uri="{FF2B5EF4-FFF2-40B4-BE49-F238E27FC236}">
              <a16:creationId xmlns:a16="http://schemas.microsoft.com/office/drawing/2014/main" id="{FC6C4401-265A-49E7-BF9B-1F1BD067FBB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03" name="Imagem 102">
          <a:extLst>
            <a:ext uri="{FF2B5EF4-FFF2-40B4-BE49-F238E27FC236}">
              <a16:creationId xmlns:a16="http://schemas.microsoft.com/office/drawing/2014/main" id="{0064A659-E575-4665-BBE7-89F4AB5D83A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04" name="Imagem 103">
          <a:extLst>
            <a:ext uri="{FF2B5EF4-FFF2-40B4-BE49-F238E27FC236}">
              <a16:creationId xmlns:a16="http://schemas.microsoft.com/office/drawing/2014/main" id="{DEA77DCC-9BE9-4EC8-A7E4-12518621BB1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05" name="Imagem 104">
          <a:extLst>
            <a:ext uri="{FF2B5EF4-FFF2-40B4-BE49-F238E27FC236}">
              <a16:creationId xmlns:a16="http://schemas.microsoft.com/office/drawing/2014/main" id="{C961E8AF-0857-40AD-B020-409F37992E4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06" name="Imagem 105">
          <a:extLst>
            <a:ext uri="{FF2B5EF4-FFF2-40B4-BE49-F238E27FC236}">
              <a16:creationId xmlns:a16="http://schemas.microsoft.com/office/drawing/2014/main" id="{C8B0E307-C9D9-4DF0-BF32-1290295187D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07" name="Imagem 106">
          <a:extLst>
            <a:ext uri="{FF2B5EF4-FFF2-40B4-BE49-F238E27FC236}">
              <a16:creationId xmlns:a16="http://schemas.microsoft.com/office/drawing/2014/main" id="{5F600AF3-5530-4C10-A009-7B0043714CE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08" name="Imagem 107">
          <a:extLst>
            <a:ext uri="{FF2B5EF4-FFF2-40B4-BE49-F238E27FC236}">
              <a16:creationId xmlns:a16="http://schemas.microsoft.com/office/drawing/2014/main" id="{58E32114-F9E8-436D-9133-B8225CE5D7A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09" name="Imagem 108">
          <a:extLst>
            <a:ext uri="{FF2B5EF4-FFF2-40B4-BE49-F238E27FC236}">
              <a16:creationId xmlns:a16="http://schemas.microsoft.com/office/drawing/2014/main" id="{D0214A1A-5C15-4984-A52D-D5B58AA5EF5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10" name="Imagem 109">
          <a:extLst>
            <a:ext uri="{FF2B5EF4-FFF2-40B4-BE49-F238E27FC236}">
              <a16:creationId xmlns:a16="http://schemas.microsoft.com/office/drawing/2014/main" id="{092B054F-CBAA-496B-BA1A-55057A61B7F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13" name="Imagem 112">
          <a:extLst>
            <a:ext uri="{FF2B5EF4-FFF2-40B4-BE49-F238E27FC236}">
              <a16:creationId xmlns:a16="http://schemas.microsoft.com/office/drawing/2014/main" id="{70B4211C-6BCF-4E6E-983B-91466A6409C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14" name="Imagem 113">
          <a:extLst>
            <a:ext uri="{FF2B5EF4-FFF2-40B4-BE49-F238E27FC236}">
              <a16:creationId xmlns:a16="http://schemas.microsoft.com/office/drawing/2014/main" id="{1AA05CBB-DAC8-4F05-8FF7-FB39F455556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123825</xdr:colOff>
      <xdr:row>42</xdr:row>
      <xdr:rowOff>66675</xdr:rowOff>
    </xdr:from>
    <xdr:to>
      <xdr:col>4</xdr:col>
      <xdr:colOff>213360</xdr:colOff>
      <xdr:row>44</xdr:row>
      <xdr:rowOff>45085</xdr:rowOff>
    </xdr:to>
    <mc:AlternateContent xmlns:mc="http://schemas.openxmlformats.org/markup-compatibility/2006" xmlns:a14="http://schemas.microsoft.com/office/drawing/2010/main">
      <mc:Choice Requires="a14">
        <xdr:sp macro="" textlink="">
          <xdr:nvSpPr>
            <xdr:cNvPr id="119" name="Caixa de Texto 1">
              <a:extLst>
                <a:ext uri="{FF2B5EF4-FFF2-40B4-BE49-F238E27FC236}">
                  <a16:creationId xmlns:a16="http://schemas.microsoft.com/office/drawing/2014/main" id="{AC6C9D63-6F8C-0DFA-EA31-DF706CBD8959}"/>
                </a:ext>
              </a:extLst>
            </xdr:cNvPr>
            <xdr:cNvSpPr txBox="1"/>
          </xdr:nvSpPr>
          <xdr:spPr>
            <a:xfrm>
              <a:off x="647700" y="9210675"/>
              <a:ext cx="1594485" cy="435610"/>
            </a:xfrm>
            <a:prstGeom prst="rect">
              <a:avLst/>
            </a:prstGeom>
            <a:solidFill>
              <a:schemeClr val="lt1">
                <a:alpha val="0"/>
              </a:schemeClr>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ct val="107000"/>
                </a:lnSpc>
                <a:spcAft>
                  <a:spcPts val="800"/>
                </a:spcAft>
              </a:pPr>
              <a14:m>
                <m:oMath xmlns:m="http://schemas.openxmlformats.org/officeDocument/2006/math">
                  <m:sSub>
                    <m:sSubPr>
                      <m:ctrlPr>
                        <a:rPr lang="pt-BR" sz="1200" b="1" i="1">
                          <a:effectLst/>
                          <a:latin typeface="Cambria Math" panose="02040503050406030204" pitchFamily="18" charset="0"/>
                          <a:ea typeface="Calibri" panose="020F0502020204030204" pitchFamily="34" charset="0"/>
                        </a:rPr>
                      </m:ctrlPr>
                    </m:sSubPr>
                    <m:e>
                      <m:r>
                        <a:rPr lang="pt-BR" sz="1200" b="1" i="1">
                          <a:effectLst/>
                          <a:latin typeface="Cambria Math" panose="02040503050406030204" pitchFamily="18" charset="0"/>
                          <a:ea typeface="Calibri" panose="020F0502020204030204" pitchFamily="34" charset="0"/>
                        </a:rPr>
                        <m:t>𝜽</m:t>
                      </m:r>
                    </m:e>
                    <m:sub>
                      <m:sSub>
                        <m:sSubPr>
                          <m:ctrlPr>
                            <a:rPr lang="pt-BR" sz="1200" b="1" i="1">
                              <a:effectLst/>
                              <a:latin typeface="Cambria Math" panose="02040503050406030204" pitchFamily="18" charset="0"/>
                              <a:ea typeface="Calibri" panose="020F0502020204030204" pitchFamily="34" charset="0"/>
                            </a:rPr>
                          </m:ctrlPr>
                        </m:sSubPr>
                        <m:e>
                          <m:r>
                            <a:rPr lang="pt-BR" sz="1200" b="1" i="1">
                              <a:effectLst/>
                              <a:latin typeface="Cambria Math" panose="02040503050406030204" pitchFamily="18" charset="0"/>
                              <a:ea typeface="Calibri" panose="020F0502020204030204" pitchFamily="34" charset="0"/>
                            </a:rPr>
                            <m:t>𝒁</m:t>
                          </m:r>
                        </m:e>
                        <m:sub>
                          <m:r>
                            <a:rPr lang="pt-BR" sz="1200" b="1" i="1">
                              <a:effectLst/>
                              <a:latin typeface="Cambria Math" panose="02040503050406030204" pitchFamily="18" charset="0"/>
                              <a:ea typeface="Calibri" panose="020F0502020204030204" pitchFamily="34" charset="0"/>
                            </a:rPr>
                            <m:t>𝑻𝑭</m:t>
                          </m:r>
                        </m:sub>
                      </m:sSub>
                    </m:sub>
                  </m:sSub>
                </m:oMath>
              </a14:m>
              <a:r>
                <a:rPr lang="pt-BR" sz="1200" b="1" i="1">
                  <a:effectLst/>
                  <a:latin typeface="Cambria Math" panose="02040503050406030204" pitchFamily="18" charset="0"/>
                  <a:ea typeface="Times New Roman" panose="02020603050405020304" pitchFamily="18" charset="0"/>
                </a:rPr>
                <a:t>=acos </a:t>
              </a:r>
              <a14:m>
                <m:oMath xmlns:m="http://schemas.openxmlformats.org/officeDocument/2006/math">
                  <m:d>
                    <m:dPr>
                      <m:ctrlPr>
                        <a:rPr lang="pt-BR" sz="1200" b="1" i="1">
                          <a:effectLst/>
                          <a:latin typeface="Cambria Math" panose="02040503050406030204" pitchFamily="18" charset="0"/>
                          <a:ea typeface="Times New Roman" panose="02020603050405020304" pitchFamily="18" charset="0"/>
                        </a:rPr>
                      </m:ctrlPr>
                    </m:dPr>
                    <m:e>
                      <m:f>
                        <m:fPr>
                          <m:ctrlPr>
                            <a:rPr lang="pt-BR" sz="1200" b="1" i="1">
                              <a:effectLst/>
                              <a:latin typeface="Cambria Math" panose="02040503050406030204" pitchFamily="18" charset="0"/>
                              <a:ea typeface="Times New Roman" panose="02020603050405020304" pitchFamily="18" charset="0"/>
                            </a:rPr>
                          </m:ctrlPr>
                        </m:fPr>
                        <m:num>
                          <m:sSub>
                            <m:sSubPr>
                              <m:ctrlPr>
                                <a:rPr lang="pt-BR" sz="1200" b="1" i="1">
                                  <a:effectLst/>
                                  <a:latin typeface="Cambria Math" panose="02040503050406030204" pitchFamily="18" charset="0"/>
                                  <a:ea typeface="Times New Roman" panose="02020603050405020304" pitchFamily="18" charset="0"/>
                                </a:rPr>
                              </m:ctrlPr>
                            </m:sSubPr>
                            <m:e>
                              <m:r>
                                <a:rPr lang="pt-BR" sz="1200" b="1" i="1">
                                  <a:effectLst/>
                                  <a:latin typeface="Cambria Math" panose="02040503050406030204" pitchFamily="18" charset="0"/>
                                  <a:ea typeface="Times New Roman" panose="02020603050405020304" pitchFamily="18" charset="0"/>
                                </a:rPr>
                                <m:t>𝑹</m:t>
                              </m:r>
                            </m:e>
                            <m:sub>
                              <m:r>
                                <a:rPr lang="pt-BR" sz="1200" b="1" i="1">
                                  <a:effectLst/>
                                  <a:latin typeface="Cambria Math" panose="02040503050406030204" pitchFamily="18" charset="0"/>
                                  <a:ea typeface="Times New Roman" panose="02020603050405020304" pitchFamily="18" charset="0"/>
                                </a:rPr>
                                <m:t>𝒏</m:t>
                              </m:r>
                            </m:sub>
                          </m:sSub>
                        </m:num>
                        <m:den>
                          <m:sSub>
                            <m:sSubPr>
                              <m:ctrlPr>
                                <a:rPr lang="pt-BR" sz="1200" b="1" i="1">
                                  <a:effectLst/>
                                  <a:latin typeface="Cambria Math" panose="02040503050406030204" pitchFamily="18" charset="0"/>
                                  <a:ea typeface="Times New Roman" panose="02020603050405020304" pitchFamily="18" charset="0"/>
                                </a:rPr>
                              </m:ctrlPr>
                            </m:sSubPr>
                            <m:e>
                              <m:r>
                                <a:rPr lang="pt-BR" sz="1200" b="1" i="1">
                                  <a:effectLst/>
                                  <a:latin typeface="Cambria Math" panose="02040503050406030204" pitchFamily="18" charset="0"/>
                                  <a:ea typeface="Times New Roman" panose="02020603050405020304" pitchFamily="18" charset="0"/>
                                </a:rPr>
                                <m:t>𝒁</m:t>
                              </m:r>
                            </m:e>
                            <m:sub>
                              <m:r>
                                <a:rPr lang="pt-BR" sz="1200" b="1" i="1">
                                  <a:effectLst/>
                                  <a:latin typeface="Cambria Math" panose="02040503050406030204" pitchFamily="18" charset="0"/>
                                  <a:ea typeface="Times New Roman" panose="02020603050405020304" pitchFamily="18" charset="0"/>
                                </a:rPr>
                                <m:t>𝒏</m:t>
                              </m:r>
                            </m:sub>
                          </m:sSub>
                        </m:den>
                      </m:f>
                    </m:e>
                  </m:d>
                </m:oMath>
              </a14:m>
              <a:endParaRPr lang="pt-BR" sz="1200" b="1" i="1">
                <a:effectLst/>
                <a:latin typeface="Arial" panose="020B0604020202020204" pitchFamily="34" charset="0"/>
                <a:ea typeface="Calibri" panose="020F0502020204030204" pitchFamily="34" charset="0"/>
              </a:endParaRPr>
            </a:p>
            <a:p>
              <a:pPr algn="just">
                <a:lnSpc>
                  <a:spcPct val="107000"/>
                </a:lnSpc>
                <a:spcAft>
                  <a:spcPts val="800"/>
                </a:spcAft>
              </a:pPr>
              <a:r>
                <a:rPr lang="pt-BR" sz="1200">
                  <a:effectLst/>
                  <a:latin typeface="Arial" panose="020B0604020202020204" pitchFamily="34" charset="0"/>
                  <a:ea typeface="Calibri" panose="020F0502020204030204" pitchFamily="34" charset="0"/>
                </a:rPr>
                <a:t> </a:t>
              </a:r>
            </a:p>
          </xdr:txBody>
        </xdr:sp>
      </mc:Choice>
      <mc:Fallback xmlns="">
        <xdr:sp macro="" textlink="">
          <xdr:nvSpPr>
            <xdr:cNvPr id="119" name="Caixa de Texto 1">
              <a:extLst>
                <a:ext uri="{FF2B5EF4-FFF2-40B4-BE49-F238E27FC236}">
                  <a16:creationId xmlns:a16="http://schemas.microsoft.com/office/drawing/2014/main" id="{AC6C9D63-6F8C-0DFA-EA31-DF706CBD8959}"/>
                </a:ext>
              </a:extLst>
            </xdr:cNvPr>
            <xdr:cNvSpPr txBox="1"/>
          </xdr:nvSpPr>
          <xdr:spPr>
            <a:xfrm>
              <a:off x="647700" y="9210675"/>
              <a:ext cx="1594485" cy="435610"/>
            </a:xfrm>
            <a:prstGeom prst="rect">
              <a:avLst/>
            </a:prstGeom>
            <a:solidFill>
              <a:schemeClr val="lt1">
                <a:alpha val="0"/>
              </a:schemeClr>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ct val="107000"/>
                </a:lnSpc>
                <a:spcAft>
                  <a:spcPts val="800"/>
                </a:spcAft>
              </a:pPr>
              <a:r>
                <a:rPr lang="pt-BR" sz="1200" b="1" i="0">
                  <a:effectLst/>
                  <a:latin typeface="Cambria Math" panose="02040503050406030204" pitchFamily="18" charset="0"/>
                  <a:ea typeface="Calibri" panose="020F0502020204030204" pitchFamily="34" charset="0"/>
                </a:rPr>
                <a:t>𝜽_(𝒁_𝑻𝑭 )</a:t>
              </a:r>
              <a:r>
                <a:rPr lang="pt-BR" sz="1200" b="1" i="1">
                  <a:effectLst/>
                  <a:latin typeface="Cambria Math" panose="02040503050406030204" pitchFamily="18" charset="0"/>
                  <a:ea typeface="Times New Roman" panose="02020603050405020304" pitchFamily="18" charset="0"/>
                </a:rPr>
                <a:t>=acos </a:t>
              </a:r>
              <a:r>
                <a:rPr lang="pt-BR" sz="1200" b="1" i="0">
                  <a:effectLst/>
                  <a:latin typeface="Cambria Math" panose="02040503050406030204" pitchFamily="18" charset="0"/>
                </a:rPr>
                <a:t>(</a:t>
              </a:r>
              <a:r>
                <a:rPr lang="pt-BR" sz="1200" b="1" i="0">
                  <a:effectLst/>
                  <a:latin typeface="Cambria Math" panose="02040503050406030204" pitchFamily="18" charset="0"/>
                  <a:ea typeface="Times New Roman" panose="02020603050405020304" pitchFamily="18" charset="0"/>
                </a:rPr>
                <a:t>𝑹_𝒏/𝒁_𝒏 )</a:t>
              </a:r>
              <a:endParaRPr lang="pt-BR" sz="1200" b="1" i="1">
                <a:effectLst/>
                <a:latin typeface="Arial" panose="020B0604020202020204" pitchFamily="34" charset="0"/>
                <a:ea typeface="Calibri" panose="020F0502020204030204" pitchFamily="34" charset="0"/>
              </a:endParaRPr>
            </a:p>
            <a:p>
              <a:pPr algn="just">
                <a:lnSpc>
                  <a:spcPct val="107000"/>
                </a:lnSpc>
                <a:spcAft>
                  <a:spcPts val="800"/>
                </a:spcAft>
              </a:pPr>
              <a:r>
                <a:rPr lang="pt-BR" sz="1200">
                  <a:effectLst/>
                  <a:latin typeface="Arial" panose="020B0604020202020204" pitchFamily="34" charset="0"/>
                  <a:ea typeface="Calibri" panose="020F0502020204030204" pitchFamily="34" charset="0"/>
                </a:rPr>
                <a:t> </a:t>
              </a:r>
            </a:p>
          </xdr:txBody>
        </xdr:sp>
      </mc:Fallback>
    </mc:AlternateContent>
    <xdr:clientData/>
  </xdr:twoCellAnchor>
  <xdr:twoCellAnchor editAs="oneCell">
    <xdr:from>
      <xdr:col>1</xdr:col>
      <xdr:colOff>0</xdr:colOff>
      <xdr:row>10</xdr:row>
      <xdr:rowOff>161925</xdr:rowOff>
    </xdr:from>
    <xdr:to>
      <xdr:col>3</xdr:col>
      <xdr:colOff>551815</xdr:colOff>
      <xdr:row>11</xdr:row>
      <xdr:rowOff>196850</xdr:rowOff>
    </xdr:to>
    <xdr:pic>
      <xdr:nvPicPr>
        <xdr:cNvPr id="12" name="Imagem 11">
          <a:extLst>
            <a:ext uri="{FF2B5EF4-FFF2-40B4-BE49-F238E27FC236}">
              <a16:creationId xmlns:a16="http://schemas.microsoft.com/office/drawing/2014/main" id="{E1365D32-E499-F21C-1214-D582367AF30D}"/>
            </a:ext>
          </a:extLst>
        </xdr:cNvPr>
        <xdr:cNvPicPr>
          <a:picLocks noChangeAspect="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285750" y="2447925"/>
          <a:ext cx="1247140" cy="263525"/>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F0785-5C25-46CF-AB36-8CABDC74D724}">
  <dimension ref="A1:U115"/>
  <sheetViews>
    <sheetView tabSelected="1" zoomScaleNormal="100" workbookViewId="0">
      <selection activeCell="H14" sqref="H14:H29"/>
    </sheetView>
  </sheetViews>
  <sheetFormatPr defaultRowHeight="18" customHeight="1" x14ac:dyDescent="0.25"/>
  <cols>
    <col min="1" max="1" width="4.28515625" style="6" customWidth="1"/>
    <col min="2" max="2" width="3.5703125" style="6" customWidth="1"/>
    <col min="3" max="3" width="6.85546875" style="6" customWidth="1"/>
    <col min="4" max="4" width="15.7109375" style="6" customWidth="1"/>
    <col min="5" max="5" width="16.140625" style="6" customWidth="1"/>
    <col min="6" max="6" width="5.7109375" style="6" customWidth="1"/>
    <col min="7" max="7" width="15.7109375" style="6" customWidth="1"/>
    <col min="8" max="8" width="12" style="6" bestFit="1" customWidth="1"/>
    <col min="9" max="9" width="5.7109375" style="6" customWidth="1"/>
    <col min="10" max="10" width="7.7109375" style="6" customWidth="1"/>
    <col min="11" max="11" width="12.7109375" style="6" customWidth="1"/>
    <col min="12" max="12" width="9.140625" style="6"/>
    <col min="13" max="13" width="11" style="6" bestFit="1" customWidth="1"/>
    <col min="14" max="14" width="11.7109375" style="6" bestFit="1" customWidth="1"/>
    <col min="15" max="16384" width="9.140625" style="6"/>
  </cols>
  <sheetData>
    <row r="1" spans="1:20" ht="18" customHeight="1" thickBot="1" x14ac:dyDescent="0.3"/>
    <row r="2" spans="1:20" ht="18" customHeight="1" thickBot="1" x14ac:dyDescent="0.35">
      <c r="M2" s="132" t="s">
        <v>24</v>
      </c>
      <c r="N2" s="133"/>
      <c r="O2" s="133"/>
      <c r="P2" s="133"/>
      <c r="Q2" s="133"/>
      <c r="R2" s="133"/>
      <c r="S2" s="133"/>
      <c r="T2" s="134"/>
    </row>
    <row r="3" spans="1:20" ht="18" customHeight="1" x14ac:dyDescent="0.25">
      <c r="M3" s="148" t="s">
        <v>27</v>
      </c>
      <c r="N3" s="149"/>
      <c r="O3" s="149"/>
      <c r="P3" s="149"/>
      <c r="Q3" s="149"/>
      <c r="R3" s="149"/>
      <c r="S3" s="149"/>
      <c r="T3" s="150"/>
    </row>
    <row r="4" spans="1:20" ht="18" customHeight="1" x14ac:dyDescent="0.25">
      <c r="M4" s="151"/>
      <c r="N4" s="152"/>
      <c r="O4" s="152"/>
      <c r="P4" s="152"/>
      <c r="Q4" s="152"/>
      <c r="R4" s="152"/>
      <c r="S4" s="152"/>
      <c r="T4" s="153"/>
    </row>
    <row r="5" spans="1:20" ht="18" customHeight="1" x14ac:dyDescent="0.25">
      <c r="M5" s="151"/>
      <c r="N5" s="152"/>
      <c r="O5" s="152"/>
      <c r="P5" s="152"/>
      <c r="Q5" s="152"/>
      <c r="R5" s="152"/>
      <c r="S5" s="152"/>
      <c r="T5" s="153"/>
    </row>
    <row r="6" spans="1:20" ht="18" customHeight="1" x14ac:dyDescent="0.25">
      <c r="M6" s="151"/>
      <c r="N6" s="152"/>
      <c r="O6" s="152"/>
      <c r="P6" s="152"/>
      <c r="Q6" s="152"/>
      <c r="R6" s="152"/>
      <c r="S6" s="152"/>
      <c r="T6" s="153"/>
    </row>
    <row r="7" spans="1:20" ht="18" customHeight="1" x14ac:dyDescent="0.25">
      <c r="M7" s="151"/>
      <c r="N7" s="152"/>
      <c r="O7" s="152"/>
      <c r="P7" s="152"/>
      <c r="Q7" s="152"/>
      <c r="R7" s="152"/>
      <c r="S7" s="152"/>
      <c r="T7" s="153"/>
    </row>
    <row r="8" spans="1:20" ht="18" customHeight="1" x14ac:dyDescent="0.25">
      <c r="M8" s="151"/>
      <c r="N8" s="152"/>
      <c r="O8" s="152"/>
      <c r="P8" s="152"/>
      <c r="Q8" s="152"/>
      <c r="R8" s="152"/>
      <c r="S8" s="152"/>
      <c r="T8" s="153"/>
    </row>
    <row r="9" spans="1:20" ht="18" customHeight="1" x14ac:dyDescent="0.25">
      <c r="M9" s="151"/>
      <c r="N9" s="152"/>
      <c r="O9" s="152"/>
      <c r="P9" s="152"/>
      <c r="Q9" s="152"/>
      <c r="R9" s="152"/>
      <c r="S9" s="152"/>
      <c r="T9" s="153"/>
    </row>
    <row r="10" spans="1:20" ht="18" customHeight="1" x14ac:dyDescent="0.25">
      <c r="M10" s="151"/>
      <c r="N10" s="152"/>
      <c r="O10" s="152"/>
      <c r="P10" s="152"/>
      <c r="Q10" s="152"/>
      <c r="R10" s="152"/>
      <c r="S10" s="152"/>
      <c r="T10" s="153"/>
    </row>
    <row r="11" spans="1:20" ht="18" customHeight="1" x14ac:dyDescent="0.25">
      <c r="M11" s="151"/>
      <c r="N11" s="152"/>
      <c r="O11" s="152"/>
      <c r="P11" s="152"/>
      <c r="Q11" s="152"/>
      <c r="R11" s="152"/>
      <c r="S11" s="152"/>
      <c r="T11" s="153"/>
    </row>
    <row r="12" spans="1:20" ht="18" customHeight="1" thickBot="1" x14ac:dyDescent="0.3">
      <c r="A12" s="11"/>
      <c r="B12" s="12"/>
      <c r="C12" s="13"/>
      <c r="D12" s="13"/>
      <c r="E12" s="13"/>
      <c r="M12" s="151"/>
      <c r="N12" s="152"/>
      <c r="O12" s="152"/>
      <c r="P12" s="152"/>
      <c r="Q12" s="152"/>
      <c r="R12" s="152"/>
      <c r="S12" s="152"/>
      <c r="T12" s="153"/>
    </row>
    <row r="13" spans="1:20" ht="18" customHeight="1" thickBot="1" x14ac:dyDescent="0.3">
      <c r="B13" s="135" t="s">
        <v>6</v>
      </c>
      <c r="C13" s="136"/>
      <c r="D13" s="136"/>
      <c r="E13" s="136"/>
      <c r="F13" s="136"/>
      <c r="G13" s="136"/>
      <c r="H13" s="137"/>
      <c r="M13" s="151"/>
      <c r="N13" s="152"/>
      <c r="O13" s="152"/>
      <c r="P13" s="152"/>
      <c r="Q13" s="152"/>
      <c r="R13" s="152"/>
      <c r="S13" s="152"/>
      <c r="T13" s="153"/>
    </row>
    <row r="14" spans="1:20" ht="18" customHeight="1" thickBot="1" x14ac:dyDescent="0.4">
      <c r="B14" s="111" t="s">
        <v>23</v>
      </c>
      <c r="C14" s="14" t="s">
        <v>31</v>
      </c>
      <c r="D14" s="138" t="s">
        <v>14</v>
      </c>
      <c r="E14" s="139"/>
      <c r="F14" s="139"/>
      <c r="G14" s="140"/>
      <c r="H14" s="1"/>
      <c r="M14" s="154"/>
      <c r="N14" s="155"/>
      <c r="O14" s="155"/>
      <c r="P14" s="155"/>
      <c r="Q14" s="155"/>
      <c r="R14" s="155"/>
      <c r="S14" s="155"/>
      <c r="T14" s="156"/>
    </row>
    <row r="15" spans="1:20" ht="18" customHeight="1" thickBot="1" x14ac:dyDescent="0.3">
      <c r="B15" s="112"/>
      <c r="C15" s="15" t="s">
        <v>32</v>
      </c>
      <c r="D15" s="141" t="s">
        <v>8</v>
      </c>
      <c r="E15" s="142"/>
      <c r="F15" s="142"/>
      <c r="G15" s="143"/>
      <c r="H15" s="2"/>
      <c r="K15" s="16"/>
      <c r="M15" s="144"/>
      <c r="N15" s="144"/>
      <c r="O15" s="144"/>
      <c r="P15" s="144"/>
      <c r="Q15" s="144"/>
      <c r="R15" s="144"/>
      <c r="S15" s="144"/>
      <c r="T15" s="144"/>
    </row>
    <row r="16" spans="1:20" ht="18" customHeight="1" thickBot="1" x14ac:dyDescent="0.3">
      <c r="B16" s="112"/>
      <c r="C16" s="15" t="s">
        <v>33</v>
      </c>
      <c r="D16" s="141" t="s">
        <v>17</v>
      </c>
      <c r="E16" s="142"/>
      <c r="F16" s="142"/>
      <c r="G16" s="143"/>
      <c r="H16" s="2"/>
      <c r="J16" s="17"/>
      <c r="K16" s="16"/>
      <c r="M16" s="157" t="s">
        <v>25</v>
      </c>
      <c r="N16" s="158"/>
      <c r="O16" s="158"/>
      <c r="P16" s="158"/>
      <c r="Q16" s="158"/>
      <c r="R16" s="158"/>
      <c r="S16" s="158"/>
      <c r="T16" s="159"/>
    </row>
    <row r="17" spans="2:21" ht="18" customHeight="1" x14ac:dyDescent="0.35">
      <c r="B17" s="112"/>
      <c r="C17" s="15" t="s">
        <v>29</v>
      </c>
      <c r="D17" s="141" t="s">
        <v>7</v>
      </c>
      <c r="E17" s="142"/>
      <c r="F17" s="142"/>
      <c r="G17" s="143"/>
      <c r="H17" s="2"/>
      <c r="K17" s="16"/>
      <c r="M17" s="160" t="s">
        <v>26</v>
      </c>
      <c r="N17" s="161"/>
      <c r="O17" s="161"/>
      <c r="P17" s="161"/>
      <c r="Q17" s="161"/>
      <c r="R17" s="161"/>
      <c r="S17" s="161"/>
      <c r="T17" s="162"/>
    </row>
    <row r="18" spans="2:21" ht="18" customHeight="1" thickBot="1" x14ac:dyDescent="0.4">
      <c r="B18" s="112"/>
      <c r="C18" s="15" t="s">
        <v>30</v>
      </c>
      <c r="D18" s="141" t="s">
        <v>28</v>
      </c>
      <c r="E18" s="142"/>
      <c r="F18" s="142"/>
      <c r="G18" s="143"/>
      <c r="H18" s="2"/>
      <c r="K18" s="16"/>
      <c r="M18" s="163"/>
      <c r="N18" s="164"/>
      <c r="O18" s="164"/>
      <c r="P18" s="164"/>
      <c r="Q18" s="164"/>
      <c r="R18" s="164"/>
      <c r="S18" s="164"/>
      <c r="T18" s="165"/>
    </row>
    <row r="19" spans="2:21" ht="18" customHeight="1" x14ac:dyDescent="0.25">
      <c r="B19" s="112"/>
      <c r="C19" s="15" t="s">
        <v>34</v>
      </c>
      <c r="D19" s="141" t="s">
        <v>15</v>
      </c>
      <c r="E19" s="142"/>
      <c r="F19" s="142"/>
      <c r="G19" s="143"/>
      <c r="H19" s="2"/>
    </row>
    <row r="20" spans="2:21" ht="18" customHeight="1" thickBot="1" x14ac:dyDescent="0.3">
      <c r="B20" s="113"/>
      <c r="C20" s="19" t="s">
        <v>35</v>
      </c>
      <c r="D20" s="145" t="s">
        <v>9</v>
      </c>
      <c r="E20" s="146"/>
      <c r="F20" s="146"/>
      <c r="G20" s="147"/>
      <c r="H20" s="3"/>
    </row>
    <row r="21" spans="2:21" ht="18" customHeight="1" x14ac:dyDescent="0.3">
      <c r="B21" s="111" t="s">
        <v>22</v>
      </c>
      <c r="C21" s="20" t="s">
        <v>36</v>
      </c>
      <c r="D21" s="114" t="s">
        <v>16</v>
      </c>
      <c r="E21" s="115"/>
      <c r="F21" s="115"/>
      <c r="G21" s="116"/>
      <c r="H21" s="1"/>
    </row>
    <row r="22" spans="2:21" ht="18" customHeight="1" x14ac:dyDescent="0.3">
      <c r="B22" s="112"/>
      <c r="C22" s="21" t="s">
        <v>37</v>
      </c>
      <c r="D22" s="117" t="s">
        <v>10</v>
      </c>
      <c r="E22" s="118"/>
      <c r="F22" s="118"/>
      <c r="G22" s="119"/>
      <c r="H22" s="2"/>
      <c r="J22" s="78" t="s">
        <v>0</v>
      </c>
      <c r="K22" s="78" t="e">
        <f>G38^2+G45^2</f>
        <v>#DIV/0!</v>
      </c>
      <c r="M22" s="24"/>
      <c r="N22" s="25"/>
      <c r="O22" s="25"/>
      <c r="P22" s="25"/>
      <c r="Q22" s="25"/>
      <c r="R22" s="25"/>
      <c r="S22" s="25"/>
      <c r="T22" s="25"/>
      <c r="U22" s="25"/>
    </row>
    <row r="23" spans="2:21" ht="18" customHeight="1" thickBot="1" x14ac:dyDescent="0.35">
      <c r="B23" s="112"/>
      <c r="C23" s="27" t="s">
        <v>38</v>
      </c>
      <c r="D23" s="120" t="s">
        <v>3</v>
      </c>
      <c r="E23" s="121"/>
      <c r="F23" s="121"/>
      <c r="G23" s="122"/>
      <c r="H23" s="3"/>
      <c r="J23" s="78" t="s">
        <v>1</v>
      </c>
      <c r="K23" s="78" t="e">
        <f>2*G38*G41+2*G45*G48+G52</f>
        <v>#DIV/0!</v>
      </c>
      <c r="M23" s="94"/>
      <c r="N23" s="94"/>
      <c r="O23" s="94"/>
      <c r="P23" s="94"/>
      <c r="Q23" s="94"/>
      <c r="R23" s="94"/>
      <c r="S23" s="94"/>
      <c r="T23" s="94"/>
      <c r="U23" s="94"/>
    </row>
    <row r="24" spans="2:21" ht="18" customHeight="1" x14ac:dyDescent="0.35">
      <c r="B24" s="112"/>
      <c r="C24" s="30" t="s">
        <v>39</v>
      </c>
      <c r="D24" s="95" t="s">
        <v>18</v>
      </c>
      <c r="E24" s="96"/>
      <c r="F24" s="96"/>
      <c r="G24" s="97"/>
      <c r="H24" s="4"/>
      <c r="J24" s="78" t="s">
        <v>2</v>
      </c>
      <c r="K24" s="78" t="e">
        <f>G41^2+G48^2</f>
        <v>#DIV/0!</v>
      </c>
      <c r="M24" s="94"/>
      <c r="N24" s="94"/>
      <c r="O24" s="94"/>
      <c r="P24" s="94"/>
      <c r="Q24" s="94"/>
      <c r="R24" s="94"/>
      <c r="S24" s="94"/>
      <c r="T24" s="94"/>
      <c r="U24" s="94"/>
    </row>
    <row r="25" spans="2:21" ht="18" customHeight="1" x14ac:dyDescent="0.35">
      <c r="B25" s="112"/>
      <c r="C25" s="33" t="s">
        <v>40</v>
      </c>
      <c r="D25" s="98" t="s">
        <v>11</v>
      </c>
      <c r="E25" s="99"/>
      <c r="F25" s="99"/>
      <c r="G25" s="100"/>
      <c r="H25" s="2"/>
    </row>
    <row r="26" spans="2:21" ht="18" customHeight="1" thickBot="1" x14ac:dyDescent="0.4">
      <c r="B26" s="112"/>
      <c r="C26" s="34" t="s">
        <v>41</v>
      </c>
      <c r="D26" s="101" t="s">
        <v>4</v>
      </c>
      <c r="E26" s="102"/>
      <c r="F26" s="102"/>
      <c r="G26" s="103"/>
      <c r="H26" s="5"/>
    </row>
    <row r="27" spans="2:21" ht="18" customHeight="1" x14ac:dyDescent="0.35">
      <c r="B27" s="112"/>
      <c r="C27" s="35" t="s">
        <v>42</v>
      </c>
      <c r="D27" s="126" t="s">
        <v>12</v>
      </c>
      <c r="E27" s="127"/>
      <c r="F27" s="127"/>
      <c r="G27" s="128"/>
      <c r="H27" s="1"/>
      <c r="J27"/>
    </row>
    <row r="28" spans="2:21" ht="18" customHeight="1" x14ac:dyDescent="0.35">
      <c r="B28" s="112"/>
      <c r="C28" s="36" t="s">
        <v>43</v>
      </c>
      <c r="D28" s="129" t="s">
        <v>13</v>
      </c>
      <c r="E28" s="130"/>
      <c r="F28" s="130"/>
      <c r="G28" s="131"/>
      <c r="H28" s="2"/>
    </row>
    <row r="29" spans="2:21" ht="18" customHeight="1" thickBot="1" x14ac:dyDescent="0.35">
      <c r="B29" s="113"/>
      <c r="C29" s="37" t="s">
        <v>44</v>
      </c>
      <c r="D29" s="123" t="s">
        <v>5</v>
      </c>
      <c r="E29" s="124"/>
      <c r="F29" s="124"/>
      <c r="G29" s="125"/>
      <c r="H29" s="3"/>
      <c r="J29" s="38"/>
      <c r="K29" s="39"/>
    </row>
    <row r="30" spans="2:21" ht="18" hidden="1" customHeight="1" x14ac:dyDescent="0.25"/>
    <row r="31" spans="2:21" ht="18" hidden="1" customHeight="1" x14ac:dyDescent="0.25"/>
    <row r="32" spans="2:21" ht="18" customHeight="1" thickBot="1" x14ac:dyDescent="0.3"/>
    <row r="33" spans="1:21" ht="18" customHeight="1" thickBot="1" x14ac:dyDescent="0.3">
      <c r="B33" s="105" t="s">
        <v>45</v>
      </c>
      <c r="C33" s="106"/>
      <c r="D33" s="106"/>
      <c r="E33" s="106"/>
      <c r="F33" s="106"/>
      <c r="G33" s="107"/>
      <c r="H33" s="40" t="e">
        <f>((((-K23)+I52)/(2*K22))^(1/2))*3^(1/2)</f>
        <v>#DIV/0!</v>
      </c>
    </row>
    <row r="36" spans="1:21" ht="18" customHeight="1" x14ac:dyDescent="0.25">
      <c r="A36" s="79"/>
      <c r="B36" s="79"/>
      <c r="C36" s="79"/>
      <c r="D36" s="79"/>
      <c r="E36" s="79"/>
      <c r="F36" s="79"/>
      <c r="G36" s="79"/>
      <c r="H36" s="79"/>
      <c r="I36" s="79"/>
      <c r="J36" s="79"/>
      <c r="K36" s="79"/>
      <c r="L36" s="79"/>
      <c r="M36" s="79"/>
      <c r="N36" s="79"/>
      <c r="O36" s="79"/>
      <c r="P36" s="79"/>
      <c r="Q36" s="79"/>
      <c r="R36" s="79"/>
      <c r="S36" s="79"/>
      <c r="T36" s="79"/>
      <c r="U36" s="79"/>
    </row>
    <row r="37" spans="1:21" ht="18" customHeight="1" x14ac:dyDescent="0.25">
      <c r="A37" s="79"/>
      <c r="B37" s="79"/>
      <c r="C37" s="79"/>
      <c r="D37" s="79"/>
      <c r="E37" s="79"/>
      <c r="F37" s="79"/>
      <c r="G37" s="79"/>
      <c r="H37" s="79"/>
      <c r="I37" s="79"/>
      <c r="J37" s="79"/>
      <c r="K37" s="79"/>
      <c r="L37" s="79"/>
      <c r="M37" s="80"/>
      <c r="N37" s="79"/>
      <c r="O37" s="79"/>
      <c r="P37" s="79"/>
      <c r="Q37" s="79"/>
      <c r="R37" s="79"/>
      <c r="S37" s="79"/>
      <c r="T37" s="79"/>
      <c r="U37" s="79"/>
    </row>
    <row r="38" spans="1:21" ht="18" customHeight="1" x14ac:dyDescent="0.25">
      <c r="A38" s="79"/>
      <c r="B38" s="79"/>
      <c r="C38" s="79"/>
      <c r="D38" s="81" t="e">
        <f>(H19*H15)/(H20*H14)</f>
        <v>#DIV/0!</v>
      </c>
      <c r="E38" s="79"/>
      <c r="F38" s="79"/>
      <c r="G38" s="79" t="e">
        <f>1+(F56+I56)*D42</f>
        <v>#DIV/0!</v>
      </c>
      <c r="H38" s="79"/>
      <c r="I38" s="79"/>
      <c r="J38" s="79"/>
      <c r="K38" s="79"/>
      <c r="L38" s="79"/>
      <c r="M38" s="79"/>
      <c r="N38" s="79"/>
      <c r="O38" s="79"/>
      <c r="P38" s="79"/>
      <c r="Q38" s="79"/>
      <c r="R38" s="79"/>
      <c r="S38" s="79"/>
      <c r="T38" s="79"/>
      <c r="U38" s="79"/>
    </row>
    <row r="39" spans="1:21" ht="18" customHeight="1" x14ac:dyDescent="0.25">
      <c r="A39" s="79"/>
      <c r="B39" s="79"/>
      <c r="C39" s="79"/>
      <c r="D39" s="79"/>
      <c r="E39" s="79"/>
      <c r="F39" s="79"/>
      <c r="G39" s="79"/>
      <c r="H39" s="79"/>
      <c r="I39" s="79"/>
      <c r="J39" s="79"/>
      <c r="K39" s="79"/>
      <c r="L39" s="79"/>
      <c r="M39" s="79"/>
      <c r="N39" s="79"/>
      <c r="O39" s="79"/>
      <c r="P39" s="79"/>
      <c r="Q39" s="79"/>
      <c r="R39" s="79"/>
      <c r="S39" s="79"/>
      <c r="T39" s="79"/>
      <c r="U39" s="79"/>
    </row>
    <row r="40" spans="1:21" ht="18" customHeight="1" x14ac:dyDescent="0.25">
      <c r="A40" s="79"/>
      <c r="B40" s="79"/>
      <c r="C40" s="79"/>
      <c r="D40" s="79"/>
      <c r="E40" s="79"/>
      <c r="F40" s="79"/>
      <c r="G40" s="79"/>
      <c r="H40" s="79"/>
      <c r="I40" s="79"/>
      <c r="J40" s="79"/>
      <c r="K40" s="79"/>
      <c r="L40" s="79"/>
      <c r="M40" s="79"/>
      <c r="N40" s="79"/>
      <c r="O40" s="79"/>
      <c r="P40" s="79"/>
      <c r="Q40" s="79"/>
      <c r="R40" s="79"/>
      <c r="S40" s="79"/>
      <c r="T40" s="79"/>
      <c r="U40" s="79"/>
    </row>
    <row r="41" spans="1:21" ht="18" customHeight="1" x14ac:dyDescent="0.25">
      <c r="A41" s="79"/>
      <c r="B41" s="79"/>
      <c r="C41" s="79"/>
      <c r="D41" s="79"/>
      <c r="E41" s="79"/>
      <c r="F41" s="79"/>
      <c r="G41" s="79" t="e">
        <f>H21*1000*D42*COS(D45-D65)/3</f>
        <v>#DIV/0!</v>
      </c>
      <c r="H41" s="79"/>
      <c r="I41" s="79"/>
      <c r="J41" s="79"/>
      <c r="K41" s="79"/>
      <c r="L41" s="79"/>
      <c r="M41" s="79"/>
      <c r="N41" s="79"/>
      <c r="O41" s="79"/>
      <c r="P41" s="79"/>
      <c r="Q41" s="79"/>
      <c r="R41" s="79"/>
      <c r="S41" s="79"/>
      <c r="T41" s="79"/>
      <c r="U41" s="79"/>
    </row>
    <row r="42" spans="1:21" ht="18" customHeight="1" x14ac:dyDescent="0.25">
      <c r="A42" s="79"/>
      <c r="B42" s="79"/>
      <c r="C42" s="79"/>
      <c r="D42" s="81" t="e">
        <f>H20^2*H15^2*(H17/100)/(H16*1000)</f>
        <v>#DIV/0!</v>
      </c>
      <c r="E42" s="79"/>
      <c r="F42" s="79"/>
      <c r="G42" s="79"/>
      <c r="H42" s="79"/>
      <c r="I42" s="79"/>
      <c r="J42" s="79"/>
      <c r="K42" s="79"/>
      <c r="L42" s="79"/>
      <c r="M42" s="79"/>
      <c r="N42" s="79"/>
      <c r="O42" s="79"/>
      <c r="P42" s="79"/>
      <c r="Q42" s="79"/>
      <c r="R42" s="79"/>
      <c r="S42" s="79"/>
      <c r="T42" s="79"/>
      <c r="U42" s="79"/>
    </row>
    <row r="43" spans="1:21" ht="18" customHeight="1" x14ac:dyDescent="0.25">
      <c r="A43" s="79"/>
      <c r="B43" s="79"/>
      <c r="C43" s="79"/>
      <c r="D43" s="79"/>
      <c r="E43" s="79"/>
      <c r="F43" s="79"/>
      <c r="G43" s="79"/>
      <c r="H43" s="79"/>
      <c r="I43" s="79"/>
      <c r="J43" s="79"/>
      <c r="K43" s="79"/>
      <c r="L43" s="79"/>
      <c r="M43" s="79"/>
      <c r="N43" s="79"/>
      <c r="O43" s="79"/>
      <c r="P43" s="79"/>
      <c r="Q43" s="79"/>
      <c r="R43" s="79"/>
      <c r="S43" s="79"/>
      <c r="T43" s="79"/>
      <c r="U43" s="79"/>
    </row>
    <row r="44" spans="1:21" ht="18" customHeight="1" x14ac:dyDescent="0.25">
      <c r="A44" s="79"/>
      <c r="B44" s="79"/>
      <c r="C44" s="79"/>
      <c r="D44" s="79"/>
      <c r="E44" s="79"/>
      <c r="F44" s="79"/>
      <c r="G44" s="79"/>
      <c r="H44" s="79"/>
      <c r="I44" s="79"/>
      <c r="J44" s="79"/>
      <c r="K44" s="79"/>
      <c r="L44" s="79"/>
      <c r="M44" s="79"/>
      <c r="N44" s="79"/>
      <c r="O44" s="79"/>
      <c r="P44" s="79"/>
      <c r="Q44" s="79"/>
      <c r="R44" s="79"/>
      <c r="S44" s="79"/>
      <c r="T44" s="79"/>
      <c r="U44" s="79"/>
    </row>
    <row r="45" spans="1:21" ht="18" customHeight="1" x14ac:dyDescent="0.25">
      <c r="A45" s="79"/>
      <c r="B45" s="79"/>
      <c r="C45" s="104"/>
      <c r="D45" s="81" t="e">
        <f>ACOS(H18/H17)</f>
        <v>#DIV/0!</v>
      </c>
      <c r="E45" s="79"/>
      <c r="F45" s="79"/>
      <c r="G45" s="79" t="e">
        <f>(F60+I60)*D42</f>
        <v>#DIV/0!</v>
      </c>
      <c r="H45" s="79"/>
      <c r="I45" s="79"/>
      <c r="J45" s="79"/>
      <c r="K45" s="79"/>
      <c r="L45" s="79"/>
      <c r="M45" s="79"/>
      <c r="N45" s="79"/>
      <c r="O45" s="79"/>
      <c r="P45" s="79"/>
      <c r="Q45" s="79"/>
      <c r="R45" s="79"/>
      <c r="S45" s="79"/>
      <c r="T45" s="79"/>
      <c r="U45" s="79"/>
    </row>
    <row r="46" spans="1:21" ht="18" customHeight="1" x14ac:dyDescent="0.25">
      <c r="A46" s="79"/>
      <c r="B46" s="79"/>
      <c r="C46" s="104"/>
      <c r="D46" s="82" t="e">
        <f>DEGREES(D45)</f>
        <v>#DIV/0!</v>
      </c>
      <c r="E46" s="79"/>
      <c r="F46" s="79"/>
      <c r="G46" s="79"/>
      <c r="H46" s="79"/>
      <c r="I46" s="79"/>
      <c r="J46" s="79"/>
      <c r="K46" s="79"/>
      <c r="L46" s="79"/>
      <c r="M46" s="79"/>
      <c r="N46" s="79"/>
      <c r="O46" s="79"/>
      <c r="P46" s="79"/>
      <c r="Q46" s="79"/>
      <c r="R46" s="79"/>
      <c r="S46" s="79"/>
      <c r="T46" s="79"/>
      <c r="U46" s="79"/>
    </row>
    <row r="47" spans="1:21" ht="18" customHeight="1" x14ac:dyDescent="0.25">
      <c r="A47" s="79"/>
      <c r="B47" s="79"/>
      <c r="C47" s="79"/>
      <c r="D47" s="79"/>
      <c r="E47" s="79"/>
      <c r="F47" s="79"/>
      <c r="G47" s="79"/>
      <c r="H47" s="79"/>
      <c r="I47" s="79"/>
      <c r="J47" s="79"/>
      <c r="K47" s="79"/>
      <c r="L47" s="79"/>
      <c r="M47" s="79"/>
      <c r="N47" s="79"/>
      <c r="O47" s="79"/>
      <c r="P47" s="79"/>
      <c r="Q47" s="79"/>
      <c r="R47" s="79"/>
      <c r="S47" s="79"/>
      <c r="T47" s="79"/>
      <c r="U47" s="79"/>
    </row>
    <row r="48" spans="1:21" ht="18" customHeight="1" x14ac:dyDescent="0.25">
      <c r="A48" s="79"/>
      <c r="B48" s="79"/>
      <c r="C48" s="79"/>
      <c r="D48" s="79"/>
      <c r="E48" s="79"/>
      <c r="F48" s="79"/>
      <c r="G48" s="79" t="e">
        <f>H21*1000*D42*SIN(D45-D65)/3</f>
        <v>#DIV/0!</v>
      </c>
      <c r="H48" s="79"/>
      <c r="I48" s="79"/>
      <c r="J48" s="79"/>
      <c r="K48" s="79"/>
      <c r="L48" s="79"/>
      <c r="M48" s="79"/>
      <c r="N48" s="79"/>
      <c r="O48" s="79"/>
      <c r="P48" s="79"/>
      <c r="Q48" s="79"/>
      <c r="R48" s="79"/>
      <c r="S48" s="79"/>
      <c r="T48" s="79"/>
      <c r="U48" s="79"/>
    </row>
    <row r="49" spans="1:21" ht="18" customHeight="1" x14ac:dyDescent="0.25">
      <c r="A49" s="79"/>
      <c r="B49" s="79"/>
      <c r="C49" s="79"/>
      <c r="D49" s="79"/>
      <c r="E49" s="79"/>
      <c r="F49" s="79"/>
      <c r="G49" s="79"/>
      <c r="H49" s="79"/>
      <c r="I49" s="79"/>
      <c r="J49" s="79"/>
      <c r="K49" s="79"/>
      <c r="L49" s="79"/>
      <c r="M49" s="79"/>
      <c r="N49" s="79"/>
      <c r="O49" s="79"/>
      <c r="P49" s="79"/>
      <c r="Q49" s="79"/>
      <c r="R49" s="79"/>
      <c r="S49" s="79"/>
      <c r="T49" s="79"/>
      <c r="U49" s="79"/>
    </row>
    <row r="50" spans="1:21" ht="18" customHeight="1" x14ac:dyDescent="0.25">
      <c r="A50" s="79"/>
      <c r="B50" s="79"/>
      <c r="C50" s="79"/>
      <c r="D50" s="81" t="str">
        <f>IF(H24=0,"SEM CARGA",H25^2/(H24*1000))</f>
        <v>SEM CARGA</v>
      </c>
      <c r="E50" s="79"/>
      <c r="F50" s="79"/>
      <c r="G50" s="79"/>
      <c r="H50" s="79"/>
      <c r="I50" s="79"/>
      <c r="J50" s="79"/>
      <c r="K50" s="79"/>
      <c r="L50" s="79"/>
      <c r="M50" s="79"/>
      <c r="N50" s="79"/>
      <c r="O50" s="79"/>
      <c r="P50" s="79"/>
      <c r="Q50" s="79"/>
      <c r="R50" s="79"/>
      <c r="S50" s="79"/>
      <c r="T50" s="79"/>
      <c r="U50" s="79"/>
    </row>
    <row r="51" spans="1:21" ht="18" customHeight="1" x14ac:dyDescent="0.25">
      <c r="A51" s="79"/>
      <c r="B51" s="79"/>
      <c r="C51" s="79"/>
      <c r="D51" s="79"/>
      <c r="E51" s="79"/>
      <c r="F51" s="79"/>
      <c r="G51" s="79"/>
      <c r="H51" s="79"/>
      <c r="I51" s="79"/>
      <c r="J51" s="79"/>
      <c r="K51" s="79"/>
      <c r="L51" s="79"/>
      <c r="M51" s="79"/>
      <c r="N51" s="79"/>
      <c r="O51" s="79"/>
      <c r="P51" s="79"/>
      <c r="Q51" s="79"/>
      <c r="R51" s="79"/>
      <c r="S51" s="79"/>
      <c r="T51" s="79"/>
      <c r="U51" s="79"/>
    </row>
    <row r="52" spans="1:21" ht="18" customHeight="1" x14ac:dyDescent="0.25">
      <c r="A52" s="79"/>
      <c r="B52" s="79"/>
      <c r="C52" s="83" t="s">
        <v>19</v>
      </c>
      <c r="D52" s="79"/>
      <c r="E52" s="79"/>
      <c r="F52" s="79"/>
      <c r="G52" s="79" t="e">
        <f>-(D38^2)/3</f>
        <v>#DIV/0!</v>
      </c>
      <c r="H52" s="79"/>
      <c r="I52" s="104" t="e">
        <f>(K23^2-4*K22*K24)^(1/2)</f>
        <v>#DIV/0!</v>
      </c>
      <c r="J52" s="104"/>
      <c r="K52" s="79"/>
      <c r="L52" s="79"/>
      <c r="M52" s="79"/>
      <c r="N52" s="79"/>
      <c r="O52" s="79"/>
      <c r="P52" s="79"/>
      <c r="Q52" s="79"/>
      <c r="R52" s="79"/>
      <c r="S52" s="79"/>
      <c r="T52" s="79"/>
      <c r="U52" s="79"/>
    </row>
    <row r="53" spans="1:21" ht="18" customHeight="1" x14ac:dyDescent="0.25">
      <c r="A53" s="79"/>
      <c r="B53" s="79"/>
      <c r="C53" s="104"/>
      <c r="D53" s="81">
        <f>ACOS(H26)</f>
        <v>1.5707963267948966</v>
      </c>
      <c r="E53" s="79"/>
      <c r="F53" s="79"/>
      <c r="G53" s="79"/>
      <c r="H53" s="79"/>
      <c r="I53" s="79"/>
      <c r="J53" s="79"/>
      <c r="K53" s="79"/>
      <c r="L53" s="79"/>
      <c r="M53" s="79"/>
      <c r="N53" s="79"/>
      <c r="O53" s="79"/>
      <c r="P53" s="79"/>
      <c r="Q53" s="79"/>
      <c r="R53" s="79"/>
      <c r="S53" s="79"/>
      <c r="T53" s="79"/>
      <c r="U53" s="79"/>
    </row>
    <row r="54" spans="1:21" ht="18" customHeight="1" x14ac:dyDescent="0.25">
      <c r="A54" s="79"/>
      <c r="B54" s="79"/>
      <c r="C54" s="104"/>
      <c r="D54" s="82">
        <f>DEGREES(D53)</f>
        <v>90</v>
      </c>
      <c r="E54" s="79"/>
      <c r="F54" s="79"/>
      <c r="G54" s="79"/>
      <c r="H54" s="79"/>
      <c r="I54" s="79"/>
      <c r="J54" s="79"/>
      <c r="K54" s="79"/>
      <c r="L54" s="79"/>
      <c r="M54" s="79"/>
      <c r="N54" s="79"/>
      <c r="O54" s="79"/>
      <c r="P54" s="79"/>
      <c r="Q54" s="79"/>
      <c r="R54" s="79"/>
      <c r="S54" s="79"/>
      <c r="T54" s="79"/>
      <c r="U54" s="79"/>
    </row>
    <row r="55" spans="1:21" ht="18" customHeight="1" x14ac:dyDescent="0.25">
      <c r="A55" s="79"/>
      <c r="B55" s="79"/>
      <c r="C55" s="79"/>
      <c r="D55" s="79"/>
      <c r="E55" s="79"/>
      <c r="F55" s="79"/>
      <c r="G55" s="81"/>
      <c r="H55" s="79"/>
      <c r="I55" s="79"/>
      <c r="J55" s="79"/>
      <c r="K55" s="79"/>
      <c r="L55" s="79"/>
      <c r="M55" s="79"/>
      <c r="N55" s="79"/>
      <c r="O55" s="79"/>
      <c r="P55" s="79"/>
      <c r="Q55" s="79"/>
      <c r="R55" s="79"/>
      <c r="S55" s="79"/>
      <c r="T55" s="79"/>
      <c r="U55" s="79"/>
    </row>
    <row r="56" spans="1:21" ht="18" customHeight="1" x14ac:dyDescent="0.25">
      <c r="A56" s="79"/>
      <c r="B56" s="79"/>
      <c r="C56" s="79"/>
      <c r="D56" s="79"/>
      <c r="E56" s="79"/>
      <c r="F56" s="104">
        <f>IF(H24=0,0,(COS(D45-D53)/D50))</f>
        <v>0</v>
      </c>
      <c r="G56" s="104"/>
      <c r="H56" s="79"/>
      <c r="I56" s="104">
        <f>IF(H28=0,0,(COS(D45-D61)/D58))</f>
        <v>0</v>
      </c>
      <c r="J56" s="104"/>
      <c r="K56" s="79"/>
      <c r="L56" s="79"/>
      <c r="M56" s="79"/>
      <c r="N56" s="79"/>
      <c r="O56" s="79"/>
      <c r="P56" s="79"/>
      <c r="Q56" s="79"/>
      <c r="R56" s="79"/>
      <c r="S56" s="79"/>
      <c r="T56" s="79"/>
      <c r="U56" s="79"/>
    </row>
    <row r="57" spans="1:21" ht="18" customHeight="1" x14ac:dyDescent="0.25">
      <c r="A57" s="79"/>
      <c r="B57" s="79"/>
      <c r="C57" s="79"/>
      <c r="D57" s="79"/>
      <c r="E57" s="79"/>
      <c r="F57" s="79"/>
      <c r="G57" s="79"/>
      <c r="H57" s="79"/>
      <c r="I57" s="79"/>
      <c r="J57" s="79"/>
      <c r="K57" s="79"/>
      <c r="L57" s="79"/>
      <c r="M57" s="79"/>
      <c r="N57" s="79"/>
      <c r="O57" s="79"/>
      <c r="P57" s="79"/>
      <c r="Q57" s="79"/>
      <c r="R57" s="79"/>
      <c r="S57" s="79"/>
      <c r="T57" s="79"/>
      <c r="U57" s="79"/>
    </row>
    <row r="58" spans="1:21" ht="18" customHeight="1" x14ac:dyDescent="0.25">
      <c r="A58" s="79"/>
      <c r="B58" s="79"/>
      <c r="C58" s="79"/>
      <c r="D58" s="84" t="str">
        <f>IF(H28=0,"SEM CARGA",H27/(H28*3^(1/2)))</f>
        <v>SEM CARGA</v>
      </c>
      <c r="E58" s="79"/>
      <c r="F58" s="79"/>
      <c r="G58" s="79"/>
      <c r="H58" s="79"/>
      <c r="I58" s="79"/>
      <c r="J58" s="79"/>
      <c r="K58" s="79"/>
      <c r="L58" s="79"/>
      <c r="M58" s="79"/>
      <c r="N58" s="79"/>
      <c r="O58" s="79"/>
      <c r="P58" s="79"/>
      <c r="Q58" s="79"/>
      <c r="R58" s="79"/>
      <c r="S58" s="79"/>
      <c r="T58" s="79"/>
      <c r="U58" s="79"/>
    </row>
    <row r="59" spans="1:21" ht="18" customHeight="1" x14ac:dyDescent="0.25">
      <c r="A59" s="79"/>
      <c r="B59" s="79"/>
      <c r="C59" s="79"/>
      <c r="D59" s="84"/>
      <c r="E59" s="79"/>
      <c r="F59" s="79"/>
      <c r="G59" s="79"/>
      <c r="H59" s="79"/>
      <c r="I59" s="79"/>
      <c r="J59" s="79"/>
      <c r="K59" s="79"/>
      <c r="L59" s="79"/>
      <c r="M59" s="79"/>
      <c r="N59" s="79"/>
      <c r="O59" s="79"/>
      <c r="P59" s="79"/>
      <c r="Q59" s="79"/>
      <c r="R59" s="79"/>
      <c r="S59" s="79"/>
      <c r="T59" s="79"/>
      <c r="U59" s="79"/>
    </row>
    <row r="60" spans="1:21" ht="18" customHeight="1" x14ac:dyDescent="0.25">
      <c r="A60" s="79"/>
      <c r="B60" s="79"/>
      <c r="C60" s="79"/>
      <c r="D60" s="79"/>
      <c r="E60" s="79"/>
      <c r="F60" s="104">
        <f>IF(H24=0,0,(SIN(D45-D53)/D50))</f>
        <v>0</v>
      </c>
      <c r="G60" s="104"/>
      <c r="H60" s="79"/>
      <c r="I60" s="104">
        <f>IF(H28=0,0,SIN(D45-D61)/D58)</f>
        <v>0</v>
      </c>
      <c r="J60" s="104"/>
      <c r="K60" s="79"/>
      <c r="L60" s="79"/>
      <c r="M60" s="79"/>
      <c r="N60" s="79"/>
      <c r="O60" s="79"/>
      <c r="P60" s="79"/>
      <c r="Q60" s="79"/>
      <c r="R60" s="79"/>
      <c r="S60" s="79"/>
      <c r="T60" s="79"/>
      <c r="U60" s="79"/>
    </row>
    <row r="61" spans="1:21" ht="18" customHeight="1" x14ac:dyDescent="0.25">
      <c r="A61" s="79"/>
      <c r="B61" s="79"/>
      <c r="C61" s="79"/>
      <c r="D61" s="79">
        <f>ACOS(H29)</f>
        <v>1.5707963267948966</v>
      </c>
      <c r="E61" s="79"/>
      <c r="F61" s="79"/>
      <c r="G61" s="79"/>
      <c r="H61" s="79"/>
      <c r="I61" s="79"/>
      <c r="J61" s="79"/>
      <c r="K61" s="79"/>
      <c r="L61" s="79"/>
      <c r="M61" s="79"/>
      <c r="N61" s="79"/>
      <c r="O61" s="79"/>
      <c r="P61" s="79"/>
      <c r="Q61" s="79"/>
      <c r="R61" s="79"/>
      <c r="S61" s="79"/>
      <c r="T61" s="79"/>
      <c r="U61" s="79"/>
    </row>
    <row r="62" spans="1:21" ht="18" customHeight="1" x14ac:dyDescent="0.25">
      <c r="A62" s="79"/>
      <c r="B62" s="79"/>
      <c r="C62" s="79"/>
      <c r="D62" s="82">
        <f>DEGREES(D61)</f>
        <v>90</v>
      </c>
      <c r="E62" s="79"/>
      <c r="F62" s="79"/>
      <c r="G62" s="79"/>
      <c r="H62" s="79"/>
      <c r="I62" s="79"/>
      <c r="J62" s="85" t="s">
        <v>19</v>
      </c>
      <c r="K62" s="79"/>
      <c r="L62" s="79"/>
      <c r="M62" s="79"/>
      <c r="N62" s="79"/>
      <c r="O62" s="79"/>
      <c r="P62" s="79"/>
      <c r="Q62" s="79"/>
      <c r="R62" s="79"/>
      <c r="S62" s="79"/>
      <c r="T62" s="79"/>
      <c r="U62" s="79"/>
    </row>
    <row r="63" spans="1:21" ht="18" customHeight="1" x14ac:dyDescent="0.25">
      <c r="A63" s="79"/>
      <c r="B63" s="79"/>
      <c r="C63" s="79"/>
      <c r="D63" s="82"/>
      <c r="E63" s="79"/>
      <c r="F63" s="79"/>
      <c r="G63" s="79"/>
      <c r="H63" s="79"/>
      <c r="I63" s="79"/>
      <c r="J63" s="85" t="s">
        <v>19</v>
      </c>
      <c r="K63" s="79"/>
      <c r="L63" s="79"/>
      <c r="M63" s="79"/>
      <c r="N63" s="79"/>
      <c r="O63" s="79"/>
      <c r="P63" s="79"/>
      <c r="Q63" s="79"/>
      <c r="R63" s="79"/>
      <c r="S63" s="79"/>
      <c r="T63" s="79"/>
      <c r="U63" s="79"/>
    </row>
    <row r="64" spans="1:21" ht="18" customHeight="1" x14ac:dyDescent="0.25">
      <c r="A64" s="79"/>
      <c r="B64" s="79"/>
      <c r="C64" s="79"/>
      <c r="D64" s="79"/>
      <c r="E64" s="79"/>
      <c r="F64" s="79"/>
      <c r="G64" s="79"/>
      <c r="H64" s="79"/>
      <c r="I64" s="79"/>
      <c r="J64" s="86"/>
      <c r="K64" s="79"/>
      <c r="L64" s="79"/>
      <c r="M64" s="79"/>
      <c r="N64" s="79"/>
      <c r="O64" s="79"/>
      <c r="P64" s="79"/>
      <c r="Q64" s="79"/>
      <c r="R64" s="79"/>
      <c r="S64" s="79"/>
      <c r="T64" s="79"/>
      <c r="U64" s="79"/>
    </row>
    <row r="65" spans="1:21" ht="18" customHeight="1" x14ac:dyDescent="0.25">
      <c r="A65" s="79"/>
      <c r="B65" s="79"/>
      <c r="C65" s="79"/>
      <c r="D65" s="79">
        <f>ACOS(H23)</f>
        <v>1.5707963267948966</v>
      </c>
      <c r="E65" s="79"/>
      <c r="F65" s="79"/>
      <c r="G65" s="79"/>
      <c r="H65" s="79"/>
      <c r="I65" s="79"/>
      <c r="J65" s="79"/>
      <c r="K65" s="79"/>
      <c r="L65" s="79"/>
      <c r="M65" s="79"/>
      <c r="N65" s="79"/>
      <c r="O65" s="79"/>
      <c r="P65" s="79"/>
      <c r="Q65" s="79"/>
      <c r="R65" s="79"/>
      <c r="S65" s="79"/>
      <c r="T65" s="79"/>
      <c r="U65" s="79"/>
    </row>
    <row r="66" spans="1:21" ht="18" customHeight="1" x14ac:dyDescent="0.25">
      <c r="A66" s="79"/>
      <c r="B66" s="79"/>
      <c r="C66" s="79"/>
      <c r="D66" s="82">
        <f>DEGREES(D65)</f>
        <v>90</v>
      </c>
      <c r="E66" s="79"/>
      <c r="F66" s="79"/>
      <c r="G66" s="79"/>
      <c r="H66" s="79"/>
      <c r="I66" s="79"/>
      <c r="J66" s="79"/>
      <c r="K66" s="79"/>
      <c r="L66" s="79"/>
      <c r="M66" s="79"/>
      <c r="N66" s="79"/>
      <c r="O66" s="79"/>
      <c r="P66" s="79"/>
      <c r="Q66" s="79"/>
      <c r="R66" s="79"/>
      <c r="S66" s="79"/>
      <c r="T66" s="79"/>
      <c r="U66" s="79"/>
    </row>
    <row r="67" spans="1:21" ht="18" customHeight="1" x14ac:dyDescent="0.25">
      <c r="A67" s="79"/>
      <c r="B67" s="79"/>
      <c r="C67" s="79"/>
      <c r="D67" s="82"/>
      <c r="E67" s="79"/>
      <c r="F67" s="79"/>
      <c r="G67" s="79"/>
      <c r="H67" s="79"/>
      <c r="I67" s="79"/>
      <c r="J67" s="79"/>
      <c r="K67" s="79"/>
      <c r="L67" s="79"/>
      <c r="M67" s="79"/>
      <c r="N67" s="79"/>
      <c r="O67" s="79"/>
      <c r="P67" s="79"/>
      <c r="Q67" s="79"/>
      <c r="R67" s="79"/>
      <c r="S67" s="79"/>
      <c r="T67" s="79"/>
      <c r="U67" s="79"/>
    </row>
    <row r="68" spans="1:21" ht="18" customHeight="1" x14ac:dyDescent="0.3">
      <c r="A68" s="79"/>
      <c r="B68" s="79"/>
      <c r="C68" s="109" t="s">
        <v>20</v>
      </c>
      <c r="D68" s="110"/>
      <c r="E68" s="79"/>
      <c r="F68" s="79"/>
      <c r="G68" s="79"/>
      <c r="H68" s="79"/>
      <c r="I68" s="79"/>
      <c r="J68" s="79"/>
      <c r="K68" s="79"/>
      <c r="L68" s="79"/>
      <c r="M68" s="79"/>
      <c r="N68" s="79"/>
      <c r="O68" s="79"/>
      <c r="P68" s="79"/>
      <c r="Q68" s="79"/>
      <c r="R68" s="79"/>
      <c r="S68" s="79"/>
      <c r="T68" s="79"/>
      <c r="U68" s="79"/>
    </row>
    <row r="69" spans="1:21" ht="18" customHeight="1" x14ac:dyDescent="0.25">
      <c r="A69" s="79"/>
      <c r="B69" s="79"/>
      <c r="C69" s="79"/>
      <c r="D69" s="79"/>
      <c r="E69" s="79"/>
      <c r="F69" s="79"/>
      <c r="G69" s="79"/>
      <c r="H69" s="79"/>
      <c r="I69" s="79"/>
      <c r="J69" s="79"/>
      <c r="K69" s="79"/>
      <c r="L69" s="79"/>
      <c r="M69" s="79"/>
      <c r="N69" s="79"/>
      <c r="O69" s="79"/>
      <c r="P69" s="79"/>
      <c r="Q69" s="79"/>
      <c r="R69" s="79"/>
      <c r="S69" s="79"/>
      <c r="T69" s="79"/>
      <c r="U69" s="79"/>
    </row>
    <row r="70" spans="1:21" ht="18" customHeight="1" x14ac:dyDescent="0.25">
      <c r="A70" s="79"/>
      <c r="B70" s="79"/>
      <c r="C70" s="79"/>
      <c r="D70" s="79"/>
      <c r="E70" s="79"/>
      <c r="F70" s="79"/>
      <c r="G70" s="79"/>
      <c r="H70" s="79"/>
      <c r="I70" s="79"/>
      <c r="J70" s="79"/>
      <c r="K70" s="79"/>
      <c r="L70" s="79"/>
      <c r="M70" s="79"/>
      <c r="N70" s="79"/>
      <c r="O70" s="79"/>
      <c r="P70" s="79"/>
      <c r="Q70" s="79"/>
      <c r="R70" s="79"/>
      <c r="S70" s="79"/>
      <c r="T70" s="79"/>
      <c r="U70" s="79"/>
    </row>
    <row r="71" spans="1:21" ht="18" customHeight="1" x14ac:dyDescent="0.25">
      <c r="A71" s="79"/>
      <c r="B71" s="79"/>
      <c r="C71" s="79"/>
      <c r="D71" s="79"/>
      <c r="E71" s="79"/>
      <c r="F71" s="79"/>
      <c r="G71" s="79"/>
      <c r="H71" s="79"/>
      <c r="I71" s="79"/>
      <c r="J71" s="79"/>
      <c r="K71" s="79"/>
      <c r="L71" s="79"/>
      <c r="M71" s="79"/>
      <c r="N71" s="79"/>
      <c r="O71" s="79"/>
      <c r="P71" s="79"/>
      <c r="Q71" s="79"/>
      <c r="R71" s="79"/>
      <c r="S71" s="79"/>
      <c r="T71" s="79"/>
      <c r="U71" s="79"/>
    </row>
    <row r="72" spans="1:21" ht="18" customHeight="1" x14ac:dyDescent="0.25">
      <c r="A72" s="79"/>
      <c r="B72" s="87"/>
      <c r="C72" s="108"/>
      <c r="D72" s="93" t="e">
        <f>(((D73^2+E73^2)^(1/2))*3^(1/2))</f>
        <v>#DIV/0!</v>
      </c>
      <c r="E72" s="93"/>
      <c r="F72" s="79"/>
      <c r="G72" s="79"/>
      <c r="H72" s="79"/>
      <c r="I72" s="79"/>
      <c r="J72" s="79"/>
      <c r="K72" s="79"/>
      <c r="L72" s="79"/>
      <c r="M72" s="79"/>
      <c r="N72" s="79"/>
      <c r="O72" s="79"/>
      <c r="P72" s="79"/>
      <c r="Q72" s="79"/>
      <c r="R72" s="79"/>
      <c r="S72" s="79"/>
      <c r="T72" s="79"/>
      <c r="U72" s="79"/>
    </row>
    <row r="73" spans="1:21" ht="18" customHeight="1" x14ac:dyDescent="0.25">
      <c r="A73" s="79"/>
      <c r="B73" s="87"/>
      <c r="C73" s="108"/>
      <c r="D73" s="87" t="e">
        <f>K29/3^(1/2)+C102</f>
        <v>#DIV/0!</v>
      </c>
      <c r="E73" s="87" t="e">
        <f>E102</f>
        <v>#DIV/0!</v>
      </c>
      <c r="F73" s="79"/>
      <c r="G73" s="79"/>
      <c r="H73" s="79"/>
      <c r="I73" s="79"/>
      <c r="J73" s="79"/>
      <c r="K73" s="79"/>
      <c r="L73" s="79"/>
      <c r="M73" s="79"/>
      <c r="N73" s="79"/>
      <c r="O73" s="79"/>
      <c r="P73" s="79"/>
      <c r="Q73" s="79"/>
      <c r="R73" s="79"/>
      <c r="S73" s="79"/>
      <c r="T73" s="79"/>
      <c r="U73" s="79"/>
    </row>
    <row r="74" spans="1:21" ht="18" customHeight="1" x14ac:dyDescent="0.25">
      <c r="A74" s="79"/>
      <c r="B74" s="87"/>
      <c r="C74" s="89" t="s">
        <v>21</v>
      </c>
      <c r="D74" s="88" t="e">
        <f>ATAN(E73/D73)</f>
        <v>#DIV/0!</v>
      </c>
      <c r="E74" s="88" t="e">
        <f>DEGREES(D74)</f>
        <v>#DIV/0!</v>
      </c>
      <c r="F74" s="79"/>
      <c r="G74" s="79"/>
      <c r="H74" s="79"/>
      <c r="I74" s="79"/>
      <c r="J74" s="79"/>
      <c r="K74" s="79"/>
      <c r="L74" s="79"/>
      <c r="M74" s="79"/>
      <c r="N74" s="79"/>
      <c r="O74" s="79"/>
      <c r="P74" s="79"/>
      <c r="Q74" s="79"/>
      <c r="R74" s="79"/>
      <c r="S74" s="79"/>
      <c r="T74" s="79"/>
      <c r="U74" s="79"/>
    </row>
    <row r="75" spans="1:21" ht="18" customHeight="1" x14ac:dyDescent="0.25">
      <c r="A75" s="79"/>
      <c r="B75" s="79"/>
      <c r="C75" s="79"/>
      <c r="D75" s="79"/>
      <c r="E75" s="79"/>
      <c r="F75" s="79"/>
      <c r="G75" s="79"/>
      <c r="H75" s="79"/>
      <c r="I75" s="79"/>
      <c r="J75" s="79"/>
      <c r="K75" s="79"/>
      <c r="L75" s="79"/>
      <c r="M75" s="79"/>
      <c r="N75" s="79"/>
      <c r="O75" s="79"/>
      <c r="P75" s="79"/>
      <c r="Q75" s="79"/>
      <c r="R75" s="79"/>
      <c r="S75" s="79"/>
      <c r="T75" s="79"/>
      <c r="U75" s="79"/>
    </row>
    <row r="76" spans="1:21" ht="18" customHeight="1" x14ac:dyDescent="0.25">
      <c r="A76" s="79"/>
      <c r="B76" s="79"/>
      <c r="C76" s="79"/>
      <c r="D76" s="79"/>
      <c r="E76" s="79"/>
      <c r="F76" s="79"/>
      <c r="G76" s="79"/>
      <c r="H76" s="79"/>
      <c r="I76" s="79"/>
      <c r="J76" s="79"/>
      <c r="K76" s="79"/>
      <c r="L76" s="79"/>
      <c r="M76" s="79"/>
      <c r="N76" s="79"/>
      <c r="O76" s="79"/>
      <c r="P76" s="79"/>
      <c r="Q76" s="79"/>
      <c r="R76" s="79"/>
      <c r="S76" s="79"/>
      <c r="T76" s="79"/>
      <c r="U76" s="79"/>
    </row>
    <row r="77" spans="1:21" ht="18" customHeight="1" x14ac:dyDescent="0.25">
      <c r="A77" s="79"/>
      <c r="B77" s="79"/>
      <c r="C77" s="79"/>
      <c r="D77" s="79"/>
      <c r="E77" s="79"/>
      <c r="F77" s="79"/>
      <c r="G77" s="79"/>
      <c r="H77" s="79"/>
      <c r="I77" s="79"/>
      <c r="J77" s="79"/>
      <c r="K77" s="79"/>
      <c r="L77" s="79"/>
      <c r="M77" s="79"/>
      <c r="N77" s="79"/>
      <c r="O77" s="79"/>
      <c r="P77" s="79"/>
      <c r="Q77" s="79"/>
      <c r="R77" s="79"/>
      <c r="S77" s="79"/>
      <c r="T77" s="79"/>
      <c r="U77" s="79"/>
    </row>
    <row r="78" spans="1:21" ht="18" customHeight="1" x14ac:dyDescent="0.25">
      <c r="A78" s="79"/>
      <c r="B78" s="79"/>
      <c r="C78" s="79"/>
      <c r="D78" s="93">
        <f>H21</f>
        <v>0</v>
      </c>
      <c r="E78" s="93"/>
      <c r="F78" s="79"/>
      <c r="G78" s="79"/>
      <c r="H78" s="79"/>
      <c r="I78" s="79"/>
      <c r="J78" s="79"/>
      <c r="K78" s="79"/>
      <c r="L78" s="79"/>
      <c r="M78" s="79"/>
      <c r="N78" s="79"/>
      <c r="O78" s="79"/>
      <c r="P78" s="79"/>
      <c r="Q78" s="79"/>
      <c r="R78" s="79"/>
      <c r="S78" s="79"/>
      <c r="T78" s="79"/>
      <c r="U78" s="79"/>
    </row>
    <row r="79" spans="1:21" ht="18" customHeight="1" x14ac:dyDescent="0.25">
      <c r="A79" s="79"/>
      <c r="B79" s="79"/>
      <c r="C79" s="104"/>
      <c r="D79" s="108" t="e">
        <f>(D78*1000)/(K29*3^(1/2))</f>
        <v>#DIV/0!</v>
      </c>
      <c r="E79" s="108"/>
      <c r="F79" s="79"/>
      <c r="G79" s="79"/>
      <c r="H79" s="79"/>
      <c r="I79" s="79"/>
      <c r="J79" s="79"/>
      <c r="K79" s="79"/>
      <c r="L79" s="79"/>
      <c r="M79" s="79"/>
      <c r="N79" s="79"/>
      <c r="O79" s="79"/>
      <c r="P79" s="79"/>
      <c r="Q79" s="79"/>
      <c r="R79" s="79"/>
      <c r="S79" s="79"/>
      <c r="T79" s="79"/>
      <c r="U79" s="79"/>
    </row>
    <row r="80" spans="1:21" ht="18" customHeight="1" x14ac:dyDescent="0.25">
      <c r="A80" s="79"/>
      <c r="B80" s="79"/>
      <c r="C80" s="104"/>
      <c r="D80" s="87" t="e">
        <f>D79*COS(D81)</f>
        <v>#DIV/0!</v>
      </c>
      <c r="E80" s="87" t="e">
        <f>D79*SIN(D81)</f>
        <v>#DIV/0!</v>
      </c>
      <c r="F80" s="79"/>
      <c r="G80" s="79"/>
      <c r="H80" s="79"/>
      <c r="I80" s="79"/>
      <c r="J80" s="79"/>
      <c r="K80" s="79"/>
      <c r="L80" s="79"/>
      <c r="M80" s="79"/>
      <c r="N80" s="79"/>
      <c r="O80" s="79"/>
      <c r="P80" s="79"/>
      <c r="Q80" s="79"/>
      <c r="R80" s="79"/>
      <c r="S80" s="79"/>
      <c r="T80" s="79"/>
      <c r="U80" s="79"/>
    </row>
    <row r="81" spans="1:21" ht="18" customHeight="1" x14ac:dyDescent="0.25">
      <c r="A81" s="79"/>
      <c r="B81" s="79"/>
      <c r="C81" s="79"/>
      <c r="D81" s="90">
        <f>-D65</f>
        <v>-1.5707963267948966</v>
      </c>
      <c r="E81" s="91">
        <f>DEGREES(D81)</f>
        <v>-90</v>
      </c>
      <c r="F81" s="79"/>
      <c r="G81" s="79"/>
      <c r="H81" s="79"/>
      <c r="I81" s="79"/>
      <c r="J81" s="79"/>
      <c r="K81" s="79"/>
      <c r="L81" s="79"/>
      <c r="M81" s="79"/>
      <c r="N81" s="79"/>
      <c r="O81" s="79"/>
      <c r="P81" s="79"/>
      <c r="Q81" s="79"/>
      <c r="R81" s="79"/>
      <c r="S81" s="79"/>
      <c r="T81" s="79"/>
      <c r="U81" s="79"/>
    </row>
    <row r="82" spans="1:21" ht="18" customHeight="1" x14ac:dyDescent="0.25">
      <c r="A82" s="79"/>
      <c r="B82" s="79"/>
      <c r="C82" s="79"/>
      <c r="D82" s="79"/>
      <c r="E82" s="79"/>
      <c r="F82" s="79"/>
      <c r="G82" s="79"/>
      <c r="H82" s="79"/>
      <c r="I82" s="79"/>
      <c r="J82" s="79"/>
      <c r="K82" s="79"/>
      <c r="L82" s="79"/>
      <c r="M82" s="79"/>
      <c r="N82" s="79"/>
      <c r="O82" s="79"/>
      <c r="P82" s="79"/>
      <c r="Q82" s="79"/>
      <c r="R82" s="79"/>
      <c r="S82" s="79"/>
      <c r="T82" s="79"/>
      <c r="U82" s="79"/>
    </row>
    <row r="83" spans="1:21" ht="18" customHeight="1" x14ac:dyDescent="0.25">
      <c r="A83" s="79"/>
      <c r="B83" s="79"/>
      <c r="C83" s="79"/>
      <c r="D83" s="79"/>
      <c r="E83" s="79"/>
      <c r="F83" s="79"/>
      <c r="G83" s="79"/>
      <c r="H83" s="79"/>
      <c r="I83" s="79"/>
      <c r="J83" s="79"/>
      <c r="K83" s="79"/>
      <c r="L83" s="79"/>
      <c r="M83" s="79"/>
      <c r="N83" s="79"/>
      <c r="O83" s="79"/>
      <c r="P83" s="79"/>
      <c r="Q83" s="79"/>
      <c r="R83" s="79"/>
      <c r="S83" s="79"/>
      <c r="T83" s="79"/>
      <c r="U83" s="79"/>
    </row>
    <row r="84" spans="1:21" ht="18" customHeight="1" x14ac:dyDescent="0.25">
      <c r="A84" s="79"/>
      <c r="B84" s="79"/>
      <c r="C84" s="79"/>
      <c r="D84" s="79"/>
      <c r="E84" s="79"/>
      <c r="F84" s="79"/>
      <c r="G84" s="79"/>
      <c r="H84" s="79"/>
      <c r="I84" s="79"/>
      <c r="J84" s="79"/>
      <c r="K84" s="79"/>
      <c r="L84" s="79"/>
      <c r="M84" s="79"/>
      <c r="N84" s="79"/>
      <c r="O84" s="79"/>
      <c r="P84" s="79"/>
      <c r="Q84" s="79"/>
      <c r="R84" s="79"/>
      <c r="S84" s="79"/>
      <c r="T84" s="79"/>
      <c r="U84" s="79"/>
    </row>
    <row r="85" spans="1:21" ht="18" customHeight="1" x14ac:dyDescent="0.25">
      <c r="A85" s="79"/>
      <c r="B85" s="79"/>
      <c r="C85" s="104"/>
      <c r="D85" s="93">
        <f>IF(H24=0,0,(K29/(D50*3^(1/2))))</f>
        <v>0</v>
      </c>
      <c r="E85" s="93"/>
      <c r="F85" s="79"/>
      <c r="G85" s="79"/>
      <c r="H85" s="79"/>
      <c r="I85" s="79"/>
      <c r="J85" s="79"/>
      <c r="K85" s="79"/>
      <c r="L85" s="79"/>
      <c r="M85" s="79"/>
      <c r="N85" s="79"/>
      <c r="O85" s="79"/>
      <c r="P85" s="79"/>
      <c r="Q85" s="79"/>
      <c r="R85" s="79"/>
      <c r="S85" s="79"/>
      <c r="T85" s="79"/>
      <c r="U85" s="79"/>
    </row>
    <row r="86" spans="1:21" ht="18" customHeight="1" x14ac:dyDescent="0.25">
      <c r="A86" s="79"/>
      <c r="B86" s="79"/>
      <c r="C86" s="104"/>
      <c r="D86" s="90">
        <f>D85*COS(D87)</f>
        <v>0</v>
      </c>
      <c r="E86" s="90">
        <f>-D85*SIN(D87)</f>
        <v>0</v>
      </c>
      <c r="F86" s="79"/>
      <c r="G86" s="79"/>
      <c r="H86" s="79"/>
      <c r="I86" s="79"/>
      <c r="J86" s="79"/>
      <c r="K86" s="79"/>
      <c r="L86" s="79"/>
      <c r="M86" s="79"/>
      <c r="N86" s="79"/>
      <c r="O86" s="79"/>
      <c r="P86" s="79"/>
      <c r="Q86" s="79"/>
      <c r="R86" s="79"/>
      <c r="S86" s="79"/>
      <c r="T86" s="79"/>
      <c r="U86" s="79"/>
    </row>
    <row r="87" spans="1:21" ht="18" customHeight="1" x14ac:dyDescent="0.25">
      <c r="A87" s="79"/>
      <c r="B87" s="79"/>
      <c r="C87" s="79"/>
      <c r="D87" s="90">
        <f>D53</f>
        <v>1.5707963267948966</v>
      </c>
      <c r="E87" s="91">
        <f>D54</f>
        <v>90</v>
      </c>
      <c r="F87" s="79"/>
      <c r="G87" s="79"/>
      <c r="H87" s="79"/>
      <c r="I87" s="79"/>
      <c r="J87" s="79"/>
      <c r="K87" s="79"/>
      <c r="L87" s="79"/>
      <c r="M87" s="79"/>
      <c r="N87" s="79"/>
      <c r="O87" s="79"/>
      <c r="P87" s="79"/>
      <c r="Q87" s="79"/>
      <c r="R87" s="79"/>
      <c r="S87" s="79"/>
      <c r="T87" s="79"/>
      <c r="U87" s="79"/>
    </row>
    <row r="88" spans="1:21" ht="18" customHeight="1" x14ac:dyDescent="0.25">
      <c r="A88" s="79"/>
      <c r="B88" s="79"/>
      <c r="C88" s="79"/>
      <c r="D88" s="79"/>
      <c r="E88" s="79"/>
      <c r="F88" s="79"/>
      <c r="G88" s="79"/>
      <c r="H88" s="79"/>
      <c r="I88" s="79"/>
      <c r="J88" s="79"/>
      <c r="K88" s="79"/>
      <c r="L88" s="79"/>
      <c r="M88" s="79"/>
      <c r="N88" s="79"/>
      <c r="O88" s="79"/>
      <c r="P88" s="79"/>
      <c r="Q88" s="79"/>
      <c r="R88" s="79"/>
      <c r="S88" s="79"/>
      <c r="T88" s="79"/>
      <c r="U88" s="79"/>
    </row>
    <row r="89" spans="1:21" ht="18" customHeight="1" x14ac:dyDescent="0.25">
      <c r="A89" s="79"/>
      <c r="B89" s="79"/>
      <c r="C89" s="79"/>
      <c r="D89" s="79"/>
      <c r="E89" s="79"/>
      <c r="F89" s="79"/>
      <c r="G89" s="79"/>
      <c r="H89" s="79"/>
      <c r="I89" s="79"/>
      <c r="J89" s="79"/>
      <c r="K89" s="79"/>
      <c r="L89" s="79"/>
      <c r="M89" s="79"/>
      <c r="N89" s="79"/>
      <c r="O89" s="79"/>
      <c r="P89" s="79"/>
      <c r="Q89" s="79"/>
      <c r="R89" s="79"/>
      <c r="S89" s="79"/>
      <c r="T89" s="79"/>
      <c r="U89" s="79"/>
    </row>
    <row r="90" spans="1:21" ht="18" customHeight="1" x14ac:dyDescent="0.25">
      <c r="A90" s="79"/>
      <c r="B90" s="79"/>
      <c r="C90" s="79"/>
      <c r="D90" s="79"/>
      <c r="E90" s="79"/>
      <c r="F90" s="79"/>
      <c r="G90" s="79"/>
      <c r="H90" s="79"/>
      <c r="I90" s="79"/>
      <c r="J90" s="79"/>
      <c r="K90" s="79"/>
      <c r="L90" s="79"/>
      <c r="M90" s="79"/>
      <c r="N90" s="79"/>
      <c r="O90" s="79"/>
      <c r="P90" s="79"/>
      <c r="Q90" s="79"/>
      <c r="R90" s="79"/>
      <c r="S90" s="79"/>
      <c r="T90" s="79"/>
      <c r="U90" s="79"/>
    </row>
    <row r="91" spans="1:21" ht="18" customHeight="1" x14ac:dyDescent="0.25">
      <c r="A91" s="79"/>
      <c r="B91" s="79"/>
      <c r="C91" s="104"/>
      <c r="D91" s="93">
        <f>IF(H28=0,0,H28*K29/H27)</f>
        <v>0</v>
      </c>
      <c r="E91" s="93"/>
      <c r="F91" s="79"/>
      <c r="G91" s="79"/>
      <c r="H91" s="79"/>
      <c r="I91" s="79"/>
      <c r="J91" s="79"/>
      <c r="K91" s="79"/>
      <c r="L91" s="79"/>
      <c r="M91" s="79"/>
      <c r="N91" s="79"/>
      <c r="O91" s="79"/>
      <c r="P91" s="79"/>
      <c r="Q91" s="79"/>
      <c r="R91" s="79"/>
      <c r="S91" s="79"/>
      <c r="T91" s="79"/>
      <c r="U91" s="79"/>
    </row>
    <row r="92" spans="1:21" ht="18" customHeight="1" x14ac:dyDescent="0.25">
      <c r="A92" s="79"/>
      <c r="B92" s="79"/>
      <c r="C92" s="104"/>
      <c r="D92" s="90">
        <f>D91*COS(D93)</f>
        <v>0</v>
      </c>
      <c r="E92" s="92">
        <f>-D91*SIN(D93)</f>
        <v>0</v>
      </c>
      <c r="F92" s="79"/>
      <c r="G92" s="79"/>
      <c r="H92" s="79"/>
      <c r="I92" s="79"/>
      <c r="J92" s="79"/>
      <c r="K92" s="79"/>
      <c r="L92" s="79"/>
      <c r="M92" s="79"/>
      <c r="N92" s="79"/>
      <c r="O92" s="79"/>
      <c r="P92" s="79"/>
      <c r="Q92" s="79"/>
      <c r="R92" s="79"/>
      <c r="S92" s="79"/>
      <c r="T92" s="79"/>
      <c r="U92" s="79"/>
    </row>
    <row r="93" spans="1:21" ht="18" customHeight="1" x14ac:dyDescent="0.25">
      <c r="A93" s="79"/>
      <c r="B93" s="79"/>
      <c r="C93" s="79"/>
      <c r="D93" s="90">
        <f>D61</f>
        <v>1.5707963267948966</v>
      </c>
      <c r="E93" s="91">
        <f>D62</f>
        <v>90</v>
      </c>
      <c r="F93" s="79"/>
      <c r="G93" s="79"/>
      <c r="H93" s="79"/>
      <c r="I93" s="79"/>
      <c r="J93" s="79"/>
      <c r="K93" s="79"/>
      <c r="L93" s="79"/>
      <c r="M93" s="79"/>
      <c r="N93" s="79"/>
      <c r="O93" s="79"/>
      <c r="P93" s="79"/>
      <c r="Q93" s="79"/>
      <c r="R93" s="79"/>
      <c r="S93" s="79"/>
      <c r="T93" s="79"/>
      <c r="U93" s="79"/>
    </row>
    <row r="94" spans="1:21" ht="18" customHeight="1" x14ac:dyDescent="0.25">
      <c r="A94" s="79"/>
      <c r="B94" s="79"/>
      <c r="C94" s="79"/>
      <c r="D94" s="79"/>
      <c r="E94" s="79"/>
      <c r="F94" s="79"/>
      <c r="G94" s="79"/>
      <c r="H94" s="79"/>
      <c r="I94" s="79"/>
      <c r="J94" s="79"/>
      <c r="K94" s="79"/>
      <c r="L94" s="79"/>
      <c r="M94" s="79"/>
      <c r="N94" s="79"/>
      <c r="O94" s="79"/>
      <c r="P94" s="79"/>
      <c r="Q94" s="79"/>
      <c r="R94" s="79"/>
      <c r="S94" s="79"/>
      <c r="T94" s="79"/>
      <c r="U94" s="79"/>
    </row>
    <row r="95" spans="1:21" ht="18" customHeight="1" x14ac:dyDescent="0.25">
      <c r="A95" s="79"/>
      <c r="B95" s="79"/>
      <c r="C95" s="104"/>
      <c r="D95" s="104"/>
      <c r="E95" s="104"/>
      <c r="F95" s="79"/>
      <c r="G95" s="79"/>
      <c r="H95" s="79"/>
      <c r="I95" s="79"/>
      <c r="J95" s="79"/>
      <c r="K95" s="79"/>
      <c r="L95" s="79"/>
      <c r="M95" s="79"/>
      <c r="N95" s="79"/>
      <c r="O95" s="79"/>
      <c r="P95" s="79"/>
      <c r="Q95" s="79"/>
      <c r="R95" s="79"/>
      <c r="S95" s="79"/>
      <c r="T95" s="79"/>
      <c r="U95" s="79"/>
    </row>
    <row r="96" spans="1:21" ht="18" customHeight="1" x14ac:dyDescent="0.25">
      <c r="A96" s="79"/>
      <c r="B96" s="79"/>
      <c r="C96" s="93" t="e">
        <f>(C97^2+E97^2)^(1/2)</f>
        <v>#DIV/0!</v>
      </c>
      <c r="D96" s="93"/>
      <c r="E96" s="93"/>
      <c r="F96" s="79"/>
      <c r="G96" s="79"/>
      <c r="H96" s="79"/>
      <c r="I96" s="79"/>
      <c r="J96" s="79"/>
      <c r="K96" s="79"/>
      <c r="L96" s="79"/>
      <c r="M96" s="79"/>
      <c r="N96" s="79"/>
      <c r="O96" s="79"/>
      <c r="P96" s="79"/>
      <c r="Q96" s="79"/>
      <c r="R96" s="79"/>
      <c r="S96" s="79"/>
      <c r="T96" s="79"/>
      <c r="U96" s="79"/>
    </row>
    <row r="97" spans="1:21" ht="18" customHeight="1" x14ac:dyDescent="0.25">
      <c r="A97" s="79"/>
      <c r="B97" s="79"/>
      <c r="C97" s="93" t="e">
        <f>D80+D86+D92</f>
        <v>#DIV/0!</v>
      </c>
      <c r="D97" s="93"/>
      <c r="E97" s="91" t="e">
        <f>E80+E86+E92</f>
        <v>#DIV/0!</v>
      </c>
      <c r="F97" s="79"/>
      <c r="G97" s="79"/>
      <c r="H97" s="79"/>
      <c r="I97" s="79"/>
      <c r="J97" s="79"/>
      <c r="K97" s="79"/>
      <c r="L97" s="79"/>
      <c r="M97" s="79"/>
      <c r="N97" s="79"/>
      <c r="O97" s="79"/>
      <c r="P97" s="79"/>
      <c r="Q97" s="79"/>
      <c r="R97" s="79"/>
      <c r="S97" s="79"/>
      <c r="T97" s="79"/>
      <c r="U97" s="79"/>
    </row>
    <row r="98" spans="1:21" ht="18" customHeight="1" x14ac:dyDescent="0.25">
      <c r="A98" s="79"/>
      <c r="B98" s="79"/>
      <c r="C98" s="79"/>
      <c r="D98" s="90" t="e">
        <f>ATAN(E97/C97)</f>
        <v>#DIV/0!</v>
      </c>
      <c r="E98" s="90" t="e">
        <f>DEGREES(D98)</f>
        <v>#DIV/0!</v>
      </c>
      <c r="F98" s="79"/>
      <c r="G98" s="79"/>
      <c r="H98" s="79"/>
      <c r="I98" s="79"/>
      <c r="J98" s="79"/>
      <c r="K98" s="79"/>
      <c r="L98" s="79"/>
      <c r="M98" s="79"/>
      <c r="N98" s="79"/>
      <c r="O98" s="79"/>
      <c r="P98" s="79"/>
      <c r="Q98" s="79"/>
      <c r="R98" s="79"/>
      <c r="S98" s="79"/>
      <c r="T98" s="79"/>
      <c r="U98" s="79"/>
    </row>
    <row r="99" spans="1:21" ht="18" customHeight="1" x14ac:dyDescent="0.25">
      <c r="A99" s="79"/>
      <c r="B99" s="79"/>
      <c r="C99" s="79"/>
      <c r="D99" s="79"/>
      <c r="E99" s="79"/>
      <c r="F99" s="79"/>
      <c r="G99" s="79"/>
      <c r="H99" s="79"/>
      <c r="I99" s="79"/>
      <c r="J99" s="79"/>
      <c r="K99" s="79"/>
      <c r="L99" s="79"/>
      <c r="M99" s="79"/>
      <c r="N99" s="79"/>
      <c r="O99" s="79"/>
      <c r="P99" s="79"/>
      <c r="Q99" s="79"/>
      <c r="R99" s="79"/>
      <c r="S99" s="79"/>
      <c r="T99" s="79"/>
      <c r="U99" s="79"/>
    </row>
    <row r="100" spans="1:21" ht="18" customHeight="1" x14ac:dyDescent="0.25">
      <c r="A100" s="79"/>
      <c r="B100" s="79"/>
      <c r="C100" s="79"/>
      <c r="D100" s="79"/>
      <c r="E100" s="79"/>
      <c r="F100" s="79"/>
      <c r="G100" s="79"/>
      <c r="H100" s="79"/>
      <c r="I100" s="79"/>
      <c r="J100" s="79"/>
      <c r="K100" s="79"/>
      <c r="L100" s="79"/>
      <c r="M100" s="79"/>
      <c r="N100" s="79"/>
      <c r="O100" s="79"/>
      <c r="P100" s="79"/>
      <c r="Q100" s="79"/>
      <c r="R100" s="79"/>
      <c r="S100" s="79"/>
      <c r="T100" s="79"/>
      <c r="U100" s="79"/>
    </row>
    <row r="101" spans="1:21" ht="18" customHeight="1" x14ac:dyDescent="0.25">
      <c r="A101" s="79"/>
      <c r="B101" s="79"/>
      <c r="C101" s="93" t="e">
        <f>D42*C96</f>
        <v>#DIV/0!</v>
      </c>
      <c r="D101" s="93"/>
      <c r="E101" s="93"/>
      <c r="F101" s="79"/>
      <c r="G101" s="79"/>
      <c r="H101" s="79"/>
      <c r="I101" s="79"/>
      <c r="J101" s="79"/>
      <c r="K101" s="79"/>
      <c r="L101" s="79"/>
      <c r="M101" s="79"/>
      <c r="N101" s="79"/>
      <c r="O101" s="79"/>
      <c r="P101" s="79"/>
      <c r="Q101" s="79"/>
      <c r="R101" s="79"/>
      <c r="S101" s="79"/>
      <c r="T101" s="79"/>
      <c r="U101" s="79"/>
    </row>
    <row r="102" spans="1:21" ht="18" customHeight="1" x14ac:dyDescent="0.25">
      <c r="A102" s="79"/>
      <c r="B102" s="79"/>
      <c r="C102" s="93" t="e">
        <f>C101*COS(D103)</f>
        <v>#DIV/0!</v>
      </c>
      <c r="D102" s="93"/>
      <c r="E102" s="90" t="e">
        <f>C101*SIN(D103)</f>
        <v>#DIV/0!</v>
      </c>
      <c r="F102" s="79"/>
      <c r="G102" s="79"/>
      <c r="H102" s="79"/>
      <c r="I102" s="79"/>
      <c r="J102" s="79"/>
      <c r="K102" s="79"/>
      <c r="L102" s="79"/>
      <c r="M102" s="79"/>
      <c r="N102" s="79"/>
      <c r="O102" s="79"/>
      <c r="P102" s="79"/>
      <c r="Q102" s="79"/>
      <c r="R102" s="79"/>
      <c r="S102" s="79"/>
      <c r="T102" s="79"/>
      <c r="U102" s="79"/>
    </row>
    <row r="103" spans="1:21" ht="18" customHeight="1" x14ac:dyDescent="0.25">
      <c r="A103" s="79"/>
      <c r="B103" s="79"/>
      <c r="C103" s="89" t="s">
        <v>21</v>
      </c>
      <c r="D103" s="90" t="e">
        <f>D45+D98</f>
        <v>#DIV/0!</v>
      </c>
      <c r="E103" s="90" t="e">
        <f>DEGREES(D103)</f>
        <v>#DIV/0!</v>
      </c>
      <c r="F103" s="79"/>
      <c r="G103" s="79"/>
      <c r="H103" s="79"/>
      <c r="I103" s="79"/>
      <c r="J103" s="79"/>
      <c r="K103" s="79"/>
      <c r="L103" s="79"/>
      <c r="M103" s="79"/>
      <c r="N103" s="79"/>
      <c r="O103" s="79"/>
      <c r="P103" s="79"/>
      <c r="Q103" s="79"/>
      <c r="R103" s="79"/>
      <c r="S103" s="79"/>
      <c r="T103" s="79"/>
      <c r="U103" s="79"/>
    </row>
    <row r="104" spans="1:21" ht="18" customHeight="1" x14ac:dyDescent="0.25">
      <c r="A104" s="79"/>
      <c r="B104" s="79"/>
      <c r="C104" s="79"/>
      <c r="D104" s="79"/>
      <c r="E104" s="79"/>
      <c r="F104" s="79"/>
      <c r="G104" s="79"/>
      <c r="H104" s="79"/>
      <c r="I104" s="79"/>
      <c r="J104" s="79"/>
      <c r="K104" s="79"/>
      <c r="L104" s="79"/>
      <c r="M104" s="79"/>
      <c r="N104" s="79"/>
      <c r="O104" s="79"/>
      <c r="P104" s="79"/>
      <c r="Q104" s="79"/>
      <c r="R104" s="79"/>
      <c r="S104" s="79"/>
      <c r="T104" s="79"/>
      <c r="U104" s="79"/>
    </row>
    <row r="105" spans="1:21" ht="18" customHeight="1" x14ac:dyDescent="0.25">
      <c r="A105" s="79"/>
      <c r="B105" s="79"/>
      <c r="C105" s="79"/>
      <c r="D105" s="79"/>
      <c r="E105" s="79"/>
      <c r="F105" s="79"/>
      <c r="G105" s="79"/>
      <c r="H105" s="79"/>
      <c r="I105" s="79"/>
      <c r="J105" s="79"/>
      <c r="K105" s="79"/>
      <c r="L105" s="79"/>
      <c r="M105" s="79"/>
      <c r="N105" s="79"/>
      <c r="O105" s="79"/>
      <c r="P105" s="79"/>
      <c r="Q105" s="79"/>
      <c r="R105" s="79"/>
      <c r="S105" s="79"/>
      <c r="T105" s="79"/>
      <c r="U105" s="79"/>
    </row>
    <row r="106" spans="1:21" ht="18" customHeight="1" x14ac:dyDescent="0.25">
      <c r="A106" s="79"/>
      <c r="B106" s="79"/>
      <c r="C106" s="79"/>
      <c r="D106" s="79"/>
      <c r="E106" s="79"/>
      <c r="F106" s="79"/>
      <c r="G106" s="79"/>
      <c r="H106" s="79"/>
      <c r="I106" s="79"/>
      <c r="J106" s="79"/>
      <c r="K106" s="79"/>
      <c r="L106" s="79"/>
      <c r="M106" s="79"/>
      <c r="N106" s="79"/>
      <c r="O106" s="79"/>
      <c r="P106" s="79"/>
      <c r="Q106" s="79"/>
      <c r="R106" s="79"/>
      <c r="S106" s="79"/>
      <c r="T106" s="79"/>
      <c r="U106" s="79"/>
    </row>
    <row r="107" spans="1:21" ht="18" customHeight="1" x14ac:dyDescent="0.25">
      <c r="A107" s="79"/>
      <c r="B107" s="79"/>
      <c r="C107" s="79"/>
      <c r="D107" s="79"/>
      <c r="E107" s="79"/>
      <c r="F107" s="79"/>
      <c r="G107" s="79"/>
      <c r="H107" s="79"/>
      <c r="I107" s="79"/>
      <c r="J107" s="79"/>
      <c r="K107" s="79"/>
      <c r="L107" s="79"/>
      <c r="M107" s="79"/>
      <c r="N107" s="79"/>
      <c r="O107" s="79"/>
      <c r="P107" s="79"/>
      <c r="Q107" s="79"/>
      <c r="R107" s="79"/>
      <c r="S107" s="79"/>
      <c r="T107" s="79"/>
      <c r="U107" s="79"/>
    </row>
    <row r="108" spans="1:21" ht="18" customHeight="1" x14ac:dyDescent="0.25">
      <c r="A108" s="79"/>
      <c r="B108" s="79"/>
      <c r="C108" s="79"/>
      <c r="D108" s="79"/>
      <c r="E108" s="79"/>
      <c r="F108" s="79"/>
      <c r="G108" s="79"/>
      <c r="H108" s="79"/>
      <c r="I108" s="79"/>
      <c r="J108" s="79"/>
      <c r="K108" s="79"/>
      <c r="L108" s="79"/>
      <c r="M108" s="79"/>
      <c r="N108" s="79"/>
      <c r="O108" s="79"/>
      <c r="P108" s="79"/>
      <c r="Q108" s="79"/>
      <c r="R108" s="79"/>
      <c r="S108" s="79"/>
      <c r="T108" s="79"/>
      <c r="U108" s="79"/>
    </row>
    <row r="109" spans="1:21" ht="18" customHeight="1" x14ac:dyDescent="0.25">
      <c r="A109" s="79"/>
      <c r="B109" s="79"/>
      <c r="C109" s="79"/>
      <c r="D109" s="79"/>
      <c r="E109" s="79"/>
      <c r="F109" s="79"/>
      <c r="G109" s="79"/>
      <c r="H109" s="79"/>
      <c r="I109" s="79"/>
      <c r="J109" s="79"/>
      <c r="K109" s="79"/>
      <c r="L109" s="79"/>
      <c r="M109" s="79"/>
      <c r="N109" s="79"/>
      <c r="O109" s="79"/>
      <c r="P109" s="79"/>
      <c r="Q109" s="79"/>
      <c r="R109" s="79"/>
      <c r="S109" s="79"/>
      <c r="T109" s="79"/>
      <c r="U109" s="79"/>
    </row>
    <row r="110" spans="1:21" ht="18" customHeight="1" x14ac:dyDescent="0.25">
      <c r="A110" s="79"/>
      <c r="B110" s="79"/>
      <c r="C110" s="79"/>
      <c r="D110" s="79"/>
      <c r="E110" s="79"/>
      <c r="F110" s="79"/>
      <c r="G110" s="79"/>
      <c r="H110" s="79"/>
      <c r="I110" s="79"/>
      <c r="J110" s="79"/>
      <c r="K110" s="79"/>
      <c r="L110" s="79"/>
      <c r="M110" s="79"/>
      <c r="N110" s="79"/>
      <c r="O110" s="79"/>
      <c r="P110" s="79"/>
      <c r="Q110" s="79"/>
      <c r="R110" s="79"/>
      <c r="S110" s="79"/>
      <c r="T110" s="79"/>
      <c r="U110" s="79"/>
    </row>
    <row r="111" spans="1:21" ht="18" customHeight="1" x14ac:dyDescent="0.25">
      <c r="A111" s="79"/>
      <c r="B111" s="79"/>
      <c r="C111" s="79"/>
      <c r="D111" s="79"/>
      <c r="E111" s="79"/>
      <c r="F111" s="79"/>
      <c r="G111" s="79"/>
      <c r="H111" s="79"/>
      <c r="I111" s="79"/>
      <c r="J111" s="79"/>
      <c r="K111" s="79"/>
      <c r="L111" s="79"/>
      <c r="M111" s="79"/>
      <c r="N111" s="79"/>
      <c r="O111" s="79"/>
      <c r="P111" s="79"/>
      <c r="Q111" s="79"/>
      <c r="R111" s="79"/>
      <c r="S111" s="79"/>
      <c r="T111" s="79"/>
      <c r="U111" s="79"/>
    </row>
    <row r="112" spans="1:21" ht="18" customHeight="1" x14ac:dyDescent="0.25">
      <c r="A112" s="79"/>
      <c r="B112" s="79"/>
      <c r="C112" s="79"/>
      <c r="D112" s="79"/>
      <c r="E112" s="79"/>
      <c r="F112" s="79"/>
      <c r="G112" s="79"/>
      <c r="H112" s="79"/>
      <c r="I112" s="79"/>
      <c r="J112" s="79"/>
      <c r="K112" s="79"/>
      <c r="L112" s="79"/>
      <c r="M112" s="79"/>
      <c r="N112" s="79"/>
      <c r="O112" s="79"/>
      <c r="P112" s="79"/>
      <c r="Q112" s="79"/>
      <c r="R112" s="79"/>
      <c r="S112" s="79"/>
      <c r="T112" s="79"/>
      <c r="U112" s="79"/>
    </row>
    <row r="113" spans="1:21" ht="18" customHeight="1" x14ac:dyDescent="0.25">
      <c r="A113" s="79"/>
      <c r="B113" s="79"/>
      <c r="C113" s="79"/>
      <c r="D113" s="79"/>
      <c r="E113" s="79"/>
      <c r="F113" s="79"/>
      <c r="G113" s="79"/>
      <c r="H113" s="79"/>
      <c r="I113" s="79"/>
      <c r="J113" s="79"/>
      <c r="K113" s="79"/>
      <c r="L113" s="79"/>
      <c r="M113" s="79"/>
      <c r="N113" s="79"/>
      <c r="O113" s="79"/>
      <c r="P113" s="79"/>
      <c r="Q113" s="79"/>
      <c r="R113" s="79"/>
      <c r="S113" s="79"/>
      <c r="T113" s="79"/>
      <c r="U113" s="79"/>
    </row>
    <row r="114" spans="1:21" ht="18" customHeight="1" x14ac:dyDescent="0.25">
      <c r="A114" s="79"/>
      <c r="B114" s="79"/>
      <c r="C114" s="79"/>
      <c r="D114" s="79"/>
      <c r="E114" s="79"/>
      <c r="F114" s="79"/>
      <c r="G114" s="79"/>
      <c r="H114" s="79"/>
      <c r="I114" s="79"/>
      <c r="J114" s="79"/>
      <c r="K114" s="79"/>
      <c r="L114" s="79"/>
      <c r="M114" s="79"/>
      <c r="N114" s="79"/>
      <c r="O114" s="79"/>
      <c r="P114" s="79"/>
      <c r="Q114" s="79"/>
      <c r="R114" s="79"/>
      <c r="S114" s="79"/>
      <c r="T114" s="79"/>
      <c r="U114" s="79"/>
    </row>
    <row r="115" spans="1:21" ht="18" customHeight="1" x14ac:dyDescent="0.25">
      <c r="A115" s="79"/>
      <c r="B115" s="79"/>
      <c r="C115" s="79"/>
      <c r="D115" s="79"/>
      <c r="E115" s="79"/>
      <c r="F115" s="79"/>
      <c r="G115" s="79"/>
      <c r="H115" s="79"/>
      <c r="I115" s="79"/>
      <c r="J115" s="79"/>
      <c r="K115" s="79"/>
      <c r="L115" s="79"/>
      <c r="M115" s="79"/>
      <c r="N115" s="79"/>
      <c r="O115" s="79"/>
      <c r="P115" s="79"/>
      <c r="Q115" s="79"/>
      <c r="R115" s="79"/>
      <c r="S115" s="79"/>
      <c r="T115" s="79"/>
      <c r="U115" s="79"/>
    </row>
  </sheetData>
  <sheetProtection sheet="1" objects="1" scenarios="1" selectLockedCells="1"/>
  <mergeCells count="48">
    <mergeCell ref="M2:T2"/>
    <mergeCell ref="B13:H13"/>
    <mergeCell ref="B14:B20"/>
    <mergeCell ref="D14:G14"/>
    <mergeCell ref="D15:G15"/>
    <mergeCell ref="M15:T15"/>
    <mergeCell ref="D16:G16"/>
    <mergeCell ref="D17:G17"/>
    <mergeCell ref="D18:G18"/>
    <mergeCell ref="D19:G19"/>
    <mergeCell ref="D20:G20"/>
    <mergeCell ref="M3:T14"/>
    <mergeCell ref="M16:T16"/>
    <mergeCell ref="M17:T18"/>
    <mergeCell ref="B21:B29"/>
    <mergeCell ref="D21:G21"/>
    <mergeCell ref="D22:G22"/>
    <mergeCell ref="D23:G23"/>
    <mergeCell ref="D29:G29"/>
    <mergeCell ref="D27:G27"/>
    <mergeCell ref="D28:G28"/>
    <mergeCell ref="F56:G56"/>
    <mergeCell ref="I56:J56"/>
    <mergeCell ref="C85:C86"/>
    <mergeCell ref="D85:E85"/>
    <mergeCell ref="C91:C92"/>
    <mergeCell ref="D91:E91"/>
    <mergeCell ref="F60:G60"/>
    <mergeCell ref="C68:D68"/>
    <mergeCell ref="C72:C73"/>
    <mergeCell ref="D72:E72"/>
    <mergeCell ref="D78:E78"/>
    <mergeCell ref="C96:E96"/>
    <mergeCell ref="C97:D97"/>
    <mergeCell ref="C101:E101"/>
    <mergeCell ref="C102:D102"/>
    <mergeCell ref="M23:U24"/>
    <mergeCell ref="D24:G24"/>
    <mergeCell ref="D25:G25"/>
    <mergeCell ref="D26:G26"/>
    <mergeCell ref="C95:E95"/>
    <mergeCell ref="B33:G33"/>
    <mergeCell ref="C79:C80"/>
    <mergeCell ref="D79:E79"/>
    <mergeCell ref="I60:J60"/>
    <mergeCell ref="C45:C46"/>
    <mergeCell ref="I52:J52"/>
    <mergeCell ref="C53:C54"/>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FFCE6-7837-4EF1-A0C2-E1C1FF5B74C4}">
  <dimension ref="A1:AN115"/>
  <sheetViews>
    <sheetView zoomScaleNormal="100" workbookViewId="0">
      <selection activeCell="H14" sqref="H14:H29"/>
    </sheetView>
  </sheetViews>
  <sheetFormatPr defaultRowHeight="18" customHeight="1" x14ac:dyDescent="0.25"/>
  <cols>
    <col min="1" max="1" width="4.28515625" style="6" customWidth="1"/>
    <col min="2" max="2" width="3.5703125" style="6" customWidth="1"/>
    <col min="3" max="3" width="6.85546875" style="6" customWidth="1"/>
    <col min="4" max="4" width="15.7109375" style="6" customWidth="1"/>
    <col min="5" max="5" width="16.140625" style="6" customWidth="1"/>
    <col min="6" max="6" width="5.7109375" style="6" customWidth="1"/>
    <col min="7" max="7" width="15.7109375" style="6" customWidth="1"/>
    <col min="8" max="8" width="12" style="6" bestFit="1" customWidth="1"/>
    <col min="9" max="9" width="5.7109375" style="6" customWidth="1"/>
    <col min="10" max="10" width="7.7109375" style="6" customWidth="1"/>
    <col min="11" max="11" width="12.7109375" style="6" customWidth="1"/>
    <col min="12" max="12" width="9.140625" style="6"/>
    <col min="13" max="13" width="11" style="6" bestFit="1" customWidth="1"/>
    <col min="14" max="14" width="11.7109375" style="6" bestFit="1" customWidth="1"/>
    <col min="15" max="16384" width="9.140625" style="6"/>
  </cols>
  <sheetData>
    <row r="1" spans="1:40" ht="18" customHeight="1" thickBot="1" x14ac:dyDescent="0.3">
      <c r="V1" s="7"/>
      <c r="W1" s="8"/>
      <c r="X1" s="8"/>
      <c r="Y1" s="8"/>
      <c r="Z1" s="8"/>
      <c r="AA1" s="8"/>
      <c r="AB1" s="8"/>
      <c r="AC1" s="8"/>
      <c r="AD1" s="8"/>
      <c r="AE1" s="8"/>
      <c r="AF1" s="8"/>
      <c r="AG1" s="8"/>
      <c r="AH1" s="8"/>
      <c r="AI1" s="8"/>
      <c r="AJ1" s="8"/>
      <c r="AK1" s="8"/>
      <c r="AL1" s="8"/>
      <c r="AM1" s="8"/>
      <c r="AN1" s="8"/>
    </row>
    <row r="2" spans="1:40" ht="18" customHeight="1" thickBot="1" x14ac:dyDescent="0.35">
      <c r="M2" s="208" t="s">
        <v>24</v>
      </c>
      <c r="N2" s="209"/>
      <c r="O2" s="209"/>
      <c r="P2" s="209"/>
      <c r="Q2" s="209"/>
      <c r="R2" s="209"/>
      <c r="S2" s="209"/>
      <c r="T2" s="210"/>
      <c r="U2" s="9"/>
      <c r="V2" s="8"/>
      <c r="W2" s="8"/>
      <c r="X2" s="8"/>
      <c r="Y2" s="8"/>
      <c r="Z2" s="8"/>
      <c r="AA2" s="8"/>
      <c r="AB2" s="8"/>
      <c r="AC2" s="8"/>
      <c r="AD2" s="8"/>
      <c r="AE2" s="8"/>
      <c r="AF2" s="8"/>
      <c r="AG2" s="8"/>
      <c r="AH2" s="8"/>
      <c r="AI2" s="8"/>
      <c r="AJ2" s="8"/>
      <c r="AK2" s="8"/>
      <c r="AL2" s="8"/>
      <c r="AM2" s="8"/>
      <c r="AN2" s="8"/>
    </row>
    <row r="3" spans="1:40" ht="18" customHeight="1" x14ac:dyDescent="0.25">
      <c r="M3" s="199" t="s">
        <v>46</v>
      </c>
      <c r="N3" s="200"/>
      <c r="O3" s="200"/>
      <c r="P3" s="200"/>
      <c r="Q3" s="200"/>
      <c r="R3" s="200"/>
      <c r="S3" s="200"/>
      <c r="T3" s="201"/>
      <c r="U3" s="9"/>
      <c r="V3" s="8"/>
      <c r="W3" s="8"/>
      <c r="X3" s="8"/>
      <c r="Y3" s="8"/>
      <c r="Z3" s="8"/>
      <c r="AA3" s="8"/>
      <c r="AB3" s="8"/>
      <c r="AC3" s="8"/>
      <c r="AD3" s="8"/>
      <c r="AE3" s="8"/>
      <c r="AF3" s="8"/>
      <c r="AG3" s="8"/>
      <c r="AH3" s="8"/>
      <c r="AI3" s="8"/>
      <c r="AJ3" s="8"/>
      <c r="AK3" s="8"/>
      <c r="AL3" s="8"/>
      <c r="AM3" s="8"/>
      <c r="AN3" s="8"/>
    </row>
    <row r="4" spans="1:40" ht="18" customHeight="1" x14ac:dyDescent="0.25">
      <c r="M4" s="202"/>
      <c r="N4" s="203"/>
      <c r="O4" s="203"/>
      <c r="P4" s="203"/>
      <c r="Q4" s="203"/>
      <c r="R4" s="203"/>
      <c r="S4" s="203"/>
      <c r="T4" s="204"/>
      <c r="U4" s="9"/>
      <c r="V4" s="8"/>
      <c r="W4" s="8"/>
      <c r="X4" s="8"/>
      <c r="Y4" s="8"/>
      <c r="Z4" s="8"/>
      <c r="AA4" s="8"/>
      <c r="AB4" s="8"/>
      <c r="AC4" s="8"/>
      <c r="AD4" s="8"/>
      <c r="AE4" s="8"/>
      <c r="AF4" s="8"/>
      <c r="AG4" s="8"/>
      <c r="AH4" s="8"/>
      <c r="AI4" s="8"/>
      <c r="AJ4" s="8"/>
      <c r="AK4" s="8"/>
      <c r="AL4" s="8"/>
      <c r="AM4" s="8"/>
      <c r="AN4" s="8"/>
    </row>
    <row r="5" spans="1:40" ht="18" customHeight="1" x14ac:dyDescent="0.25">
      <c r="M5" s="202"/>
      <c r="N5" s="203"/>
      <c r="O5" s="203"/>
      <c r="P5" s="203"/>
      <c r="Q5" s="203"/>
      <c r="R5" s="203"/>
      <c r="S5" s="203"/>
      <c r="T5" s="204"/>
      <c r="U5" s="9"/>
      <c r="V5" s="8"/>
      <c r="W5" s="8"/>
      <c r="X5" s="8"/>
      <c r="Y5" s="8"/>
      <c r="Z5" s="8"/>
      <c r="AA5" s="8"/>
      <c r="AB5" s="8"/>
      <c r="AC5" s="8"/>
      <c r="AD5" s="8"/>
      <c r="AE5" s="8"/>
      <c r="AF5" s="8"/>
      <c r="AG5" s="8"/>
      <c r="AH5" s="8"/>
      <c r="AI5" s="8"/>
      <c r="AJ5" s="8"/>
      <c r="AK5" s="8"/>
      <c r="AL5" s="8"/>
      <c r="AM5" s="8"/>
      <c r="AN5" s="8"/>
    </row>
    <row r="6" spans="1:40" ht="18" customHeight="1" x14ac:dyDescent="0.25">
      <c r="M6" s="202"/>
      <c r="N6" s="203"/>
      <c r="O6" s="203"/>
      <c r="P6" s="203"/>
      <c r="Q6" s="203"/>
      <c r="R6" s="203"/>
      <c r="S6" s="203"/>
      <c r="T6" s="204"/>
      <c r="U6" s="9"/>
      <c r="V6" s="8"/>
      <c r="W6" s="8"/>
      <c r="X6" s="8"/>
      <c r="Y6" s="8"/>
      <c r="Z6" s="8"/>
      <c r="AA6" s="8"/>
      <c r="AB6" s="8"/>
      <c r="AC6" s="8"/>
      <c r="AD6" s="8"/>
      <c r="AE6" s="8"/>
      <c r="AF6" s="8"/>
      <c r="AG6" s="8"/>
      <c r="AH6" s="8"/>
      <c r="AI6" s="8"/>
      <c r="AJ6" s="8"/>
      <c r="AK6" s="8"/>
      <c r="AL6" s="8"/>
      <c r="AM6" s="8"/>
      <c r="AN6" s="8"/>
    </row>
    <row r="7" spans="1:40" ht="18" customHeight="1" x14ac:dyDescent="0.25">
      <c r="M7" s="202"/>
      <c r="N7" s="203"/>
      <c r="O7" s="203"/>
      <c r="P7" s="203"/>
      <c r="Q7" s="203"/>
      <c r="R7" s="203"/>
      <c r="S7" s="203"/>
      <c r="T7" s="204"/>
      <c r="U7" s="9"/>
      <c r="V7" s="8"/>
      <c r="W7" s="8"/>
      <c r="X7" s="8"/>
      <c r="Y7" s="8"/>
      <c r="Z7" s="8"/>
      <c r="AA7" s="8"/>
      <c r="AB7" s="8"/>
      <c r="AC7" s="8"/>
      <c r="AD7" s="8"/>
      <c r="AE7" s="8"/>
      <c r="AF7" s="8"/>
      <c r="AG7" s="8"/>
      <c r="AH7" s="8"/>
      <c r="AI7" s="8"/>
      <c r="AJ7" s="8"/>
      <c r="AK7" s="8"/>
      <c r="AL7" s="8"/>
      <c r="AM7" s="8"/>
      <c r="AN7" s="8"/>
    </row>
    <row r="8" spans="1:40" ht="18" customHeight="1" x14ac:dyDescent="0.25">
      <c r="M8" s="202"/>
      <c r="N8" s="203"/>
      <c r="O8" s="203"/>
      <c r="P8" s="203"/>
      <c r="Q8" s="203"/>
      <c r="R8" s="203"/>
      <c r="S8" s="203"/>
      <c r="T8" s="204"/>
      <c r="U8" s="9"/>
      <c r="V8" s="8"/>
      <c r="W8" s="8"/>
      <c r="X8" s="8"/>
      <c r="Y8" s="8"/>
      <c r="Z8" s="8"/>
      <c r="AA8" s="8"/>
      <c r="AB8" s="8"/>
      <c r="AC8" s="8"/>
      <c r="AD8" s="8"/>
      <c r="AE8" s="8"/>
      <c r="AF8" s="8"/>
      <c r="AG8" s="8"/>
      <c r="AH8" s="8"/>
      <c r="AI8" s="8"/>
      <c r="AJ8" s="8"/>
      <c r="AK8" s="8"/>
      <c r="AL8" s="8"/>
      <c r="AM8" s="8"/>
      <c r="AN8" s="8"/>
    </row>
    <row r="9" spans="1:40" ht="18" customHeight="1" x14ac:dyDescent="0.25">
      <c r="M9" s="202"/>
      <c r="N9" s="203"/>
      <c r="O9" s="203"/>
      <c r="P9" s="203"/>
      <c r="Q9" s="203"/>
      <c r="R9" s="203"/>
      <c r="S9" s="203"/>
      <c r="T9" s="204"/>
      <c r="U9" s="9"/>
      <c r="V9" s="8"/>
      <c r="W9" s="8"/>
      <c r="X9" s="8"/>
      <c r="Y9" s="8"/>
      <c r="Z9" s="8"/>
      <c r="AA9" s="8"/>
      <c r="AB9" s="8"/>
      <c r="AC9" s="8"/>
      <c r="AD9" s="8"/>
      <c r="AE9" s="8"/>
      <c r="AF9" s="8"/>
      <c r="AG9" s="8"/>
      <c r="AH9" s="8"/>
      <c r="AI9" s="8"/>
      <c r="AJ9" s="8"/>
      <c r="AK9" s="8"/>
      <c r="AL9" s="8"/>
      <c r="AM9" s="8"/>
      <c r="AN9" s="8"/>
    </row>
    <row r="10" spans="1:40" ht="18" customHeight="1" thickBot="1" x14ac:dyDescent="0.3">
      <c r="M10" s="205"/>
      <c r="N10" s="206"/>
      <c r="O10" s="206"/>
      <c r="P10" s="206"/>
      <c r="Q10" s="206"/>
      <c r="R10" s="206"/>
      <c r="S10" s="206"/>
      <c r="T10" s="207"/>
      <c r="U10" s="9"/>
      <c r="V10" s="8"/>
      <c r="W10" s="8"/>
      <c r="X10" s="8"/>
      <c r="Y10" s="8"/>
      <c r="Z10" s="8"/>
      <c r="AA10" s="8"/>
      <c r="AB10" s="8"/>
      <c r="AC10" s="8"/>
      <c r="AD10" s="8"/>
      <c r="AE10" s="8"/>
      <c r="AF10" s="8"/>
      <c r="AG10" s="8"/>
      <c r="AH10" s="8"/>
      <c r="AI10" s="8"/>
      <c r="AJ10" s="8"/>
      <c r="AK10" s="8"/>
      <c r="AL10" s="8"/>
      <c r="AM10" s="8"/>
      <c r="AN10" s="8"/>
    </row>
    <row r="11" spans="1:40" ht="18" customHeight="1" x14ac:dyDescent="0.25">
      <c r="M11" s="10"/>
      <c r="N11" s="10"/>
      <c r="O11" s="10"/>
      <c r="P11" s="10"/>
      <c r="Q11" s="10"/>
      <c r="R11" s="10"/>
      <c r="S11" s="10"/>
      <c r="T11" s="10"/>
      <c r="U11" s="9"/>
      <c r="V11" s="8"/>
      <c r="W11" s="8"/>
      <c r="X11" s="8"/>
      <c r="Y11" s="8"/>
      <c r="Z11" s="8"/>
      <c r="AA11" s="8"/>
      <c r="AB11" s="8"/>
      <c r="AC11" s="8"/>
      <c r="AD11" s="8"/>
      <c r="AE11" s="8"/>
      <c r="AF11" s="8"/>
      <c r="AG11" s="8"/>
      <c r="AH11" s="8"/>
      <c r="AI11" s="8"/>
      <c r="AJ11" s="8"/>
      <c r="AK11" s="8"/>
      <c r="AL11" s="8"/>
      <c r="AM11" s="8"/>
      <c r="AN11" s="8"/>
    </row>
    <row r="12" spans="1:40" ht="18" customHeight="1" thickBot="1" x14ac:dyDescent="0.3">
      <c r="A12" s="11"/>
      <c r="B12" s="12"/>
      <c r="C12" s="13"/>
      <c r="D12" s="13"/>
      <c r="E12" s="13"/>
      <c r="M12" s="10"/>
      <c r="N12" s="10"/>
      <c r="O12" s="10"/>
      <c r="P12" s="10"/>
      <c r="Q12" s="10"/>
      <c r="R12" s="10"/>
      <c r="S12" s="10"/>
      <c r="T12" s="10"/>
      <c r="U12" s="9"/>
      <c r="V12" s="8"/>
      <c r="W12" s="8"/>
      <c r="X12" s="8"/>
      <c r="Y12" s="8"/>
      <c r="Z12" s="8"/>
      <c r="AA12" s="8"/>
      <c r="AB12" s="8"/>
      <c r="AC12" s="8"/>
      <c r="AD12" s="8"/>
      <c r="AE12" s="8"/>
      <c r="AF12" s="8"/>
      <c r="AG12" s="8"/>
      <c r="AH12" s="8"/>
      <c r="AI12" s="8"/>
      <c r="AJ12" s="8"/>
      <c r="AK12" s="8"/>
      <c r="AL12" s="8"/>
      <c r="AM12" s="8"/>
      <c r="AN12" s="8"/>
    </row>
    <row r="13" spans="1:40" ht="18" customHeight="1" thickBot="1" x14ac:dyDescent="0.3">
      <c r="B13" s="135" t="s">
        <v>6</v>
      </c>
      <c r="C13" s="136"/>
      <c r="D13" s="136"/>
      <c r="E13" s="136"/>
      <c r="F13" s="136"/>
      <c r="G13" s="136"/>
      <c r="H13" s="137"/>
      <c r="M13" s="10"/>
      <c r="N13" s="10"/>
      <c r="O13" s="10"/>
      <c r="P13" s="10"/>
      <c r="Q13" s="10"/>
      <c r="R13" s="10"/>
      <c r="S13" s="10"/>
      <c r="T13" s="10"/>
      <c r="U13" s="9"/>
      <c r="V13" s="8"/>
      <c r="W13" s="8"/>
      <c r="X13" s="8"/>
      <c r="Y13" s="8"/>
      <c r="Z13" s="8"/>
      <c r="AA13" s="8"/>
      <c r="AB13" s="8"/>
      <c r="AC13" s="8"/>
      <c r="AD13" s="8"/>
      <c r="AE13" s="8"/>
      <c r="AF13" s="8"/>
      <c r="AG13" s="8"/>
      <c r="AH13" s="8"/>
      <c r="AI13" s="8"/>
      <c r="AJ13" s="8"/>
      <c r="AK13" s="8"/>
      <c r="AL13" s="8"/>
      <c r="AM13" s="8"/>
      <c r="AN13" s="8"/>
    </row>
    <row r="14" spans="1:40" ht="18" customHeight="1" thickBot="1" x14ac:dyDescent="0.4">
      <c r="B14" s="111" t="s">
        <v>23</v>
      </c>
      <c r="C14" s="14" t="s">
        <v>31</v>
      </c>
      <c r="D14" s="138" t="s">
        <v>14</v>
      </c>
      <c r="E14" s="139"/>
      <c r="F14" s="139"/>
      <c r="G14" s="140"/>
      <c r="H14" s="1"/>
      <c r="U14" s="9"/>
      <c r="V14" s="8"/>
      <c r="W14" s="8"/>
      <c r="X14" s="8"/>
      <c r="Y14" s="8"/>
      <c r="Z14" s="8"/>
      <c r="AA14" s="8"/>
      <c r="AB14" s="8"/>
      <c r="AC14" s="8"/>
      <c r="AD14" s="8"/>
      <c r="AE14" s="8"/>
      <c r="AF14" s="8"/>
      <c r="AG14" s="8"/>
      <c r="AH14" s="8"/>
      <c r="AI14" s="8"/>
      <c r="AJ14" s="8"/>
      <c r="AK14" s="8"/>
      <c r="AL14" s="8"/>
      <c r="AM14" s="8"/>
      <c r="AN14" s="8"/>
    </row>
    <row r="15" spans="1:40" ht="18" customHeight="1" thickBot="1" x14ac:dyDescent="0.3">
      <c r="B15" s="112"/>
      <c r="C15" s="15" t="s">
        <v>32</v>
      </c>
      <c r="D15" s="141" t="s">
        <v>8</v>
      </c>
      <c r="E15" s="142"/>
      <c r="F15" s="142"/>
      <c r="G15" s="143"/>
      <c r="H15" s="2"/>
      <c r="K15" s="16"/>
      <c r="M15" s="157" t="s">
        <v>25</v>
      </c>
      <c r="N15" s="158"/>
      <c r="O15" s="158"/>
      <c r="P15" s="158"/>
      <c r="Q15" s="158"/>
      <c r="R15" s="158"/>
      <c r="S15" s="158"/>
      <c r="T15" s="159"/>
      <c r="U15" s="9"/>
      <c r="V15" s="8"/>
      <c r="W15" s="8"/>
      <c r="X15" s="8"/>
      <c r="Y15" s="8"/>
      <c r="Z15" s="8"/>
      <c r="AA15" s="8"/>
      <c r="AB15" s="8"/>
      <c r="AC15" s="8"/>
      <c r="AD15" s="8"/>
      <c r="AE15" s="8"/>
      <c r="AF15" s="8"/>
      <c r="AG15" s="8"/>
      <c r="AH15" s="8"/>
      <c r="AI15" s="8"/>
      <c r="AJ15" s="8"/>
      <c r="AK15" s="8"/>
      <c r="AL15" s="8"/>
      <c r="AM15" s="8"/>
      <c r="AN15" s="8"/>
    </row>
    <row r="16" spans="1:40" ht="18" customHeight="1" thickBot="1" x14ac:dyDescent="0.3">
      <c r="B16" s="112"/>
      <c r="C16" s="15" t="s">
        <v>33</v>
      </c>
      <c r="D16" s="141" t="s">
        <v>17</v>
      </c>
      <c r="E16" s="142"/>
      <c r="F16" s="142"/>
      <c r="G16" s="143"/>
      <c r="H16" s="2"/>
      <c r="J16" s="17"/>
      <c r="K16" s="16"/>
      <c r="M16" s="212" t="s">
        <v>26</v>
      </c>
      <c r="N16" s="213"/>
      <c r="O16" s="213"/>
      <c r="P16" s="213"/>
      <c r="Q16" s="213"/>
      <c r="R16" s="213"/>
      <c r="S16" s="213"/>
      <c r="T16" s="214"/>
      <c r="U16" s="9"/>
      <c r="V16" s="8"/>
      <c r="W16" s="8"/>
      <c r="X16" s="8"/>
      <c r="Y16" s="8"/>
      <c r="Z16" s="8"/>
      <c r="AA16" s="8"/>
      <c r="AB16" s="8"/>
      <c r="AC16" s="8"/>
      <c r="AD16" s="8"/>
      <c r="AE16" s="8"/>
      <c r="AF16" s="8"/>
      <c r="AG16" s="8"/>
      <c r="AH16" s="8"/>
      <c r="AI16" s="8"/>
      <c r="AJ16" s="8"/>
      <c r="AK16" s="8"/>
      <c r="AL16" s="8"/>
      <c r="AM16" s="8"/>
      <c r="AN16" s="8"/>
    </row>
    <row r="17" spans="2:40" ht="18" customHeight="1" thickBot="1" x14ac:dyDescent="0.4">
      <c r="B17" s="112"/>
      <c r="C17" s="15" t="s">
        <v>29</v>
      </c>
      <c r="D17" s="141" t="s">
        <v>7</v>
      </c>
      <c r="E17" s="142"/>
      <c r="F17" s="142"/>
      <c r="G17" s="143"/>
      <c r="H17" s="2"/>
      <c r="K17" s="16"/>
      <c r="M17" s="212"/>
      <c r="N17" s="213"/>
      <c r="O17" s="213"/>
      <c r="P17" s="213"/>
      <c r="Q17" s="213"/>
      <c r="R17" s="213"/>
      <c r="S17" s="213"/>
      <c r="T17" s="214"/>
      <c r="U17" s="9"/>
      <c r="V17" s="8"/>
      <c r="W17" s="8"/>
      <c r="X17" s="8"/>
      <c r="Y17" s="8"/>
      <c r="Z17" s="8"/>
      <c r="AA17" s="8"/>
      <c r="AB17" s="8"/>
      <c r="AC17" s="8"/>
      <c r="AD17" s="8"/>
      <c r="AE17" s="8"/>
      <c r="AF17" s="8"/>
      <c r="AG17" s="8"/>
      <c r="AH17" s="8"/>
      <c r="AI17" s="8"/>
      <c r="AJ17" s="8"/>
      <c r="AK17" s="8"/>
      <c r="AL17" s="8"/>
      <c r="AM17" s="8"/>
      <c r="AN17" s="8"/>
    </row>
    <row r="18" spans="2:40" ht="18" customHeight="1" x14ac:dyDescent="0.35">
      <c r="B18" s="112"/>
      <c r="C18" s="15" t="s">
        <v>30</v>
      </c>
      <c r="D18" s="141" t="s">
        <v>28</v>
      </c>
      <c r="E18" s="142"/>
      <c r="F18" s="142"/>
      <c r="G18" s="143"/>
      <c r="H18" s="2"/>
      <c r="K18" s="16"/>
      <c r="M18" s="18"/>
      <c r="N18" s="18"/>
      <c r="O18" s="18"/>
      <c r="P18" s="18"/>
      <c r="Q18" s="18"/>
      <c r="R18" s="18"/>
      <c r="S18" s="18"/>
      <c r="T18" s="18"/>
      <c r="U18" s="9"/>
      <c r="V18" s="8"/>
      <c r="W18" s="8"/>
      <c r="X18" s="8"/>
      <c r="Y18" s="8"/>
      <c r="Z18" s="8"/>
      <c r="AA18" s="8"/>
      <c r="AB18" s="8"/>
      <c r="AC18" s="8"/>
      <c r="AD18" s="8"/>
      <c r="AE18" s="8"/>
      <c r="AF18" s="8"/>
      <c r="AG18" s="8"/>
      <c r="AH18" s="8"/>
      <c r="AI18" s="8"/>
      <c r="AJ18" s="8"/>
      <c r="AK18" s="8"/>
      <c r="AL18" s="8"/>
      <c r="AM18" s="8"/>
      <c r="AN18" s="8"/>
    </row>
    <row r="19" spans="2:40" ht="18" customHeight="1" x14ac:dyDescent="0.25">
      <c r="B19" s="112"/>
      <c r="C19" s="15" t="s">
        <v>34</v>
      </c>
      <c r="D19" s="141" t="s">
        <v>15</v>
      </c>
      <c r="E19" s="142"/>
      <c r="F19" s="142"/>
      <c r="G19" s="143"/>
      <c r="H19" s="2"/>
      <c r="U19" s="9"/>
      <c r="V19" s="8"/>
      <c r="W19" s="8"/>
      <c r="X19" s="8"/>
      <c r="Y19" s="8"/>
      <c r="Z19" s="8"/>
      <c r="AA19" s="8"/>
      <c r="AB19" s="8"/>
      <c r="AC19" s="8"/>
      <c r="AD19" s="8"/>
      <c r="AE19" s="8"/>
      <c r="AF19" s="8"/>
      <c r="AG19" s="8"/>
      <c r="AH19" s="8"/>
      <c r="AI19" s="8"/>
      <c r="AJ19" s="8"/>
      <c r="AK19" s="8"/>
      <c r="AL19" s="8"/>
      <c r="AM19" s="8"/>
      <c r="AN19" s="8"/>
    </row>
    <row r="20" spans="2:40" ht="18" customHeight="1" thickBot="1" x14ac:dyDescent="0.3">
      <c r="B20" s="113"/>
      <c r="C20" s="19" t="s">
        <v>35</v>
      </c>
      <c r="D20" s="145" t="s">
        <v>9</v>
      </c>
      <c r="E20" s="146"/>
      <c r="F20" s="146"/>
      <c r="G20" s="147"/>
      <c r="H20" s="3"/>
      <c r="U20" s="9"/>
      <c r="V20" s="8"/>
      <c r="W20" s="8"/>
      <c r="X20" s="8"/>
      <c r="Y20" s="8"/>
      <c r="Z20" s="8"/>
      <c r="AA20" s="8"/>
      <c r="AB20" s="8"/>
      <c r="AC20" s="8"/>
      <c r="AD20" s="8"/>
      <c r="AE20" s="8"/>
      <c r="AF20" s="8"/>
      <c r="AG20" s="8"/>
      <c r="AH20" s="8"/>
      <c r="AI20" s="8"/>
      <c r="AJ20" s="8"/>
      <c r="AK20" s="8"/>
      <c r="AL20" s="8"/>
      <c r="AM20" s="8"/>
      <c r="AN20" s="8"/>
    </row>
    <row r="21" spans="2:40" ht="18" customHeight="1" thickBot="1" x14ac:dyDescent="0.35">
      <c r="B21" s="111" t="s">
        <v>22</v>
      </c>
      <c r="C21" s="20" t="s">
        <v>36</v>
      </c>
      <c r="D21" s="114" t="s">
        <v>16</v>
      </c>
      <c r="E21" s="115"/>
      <c r="F21" s="115"/>
      <c r="G21" s="116"/>
      <c r="H21" s="1"/>
      <c r="U21" s="9"/>
      <c r="V21" s="8"/>
      <c r="W21" s="8"/>
      <c r="X21" s="8"/>
      <c r="Y21" s="8"/>
      <c r="Z21" s="8"/>
      <c r="AA21" s="8"/>
      <c r="AB21" s="8"/>
      <c r="AC21" s="8"/>
      <c r="AD21" s="8"/>
      <c r="AE21" s="8"/>
      <c r="AF21" s="8"/>
      <c r="AG21" s="8"/>
      <c r="AH21" s="8"/>
      <c r="AI21" s="8"/>
      <c r="AJ21" s="8"/>
      <c r="AK21" s="8"/>
      <c r="AL21" s="8"/>
      <c r="AM21" s="8"/>
      <c r="AN21" s="8"/>
    </row>
    <row r="22" spans="2:40" ht="18" customHeight="1" x14ac:dyDescent="0.3">
      <c r="B22" s="112"/>
      <c r="C22" s="21" t="s">
        <v>37</v>
      </c>
      <c r="D22" s="117" t="s">
        <v>10</v>
      </c>
      <c r="E22" s="118"/>
      <c r="F22" s="118"/>
      <c r="G22" s="119"/>
      <c r="H22" s="2"/>
      <c r="J22" s="22" t="s">
        <v>0</v>
      </c>
      <c r="K22" s="23" t="e">
        <f>G38^2+G45^2</f>
        <v>#DIV/0!</v>
      </c>
      <c r="M22" s="24"/>
      <c r="N22" s="25"/>
      <c r="O22" s="25"/>
      <c r="P22" s="25"/>
      <c r="Q22" s="25"/>
      <c r="R22" s="25"/>
      <c r="S22" s="25"/>
      <c r="T22" s="25"/>
      <c r="U22" s="26"/>
      <c r="V22" s="8"/>
      <c r="W22" s="8"/>
      <c r="X22" s="8"/>
      <c r="Y22" s="8"/>
      <c r="Z22" s="8"/>
      <c r="AA22" s="8"/>
      <c r="AB22" s="8"/>
      <c r="AC22" s="8"/>
      <c r="AD22" s="8"/>
      <c r="AE22" s="8"/>
      <c r="AF22" s="8"/>
      <c r="AG22" s="8"/>
      <c r="AH22" s="8"/>
      <c r="AI22" s="8"/>
      <c r="AJ22" s="8"/>
      <c r="AK22" s="8"/>
      <c r="AL22" s="8"/>
      <c r="AM22" s="8"/>
      <c r="AN22" s="8"/>
    </row>
    <row r="23" spans="2:40" ht="18" customHeight="1" thickBot="1" x14ac:dyDescent="0.35">
      <c r="B23" s="112"/>
      <c r="C23" s="27" t="s">
        <v>38</v>
      </c>
      <c r="D23" s="120" t="s">
        <v>3</v>
      </c>
      <c r="E23" s="121"/>
      <c r="F23" s="121"/>
      <c r="G23" s="122"/>
      <c r="H23" s="3"/>
      <c r="J23" s="28" t="s">
        <v>1</v>
      </c>
      <c r="K23" s="29" t="e">
        <f>2*G38*G41+2*G45*G48+G52</f>
        <v>#DIV/0!</v>
      </c>
      <c r="M23" s="94"/>
      <c r="N23" s="94"/>
      <c r="O23" s="94"/>
      <c r="P23" s="94"/>
      <c r="Q23" s="94"/>
      <c r="R23" s="94"/>
      <c r="S23" s="94"/>
      <c r="T23" s="94"/>
      <c r="U23" s="211"/>
      <c r="V23" s="8"/>
      <c r="W23" s="8"/>
      <c r="X23" s="8"/>
      <c r="Y23" s="8"/>
      <c r="Z23" s="8"/>
      <c r="AA23" s="8"/>
      <c r="AB23" s="8"/>
      <c r="AC23" s="8"/>
      <c r="AD23" s="8"/>
      <c r="AE23" s="8"/>
      <c r="AF23" s="8"/>
      <c r="AG23" s="8"/>
      <c r="AH23" s="8"/>
      <c r="AI23" s="8"/>
      <c r="AJ23" s="8"/>
      <c r="AK23" s="8"/>
      <c r="AL23" s="8"/>
      <c r="AM23" s="8"/>
      <c r="AN23" s="8"/>
    </row>
    <row r="24" spans="2:40" ht="18" customHeight="1" thickBot="1" x14ac:dyDescent="0.4">
      <c r="B24" s="112"/>
      <c r="C24" s="30" t="s">
        <v>39</v>
      </c>
      <c r="D24" s="95" t="s">
        <v>18</v>
      </c>
      <c r="E24" s="96"/>
      <c r="F24" s="96"/>
      <c r="G24" s="97"/>
      <c r="H24" s="4"/>
      <c r="J24" s="31" t="s">
        <v>2</v>
      </c>
      <c r="K24" s="32" t="e">
        <f>G41^2+G48^2</f>
        <v>#DIV/0!</v>
      </c>
      <c r="M24" s="94"/>
      <c r="N24" s="94"/>
      <c r="O24" s="94"/>
      <c r="P24" s="94"/>
      <c r="Q24" s="94"/>
      <c r="R24" s="94"/>
      <c r="S24" s="94"/>
      <c r="T24" s="94"/>
      <c r="U24" s="211"/>
      <c r="V24" s="8"/>
      <c r="W24" s="8"/>
      <c r="X24" s="8"/>
      <c r="Y24" s="8"/>
      <c r="Z24" s="8"/>
      <c r="AA24" s="8"/>
      <c r="AB24" s="8"/>
      <c r="AC24" s="8"/>
      <c r="AD24" s="8"/>
      <c r="AE24" s="8"/>
      <c r="AF24" s="8"/>
      <c r="AG24" s="8"/>
      <c r="AH24" s="8"/>
      <c r="AI24" s="8"/>
      <c r="AJ24" s="8"/>
      <c r="AK24" s="8"/>
      <c r="AL24" s="8"/>
      <c r="AM24" s="8"/>
      <c r="AN24" s="8"/>
    </row>
    <row r="25" spans="2:40" ht="18" customHeight="1" x14ac:dyDescent="0.35">
      <c r="B25" s="112"/>
      <c r="C25" s="33" t="s">
        <v>40</v>
      </c>
      <c r="D25" s="98" t="s">
        <v>11</v>
      </c>
      <c r="E25" s="99"/>
      <c r="F25" s="99"/>
      <c r="G25" s="100"/>
      <c r="H25" s="2"/>
      <c r="U25" s="9"/>
      <c r="V25" s="8"/>
      <c r="W25" s="8"/>
      <c r="X25" s="8"/>
      <c r="Y25" s="8"/>
      <c r="Z25" s="8"/>
      <c r="AA25" s="8"/>
      <c r="AB25" s="8"/>
      <c r="AC25" s="8"/>
      <c r="AD25" s="8"/>
      <c r="AE25" s="8"/>
      <c r="AF25" s="8"/>
      <c r="AG25" s="8"/>
      <c r="AH25" s="8"/>
      <c r="AI25" s="8"/>
      <c r="AJ25" s="8"/>
      <c r="AK25" s="8"/>
      <c r="AL25" s="8"/>
      <c r="AM25" s="8"/>
      <c r="AN25" s="8"/>
    </row>
    <row r="26" spans="2:40" ht="18" customHeight="1" thickBot="1" x14ac:dyDescent="0.4">
      <c r="B26" s="112"/>
      <c r="C26" s="34" t="s">
        <v>41</v>
      </c>
      <c r="D26" s="101" t="s">
        <v>4</v>
      </c>
      <c r="E26" s="102"/>
      <c r="F26" s="102"/>
      <c r="G26" s="103"/>
      <c r="H26" s="5"/>
      <c r="U26" s="9"/>
      <c r="V26" s="8"/>
      <c r="W26" s="8"/>
      <c r="X26" s="8"/>
      <c r="Y26" s="8"/>
      <c r="Z26" s="8"/>
      <c r="AA26" s="8"/>
      <c r="AB26" s="8"/>
      <c r="AC26" s="8"/>
      <c r="AD26" s="8"/>
      <c r="AE26" s="8"/>
      <c r="AF26" s="8"/>
      <c r="AG26" s="8"/>
      <c r="AH26" s="8"/>
      <c r="AI26" s="8"/>
      <c r="AJ26" s="8"/>
      <c r="AK26" s="8"/>
      <c r="AL26" s="8"/>
      <c r="AM26" s="8"/>
      <c r="AN26" s="8"/>
    </row>
    <row r="27" spans="2:40" ht="18" customHeight="1" x14ac:dyDescent="0.35">
      <c r="B27" s="112"/>
      <c r="C27" s="35" t="s">
        <v>42</v>
      </c>
      <c r="D27" s="126" t="s">
        <v>12</v>
      </c>
      <c r="E27" s="127"/>
      <c r="F27" s="127"/>
      <c r="G27" s="128"/>
      <c r="H27" s="1"/>
      <c r="J27"/>
      <c r="U27" s="9"/>
      <c r="V27" s="8"/>
      <c r="W27" s="8"/>
      <c r="X27" s="8"/>
      <c r="Y27" s="8"/>
      <c r="Z27" s="8"/>
      <c r="AA27" s="8"/>
      <c r="AB27" s="8"/>
      <c r="AC27" s="8"/>
      <c r="AD27" s="8"/>
      <c r="AE27" s="8"/>
      <c r="AF27" s="8"/>
      <c r="AG27" s="8"/>
      <c r="AH27" s="8"/>
      <c r="AI27" s="8"/>
      <c r="AJ27" s="8"/>
      <c r="AK27" s="8"/>
      <c r="AL27" s="8"/>
      <c r="AM27" s="8"/>
      <c r="AN27" s="8"/>
    </row>
    <row r="28" spans="2:40" ht="18" customHeight="1" x14ac:dyDescent="0.35">
      <c r="B28" s="112"/>
      <c r="C28" s="36" t="s">
        <v>43</v>
      </c>
      <c r="D28" s="129" t="s">
        <v>13</v>
      </c>
      <c r="E28" s="130"/>
      <c r="F28" s="130"/>
      <c r="G28" s="131"/>
      <c r="H28" s="2"/>
      <c r="U28" s="9"/>
      <c r="V28" s="8"/>
      <c r="W28" s="8"/>
      <c r="X28" s="8"/>
      <c r="Y28" s="8"/>
      <c r="Z28" s="8"/>
      <c r="AA28" s="8"/>
      <c r="AB28" s="8"/>
      <c r="AC28" s="8"/>
      <c r="AD28" s="8"/>
      <c r="AE28" s="8"/>
      <c r="AF28" s="8"/>
      <c r="AG28" s="8"/>
      <c r="AH28" s="8"/>
      <c r="AI28" s="8"/>
      <c r="AJ28" s="8"/>
      <c r="AK28" s="8"/>
      <c r="AL28" s="8"/>
      <c r="AM28" s="8"/>
      <c r="AN28" s="8"/>
    </row>
    <row r="29" spans="2:40" ht="18" customHeight="1" thickBot="1" x14ac:dyDescent="0.35">
      <c r="B29" s="113"/>
      <c r="C29" s="37" t="s">
        <v>44</v>
      </c>
      <c r="D29" s="123" t="s">
        <v>5</v>
      </c>
      <c r="E29" s="124"/>
      <c r="F29" s="124"/>
      <c r="G29" s="125"/>
      <c r="H29" s="3"/>
      <c r="J29" s="38"/>
      <c r="K29" s="39"/>
      <c r="U29" s="9"/>
      <c r="V29" s="8"/>
      <c r="W29" s="8"/>
      <c r="X29" s="8"/>
      <c r="Y29" s="8"/>
      <c r="Z29" s="8"/>
      <c r="AA29" s="8"/>
      <c r="AB29" s="8"/>
      <c r="AC29" s="8"/>
      <c r="AD29" s="8"/>
      <c r="AE29" s="8"/>
      <c r="AF29" s="8"/>
      <c r="AG29" s="8"/>
      <c r="AH29" s="8"/>
      <c r="AI29" s="8"/>
      <c r="AJ29" s="8"/>
      <c r="AK29" s="8"/>
      <c r="AL29" s="8"/>
      <c r="AM29" s="8"/>
      <c r="AN29" s="8"/>
    </row>
    <row r="30" spans="2:40" ht="18" customHeight="1" x14ac:dyDescent="0.25">
      <c r="U30" s="9"/>
      <c r="V30" s="8"/>
      <c r="W30" s="8"/>
      <c r="X30" s="8"/>
      <c r="Y30" s="8"/>
      <c r="Z30" s="8"/>
      <c r="AA30" s="8"/>
      <c r="AB30" s="8"/>
      <c r="AC30" s="8"/>
      <c r="AD30" s="8"/>
      <c r="AE30" s="8"/>
      <c r="AF30" s="8"/>
      <c r="AG30" s="8"/>
      <c r="AH30" s="8"/>
      <c r="AI30" s="8"/>
      <c r="AJ30" s="8"/>
      <c r="AK30" s="8"/>
      <c r="AL30" s="8"/>
      <c r="AM30" s="8"/>
      <c r="AN30" s="8"/>
    </row>
    <row r="31" spans="2:40" ht="18" customHeight="1" x14ac:dyDescent="0.25">
      <c r="U31" s="9"/>
      <c r="V31" s="8"/>
      <c r="W31" s="8"/>
      <c r="X31" s="8"/>
      <c r="Y31" s="8"/>
      <c r="Z31" s="8"/>
      <c r="AA31" s="8"/>
      <c r="AB31" s="8"/>
      <c r="AC31" s="8"/>
      <c r="AD31" s="8"/>
      <c r="AE31" s="8"/>
      <c r="AF31" s="8"/>
      <c r="AG31" s="8"/>
      <c r="AH31" s="8"/>
      <c r="AI31" s="8"/>
      <c r="AJ31" s="8"/>
      <c r="AK31" s="8"/>
      <c r="AL31" s="8"/>
      <c r="AM31" s="8"/>
      <c r="AN31" s="8"/>
    </row>
    <row r="32" spans="2:40" ht="18" customHeight="1" thickBot="1" x14ac:dyDescent="0.3">
      <c r="U32" s="9"/>
      <c r="V32" s="8"/>
      <c r="W32" s="8"/>
      <c r="X32" s="8"/>
      <c r="Y32" s="8"/>
      <c r="Z32" s="8"/>
      <c r="AA32" s="8"/>
      <c r="AB32" s="8"/>
      <c r="AC32" s="8"/>
      <c r="AD32" s="8"/>
      <c r="AE32" s="8"/>
      <c r="AF32" s="8"/>
      <c r="AG32" s="8"/>
      <c r="AH32" s="8"/>
      <c r="AI32" s="8"/>
      <c r="AJ32" s="8"/>
      <c r="AK32" s="8"/>
      <c r="AL32" s="8"/>
      <c r="AM32" s="8"/>
      <c r="AN32" s="8"/>
    </row>
    <row r="33" spans="1:40" ht="18" customHeight="1" thickBot="1" x14ac:dyDescent="0.3">
      <c r="B33" s="105" t="s">
        <v>45</v>
      </c>
      <c r="C33" s="106"/>
      <c r="D33" s="106"/>
      <c r="E33" s="106"/>
      <c r="F33" s="106"/>
      <c r="G33" s="107"/>
      <c r="H33" s="40" t="e">
        <f>((((-K23)+I52)/(2*K22))^(1/2))*3^(1/2)</f>
        <v>#DIV/0!</v>
      </c>
      <c r="U33" s="9"/>
      <c r="V33" s="8"/>
      <c r="W33" s="8"/>
      <c r="X33" s="8"/>
      <c r="Y33" s="8"/>
      <c r="Z33" s="8"/>
      <c r="AA33" s="8"/>
      <c r="AB33" s="8"/>
      <c r="AC33" s="8"/>
      <c r="AD33" s="8"/>
      <c r="AE33" s="8"/>
      <c r="AF33" s="8"/>
      <c r="AG33" s="8"/>
      <c r="AH33" s="8"/>
      <c r="AI33" s="8"/>
      <c r="AJ33" s="8"/>
      <c r="AK33" s="8"/>
    </row>
    <row r="34" spans="1:40" ht="18" customHeight="1" x14ac:dyDescent="0.25">
      <c r="G34" s="41"/>
      <c r="U34" s="9"/>
      <c r="V34" s="8"/>
      <c r="W34" s="8"/>
      <c r="X34" s="8"/>
      <c r="Y34" s="8"/>
      <c r="Z34" s="8"/>
      <c r="AA34" s="8"/>
      <c r="AB34" s="8"/>
      <c r="AC34" s="8"/>
      <c r="AD34" s="8"/>
      <c r="AE34" s="8"/>
      <c r="AF34" s="8"/>
      <c r="AG34" s="8"/>
      <c r="AH34" s="8"/>
      <c r="AI34" s="8"/>
      <c r="AJ34" s="8"/>
      <c r="AK34" s="8"/>
      <c r="AL34" s="8"/>
      <c r="AM34" s="8"/>
      <c r="AN34" s="8"/>
    </row>
    <row r="35" spans="1:40" ht="18" customHeight="1" x14ac:dyDescent="0.25">
      <c r="A35" s="42"/>
      <c r="B35" s="42"/>
      <c r="C35" s="42"/>
      <c r="D35" s="42"/>
      <c r="E35" s="42"/>
      <c r="F35" s="42"/>
      <c r="G35" s="42"/>
      <c r="H35" s="42"/>
      <c r="I35" s="42"/>
      <c r="J35" s="42"/>
      <c r="K35" s="42"/>
      <c r="L35" s="42"/>
      <c r="M35" s="42"/>
      <c r="N35" s="42"/>
      <c r="O35" s="42"/>
      <c r="P35" s="42"/>
      <c r="Q35" s="42"/>
      <c r="R35" s="42"/>
      <c r="S35" s="42"/>
      <c r="T35" s="42"/>
      <c r="U35" s="43"/>
      <c r="V35" s="8"/>
      <c r="W35" s="8"/>
      <c r="X35" s="8"/>
      <c r="Y35" s="8"/>
      <c r="Z35" s="8"/>
      <c r="AA35" s="8"/>
      <c r="AB35" s="8"/>
      <c r="AC35" s="8"/>
      <c r="AD35" s="8"/>
      <c r="AE35" s="8"/>
      <c r="AF35" s="8"/>
      <c r="AG35" s="8"/>
      <c r="AH35" s="8"/>
      <c r="AI35" s="8"/>
      <c r="AJ35" s="8"/>
      <c r="AK35" s="8"/>
      <c r="AL35" s="8"/>
      <c r="AM35" s="8"/>
      <c r="AN35" s="8"/>
    </row>
    <row r="36" spans="1:40" ht="18" customHeight="1" x14ac:dyDescent="0.2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row>
    <row r="37" spans="1:40" ht="18" customHeight="1" thickBot="1" x14ac:dyDescent="0.3">
      <c r="A37" s="8"/>
      <c r="B37" s="8"/>
      <c r="C37" s="8"/>
      <c r="D37" s="8"/>
      <c r="E37" s="8"/>
      <c r="F37" s="8"/>
      <c r="G37" s="8"/>
      <c r="H37" s="8"/>
      <c r="I37" s="8"/>
      <c r="J37" s="8"/>
      <c r="K37" s="8"/>
      <c r="L37" s="8"/>
      <c r="M37" s="44"/>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row>
    <row r="38" spans="1:40" ht="18" customHeight="1" thickBot="1" x14ac:dyDescent="0.3">
      <c r="A38" s="8"/>
      <c r="B38" s="8"/>
      <c r="C38" s="45"/>
      <c r="D38" s="46" t="e">
        <f>(H19*H15)/(H20*H14)</f>
        <v>#DIV/0!</v>
      </c>
      <c r="E38" s="8"/>
      <c r="F38" s="45"/>
      <c r="G38" s="47" t="e">
        <f>1+(F56+I56)*D42</f>
        <v>#DIV/0!</v>
      </c>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row>
    <row r="39" spans="1:40" ht="18" customHeight="1" x14ac:dyDescent="0.2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row>
    <row r="40" spans="1:40" ht="18" customHeight="1" x14ac:dyDescent="0.2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row>
    <row r="41" spans="1:40" ht="18" customHeight="1" thickBot="1" x14ac:dyDescent="0.3">
      <c r="A41" s="8"/>
      <c r="B41" s="8"/>
      <c r="C41" s="8"/>
      <c r="D41" s="8"/>
      <c r="E41" s="8"/>
      <c r="F41" s="48"/>
      <c r="G41" s="49" t="e">
        <f>H21*1000*D42*COS(D45-D65)/3</f>
        <v>#DIV/0!</v>
      </c>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row>
    <row r="42" spans="1:40" ht="18" customHeight="1" thickBot="1" x14ac:dyDescent="0.3">
      <c r="A42" s="8"/>
      <c r="B42" s="8"/>
      <c r="C42" s="50"/>
      <c r="D42" s="46" t="e">
        <f>H20^2*H15^2*(H17/100)/(H16*1000)</f>
        <v>#DIV/0!</v>
      </c>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row>
    <row r="43" spans="1:40" ht="18" customHeight="1" x14ac:dyDescent="0.2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row>
    <row r="44" spans="1:40" ht="18" customHeight="1" thickBot="1" x14ac:dyDescent="0.3">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row>
    <row r="45" spans="1:40" ht="18" customHeight="1" thickBot="1" x14ac:dyDescent="0.3">
      <c r="A45" s="8"/>
      <c r="B45" s="8"/>
      <c r="C45" s="195"/>
      <c r="D45" s="51" t="e">
        <f>ACOS(H18/H17)</f>
        <v>#DIV/0!</v>
      </c>
      <c r="E45" s="8"/>
      <c r="F45" s="45"/>
      <c r="G45" s="47" t="e">
        <f>(F60+I60)*D42</f>
        <v>#DIV/0!</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row>
    <row r="46" spans="1:40" ht="18" customHeight="1" thickBot="1" x14ac:dyDescent="0.3">
      <c r="A46" s="8"/>
      <c r="B46" s="8"/>
      <c r="C46" s="196"/>
      <c r="D46" s="52" t="e">
        <f>DEGREES(D45)</f>
        <v>#DIV/0!</v>
      </c>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row>
    <row r="47" spans="1:40" ht="18" customHeight="1" x14ac:dyDescent="0.2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row>
    <row r="48" spans="1:40" ht="18" customHeight="1" x14ac:dyDescent="0.25">
      <c r="A48" s="8"/>
      <c r="B48" s="8"/>
      <c r="C48" s="8"/>
      <c r="D48" s="8"/>
      <c r="E48" s="8"/>
      <c r="F48" s="48"/>
      <c r="G48" s="49" t="e">
        <f>H21*1000*D42*SIN(D45-D65)/3</f>
        <v>#DIV/0!</v>
      </c>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row>
    <row r="49" spans="1:40" ht="18" customHeight="1" thickBot="1" x14ac:dyDescent="0.3">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row>
    <row r="50" spans="1:40" ht="18" customHeight="1" thickBot="1" x14ac:dyDescent="0.3">
      <c r="A50" s="8"/>
      <c r="B50" s="8"/>
      <c r="C50" s="50"/>
      <c r="D50" s="46" t="str">
        <f>IF(H24=0,"SEM CARGA",H25^2/(H24*1000))</f>
        <v>SEM CARGA</v>
      </c>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row>
    <row r="51" spans="1:40" ht="18" customHeight="1" x14ac:dyDescent="0.25">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row>
    <row r="52" spans="1:40" ht="18" customHeight="1" thickBot="1" x14ac:dyDescent="0.3">
      <c r="A52" s="8"/>
      <c r="B52" s="8"/>
      <c r="C52" s="53" t="s">
        <v>19</v>
      </c>
      <c r="D52" s="8"/>
      <c r="E52" s="8"/>
      <c r="F52" s="48"/>
      <c r="G52" s="49" t="e">
        <f>-(D38^2)/3</f>
        <v>#DIV/0!</v>
      </c>
      <c r="H52" s="8"/>
      <c r="I52" s="197" t="e">
        <f>(K23^2-4*K22*K24)^(1/2)</f>
        <v>#DIV/0!</v>
      </c>
      <c r="J52" s="19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row>
    <row r="53" spans="1:40" ht="18" customHeight="1" x14ac:dyDescent="0.25">
      <c r="A53" s="8"/>
      <c r="B53" s="8"/>
      <c r="C53" s="195"/>
      <c r="D53" s="51">
        <f>ACOS(H26)</f>
        <v>1.5707963267948966</v>
      </c>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row>
    <row r="54" spans="1:40" ht="18" customHeight="1" thickBot="1" x14ac:dyDescent="0.3">
      <c r="A54" s="8"/>
      <c r="B54" s="8"/>
      <c r="C54" s="196"/>
      <c r="D54" s="52">
        <f>DEGREES(D53)</f>
        <v>90</v>
      </c>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row>
    <row r="55" spans="1:40" ht="18" customHeight="1" x14ac:dyDescent="0.25">
      <c r="A55" s="8"/>
      <c r="B55" s="8"/>
      <c r="C55" s="8"/>
      <c r="D55" s="8"/>
      <c r="E55" s="8"/>
      <c r="F55" s="8"/>
      <c r="G55" s="54"/>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row>
    <row r="56" spans="1:40" ht="18" customHeight="1" x14ac:dyDescent="0.25">
      <c r="A56" s="8"/>
      <c r="B56" s="8"/>
      <c r="C56" s="8"/>
      <c r="D56" s="8"/>
      <c r="E56" s="8"/>
      <c r="F56" s="197">
        <f>IF(H24=0,0,(COS(D45-D53)/D50))</f>
        <v>0</v>
      </c>
      <c r="G56" s="198"/>
      <c r="H56" s="8"/>
      <c r="I56" s="197">
        <f>IF(H28=0,0,(COS(D45-D61)/D58))</f>
        <v>0</v>
      </c>
      <c r="J56" s="19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row>
    <row r="57" spans="1:40" ht="18" customHeight="1" thickBot="1" x14ac:dyDescent="0.3">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row>
    <row r="58" spans="1:40" ht="18" customHeight="1" thickBot="1" x14ac:dyDescent="0.3">
      <c r="A58" s="8"/>
      <c r="B58" s="8"/>
      <c r="C58" s="50"/>
      <c r="D58" s="55" t="str">
        <f>IF(H28=0,"SEM CARGA",H27/(H28*3^(1/2)))</f>
        <v>SEM CARGA</v>
      </c>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row>
    <row r="59" spans="1:40" ht="18" customHeight="1" x14ac:dyDescent="0.25">
      <c r="A59" s="8"/>
      <c r="B59" s="8"/>
      <c r="C59" s="8"/>
      <c r="D59" s="56"/>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row>
    <row r="60" spans="1:40" ht="18" customHeight="1" thickBot="1" x14ac:dyDescent="0.3">
      <c r="A60" s="8"/>
      <c r="B60" s="8"/>
      <c r="C60" s="8"/>
      <c r="D60" s="8"/>
      <c r="E60" s="8"/>
      <c r="F60" s="197">
        <f>IF(H24=0,0,(SIN(D45-D53)/D50))</f>
        <v>0</v>
      </c>
      <c r="G60" s="198"/>
      <c r="H60" s="8"/>
      <c r="I60" s="197">
        <f>IF(H28=0,0,SIN(D45-D61)/D58)</f>
        <v>0</v>
      </c>
      <c r="J60" s="19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row>
    <row r="61" spans="1:40" ht="18" customHeight="1" thickBot="1" x14ac:dyDescent="0.3">
      <c r="A61" s="8"/>
      <c r="B61" s="8"/>
      <c r="C61" s="45"/>
      <c r="D61" s="47">
        <f>ACOS(H29)</f>
        <v>1.5707963267948966</v>
      </c>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row>
    <row r="62" spans="1:40" ht="18" customHeight="1" thickBot="1" x14ac:dyDescent="0.3">
      <c r="A62" s="8"/>
      <c r="B62" s="8"/>
      <c r="C62" s="8"/>
      <c r="D62" s="57">
        <f>DEGREES(D61)</f>
        <v>90</v>
      </c>
      <c r="E62" s="8"/>
      <c r="F62" s="8"/>
      <c r="G62" s="8"/>
      <c r="H62" s="8"/>
      <c r="I62" s="8"/>
      <c r="J62" s="58" t="s">
        <v>19</v>
      </c>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row>
    <row r="63" spans="1:40" ht="18" customHeight="1" x14ac:dyDescent="0.25">
      <c r="A63" s="8"/>
      <c r="B63" s="8"/>
      <c r="C63" s="8"/>
      <c r="D63" s="59"/>
      <c r="E63" s="8"/>
      <c r="F63" s="8"/>
      <c r="G63" s="8"/>
      <c r="H63" s="8"/>
      <c r="I63" s="8"/>
      <c r="J63" s="58" t="s">
        <v>19</v>
      </c>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row>
    <row r="64" spans="1:40" ht="18" customHeight="1" thickBot="1" x14ac:dyDescent="0.3">
      <c r="A64" s="8"/>
      <c r="B64" s="8"/>
      <c r="C64" s="8"/>
      <c r="D64" s="8"/>
      <c r="E64" s="8"/>
      <c r="F64" s="8"/>
      <c r="G64" s="8"/>
      <c r="H64" s="8"/>
      <c r="I64" s="8"/>
      <c r="J64" s="60"/>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row>
    <row r="65" spans="1:40" ht="18" customHeight="1" thickBot="1" x14ac:dyDescent="0.3">
      <c r="A65" s="8"/>
      <c r="B65" s="8"/>
      <c r="C65" s="50"/>
      <c r="D65" s="47">
        <f>ACOS(H23)</f>
        <v>1.5707963267948966</v>
      </c>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row>
    <row r="66" spans="1:40" ht="18" customHeight="1" thickBot="1" x14ac:dyDescent="0.3">
      <c r="A66" s="8"/>
      <c r="B66" s="8"/>
      <c r="C66" s="8"/>
      <c r="D66" s="57">
        <f>DEGREES(D65)</f>
        <v>90</v>
      </c>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row>
    <row r="67" spans="1:40" ht="18" customHeight="1" x14ac:dyDescent="0.25">
      <c r="A67" s="8"/>
      <c r="B67" s="8"/>
      <c r="C67" s="8"/>
      <c r="D67" s="59"/>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row>
    <row r="68" spans="1:40" ht="18" customHeight="1" x14ac:dyDescent="0.3">
      <c r="A68" s="8"/>
      <c r="B68" s="8"/>
      <c r="C68" s="193" t="s">
        <v>20</v>
      </c>
      <c r="D68" s="194"/>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row>
    <row r="69" spans="1:40" ht="18" customHeight="1" x14ac:dyDescent="0.2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row>
    <row r="70" spans="1:40" ht="18" customHeight="1" x14ac:dyDescent="0.2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row>
    <row r="71" spans="1:40" ht="18" customHeight="1" thickBot="1" x14ac:dyDescent="0.3">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row>
    <row r="72" spans="1:40" ht="18" customHeight="1" x14ac:dyDescent="0.25">
      <c r="A72" s="8"/>
      <c r="B72" s="61"/>
      <c r="C72" s="178"/>
      <c r="D72" s="173" t="e">
        <f>(((D73^2+E73^2)^(1/2))*3^(1/2))</f>
        <v>#DIV/0!</v>
      </c>
      <c r="E72" s="174"/>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row>
    <row r="73" spans="1:40" ht="18" customHeight="1" thickBot="1" x14ac:dyDescent="0.3">
      <c r="A73" s="8"/>
      <c r="B73" s="61"/>
      <c r="C73" s="179"/>
      <c r="D73" s="62" t="e">
        <f>K29/3^(1/2)+C102</f>
        <v>#DIV/0!</v>
      </c>
      <c r="E73" s="63" t="e">
        <f>E102</f>
        <v>#DIV/0!</v>
      </c>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row>
    <row r="74" spans="1:40" ht="18" customHeight="1" thickBot="1" x14ac:dyDescent="0.3">
      <c r="A74" s="8"/>
      <c r="B74" s="61"/>
      <c r="C74" s="64" t="s">
        <v>21</v>
      </c>
      <c r="D74" s="65" t="e">
        <f>ATAN(E73/D73)</f>
        <v>#DIV/0!</v>
      </c>
      <c r="E74" s="66" t="e">
        <f>DEGREES(D74)</f>
        <v>#DIV/0!</v>
      </c>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row>
    <row r="75" spans="1:40" ht="18" customHeight="1" x14ac:dyDescent="0.2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row>
    <row r="76" spans="1:40" ht="18" customHeight="1" x14ac:dyDescent="0.2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row>
    <row r="77" spans="1:40" ht="18" customHeight="1" thickBot="1" x14ac:dyDescent="0.3">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row>
    <row r="78" spans="1:40" ht="18" customHeight="1" thickBot="1" x14ac:dyDescent="0.3">
      <c r="A78" s="8"/>
      <c r="B78" s="8"/>
      <c r="C78" s="67"/>
      <c r="D78" s="182">
        <f>H21</f>
        <v>0</v>
      </c>
      <c r="E78" s="183"/>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row>
    <row r="79" spans="1:40" ht="18" customHeight="1" x14ac:dyDescent="0.25">
      <c r="A79" s="8"/>
      <c r="B79" s="8"/>
      <c r="C79" s="180"/>
      <c r="D79" s="184" t="e">
        <f>(D78*1000)/(K29*3^(1/2))</f>
        <v>#DIV/0!</v>
      </c>
      <c r="E79" s="185"/>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row>
    <row r="80" spans="1:40" ht="18" customHeight="1" thickBot="1" x14ac:dyDescent="0.3">
      <c r="A80" s="8"/>
      <c r="B80" s="8"/>
      <c r="C80" s="181"/>
      <c r="D80" s="68" t="e">
        <f>D79*COS(D81)</f>
        <v>#DIV/0!</v>
      </c>
      <c r="E80" s="69" t="e">
        <f>D79*SIN(D81)</f>
        <v>#DIV/0!</v>
      </c>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row>
    <row r="81" spans="1:40" ht="18" customHeight="1" thickBot="1" x14ac:dyDescent="0.3">
      <c r="A81" s="8"/>
      <c r="B81" s="8"/>
      <c r="C81" s="67"/>
      <c r="D81" s="70">
        <f>-D65</f>
        <v>-1.5707963267948966</v>
      </c>
      <c r="E81" s="71">
        <f>DEGREES(D81)</f>
        <v>-90</v>
      </c>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row>
    <row r="82" spans="1:40" ht="18" customHeight="1" x14ac:dyDescent="0.2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row>
    <row r="83" spans="1:40" ht="18" customHeight="1" x14ac:dyDescent="0.25">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row>
    <row r="84" spans="1:40" ht="18" customHeight="1" thickBot="1" x14ac:dyDescent="0.3">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row>
    <row r="85" spans="1:40" ht="18" customHeight="1" x14ac:dyDescent="0.25">
      <c r="A85" s="8"/>
      <c r="B85" s="8"/>
      <c r="C85" s="186"/>
      <c r="D85" s="188">
        <f>IF(H24=0,0,(K29/(D50*3^(1/2))))</f>
        <v>0</v>
      </c>
      <c r="E85" s="189"/>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row>
    <row r="86" spans="1:40" ht="18" customHeight="1" thickBot="1" x14ac:dyDescent="0.3">
      <c r="A86" s="8"/>
      <c r="B86" s="8"/>
      <c r="C86" s="187"/>
      <c r="D86" s="72">
        <f>D85*COS(D87)</f>
        <v>0</v>
      </c>
      <c r="E86" s="73">
        <f>-D85*SIN(D87)</f>
        <v>0</v>
      </c>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row>
    <row r="87" spans="1:40" ht="18" customHeight="1" thickBot="1" x14ac:dyDescent="0.3">
      <c r="A87" s="8"/>
      <c r="B87" s="8"/>
      <c r="C87" s="67"/>
      <c r="D87" s="70">
        <f>D53</f>
        <v>1.5707963267948966</v>
      </c>
      <c r="E87" s="71">
        <f>D54</f>
        <v>90</v>
      </c>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row>
    <row r="88" spans="1:40" ht="18" customHeight="1" x14ac:dyDescent="0.2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row>
    <row r="89" spans="1:40" ht="18" customHeight="1" x14ac:dyDescent="0.2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row>
    <row r="90" spans="1:40" ht="18" customHeight="1" thickBot="1" x14ac:dyDescent="0.3">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row>
    <row r="91" spans="1:40" ht="18" customHeight="1" x14ac:dyDescent="0.25">
      <c r="A91" s="8"/>
      <c r="B91" s="8"/>
      <c r="C91" s="186"/>
      <c r="D91" s="188">
        <f>IF(H28=0,0,H28*K29/H27)</f>
        <v>0</v>
      </c>
      <c r="E91" s="189"/>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row>
    <row r="92" spans="1:40" ht="18" customHeight="1" thickBot="1" x14ac:dyDescent="0.3">
      <c r="A92" s="8"/>
      <c r="B92" s="8"/>
      <c r="C92" s="187"/>
      <c r="D92" s="72">
        <f>D91*COS(D93)</f>
        <v>0</v>
      </c>
      <c r="E92" s="74">
        <f>-D91*SIN(D93)</f>
        <v>0</v>
      </c>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row>
    <row r="93" spans="1:40" ht="18" customHeight="1" thickBot="1" x14ac:dyDescent="0.3">
      <c r="A93" s="8"/>
      <c r="B93" s="8"/>
      <c r="C93" s="67"/>
      <c r="D93" s="70">
        <f>D61</f>
        <v>1.5707963267948966</v>
      </c>
      <c r="E93" s="71">
        <f>D62</f>
        <v>90</v>
      </c>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row>
    <row r="94" spans="1:40" ht="18" customHeight="1" thickBot="1" x14ac:dyDescent="0.3">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row>
    <row r="95" spans="1:40" ht="18" customHeight="1" x14ac:dyDescent="0.25">
      <c r="A95" s="8"/>
      <c r="B95" s="8"/>
      <c r="C95" s="190"/>
      <c r="D95" s="191"/>
      <c r="E95" s="192"/>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row>
    <row r="96" spans="1:40" ht="18" customHeight="1" x14ac:dyDescent="0.25">
      <c r="A96" s="8"/>
      <c r="B96" s="8"/>
      <c r="C96" s="168" t="e">
        <f>(C97^2+E97^2)^(1/2)</f>
        <v>#DIV/0!</v>
      </c>
      <c r="D96" s="169"/>
      <c r="E96" s="170"/>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row>
    <row r="97" spans="1:40" ht="18" customHeight="1" thickBot="1" x14ac:dyDescent="0.3">
      <c r="A97" s="8"/>
      <c r="B97" s="8"/>
      <c r="C97" s="171" t="e">
        <f>D80+D86+D92</f>
        <v>#DIV/0!</v>
      </c>
      <c r="D97" s="172"/>
      <c r="E97" s="75" t="e">
        <f>E80+E86+E92</f>
        <v>#DIV/0!</v>
      </c>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row>
    <row r="98" spans="1:40" ht="18" customHeight="1" thickBot="1" x14ac:dyDescent="0.3">
      <c r="A98" s="8"/>
      <c r="B98" s="8"/>
      <c r="C98" s="67"/>
      <c r="D98" s="70" t="e">
        <f>ATAN(E97/C97)</f>
        <v>#DIV/0!</v>
      </c>
      <c r="E98" s="76" t="e">
        <f>DEGREES(D98)</f>
        <v>#DIV/0!</v>
      </c>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row>
    <row r="99" spans="1:40" ht="18" customHeight="1" x14ac:dyDescent="0.25">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row>
    <row r="100" spans="1:40" ht="18" customHeight="1" thickBot="1" x14ac:dyDescent="0.3">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row>
    <row r="101" spans="1:40" ht="18" customHeight="1" x14ac:dyDescent="0.25">
      <c r="A101" s="8"/>
      <c r="B101" s="8"/>
      <c r="C101" s="175" t="e">
        <f>D42*C96</f>
        <v>#DIV/0!</v>
      </c>
      <c r="D101" s="176"/>
      <c r="E101" s="177"/>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row>
    <row r="102" spans="1:40" ht="18" customHeight="1" thickBot="1" x14ac:dyDescent="0.3">
      <c r="A102" s="8"/>
      <c r="B102" s="8"/>
      <c r="C102" s="166" t="e">
        <f>C101*COS(D103)</f>
        <v>#DIV/0!</v>
      </c>
      <c r="D102" s="167"/>
      <c r="E102" s="73" t="e">
        <f>C101*SIN(D103)</f>
        <v>#DIV/0!</v>
      </c>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row>
    <row r="103" spans="1:40" ht="18" customHeight="1" thickBot="1" x14ac:dyDescent="0.3">
      <c r="A103" s="8"/>
      <c r="B103" s="8"/>
      <c r="C103" s="77" t="s">
        <v>21</v>
      </c>
      <c r="D103" s="70" t="e">
        <f>D45+D98</f>
        <v>#DIV/0!</v>
      </c>
      <c r="E103" s="76" t="e">
        <f>DEGREES(D103)</f>
        <v>#DIV/0!</v>
      </c>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row>
    <row r="104" spans="1:40" ht="18" customHeight="1" x14ac:dyDescent="0.2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row>
    <row r="105" spans="1:40" ht="18" customHeight="1" x14ac:dyDescent="0.2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row>
    <row r="106" spans="1:40" ht="18" customHeight="1" x14ac:dyDescent="0.2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row>
    <row r="107" spans="1:40" ht="18" customHeight="1" x14ac:dyDescent="0.2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row>
    <row r="108" spans="1:40" ht="18" customHeight="1" x14ac:dyDescent="0.2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row>
    <row r="109" spans="1:40" ht="18" customHeight="1" x14ac:dyDescent="0.2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row>
    <row r="110" spans="1:40" ht="18" customHeight="1" x14ac:dyDescent="0.2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row>
    <row r="111" spans="1:40" ht="18" customHeight="1" x14ac:dyDescent="0.2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row>
    <row r="112" spans="1:40" ht="18" customHeight="1" x14ac:dyDescent="0.2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row>
    <row r="113" spans="1:40" ht="18" customHeight="1" x14ac:dyDescent="0.2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row>
    <row r="114" spans="1:40" ht="18" customHeight="1" x14ac:dyDescent="0.2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row>
    <row r="115" spans="1:40" ht="18" customHeight="1" x14ac:dyDescent="0.2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row>
  </sheetData>
  <sheetProtection sheet="1" objects="1" scenarios="1" selectLockedCells="1"/>
  <mergeCells count="47">
    <mergeCell ref="I56:J56"/>
    <mergeCell ref="I60:J60"/>
    <mergeCell ref="I52:J52"/>
    <mergeCell ref="B13:H13"/>
    <mergeCell ref="B14:B20"/>
    <mergeCell ref="B21:B29"/>
    <mergeCell ref="D28:G28"/>
    <mergeCell ref="D29:G29"/>
    <mergeCell ref="M3:T10"/>
    <mergeCell ref="M2:T2"/>
    <mergeCell ref="D21:G21"/>
    <mergeCell ref="D22:G22"/>
    <mergeCell ref="D27:G27"/>
    <mergeCell ref="D14:G14"/>
    <mergeCell ref="D15:G15"/>
    <mergeCell ref="D16:G16"/>
    <mergeCell ref="M23:U24"/>
    <mergeCell ref="M15:T15"/>
    <mergeCell ref="M16:T17"/>
    <mergeCell ref="D20:G20"/>
    <mergeCell ref="D18:G18"/>
    <mergeCell ref="D17:G17"/>
    <mergeCell ref="D19:G19"/>
    <mergeCell ref="C68:D68"/>
    <mergeCell ref="C45:C46"/>
    <mergeCell ref="C53:C54"/>
    <mergeCell ref="D23:G23"/>
    <mergeCell ref="D24:G24"/>
    <mergeCell ref="D25:G25"/>
    <mergeCell ref="D26:G26"/>
    <mergeCell ref="B33:G33"/>
    <mergeCell ref="F56:G56"/>
    <mergeCell ref="F60:G60"/>
    <mergeCell ref="C102:D102"/>
    <mergeCell ref="C96:E96"/>
    <mergeCell ref="C97:D97"/>
    <mergeCell ref="D72:E72"/>
    <mergeCell ref="C101:E101"/>
    <mergeCell ref="C72:C73"/>
    <mergeCell ref="C79:C80"/>
    <mergeCell ref="D78:E78"/>
    <mergeCell ref="D79:E79"/>
    <mergeCell ref="C91:C92"/>
    <mergeCell ref="D91:E91"/>
    <mergeCell ref="C95:E95"/>
    <mergeCell ref="C85:C86"/>
    <mergeCell ref="D85:E85"/>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Simplificada</vt:lpstr>
      <vt:lpstr>Completa</vt:lpstr>
      <vt:lpstr>Completa!_Hlk56521553</vt:lpstr>
      <vt:lpstr>Simplificada!_Hlk56521553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dc:creator>
  <cp:lastModifiedBy>Gustavo Canedo</cp:lastModifiedBy>
  <dcterms:created xsi:type="dcterms:W3CDTF">2018-06-09T11:54:23Z</dcterms:created>
  <dcterms:modified xsi:type="dcterms:W3CDTF">2023-05-20T10:47:34Z</dcterms:modified>
</cp:coreProperties>
</file>