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6- Grupos Diesel Geradores\"/>
    </mc:Choice>
  </mc:AlternateContent>
  <xr:revisionPtr revIDLastSave="0" documentId="13_ncr:1_{926D354D-E549-4417-87B0-8B818B2439AD}" xr6:coauthVersionLast="47" xr6:coauthVersionMax="47" xr10:uidLastSave="{00000000-0000-0000-0000-000000000000}"/>
  <bookViews>
    <workbookView xWindow="-120" yWindow="-120" windowWidth="29040" windowHeight="15720" xr2:uid="{AAE2F8FC-8935-49DC-8935-32237D450042}"/>
  </bookViews>
  <sheets>
    <sheet name="Simplificada" sheetId="9" r:id="rId1"/>
    <sheet name="Completa" sheetId="4" r:id="rId2"/>
  </sheets>
  <definedNames>
    <definedName name="_Hlk516300768" localSheetId="1">Completa!#REF!</definedName>
    <definedName name="_Hlk516300768" localSheetId="0">Simplificada!#REF!</definedName>
    <definedName name="_Toc517877226" localSheetId="1">Completa!$G$45</definedName>
    <definedName name="_Toc517877226" localSheetId="0">Simplificada!$G$45</definedName>
    <definedName name="_xlnm.Print_Area" localSheetId="1">Completa!#REF!</definedName>
    <definedName name="_xlnm.Print_Area" localSheetId="0">Simplificada!#REF!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4" l="1"/>
  <c r="E70" i="9"/>
  <c r="E71" i="9" s="1"/>
  <c r="H66" i="9"/>
  <c r="H67" i="9" s="1"/>
  <c r="E66" i="9"/>
  <c r="E67" i="9" s="1"/>
  <c r="H59" i="9"/>
  <c r="H49" i="9"/>
  <c r="E49" i="9"/>
  <c r="E50" i="9" s="1"/>
  <c r="H45" i="9"/>
  <c r="H46" i="9" s="1"/>
  <c r="E45" i="9"/>
  <c r="Z22" i="9" l="1"/>
  <c r="H50" i="9"/>
  <c r="Z14" i="9"/>
  <c r="Z18" i="9"/>
  <c r="Z26" i="9"/>
  <c r="H55" i="9"/>
  <c r="H61" i="9" s="1"/>
  <c r="Z29" i="9" s="1"/>
  <c r="H39" i="9" l="1"/>
  <c r="H41" i="9"/>
  <c r="H40" i="9"/>
  <c r="I35" i="9" l="1"/>
  <c r="E70" i="4"/>
  <c r="E71" i="4" s="1"/>
  <c r="H49" i="4"/>
  <c r="H66" i="4"/>
  <c r="E66" i="4"/>
  <c r="H45" i="4"/>
  <c r="H46" i="4" s="1"/>
  <c r="E45" i="4"/>
  <c r="E49" i="4"/>
  <c r="H55" i="4" l="1"/>
  <c r="Z22" i="4"/>
  <c r="Z14" i="4"/>
  <c r="Z18" i="4"/>
  <c r="H50" i="4"/>
  <c r="Z26" i="4"/>
  <c r="E67" i="4"/>
  <c r="H67" i="4"/>
  <c r="E50" i="4"/>
  <c r="H61" i="4" l="1"/>
  <c r="Z29" i="4" s="1"/>
  <c r="H40" i="4" s="1"/>
  <c r="H41" i="4"/>
  <c r="H39" i="4"/>
  <c r="I35" i="4" l="1"/>
</calcChain>
</file>

<file path=xl/sharedStrings.xml><?xml version="1.0" encoding="utf-8"?>
<sst xmlns="http://schemas.openxmlformats.org/spreadsheetml/2006/main" count="104" uniqueCount="52">
  <si>
    <t>Fator de Potência da Carga Constante</t>
  </si>
  <si>
    <t>Fator de Potência da Carga Variável</t>
  </si>
  <si>
    <t>Fator de Potência do(s) Motor(es) na Partida</t>
  </si>
  <si>
    <t>DADOS DO SISTEMA</t>
  </si>
  <si>
    <t>Tensão Nominal da Carga Constante (V)</t>
  </si>
  <si>
    <t>Tensão Nominal da Carga Variável (V)</t>
  </si>
  <si>
    <t>Tensão Nominal do(s) Motor(es) (V)</t>
  </si>
  <si>
    <t>Corrente de Partida do(s) Motor(es) na Tensão Nominal (A)</t>
  </si>
  <si>
    <t>Potência Nominal da Carga Constante (kVA)</t>
  </si>
  <si>
    <t>Potência Nominal da Carga Variável (kVA)</t>
  </si>
  <si>
    <t xml:space="preserve"> </t>
  </si>
  <si>
    <t>Potência Nominal do Alternador (kVA)</t>
  </si>
  <si>
    <t>Reatância Transitória Nominal do Alternador (%)</t>
  </si>
  <si>
    <t>Potência Nominal da Carga Inicial Constante (kVA)</t>
  </si>
  <si>
    <t>Tensão Nominal da Carga Inicial Constante (V)</t>
  </si>
  <si>
    <t>Fator de Potência da Carga Inicial Constante</t>
  </si>
  <si>
    <t>Potência Nominal da Carga Inicial Variável (kVA)</t>
  </si>
  <si>
    <t>Tensão Nominal da Carga Inicial Variável (V)</t>
  </si>
  <si>
    <t>Fator de Potência da Carga Inicial Variável</t>
  </si>
  <si>
    <t>Tensão Nominal do Alternador (V)</t>
  </si>
  <si>
    <t>Dados das Cargas</t>
  </si>
  <si>
    <t>Alternador</t>
  </si>
  <si>
    <t>Informações</t>
  </si>
  <si>
    <t>Inicial</t>
  </si>
  <si>
    <t>Tensão de Operação Ajustada do Alternador(V)</t>
  </si>
  <si>
    <r>
      <rPr>
        <b/>
        <i/>
        <sz val="11"/>
        <color theme="1"/>
        <rFont val="Calibri"/>
        <family val="2"/>
        <scheme val="minor"/>
      </rPr>
      <t xml:space="preserve">Estas informações são necessárias, principalmente, para os usuários que querem utilizar a planilha sem ter lido o informativo técnico da teoria. 
</t>
    </r>
    <r>
      <rPr>
        <i/>
        <sz val="11"/>
        <color theme="1"/>
        <rFont val="Calibri"/>
        <family val="2"/>
        <scheme val="minor"/>
      </rPr>
      <t xml:space="preserve">-O preenchimento de </t>
    </r>
    <r>
      <rPr>
        <b/>
        <i/>
        <u/>
        <sz val="11"/>
        <color theme="1"/>
        <rFont val="Calibri"/>
        <family val="2"/>
        <scheme val="minor"/>
      </rPr>
      <t>todos</t>
    </r>
    <r>
      <rPr>
        <i/>
        <sz val="11"/>
        <color theme="1"/>
        <rFont val="Calibri"/>
        <family val="2"/>
        <scheme val="minor"/>
      </rPr>
      <t xml:space="preserve"> os dados do Alternador é obrigatório; 
-Somente é necessário o preenchimento dos Dados das Cargas que existirem. Os dados das demais cargas podem ser deixados em branco. Naturalmente, se os campos dos Dados das Cargas estiverem sem informações, a tensão no alternador  será igual à tensão ajustada no alternador. 
- Somente os dados do Alternador e Dados das Cargas devem ser preenchidos;
- A correção do resultado depende da correção dos dados de entrada; 
</t>
    </r>
    <r>
      <rPr>
        <b/>
        <i/>
        <sz val="11"/>
        <color rgb="FFFF0000"/>
        <rFont val="Calibri"/>
        <family val="2"/>
        <scheme val="minor"/>
      </rPr>
      <t xml:space="preserve">Importante: Todos os campos desta aba da planilha são idênticos aos campos da planilha Completa, que está em outra aba da planilha. Apenas não estão visíveis. Portanto, apenas os campos na cor verde devem ser preenchidos.   </t>
    </r>
  </si>
  <si>
    <r>
      <rPr>
        <b/>
        <i/>
        <sz val="11"/>
        <color theme="1"/>
        <rFont val="Calibri"/>
        <family val="2"/>
        <scheme val="minor"/>
      </rPr>
      <t xml:space="preserve">Estas informações são necessárias, principalmente, para os usuários que querem utilizar a planilha sem ter lido o informativo técnico da teoria. 
</t>
    </r>
    <r>
      <rPr>
        <i/>
        <sz val="11"/>
        <color theme="1"/>
        <rFont val="Calibri"/>
        <family val="2"/>
        <scheme val="minor"/>
      </rPr>
      <t xml:space="preserve">-O preenchimento de </t>
    </r>
    <r>
      <rPr>
        <b/>
        <i/>
        <u/>
        <sz val="11"/>
        <color theme="1"/>
        <rFont val="Calibri"/>
        <family val="2"/>
        <scheme val="minor"/>
      </rPr>
      <t>todos</t>
    </r>
    <r>
      <rPr>
        <i/>
        <sz val="11"/>
        <color theme="1"/>
        <rFont val="Calibri"/>
        <family val="2"/>
        <scheme val="minor"/>
      </rPr>
      <t xml:space="preserve"> os dados do Alternador é obrigatório; 
-Somente é necessário o preenchimento dos Dados das Cargas que existirem. Os dados das demais cargas podem ser deixados em branco. Naturalmente, se os campos dos Dados das Cargas estiverem sem informações, a tensão no alternador  será igual à tensão ajustada no alternador. 
- Somente os dados do Alternador e Dados das Cargas devem ser preenchidos;
- A correção do resultado depende da correção dos dados de entrada; 
</t>
    </r>
  </si>
  <si>
    <t>DOCUMENTOS DE REFERÊNCIA</t>
  </si>
  <si>
    <t>Carga a ser Aplicadda</t>
  </si>
  <si>
    <r>
      <t>VG</t>
    </r>
    <r>
      <rPr>
        <b/>
        <i/>
        <vertAlign val="subscript"/>
        <sz val="12"/>
        <color theme="1"/>
        <rFont val="Cambria"/>
        <family val="1"/>
      </rPr>
      <t>n</t>
    </r>
  </si>
  <si>
    <r>
      <t>VG</t>
    </r>
    <r>
      <rPr>
        <b/>
        <i/>
        <vertAlign val="subscript"/>
        <sz val="12"/>
        <color theme="1"/>
        <rFont val="Cambria"/>
        <family val="1"/>
      </rPr>
      <t>A</t>
    </r>
  </si>
  <si>
    <r>
      <t>PG</t>
    </r>
    <r>
      <rPr>
        <b/>
        <i/>
        <vertAlign val="subscript"/>
        <sz val="12"/>
        <color theme="1"/>
        <rFont val="Cambria"/>
        <family val="1"/>
      </rPr>
      <t>n</t>
    </r>
  </si>
  <si>
    <r>
      <t>Z'G</t>
    </r>
    <r>
      <rPr>
        <b/>
        <i/>
        <vertAlign val="subscript"/>
        <sz val="12"/>
        <color theme="1"/>
        <rFont val="Cambria"/>
        <family val="1"/>
      </rPr>
      <t>n</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</si>
  <si>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</si>
  <si>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</si>
  <si>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</si>
  <si>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</si>
  <si>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</si>
  <si>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</si>
  <si>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</si>
  <si>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</si>
  <si>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</si>
  <si>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</si>
  <si>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</si>
  <si>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</si>
  <si>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VM</t>
    </r>
    <r>
      <rPr>
        <b/>
        <i/>
        <vertAlign val="subscript"/>
        <sz val="12"/>
        <color theme="1"/>
        <rFont val="Cambria"/>
        <family val="1"/>
      </rPr>
      <t>Pn</t>
    </r>
  </si>
  <si>
    <r>
      <t>IM</t>
    </r>
    <r>
      <rPr>
        <b/>
        <i/>
        <vertAlign val="subscript"/>
        <sz val="12"/>
        <color theme="1"/>
        <rFont val="Cambria"/>
        <family val="1"/>
      </rPr>
      <t>Pn</t>
    </r>
  </si>
  <si>
    <r>
      <t>FPM</t>
    </r>
    <r>
      <rPr>
        <b/>
        <i/>
        <vertAlign val="subscript"/>
        <sz val="12"/>
        <color theme="1"/>
        <rFont val="Cambria"/>
        <family val="1"/>
      </rPr>
      <t>P</t>
    </r>
  </si>
  <si>
    <r>
      <t>V</t>
    </r>
    <r>
      <rPr>
        <b/>
        <i/>
        <vertAlign val="subscript"/>
        <sz val="12"/>
        <color theme="1"/>
        <rFont val="Cambria"/>
        <family val="1"/>
      </rPr>
      <t>GT</t>
    </r>
    <r>
      <rPr>
        <b/>
        <i/>
        <sz val="12"/>
        <color theme="1"/>
        <rFont val="Cambria"/>
        <family val="1"/>
      </rPr>
      <t xml:space="preserve"> (%)</t>
    </r>
  </si>
  <si>
    <t>Tensão nos Terminais do Alternador (V)</t>
  </si>
  <si>
    <t>TE.EL.SA.CA.02 GRUPOS DIESEL GERADORES - Cálculo da Reatância Transitória e Tensão nos Terminais</t>
  </si>
  <si>
    <t>PL.EL.SA.CA.02 GRUPOS DIESEL GERADORES  - Cálculo da Reatância Transitória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</si>
</sst>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1"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b/>
      <sz val="11"/>
      <color theme="1"/>
      <name val="Arial"/>
      <family val="2"/>
    </font>
    <font>
      <sz val="11"/>
      <name val="Calibri"/>
      <family val="2"/>
      <scheme val="minor"/>
    </font>
    <font>
      <b/>
      <u/>
      <sz val="12"/>
      <color theme="1"/>
      <name val="Calibri"/>
      <family val="2"/>
      <scheme val="minor"/>
    </font>
    <font>
      <sz val="10.5"/>
      <color theme="1"/>
      <name val="Calibri"/>
      <family val="2"/>
      <scheme val="minor"/>
    </font>
    <font>
      <b/>
      <sz val="10.5"/>
      <name val="Calibri"/>
      <family val="2"/>
      <scheme val="minor"/>
    </font>
    <font>
      <b/>
      <i/>
      <vertAlign val="subscript"/>
      <sz val="12"/>
      <color theme="1"/>
      <name val="Cambria"/>
      <family val="1"/>
    </font>
    <font>
      <b/>
      <i/>
      <sz val="12"/>
      <color theme="1"/>
      <name val="Cambria"/>
      <family val="1"/>
    </font>
    <font>
      <b/>
      <i/>
      <sz val="11"/>
      <color theme="1"/>
      <name val="Calibri"/>
      <family val="2"/>
      <scheme val="minor"/>
    </font>
    <font>
      <i/>
      <sz val="11"/>
      <color theme="1"/>
      <name val="Calibri"/>
      <family val="2"/>
      <scheme val="minor"/>
    </font>
    <font>
      <b/>
      <u/>
      <sz val="14"/>
      <color theme="1"/>
      <name val="Calibri"/>
      <family val="2"/>
      <scheme val="minor"/>
    </font>
    <font>
      <b/>
      <i/>
      <sz val="11"/>
      <color rgb="FFFF0000"/>
      <name val="Calibri"/>
      <family val="2"/>
      <scheme val="minor"/>
    </font>
    <font>
      <b/>
      <sz val="11"/>
      <color theme="0"/>
      <name val="Calibri"/>
      <family val="2"/>
      <scheme val="minor"/>
    </font>
    <font>
      <sz val="11"/>
      <color theme="0"/>
      <name val="Calibri"/>
      <family val="2"/>
      <scheme val="minor"/>
    </font>
    <font>
      <b/>
      <i/>
      <u/>
      <sz val="11"/>
      <color theme="1"/>
      <name val="Calibri"/>
      <family val="2"/>
      <scheme val="minor"/>
    </font>
    <font>
      <sz val="10.5"/>
      <color theme="0"/>
      <name val="Calibri"/>
      <family val="2"/>
      <scheme val="minor"/>
    </font>
    <font>
      <b/>
      <u/>
      <sz val="12"/>
      <color theme="0"/>
      <name val="Calibri"/>
      <family val="2"/>
      <scheme val="minor"/>
    </font>
    <font>
      <b/>
      <sz val="11"/>
      <color theme="0"/>
      <name val="Arial"/>
      <family val="2"/>
    </font>
    <font>
      <b/>
      <u/>
      <sz val="14"/>
      <color theme="0"/>
      <name val="Calibri"/>
      <family val="2"/>
      <scheme val="minor"/>
    </font>
    <font>
      <b/>
      <u/>
      <sz val="11"/>
      <color theme="0"/>
      <name val="Calibri"/>
      <family val="2"/>
      <scheme val="minor"/>
    </font>
    <font>
      <i/>
      <sz val="11"/>
      <color theme="0"/>
      <name val="Calibri"/>
      <family val="2"/>
      <scheme val="minor"/>
    </font>
    <font>
      <b/>
      <sz val="10.5"/>
      <color theme="0"/>
      <name val="Calibri"/>
      <family val="2"/>
      <scheme val="minor"/>
    </font>
    <font>
      <b/>
      <sz val="12"/>
      <color theme="1"/>
      <name val="Arial"/>
      <family val="2"/>
    </font>
    <font>
      <sz val="12"/>
      <name val="Arial"/>
      <family val="2"/>
    </font>
    <font>
      <sz val="12"/>
      <color theme="1"/>
      <name val="Arial"/>
      <family val="2"/>
    </font>
    <font>
      <sz val="11"/>
      <color rgb="FFD5FFE8"/>
      <name val="Calibri"/>
      <family val="2"/>
      <scheme val="minor"/>
    </font>
    <font>
      <b/>
      <sz val="14"/>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CFDDB"/>
        <bgColor indexed="64"/>
      </patternFill>
    </fill>
    <fill>
      <patternFill patternType="solid">
        <fgColor rgb="FFD5F4FF"/>
        <bgColor indexed="64"/>
      </patternFill>
    </fill>
    <fill>
      <patternFill patternType="solid">
        <fgColor rgb="FFEDE2F6"/>
        <bgColor indexed="64"/>
      </patternFill>
    </fill>
    <fill>
      <patternFill patternType="solid">
        <fgColor theme="5" tint="0.79998168889431442"/>
        <bgColor indexed="64"/>
      </patternFill>
    </fill>
    <fill>
      <patternFill patternType="solid">
        <fgColor rgb="FFD5FFE8"/>
        <bgColor indexed="64"/>
      </patternFill>
    </fill>
    <fill>
      <patternFill patternType="solid">
        <fgColor theme="0" tint="-4.9989318521683403E-2"/>
        <bgColor indexed="64"/>
      </patternFill>
    </fill>
    <fill>
      <patternFill patternType="solid">
        <fgColor rgb="FFFFFF99"/>
        <bgColor indexed="64"/>
      </patternFill>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210">
    <xf numFmtId="0" fontId="0" fillId="0" borderId="0" xfId="0"/>
    <xf numFmtId="0" fontId="0" fillId="2" borderId="0" xfId="0" applyFill="1"/>
    <xf numFmtId="0" fontId="0" fillId="2" borderId="7" xfId="0" applyFill="1" applyBorder="1"/>
    <xf numFmtId="0" fontId="0" fillId="5" borderId="6" xfId="0" applyFill="1" applyBorder="1"/>
    <xf numFmtId="0" fontId="0" fillId="5" borderId="2" xfId="0" applyFill="1" applyBorder="1" applyAlignment="1">
      <alignment horizontal="right" vertical="center"/>
    </xf>
    <xf numFmtId="2" fontId="0" fillId="6" borderId="4" xfId="0" applyNumberFormat="1" applyFill="1" applyBorder="1"/>
    <xf numFmtId="0" fontId="0" fillId="5" borderId="5" xfId="0" applyFill="1" applyBorder="1"/>
    <xf numFmtId="0" fontId="0" fillId="2" borderId="0" xfId="0" applyFill="1" applyAlignment="1">
      <alignment horizontal="right" vertical="center"/>
    </xf>
    <xf numFmtId="0" fontId="0" fillId="5" borderId="12" xfId="0" applyFill="1" applyBorder="1" applyAlignment="1">
      <alignment horizontal="right" vertical="center"/>
    </xf>
    <xf numFmtId="2" fontId="0" fillId="6" borderId="12" xfId="0" applyNumberFormat="1" applyFill="1" applyBorder="1" applyAlignment="1">
      <alignment horizontal="right" vertical="center"/>
    </xf>
    <xf numFmtId="0" fontId="0" fillId="5" borderId="12" xfId="0" applyFill="1" applyBorder="1"/>
    <xf numFmtId="2" fontId="0" fillId="7" borderId="12" xfId="0" applyNumberFormat="1" applyFill="1" applyBorder="1"/>
    <xf numFmtId="2" fontId="0" fillId="6" borderId="12" xfId="0" applyNumberFormat="1" applyFill="1" applyBorder="1"/>
    <xf numFmtId="0" fontId="0" fillId="2" borderId="0" xfId="0" applyFill="1" applyAlignment="1">
      <alignment horizontal="left" vertical="center"/>
    </xf>
    <xf numFmtId="0" fontId="1" fillId="2" borderId="0" xfId="0" applyFont="1" applyFill="1"/>
    <xf numFmtId="0" fontId="7" fillId="2" borderId="0" xfId="0" applyFont="1" applyFill="1" applyAlignment="1">
      <alignment horizontal="center"/>
    </xf>
    <xf numFmtId="0" fontId="1" fillId="5" borderId="5" xfId="0" applyFont="1" applyFill="1" applyBorder="1" applyAlignment="1">
      <alignment horizontal="right"/>
    </xf>
    <xf numFmtId="0" fontId="2" fillId="5" borderId="6" xfId="0" applyFont="1" applyFill="1" applyBorder="1" applyAlignment="1">
      <alignment horizontal="right" vertical="center"/>
    </xf>
    <xf numFmtId="0" fontId="7" fillId="5" borderId="5" xfId="0" applyFont="1" applyFill="1" applyBorder="1" applyAlignment="1">
      <alignment vertical="center"/>
    </xf>
    <xf numFmtId="0" fontId="7" fillId="5" borderId="5" xfId="0" applyFont="1" applyFill="1" applyBorder="1" applyAlignment="1">
      <alignment horizontal="center"/>
    </xf>
    <xf numFmtId="2" fontId="1" fillId="3" borderId="6" xfId="0" applyNumberFormat="1" applyFont="1" applyFill="1" applyBorder="1"/>
    <xf numFmtId="2" fontId="1" fillId="5" borderId="6" xfId="0" applyNumberFormat="1" applyFont="1" applyFill="1" applyBorder="1" applyAlignment="1">
      <alignment horizontal="right" vertical="center"/>
    </xf>
    <xf numFmtId="0" fontId="1" fillId="5" borderId="6" xfId="0" applyFont="1" applyFill="1" applyBorder="1" applyAlignment="1">
      <alignment horizontal="right"/>
    </xf>
    <xf numFmtId="2" fontId="2" fillId="5" borderId="6" xfId="0" applyNumberFormat="1" applyFont="1" applyFill="1" applyBorder="1" applyAlignment="1">
      <alignment horizontal="right" vertical="center"/>
    </xf>
    <xf numFmtId="0" fontId="0" fillId="2" borderId="0" xfId="0" applyFill="1" applyAlignment="1">
      <alignment vertical="center"/>
    </xf>
    <xf numFmtId="2" fontId="1" fillId="5" borderId="6" xfId="0" applyNumberFormat="1" applyFont="1" applyFill="1" applyBorder="1"/>
    <xf numFmtId="0" fontId="3" fillId="2" borderId="0" xfId="0" applyFont="1" applyFill="1"/>
    <xf numFmtId="0" fontId="4" fillId="2" borderId="0" xfId="0" applyFont="1" applyFill="1"/>
    <xf numFmtId="0" fontId="0" fillId="12" borderId="0" xfId="0" applyFill="1"/>
    <xf numFmtId="0" fontId="0" fillId="12" borderId="0" xfId="0" applyFill="1" applyAlignment="1">
      <alignment horizontal="center"/>
    </xf>
    <xf numFmtId="0" fontId="1" fillId="2" borderId="0" xfId="0" applyFont="1" applyFill="1" applyAlignment="1">
      <alignment horizontal="center" vertical="center"/>
    </xf>
    <xf numFmtId="0" fontId="0" fillId="2" borderId="16" xfId="0" applyFill="1" applyBorder="1"/>
    <xf numFmtId="0" fontId="0" fillId="2" borderId="16" xfId="0" applyFill="1" applyBorder="1" applyAlignment="1">
      <alignment horizontal="left" vertical="center"/>
    </xf>
    <xf numFmtId="0" fontId="0" fillId="2" borderId="16" xfId="0" applyFill="1" applyBorder="1" applyAlignment="1">
      <alignment horizontal="right" vertical="center"/>
    </xf>
    <xf numFmtId="0" fontId="0" fillId="12" borderId="0" xfId="0" applyFill="1" applyAlignment="1">
      <alignment horizontal="left" vertical="center"/>
    </xf>
    <xf numFmtId="0" fontId="7" fillId="12" borderId="0" xfId="0" applyFont="1" applyFill="1" applyAlignment="1">
      <alignment vertical="center"/>
    </xf>
    <xf numFmtId="0" fontId="7" fillId="12" borderId="0" xfId="0" applyFont="1" applyFill="1" applyAlignment="1">
      <alignment horizontal="center"/>
    </xf>
    <xf numFmtId="0" fontId="0" fillId="12" borderId="0" xfId="0" applyFill="1" applyAlignment="1">
      <alignment horizontal="right" vertical="center"/>
    </xf>
    <xf numFmtId="2" fontId="0" fillId="12" borderId="0" xfId="0" applyNumberFormat="1" applyFill="1"/>
    <xf numFmtId="0" fontId="6" fillId="12" borderId="0" xfId="0" applyFont="1" applyFill="1"/>
    <xf numFmtId="0" fontId="5" fillId="12" borderId="0" xfId="0" applyFont="1" applyFill="1" applyAlignment="1">
      <alignment horizontal="justify" vertical="center"/>
    </xf>
    <xf numFmtId="2" fontId="0" fillId="2" borderId="0" xfId="0" applyNumberFormat="1" applyFill="1" applyAlignment="1">
      <alignment horizontal="right" vertical="center"/>
    </xf>
    <xf numFmtId="0" fontId="2" fillId="12" borderId="0" xfId="0" applyFont="1" applyFill="1" applyAlignment="1">
      <alignment horizontal="right"/>
    </xf>
    <xf numFmtId="0" fontId="1" fillId="12" borderId="0" xfId="0" applyFont="1" applyFill="1" applyAlignment="1">
      <alignment horizontal="right"/>
    </xf>
    <xf numFmtId="0" fontId="2" fillId="12" borderId="0" xfId="0" applyFont="1" applyFill="1" applyAlignment="1">
      <alignment horizontal="right" vertical="center"/>
    </xf>
    <xf numFmtId="0" fontId="0" fillId="2" borderId="0" xfId="0" applyFill="1" applyAlignment="1">
      <alignment horizontal="justify"/>
    </xf>
    <xf numFmtId="0" fontId="0" fillId="2" borderId="16" xfId="0" applyFill="1" applyBorder="1" applyAlignment="1">
      <alignment horizontal="center"/>
    </xf>
    <xf numFmtId="0" fontId="1" fillId="2" borderId="7" xfId="0" applyFont="1" applyFill="1" applyBorder="1" applyAlignment="1">
      <alignment horizontal="center" vertical="center"/>
    </xf>
    <xf numFmtId="2" fontId="0" fillId="2" borderId="7" xfId="0" applyNumberFormat="1" applyFill="1" applyBorder="1" applyAlignment="1">
      <alignment horizontal="right" vertical="center"/>
    </xf>
    <xf numFmtId="0" fontId="0" fillId="2" borderId="17" xfId="0" applyFill="1" applyBorder="1"/>
    <xf numFmtId="0" fontId="0" fillId="12" borderId="0" xfId="0" applyFill="1" applyAlignment="1">
      <alignment vertical="center"/>
    </xf>
    <xf numFmtId="0" fontId="3" fillId="12" borderId="0" xfId="0" applyFont="1" applyFill="1" applyAlignment="1">
      <alignment horizontal="justify"/>
    </xf>
    <xf numFmtId="0" fontId="0" fillId="12" borderId="0" xfId="0" applyFill="1" applyAlignment="1">
      <alignment horizontal="justify"/>
    </xf>
    <xf numFmtId="0" fontId="0" fillId="2" borderId="0" xfId="0" applyFill="1" applyAlignment="1">
      <alignment vertical="top"/>
    </xf>
    <xf numFmtId="0" fontId="0" fillId="12" borderId="0" xfId="0" applyFill="1" applyAlignment="1">
      <alignment vertical="top"/>
    </xf>
    <xf numFmtId="0" fontId="2" fillId="12" borderId="0" xfId="0" applyFont="1" applyFill="1" applyAlignment="1">
      <alignment horizontal="center"/>
    </xf>
    <xf numFmtId="0" fontId="8" fillId="12" borderId="0" xfId="0" applyFont="1" applyFill="1"/>
    <xf numFmtId="0" fontId="9" fillId="12" borderId="0" xfId="0" applyFont="1" applyFill="1" applyAlignment="1">
      <alignment horizontal="right"/>
    </xf>
    <xf numFmtId="2" fontId="2" fillId="12" borderId="0" xfId="0" applyNumberFormat="1" applyFont="1" applyFill="1" applyAlignment="1">
      <alignment horizontal="right" vertical="center"/>
    </xf>
    <xf numFmtId="164" fontId="0" fillId="12" borderId="0" xfId="0" applyNumberFormat="1" applyFill="1"/>
    <xf numFmtId="0" fontId="14" fillId="12" borderId="0" xfId="0" applyFont="1" applyFill="1"/>
    <xf numFmtId="0" fontId="1" fillId="12" borderId="0" xfId="0" applyFont="1" applyFill="1" applyAlignment="1">
      <alignment horizontal="center" vertical="center"/>
    </xf>
    <xf numFmtId="2" fontId="0" fillId="12" borderId="0" xfId="0" applyNumberFormat="1" applyFill="1" applyAlignment="1">
      <alignment horizontal="right" vertical="center"/>
    </xf>
    <xf numFmtId="2" fontId="0" fillId="12" borderId="7" xfId="0" applyNumberFormat="1" applyFill="1" applyBorder="1" applyAlignment="1">
      <alignment horizontal="right" vertical="center"/>
    </xf>
    <xf numFmtId="2" fontId="17" fillId="2" borderId="0" xfId="0" applyNumberFormat="1" applyFont="1" applyFill="1" applyAlignment="1">
      <alignment horizontal="right" vertical="center"/>
    </xf>
    <xf numFmtId="0" fontId="17" fillId="2" borderId="0" xfId="0" applyFont="1" applyFill="1"/>
    <xf numFmtId="0" fontId="20" fillId="2" borderId="0" xfId="0" applyFont="1" applyFill="1" applyAlignment="1">
      <alignment horizontal="center"/>
    </xf>
    <xf numFmtId="0" fontId="16" fillId="2" borderId="0" xfId="0" applyFont="1" applyFill="1" applyAlignment="1">
      <alignment horizontal="right"/>
    </xf>
    <xf numFmtId="2" fontId="17" fillId="2" borderId="0" xfId="0" applyNumberFormat="1" applyFont="1" applyFill="1"/>
    <xf numFmtId="0" fontId="0" fillId="2" borderId="0" xfId="0" applyFill="1" applyAlignment="1">
      <alignment horizontal="center"/>
    </xf>
    <xf numFmtId="0" fontId="17" fillId="2" borderId="0" xfId="0" applyFont="1" applyFill="1" applyAlignment="1">
      <alignment horizontal="left" vertical="center"/>
    </xf>
    <xf numFmtId="0" fontId="17" fillId="2" borderId="0" xfId="0" applyFont="1" applyFill="1" applyAlignment="1">
      <alignment horizontal="right" vertical="center"/>
    </xf>
    <xf numFmtId="0" fontId="20" fillId="2" borderId="0" xfId="0" applyFont="1" applyFill="1" applyAlignment="1">
      <alignment vertical="center"/>
    </xf>
    <xf numFmtId="2" fontId="16" fillId="2" borderId="0" xfId="0" applyNumberFormat="1" applyFont="1" applyFill="1" applyAlignment="1">
      <alignment horizontal="right" vertical="center"/>
    </xf>
    <xf numFmtId="0" fontId="17" fillId="2" borderId="0" xfId="0" applyFont="1" applyFill="1" applyAlignment="1">
      <alignment horizontal="center"/>
    </xf>
    <xf numFmtId="164" fontId="17" fillId="2" borderId="0" xfId="0" applyNumberFormat="1" applyFont="1" applyFill="1"/>
    <xf numFmtId="0" fontId="21" fillId="2" borderId="0" xfId="0" applyFont="1" applyFill="1" applyAlignment="1">
      <alignment horizontal="justify" vertical="center"/>
    </xf>
    <xf numFmtId="2" fontId="16" fillId="2" borderId="0" xfId="0" applyNumberFormat="1" applyFont="1" applyFill="1"/>
    <xf numFmtId="0" fontId="16" fillId="2" borderId="0" xfId="0" applyFont="1" applyFill="1" applyAlignment="1">
      <alignment horizontal="center" vertical="center"/>
    </xf>
    <xf numFmtId="0" fontId="19" fillId="2" borderId="0" xfId="0" applyFont="1" applyFill="1"/>
    <xf numFmtId="0" fontId="17" fillId="2" borderId="0" xfId="0" applyFont="1" applyFill="1" applyAlignment="1">
      <alignment vertical="center"/>
    </xf>
    <xf numFmtId="0" fontId="23" fillId="2" borderId="0" xfId="0" applyFont="1" applyFill="1" applyAlignment="1">
      <alignment horizontal="justify"/>
    </xf>
    <xf numFmtId="0" fontId="17" fillId="2" borderId="0" xfId="0" applyFont="1" applyFill="1" applyAlignment="1">
      <alignment horizontal="justify"/>
    </xf>
    <xf numFmtId="0" fontId="16" fillId="2" borderId="0" xfId="0" applyFont="1" applyFill="1" applyAlignment="1">
      <alignment horizontal="right" vertical="center"/>
    </xf>
    <xf numFmtId="0" fontId="22" fillId="2" borderId="0" xfId="0" applyFont="1" applyFill="1"/>
    <xf numFmtId="0" fontId="24" fillId="2" borderId="0" xfId="0" applyFont="1" applyFill="1" applyAlignment="1">
      <alignment vertical="top" wrapText="1"/>
    </xf>
    <xf numFmtId="0" fontId="16" fillId="2" borderId="0" xfId="0" applyFont="1" applyFill="1" applyAlignment="1">
      <alignment horizontal="center"/>
    </xf>
    <xf numFmtId="0" fontId="25" fillId="2" borderId="0" xfId="0" applyFont="1" applyFill="1" applyAlignment="1">
      <alignment horizontal="right"/>
    </xf>
    <xf numFmtId="0" fontId="17" fillId="2" borderId="0" xfId="0" applyFont="1" applyFill="1" applyAlignment="1">
      <alignment vertical="top"/>
    </xf>
    <xf numFmtId="2" fontId="28" fillId="2" borderId="0" xfId="0" applyNumberFormat="1" applyFont="1" applyFill="1" applyAlignment="1">
      <alignment vertical="center" wrapText="1"/>
    </xf>
    <xf numFmtId="0" fontId="0" fillId="4" borderId="2" xfId="0" applyFill="1" applyBorder="1" applyAlignment="1" applyProtection="1">
      <alignment horizontal="right" vertical="center"/>
      <protection locked="0"/>
    </xf>
    <xf numFmtId="0" fontId="0" fillId="4" borderId="19"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36" xfId="0" applyFill="1" applyBorder="1" applyAlignment="1" applyProtection="1">
      <alignment horizontal="right" vertical="center"/>
      <protection locked="0"/>
    </xf>
    <xf numFmtId="0" fontId="0" fillId="4" borderId="37" xfId="0" applyFill="1" applyBorder="1" applyAlignment="1" applyProtection="1">
      <alignment horizontal="right" vertical="center"/>
      <protection locked="0"/>
    </xf>
    <xf numFmtId="0" fontId="11" fillId="11" borderId="1" xfId="0" applyFont="1" applyFill="1" applyBorder="1" applyAlignment="1">
      <alignment horizontal="center"/>
    </xf>
    <xf numFmtId="0" fontId="11" fillId="11" borderId="15" xfId="0" applyFont="1" applyFill="1" applyBorder="1" applyAlignment="1">
      <alignment horizontal="center"/>
    </xf>
    <xf numFmtId="0" fontId="11" fillId="8" borderId="1" xfId="0" applyFont="1" applyFill="1" applyBorder="1" applyAlignment="1">
      <alignment horizontal="center"/>
    </xf>
    <xf numFmtId="0" fontId="11" fillId="8" borderId="15" xfId="0" applyFont="1" applyFill="1" applyBorder="1" applyAlignment="1">
      <alignment horizontal="center"/>
    </xf>
    <xf numFmtId="0" fontId="11" fillId="8" borderId="3" xfId="0" applyFont="1" applyFill="1" applyBorder="1" applyAlignment="1">
      <alignment horizontal="center"/>
    </xf>
    <xf numFmtId="0" fontId="11" fillId="10" borderId="15" xfId="0" applyFont="1" applyFill="1" applyBorder="1" applyAlignment="1">
      <alignment horizontal="center"/>
    </xf>
    <xf numFmtId="0" fontId="11" fillId="9" borderId="1" xfId="0" applyFont="1" applyFill="1" applyBorder="1" applyAlignment="1">
      <alignment horizontal="center"/>
    </xf>
    <xf numFmtId="0" fontId="11" fillId="9" borderId="15" xfId="0" applyFont="1" applyFill="1" applyBorder="1" applyAlignment="1">
      <alignment horizontal="center"/>
    </xf>
    <xf numFmtId="0" fontId="11" fillId="9" borderId="3" xfId="0" applyFont="1" applyFill="1" applyBorder="1" applyAlignment="1">
      <alignment horizontal="center"/>
    </xf>
    <xf numFmtId="0" fontId="29" fillId="12" borderId="0" xfId="0" applyFont="1" applyFill="1"/>
    <xf numFmtId="49" fontId="13" fillId="2" borderId="28" xfId="0" applyNumberFormat="1" applyFont="1" applyFill="1" applyBorder="1" applyAlignment="1">
      <alignment vertical="top" wrapText="1"/>
    </xf>
    <xf numFmtId="49" fontId="13" fillId="2" borderId="0" xfId="0" applyNumberFormat="1" applyFont="1" applyFill="1" applyAlignment="1">
      <alignment vertical="top" wrapText="1"/>
    </xf>
    <xf numFmtId="0" fontId="11" fillId="2" borderId="5" xfId="0" applyFont="1" applyFill="1" applyBorder="1" applyAlignment="1">
      <alignment horizontal="center"/>
    </xf>
    <xf numFmtId="0" fontId="11" fillId="11" borderId="40" xfId="0" applyFont="1" applyFill="1" applyBorder="1" applyAlignment="1">
      <alignment horizontal="center" vertical="center"/>
    </xf>
    <xf numFmtId="0" fontId="11" fillId="10" borderId="42" xfId="0" applyFont="1" applyFill="1" applyBorder="1" applyAlignment="1">
      <alignment horizontal="center"/>
    </xf>
    <xf numFmtId="0" fontId="11" fillId="10" borderId="40" xfId="0" applyFont="1" applyFill="1" applyBorder="1" applyAlignment="1">
      <alignment horizontal="center"/>
    </xf>
    <xf numFmtId="0" fontId="0" fillId="8" borderId="23" xfId="0" applyFill="1" applyBorder="1" applyAlignment="1">
      <alignment horizontal="left" vertical="center"/>
    </xf>
    <xf numFmtId="0" fontId="0" fillId="8" borderId="24" xfId="0" applyFill="1" applyBorder="1" applyAlignment="1">
      <alignment horizontal="left" vertical="center"/>
    </xf>
    <xf numFmtId="0" fontId="0" fillId="8" borderId="25" xfId="0" applyFill="1" applyBorder="1" applyAlignment="1">
      <alignment horizontal="left" vertical="center"/>
    </xf>
    <xf numFmtId="2" fontId="26" fillId="2" borderId="5" xfId="0" applyNumberFormat="1" applyFont="1" applyFill="1" applyBorder="1" applyAlignment="1">
      <alignment horizontal="center" vertical="center" wrapText="1"/>
    </xf>
    <xf numFmtId="2" fontId="26" fillId="2" borderId="35" xfId="0" applyNumberFormat="1" applyFont="1" applyFill="1" applyBorder="1" applyAlignment="1">
      <alignment horizontal="center" vertical="center" wrapText="1"/>
    </xf>
    <xf numFmtId="2" fontId="26" fillId="2" borderId="6" xfId="0" applyNumberFormat="1" applyFont="1" applyFill="1" applyBorder="1" applyAlignment="1">
      <alignment horizontal="center" vertical="center" wrapText="1"/>
    </xf>
    <xf numFmtId="0" fontId="22" fillId="2" borderId="0" xfId="0" applyFont="1" applyFill="1" applyAlignment="1">
      <alignment horizontal="left"/>
    </xf>
    <xf numFmtId="0" fontId="0" fillId="11" borderId="8" xfId="0" applyFill="1" applyBorder="1" applyAlignment="1">
      <alignment horizontal="left" vertical="center"/>
    </xf>
    <xf numFmtId="0" fontId="0" fillId="8" borderId="9" xfId="0" applyFill="1" applyBorder="1" applyAlignment="1">
      <alignment horizontal="left" vertical="center"/>
    </xf>
    <xf numFmtId="0" fontId="0" fillId="8" borderId="10" xfId="0" applyFill="1" applyBorder="1" applyAlignment="1">
      <alignment horizontal="left" vertical="center"/>
    </xf>
    <xf numFmtId="0" fontId="0" fillId="8" borderId="11" xfId="0" applyFill="1" applyBorder="1" applyAlignment="1">
      <alignment horizontal="left" vertical="center"/>
    </xf>
    <xf numFmtId="0" fontId="0" fillId="10" borderId="44" xfId="0" applyFill="1" applyBorder="1" applyAlignment="1">
      <alignment horizontal="left" vertical="center"/>
    </xf>
    <xf numFmtId="0" fontId="0" fillId="10" borderId="45" xfId="0" applyFill="1" applyBorder="1" applyAlignment="1">
      <alignment horizontal="left" vertical="center"/>
    </xf>
    <xf numFmtId="0" fontId="0" fillId="10" borderId="46" xfId="0" applyFill="1" applyBorder="1" applyAlignment="1">
      <alignment horizontal="left"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13" borderId="30" xfId="0" applyFont="1" applyFill="1" applyBorder="1" applyAlignment="1">
      <alignment horizontal="center" vertical="center" textRotation="90"/>
    </xf>
    <xf numFmtId="0" fontId="1" fillId="13" borderId="29" xfId="0" applyFont="1" applyFill="1" applyBorder="1" applyAlignment="1">
      <alignment horizontal="center" vertical="center" textRotation="90"/>
    </xf>
    <xf numFmtId="0" fontId="1" fillId="13" borderId="31" xfId="0" applyFont="1" applyFill="1" applyBorder="1" applyAlignment="1">
      <alignment horizontal="center" vertical="center" textRotation="90"/>
    </xf>
    <xf numFmtId="0" fontId="1" fillId="13" borderId="33" xfId="0" applyFont="1" applyFill="1" applyBorder="1" applyAlignment="1">
      <alignment horizontal="center" vertical="center" textRotation="90"/>
    </xf>
    <xf numFmtId="0" fontId="1" fillId="13" borderId="32" xfId="0" applyFont="1" applyFill="1" applyBorder="1" applyAlignment="1">
      <alignment horizontal="center" vertical="center" textRotation="90"/>
    </xf>
    <xf numFmtId="0" fontId="1" fillId="13" borderId="34" xfId="0" applyFont="1" applyFill="1" applyBorder="1" applyAlignment="1">
      <alignment horizontal="center" vertical="center" textRotation="90"/>
    </xf>
    <xf numFmtId="0" fontId="0" fillId="11" borderId="18" xfId="0" applyFill="1" applyBorder="1" applyAlignment="1">
      <alignment horizontal="left" vertical="center"/>
    </xf>
    <xf numFmtId="0" fontId="13" fillId="14" borderId="30" xfId="0" applyFont="1" applyFill="1" applyBorder="1" applyAlignment="1">
      <alignment horizontal="justify" vertical="top" wrapText="1"/>
    </xf>
    <xf numFmtId="0" fontId="13" fillId="14" borderId="28" xfId="0" applyFont="1" applyFill="1" applyBorder="1" applyAlignment="1">
      <alignment horizontal="justify" vertical="top" wrapText="1"/>
    </xf>
    <xf numFmtId="0" fontId="13" fillId="14" borderId="29" xfId="0" applyFont="1" applyFill="1" applyBorder="1" applyAlignment="1">
      <alignment horizontal="justify" vertical="top" wrapText="1"/>
    </xf>
    <xf numFmtId="0" fontId="13" fillId="14" borderId="31" xfId="0" applyFont="1" applyFill="1" applyBorder="1" applyAlignment="1">
      <alignment horizontal="justify" vertical="top" wrapText="1"/>
    </xf>
    <xf numFmtId="0" fontId="13" fillId="14" borderId="0" xfId="0" applyFont="1" applyFill="1" applyAlignment="1">
      <alignment horizontal="justify" vertical="top" wrapText="1"/>
    </xf>
    <xf numFmtId="0" fontId="13" fillId="14" borderId="33" xfId="0" applyFont="1" applyFill="1" applyBorder="1" applyAlignment="1">
      <alignment horizontal="justify" vertical="top" wrapText="1"/>
    </xf>
    <xf numFmtId="0" fontId="13" fillId="14" borderId="32" xfId="0" applyFont="1" applyFill="1" applyBorder="1" applyAlignment="1">
      <alignment horizontal="justify" vertical="top" wrapText="1"/>
    </xf>
    <xf numFmtId="0" fontId="13" fillId="14" borderId="39" xfId="0" applyFont="1" applyFill="1" applyBorder="1" applyAlignment="1">
      <alignment horizontal="justify" vertical="top" wrapText="1"/>
    </xf>
    <xf numFmtId="0" fontId="13" fillId="14" borderId="34" xfId="0" applyFont="1" applyFill="1" applyBorder="1" applyAlignment="1">
      <alignment horizontal="justify" vertical="top" wrapText="1"/>
    </xf>
    <xf numFmtId="0" fontId="0" fillId="11" borderId="41" xfId="0" applyFill="1" applyBorder="1" applyAlignment="1">
      <alignment horizontal="left" vertical="center"/>
    </xf>
    <xf numFmtId="0" fontId="1" fillId="13" borderId="14" xfId="0" applyFont="1" applyFill="1" applyBorder="1" applyAlignment="1">
      <alignment horizontal="center" vertical="center" textRotation="90"/>
    </xf>
    <xf numFmtId="0" fontId="1" fillId="13" borderId="26" xfId="0" applyFont="1" applyFill="1" applyBorder="1" applyAlignment="1">
      <alignment horizontal="center" vertical="center" textRotation="90"/>
    </xf>
    <xf numFmtId="0" fontId="1" fillId="13" borderId="13" xfId="0" applyFont="1" applyFill="1" applyBorder="1" applyAlignment="1">
      <alignment horizontal="center" vertical="center" textRotation="90"/>
    </xf>
    <xf numFmtId="0" fontId="0" fillId="8" borderId="20" xfId="0" applyFill="1" applyBorder="1" applyAlignment="1">
      <alignment horizontal="left" vertical="center"/>
    </xf>
    <xf numFmtId="0" fontId="0" fillId="8" borderId="21" xfId="0" applyFill="1" applyBorder="1" applyAlignment="1">
      <alignment horizontal="left" vertical="center"/>
    </xf>
    <xf numFmtId="0" fontId="0" fillId="8" borderId="22" xfId="0" applyFill="1" applyBorder="1" applyAlignment="1">
      <alignment horizontal="left" vertical="center"/>
    </xf>
    <xf numFmtId="0" fontId="0" fillId="10" borderId="43" xfId="0" applyFill="1" applyBorder="1" applyAlignment="1">
      <alignment horizontal="left" vertical="center"/>
    </xf>
    <xf numFmtId="0" fontId="0" fillId="10" borderId="16" xfId="0" applyFill="1" applyBorder="1" applyAlignment="1">
      <alignment horizontal="left" vertical="center"/>
    </xf>
    <xf numFmtId="0" fontId="0" fillId="10" borderId="17" xfId="0" applyFill="1" applyBorder="1" applyAlignment="1">
      <alignment horizontal="left" vertical="center"/>
    </xf>
    <xf numFmtId="0" fontId="0" fillId="10" borderId="9" xfId="0" applyFill="1" applyBorder="1" applyAlignment="1">
      <alignment horizontal="left" vertical="center"/>
    </xf>
    <xf numFmtId="0" fontId="0" fillId="10" borderId="10" xfId="0" applyFill="1" applyBorder="1" applyAlignment="1">
      <alignment horizontal="left" vertical="center"/>
    </xf>
    <xf numFmtId="0" fontId="0" fillId="10" borderId="11" xfId="0" applyFill="1" applyBorder="1" applyAlignment="1">
      <alignment horizontal="left" vertical="center"/>
    </xf>
    <xf numFmtId="0" fontId="30" fillId="14" borderId="27" xfId="0" applyFont="1" applyFill="1" applyBorder="1" applyAlignment="1">
      <alignment horizontal="center" vertical="center"/>
    </xf>
    <xf numFmtId="0" fontId="30" fillId="14" borderId="38" xfId="0" applyFont="1" applyFill="1" applyBorder="1" applyAlignment="1">
      <alignment horizontal="center" vertical="center"/>
    </xf>
    <xf numFmtId="0" fontId="30" fillId="14" borderId="12" xfId="0" applyFont="1" applyFill="1" applyBorder="1" applyAlignment="1">
      <alignment horizontal="center" vertical="center"/>
    </xf>
    <xf numFmtId="0" fontId="27" fillId="0" borderId="30" xfId="0" applyFont="1" applyBorder="1" applyAlignment="1">
      <alignment horizontal="left" wrapText="1"/>
    </xf>
    <xf numFmtId="0" fontId="27" fillId="0" borderId="28" xfId="0" applyFont="1" applyBorder="1" applyAlignment="1">
      <alignment horizontal="left" wrapText="1"/>
    </xf>
    <xf numFmtId="0" fontId="27" fillId="0" borderId="29" xfId="0" applyFont="1" applyBorder="1" applyAlignment="1">
      <alignment horizontal="left" wrapText="1"/>
    </xf>
    <xf numFmtId="0" fontId="27" fillId="0" borderId="31" xfId="0" applyFont="1" applyBorder="1" applyAlignment="1">
      <alignment horizontal="left" wrapText="1"/>
    </xf>
    <xf numFmtId="0" fontId="27" fillId="0" borderId="0" xfId="0" applyFont="1" applyAlignment="1">
      <alignment horizontal="left" wrapText="1"/>
    </xf>
    <xf numFmtId="0" fontId="27" fillId="0" borderId="33" xfId="0" applyFont="1" applyBorder="1" applyAlignment="1">
      <alignment horizontal="left" wrapText="1"/>
    </xf>
    <xf numFmtId="2" fontId="28" fillId="2" borderId="30" xfId="0" applyNumberFormat="1" applyFont="1" applyFill="1" applyBorder="1" applyAlignment="1">
      <alignment horizontal="left" vertical="center" wrapText="1"/>
    </xf>
    <xf numFmtId="2" fontId="28" fillId="2" borderId="28" xfId="0" applyNumberFormat="1" applyFont="1" applyFill="1" applyBorder="1" applyAlignment="1">
      <alignment horizontal="left" vertical="center" wrapText="1"/>
    </xf>
    <xf numFmtId="2" fontId="28" fillId="2" borderId="29" xfId="0" applyNumberFormat="1" applyFont="1" applyFill="1" applyBorder="1" applyAlignment="1">
      <alignment horizontal="left" vertical="center" wrapText="1"/>
    </xf>
    <xf numFmtId="2" fontId="28" fillId="2" borderId="32" xfId="0" applyNumberFormat="1" applyFont="1" applyFill="1" applyBorder="1" applyAlignment="1">
      <alignment horizontal="left" vertical="center" wrapText="1"/>
    </xf>
    <xf numFmtId="2" fontId="28" fillId="2" borderId="39" xfId="0" applyNumberFormat="1" applyFont="1" applyFill="1" applyBorder="1" applyAlignment="1">
      <alignment horizontal="left" vertical="center" wrapText="1"/>
    </xf>
    <xf numFmtId="2" fontId="28" fillId="2" borderId="34" xfId="0" applyNumberFormat="1" applyFont="1" applyFill="1" applyBorder="1" applyAlignment="1">
      <alignment horizontal="left" vertical="center" wrapText="1"/>
    </xf>
    <xf numFmtId="0" fontId="17" fillId="2" borderId="0" xfId="0" applyFont="1" applyFill="1" applyAlignment="1">
      <alignment horizontal="center"/>
    </xf>
    <xf numFmtId="0" fontId="0" fillId="9" borderId="20"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xf>
    <xf numFmtId="0" fontId="0" fillId="9" borderId="9" xfId="0" applyFill="1" applyBorder="1" applyAlignment="1">
      <alignment horizontal="left" vertical="center"/>
    </xf>
    <xf numFmtId="0" fontId="0" fillId="9" borderId="10" xfId="0" applyFill="1" applyBorder="1" applyAlignment="1">
      <alignment horizontal="left" vertical="center"/>
    </xf>
    <xf numFmtId="0" fontId="0" fillId="9" borderId="11" xfId="0" applyFill="1" applyBorder="1" applyAlignment="1">
      <alignment horizontal="left" vertical="center"/>
    </xf>
    <xf numFmtId="0" fontId="0" fillId="9" borderId="23" xfId="0" applyFill="1" applyBorder="1" applyAlignment="1">
      <alignment horizontal="left" vertical="center"/>
    </xf>
    <xf numFmtId="0" fontId="0" fillId="9" borderId="24" xfId="0" applyFill="1" applyBorder="1" applyAlignment="1">
      <alignment horizontal="left" vertical="center"/>
    </xf>
    <xf numFmtId="0" fontId="0" fillId="9" borderId="25" xfId="0" applyFill="1" applyBorder="1" applyAlignment="1">
      <alignment horizontal="left" vertical="center"/>
    </xf>
    <xf numFmtId="0" fontId="13" fillId="2" borderId="2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2" xfId="0" applyFont="1" applyFill="1" applyBorder="1" applyAlignment="1">
      <alignment horizontal="center" vertical="center"/>
    </xf>
    <xf numFmtId="0" fontId="0" fillId="12" borderId="0" xfId="0" applyFill="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5" borderId="1" xfId="0" applyFill="1" applyBorder="1" applyAlignment="1">
      <alignment horizontal="center"/>
    </xf>
    <xf numFmtId="0" fontId="0" fillId="5" borderId="3" xfId="0" applyFill="1" applyBorder="1" applyAlignment="1">
      <alignment horizontal="center"/>
    </xf>
    <xf numFmtId="0" fontId="14" fillId="12" borderId="0" xfId="0" applyFont="1" applyFill="1" applyAlignment="1">
      <alignment horizontal="left"/>
    </xf>
    <xf numFmtId="0" fontId="13" fillId="12" borderId="0" xfId="0" applyFont="1" applyFill="1" applyAlignment="1">
      <alignment horizontal="justify" vertical="top" wrapText="1"/>
    </xf>
    <xf numFmtId="0" fontId="30" fillId="14" borderId="27" xfId="0" applyFont="1" applyFill="1" applyBorder="1" applyAlignment="1">
      <alignment horizontal="center"/>
    </xf>
    <xf numFmtId="0" fontId="30" fillId="14" borderId="38" xfId="0" applyFont="1" applyFill="1" applyBorder="1" applyAlignment="1">
      <alignment horizontal="center"/>
    </xf>
    <xf numFmtId="0" fontId="30" fillId="14" borderId="12" xfId="0" applyFont="1" applyFill="1" applyBorder="1" applyAlignment="1">
      <alignment horizontal="center"/>
    </xf>
    <xf numFmtId="49" fontId="13" fillId="14" borderId="30" xfId="0" applyNumberFormat="1" applyFont="1" applyFill="1" applyBorder="1" applyAlignment="1">
      <alignment horizontal="left" vertical="top" wrapText="1"/>
    </xf>
    <xf numFmtId="49" fontId="13" fillId="14" borderId="28" xfId="0" applyNumberFormat="1" applyFont="1" applyFill="1" applyBorder="1" applyAlignment="1">
      <alignment horizontal="left" vertical="top" wrapText="1"/>
    </xf>
    <xf numFmtId="49" fontId="13" fillId="14" borderId="29" xfId="0" applyNumberFormat="1" applyFont="1" applyFill="1" applyBorder="1" applyAlignment="1">
      <alignment horizontal="left" vertical="top" wrapText="1"/>
    </xf>
    <xf numFmtId="49" fontId="13" fillId="14" borderId="31" xfId="0" applyNumberFormat="1" applyFont="1" applyFill="1" applyBorder="1" applyAlignment="1">
      <alignment horizontal="left" vertical="top" wrapText="1"/>
    </xf>
    <xf numFmtId="49" fontId="13" fillId="14" borderId="0" xfId="0" applyNumberFormat="1" applyFont="1" applyFill="1" applyAlignment="1">
      <alignment horizontal="left" vertical="top" wrapText="1"/>
    </xf>
    <xf numFmtId="49" fontId="13" fillId="14" borderId="33" xfId="0" applyNumberFormat="1" applyFont="1" applyFill="1" applyBorder="1" applyAlignment="1">
      <alignment horizontal="left" vertical="top" wrapText="1"/>
    </xf>
    <xf numFmtId="49" fontId="13" fillId="14" borderId="32" xfId="0" applyNumberFormat="1" applyFont="1" applyFill="1" applyBorder="1" applyAlignment="1">
      <alignment horizontal="left" vertical="top" wrapText="1"/>
    </xf>
    <xf numFmtId="49" fontId="13" fillId="14" borderId="39" xfId="0" applyNumberFormat="1" applyFont="1" applyFill="1" applyBorder="1" applyAlignment="1">
      <alignment horizontal="left" vertical="top" wrapText="1"/>
    </xf>
    <xf numFmtId="49" fontId="13" fillId="14" borderId="34" xfId="0" applyNumberFormat="1" applyFont="1" applyFill="1" applyBorder="1" applyAlignment="1">
      <alignment horizontal="left" vertical="top" wrapText="1"/>
    </xf>
    <xf numFmtId="0" fontId="27" fillId="0" borderId="32" xfId="0" applyFont="1" applyBorder="1" applyAlignment="1">
      <alignment horizontal="left" wrapText="1"/>
    </xf>
    <xf numFmtId="0" fontId="27" fillId="0" borderId="39" xfId="0" applyFont="1" applyBorder="1" applyAlignment="1">
      <alignment horizontal="left" wrapText="1"/>
    </xf>
    <xf numFmtId="0" fontId="27" fillId="0" borderId="34" xfId="0" applyFont="1" applyBorder="1" applyAlignment="1">
      <alignment horizontal="left" wrapText="1"/>
    </xf>
    <xf numFmtId="2" fontId="26" fillId="2" borderId="27" xfId="0" applyNumberFormat="1" applyFont="1" applyFill="1" applyBorder="1" applyAlignment="1">
      <alignment horizontal="center" vertical="center" wrapText="1"/>
    </xf>
    <xf numFmtId="2" fontId="26" fillId="2" borderId="38" xfId="0" applyNumberFormat="1" applyFont="1" applyFill="1" applyBorder="1" applyAlignment="1">
      <alignment horizontal="center" vertical="center" wrapText="1"/>
    </xf>
    <xf numFmtId="2" fontId="26" fillId="2" borderId="1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3.png"/><Relationship Id="rId3" Type="http://schemas.openxmlformats.org/officeDocument/2006/relationships/image" Target="../media/image1.png"/><Relationship Id="rId7" Type="http://schemas.openxmlformats.org/officeDocument/2006/relationships/image" Target="../media/image10.png"/><Relationship Id="rId12"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4.jpe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8</xdr:col>
      <xdr:colOff>276225</xdr:colOff>
      <xdr:row>104</xdr:row>
      <xdr:rowOff>0</xdr:rowOff>
    </xdr:from>
    <xdr:ext cx="65" cy="172227"/>
    <xdr:sp macro="" textlink="">
      <xdr:nvSpPr>
        <xdr:cNvPr id="4" name="CaixaDeTexto 3">
          <a:extLst>
            <a:ext uri="{FF2B5EF4-FFF2-40B4-BE49-F238E27FC236}">
              <a16:creationId xmlns:a16="http://schemas.microsoft.com/office/drawing/2014/main" id="{343B1447-981C-41D2-9AAA-CDAC85D86AB9}"/>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23</xdr:row>
      <xdr:rowOff>0</xdr:rowOff>
    </xdr:from>
    <xdr:to>
      <xdr:col>3</xdr:col>
      <xdr:colOff>38100</xdr:colOff>
      <xdr:row>24</xdr:row>
      <xdr:rowOff>28575</xdr:rowOff>
    </xdr:to>
    <xdr:pic>
      <xdr:nvPicPr>
        <xdr:cNvPr id="5" name="Imagem 4">
          <a:extLst>
            <a:ext uri="{FF2B5EF4-FFF2-40B4-BE49-F238E27FC236}">
              <a16:creationId xmlns:a16="http://schemas.microsoft.com/office/drawing/2014/main" id="{1F3C3C62-83CB-4DA7-9578-2AC0D16BBD4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6" name="Imagem 5">
          <a:extLst>
            <a:ext uri="{FF2B5EF4-FFF2-40B4-BE49-F238E27FC236}">
              <a16:creationId xmlns:a16="http://schemas.microsoft.com/office/drawing/2014/main" id="{B4BC11CC-5E55-4777-839B-438E7ABA065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7" name="Imagem 6">
          <a:extLst>
            <a:ext uri="{FF2B5EF4-FFF2-40B4-BE49-F238E27FC236}">
              <a16:creationId xmlns:a16="http://schemas.microsoft.com/office/drawing/2014/main" id="{3E45A6DB-7067-4697-A77C-467CA045BF7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107</xdr:row>
      <xdr:rowOff>0</xdr:rowOff>
    </xdr:from>
    <xdr:ext cx="65" cy="172227"/>
    <xdr:sp macro="" textlink="">
      <xdr:nvSpPr>
        <xdr:cNvPr id="8" name="CaixaDeTexto 7">
          <a:extLst>
            <a:ext uri="{FF2B5EF4-FFF2-40B4-BE49-F238E27FC236}">
              <a16:creationId xmlns:a16="http://schemas.microsoft.com/office/drawing/2014/main" id="{7B6570D6-1920-4EE4-A0A2-616153B71935}"/>
            </a:ext>
          </a:extLst>
        </xdr:cNvPr>
        <xdr:cNvSpPr txBox="1"/>
      </xdr:nvSpPr>
      <xdr:spPr>
        <a:xfrm>
          <a:off x="8763000" y="2423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26</xdr:row>
      <xdr:rowOff>0</xdr:rowOff>
    </xdr:from>
    <xdr:to>
      <xdr:col>3</xdr:col>
      <xdr:colOff>38100</xdr:colOff>
      <xdr:row>27</xdr:row>
      <xdr:rowOff>28575</xdr:rowOff>
    </xdr:to>
    <xdr:pic>
      <xdr:nvPicPr>
        <xdr:cNvPr id="9" name="Imagem 8">
          <a:extLst>
            <a:ext uri="{FF2B5EF4-FFF2-40B4-BE49-F238E27FC236}">
              <a16:creationId xmlns:a16="http://schemas.microsoft.com/office/drawing/2014/main" id="{64957DF9-8E94-4DA3-8260-077BC26A883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 name="Imagem 9">
          <a:extLst>
            <a:ext uri="{FF2B5EF4-FFF2-40B4-BE49-F238E27FC236}">
              <a16:creationId xmlns:a16="http://schemas.microsoft.com/office/drawing/2014/main" id="{E722090C-C24E-4B5E-834D-B2BCEF12F1F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 name="Imagem 10">
          <a:extLst>
            <a:ext uri="{FF2B5EF4-FFF2-40B4-BE49-F238E27FC236}">
              <a16:creationId xmlns:a16="http://schemas.microsoft.com/office/drawing/2014/main" id="{7A2154BA-A2AE-403D-8CB0-2441D2D4FA3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 name="Imagem 11">
          <a:extLst>
            <a:ext uri="{FF2B5EF4-FFF2-40B4-BE49-F238E27FC236}">
              <a16:creationId xmlns:a16="http://schemas.microsoft.com/office/drawing/2014/main" id="{8383A0D9-C57F-410F-9022-B1E15AC4D48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104</xdr:row>
      <xdr:rowOff>0</xdr:rowOff>
    </xdr:from>
    <xdr:ext cx="65" cy="172227"/>
    <xdr:sp macro="" textlink="">
      <xdr:nvSpPr>
        <xdr:cNvPr id="13" name="CaixaDeTexto 12">
          <a:extLst>
            <a:ext uri="{FF2B5EF4-FFF2-40B4-BE49-F238E27FC236}">
              <a16:creationId xmlns:a16="http://schemas.microsoft.com/office/drawing/2014/main" id="{B50634C8-D287-4DE8-8804-7CB09FF3599F}"/>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14" name="CaixaDeTexto 13">
          <a:extLst>
            <a:ext uri="{FF2B5EF4-FFF2-40B4-BE49-F238E27FC236}">
              <a16:creationId xmlns:a16="http://schemas.microsoft.com/office/drawing/2014/main" id="{7A2A9498-CA20-4A90-89E4-BC36D636B2FA}"/>
            </a:ext>
          </a:extLst>
        </xdr:cNvPr>
        <xdr:cNvSpPr txBox="1"/>
      </xdr:nvSpPr>
      <xdr:spPr>
        <a:xfrm>
          <a:off x="9610725" y="2377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15" name="CaixaDeTexto 14">
          <a:extLst>
            <a:ext uri="{FF2B5EF4-FFF2-40B4-BE49-F238E27FC236}">
              <a16:creationId xmlns:a16="http://schemas.microsoft.com/office/drawing/2014/main" id="{5CC0ACCA-2F2C-4FD8-9FC0-371BDE08E30E}"/>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16" name="CaixaDeTexto 15">
          <a:extLst>
            <a:ext uri="{FF2B5EF4-FFF2-40B4-BE49-F238E27FC236}">
              <a16:creationId xmlns:a16="http://schemas.microsoft.com/office/drawing/2014/main" id="{1798979C-0DDD-4589-B21B-86C7FA580B0E}"/>
            </a:ext>
          </a:extLst>
        </xdr:cNvPr>
        <xdr:cNvSpPr txBox="1"/>
      </xdr:nvSpPr>
      <xdr:spPr>
        <a:xfrm>
          <a:off x="9610725" y="2377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17" name="CaixaDeTexto 16">
          <a:extLst>
            <a:ext uri="{FF2B5EF4-FFF2-40B4-BE49-F238E27FC236}">
              <a16:creationId xmlns:a16="http://schemas.microsoft.com/office/drawing/2014/main" id="{953EB8E2-353A-4831-AC69-28E968268C6B}"/>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19</xdr:row>
      <xdr:rowOff>0</xdr:rowOff>
    </xdr:from>
    <xdr:to>
      <xdr:col>3</xdr:col>
      <xdr:colOff>38100</xdr:colOff>
      <xdr:row>20</xdr:row>
      <xdr:rowOff>28575</xdr:rowOff>
    </xdr:to>
    <xdr:pic>
      <xdr:nvPicPr>
        <xdr:cNvPr id="18" name="Imagem 17">
          <a:extLst>
            <a:ext uri="{FF2B5EF4-FFF2-40B4-BE49-F238E27FC236}">
              <a16:creationId xmlns:a16="http://schemas.microsoft.com/office/drawing/2014/main" id="{2A4637FA-E7A3-4D48-ADE1-61C2FF54304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9" name="Imagem 18">
          <a:extLst>
            <a:ext uri="{FF2B5EF4-FFF2-40B4-BE49-F238E27FC236}">
              <a16:creationId xmlns:a16="http://schemas.microsoft.com/office/drawing/2014/main" id="{87C4D297-B048-4090-B60A-8D1EEAFD1C8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20" name="Imagem 19">
          <a:extLst>
            <a:ext uri="{FF2B5EF4-FFF2-40B4-BE49-F238E27FC236}">
              <a16:creationId xmlns:a16="http://schemas.microsoft.com/office/drawing/2014/main" id="{542276AB-9A9F-4D93-A7EA-386F0D6E995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21" name="Imagem 20">
          <a:extLst>
            <a:ext uri="{FF2B5EF4-FFF2-40B4-BE49-F238E27FC236}">
              <a16:creationId xmlns:a16="http://schemas.microsoft.com/office/drawing/2014/main" id="{64C7FAAC-3894-46DE-B30A-F9A8DD8941C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190500</xdr:colOff>
      <xdr:row>48</xdr:row>
      <xdr:rowOff>204787</xdr:rowOff>
    </xdr:from>
    <xdr:ext cx="65" cy="172227"/>
    <xdr:sp macro="" textlink="">
      <xdr:nvSpPr>
        <xdr:cNvPr id="26" name="CaixaDeTexto 25">
          <a:extLst>
            <a:ext uri="{FF2B5EF4-FFF2-40B4-BE49-F238E27FC236}">
              <a16:creationId xmlns:a16="http://schemas.microsoft.com/office/drawing/2014/main" id="{3E480CB6-9171-4353-8143-EF6273A3E320}"/>
            </a:ext>
          </a:extLst>
        </xdr:cNvPr>
        <xdr:cNvSpPr txBox="1"/>
      </xdr:nvSpPr>
      <xdr:spPr>
        <a:xfrm>
          <a:off x="4972050" y="1094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5</xdr:col>
      <xdr:colOff>119062</xdr:colOff>
      <xdr:row>6</xdr:row>
      <xdr:rowOff>0</xdr:rowOff>
    </xdr:from>
    <xdr:ext cx="65" cy="219163"/>
    <xdr:sp macro="" textlink="">
      <xdr:nvSpPr>
        <xdr:cNvPr id="58" name="CaixaDeTexto 57">
          <a:extLst>
            <a:ext uri="{FF2B5EF4-FFF2-40B4-BE49-F238E27FC236}">
              <a16:creationId xmlns:a16="http://schemas.microsoft.com/office/drawing/2014/main" id="{69D63334-41D2-44C4-BA17-D187C48A26F3}"/>
            </a:ext>
          </a:extLst>
        </xdr:cNvPr>
        <xdr:cNvSpPr txBox="1"/>
      </xdr:nvSpPr>
      <xdr:spPr>
        <a:xfrm>
          <a:off x="23955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5</xdr:col>
      <xdr:colOff>119062</xdr:colOff>
      <xdr:row>6</xdr:row>
      <xdr:rowOff>0</xdr:rowOff>
    </xdr:from>
    <xdr:ext cx="65" cy="219163"/>
    <xdr:sp macro="" textlink="">
      <xdr:nvSpPr>
        <xdr:cNvPr id="59" name="CaixaDeTexto 58">
          <a:extLst>
            <a:ext uri="{FF2B5EF4-FFF2-40B4-BE49-F238E27FC236}">
              <a16:creationId xmlns:a16="http://schemas.microsoft.com/office/drawing/2014/main" id="{15839AD6-5C73-46FF-AC08-27D43FFC2D79}"/>
            </a:ext>
          </a:extLst>
        </xdr:cNvPr>
        <xdr:cNvSpPr txBox="1"/>
      </xdr:nvSpPr>
      <xdr:spPr>
        <a:xfrm>
          <a:off x="23955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2</xdr:col>
      <xdr:colOff>0</xdr:colOff>
      <xdr:row>1</xdr:row>
      <xdr:rowOff>0</xdr:rowOff>
    </xdr:from>
    <xdr:to>
      <xdr:col>11</xdr:col>
      <xdr:colOff>156845</xdr:colOff>
      <xdr:row>8</xdr:row>
      <xdr:rowOff>105410</xdr:rowOff>
    </xdr:to>
    <xdr:pic>
      <xdr:nvPicPr>
        <xdr:cNvPr id="60" name="Imagem 59">
          <a:extLst>
            <a:ext uri="{FF2B5EF4-FFF2-40B4-BE49-F238E27FC236}">
              <a16:creationId xmlns:a16="http://schemas.microsoft.com/office/drawing/2014/main" id="{66D1052B-EEEE-4142-B7E5-2E775D825168}"/>
            </a:ext>
          </a:extLst>
        </xdr:cNvPr>
        <xdr:cNvPicPr/>
      </xdr:nvPicPr>
      <xdr:blipFill>
        <a:blip xmlns:r="http://schemas.openxmlformats.org/officeDocument/2006/relationships" r:embed="rId2"/>
        <a:stretch>
          <a:fillRect/>
        </a:stretch>
      </xdr:blipFill>
      <xdr:spPr>
        <a:xfrm>
          <a:off x="514350" y="228600"/>
          <a:ext cx="6119495" cy="1705610"/>
        </a:xfrm>
        <a:prstGeom prst="rect">
          <a:avLst/>
        </a:prstGeom>
      </xdr:spPr>
    </xdr:pic>
    <xdr:clientData/>
  </xdr:twoCellAnchor>
  <xdr:twoCellAnchor editAs="oneCell">
    <xdr:from>
      <xdr:col>11</xdr:col>
      <xdr:colOff>114300</xdr:colOff>
      <xdr:row>1</xdr:row>
      <xdr:rowOff>0</xdr:rowOff>
    </xdr:from>
    <xdr:to>
      <xdr:col>20</xdr:col>
      <xdr:colOff>466725</xdr:colOff>
      <xdr:row>8</xdr:row>
      <xdr:rowOff>123825</xdr:rowOff>
    </xdr:to>
    <xdr:pic>
      <xdr:nvPicPr>
        <xdr:cNvPr id="61" name="Imagem 60">
          <a:extLst>
            <a:ext uri="{FF2B5EF4-FFF2-40B4-BE49-F238E27FC236}">
              <a16:creationId xmlns:a16="http://schemas.microsoft.com/office/drawing/2014/main" id="{E3636A2F-C40F-47BC-9FCD-BA3295B705E1}"/>
            </a:ext>
          </a:extLst>
        </xdr:cNvPr>
        <xdr:cNvPicPr/>
      </xdr:nvPicPr>
      <xdr:blipFill>
        <a:blip xmlns:r="http://schemas.openxmlformats.org/officeDocument/2006/relationships" r:embed="rId3"/>
        <a:stretch>
          <a:fillRect/>
        </a:stretch>
      </xdr:blipFill>
      <xdr:spPr>
        <a:xfrm>
          <a:off x="6591300" y="228600"/>
          <a:ext cx="6267450" cy="1724025"/>
        </a:xfrm>
        <a:prstGeom prst="rect">
          <a:avLst/>
        </a:prstGeom>
      </xdr:spPr>
    </xdr:pic>
    <xdr:clientData/>
  </xdr:twoCellAnchor>
  <xdr:twoCellAnchor>
    <xdr:from>
      <xdr:col>3</xdr:col>
      <xdr:colOff>0</xdr:colOff>
      <xdr:row>23</xdr:row>
      <xdr:rowOff>0</xdr:rowOff>
    </xdr:from>
    <xdr:to>
      <xdr:col>3</xdr:col>
      <xdr:colOff>38100</xdr:colOff>
      <xdr:row>24</xdr:row>
      <xdr:rowOff>28575</xdr:rowOff>
    </xdr:to>
    <xdr:pic>
      <xdr:nvPicPr>
        <xdr:cNvPr id="62" name="Imagem 61">
          <a:extLst>
            <a:ext uri="{FF2B5EF4-FFF2-40B4-BE49-F238E27FC236}">
              <a16:creationId xmlns:a16="http://schemas.microsoft.com/office/drawing/2014/main" id="{2E9A7C86-64DF-49AE-9A59-CEA8444B068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63" name="Imagem 62">
          <a:extLst>
            <a:ext uri="{FF2B5EF4-FFF2-40B4-BE49-F238E27FC236}">
              <a16:creationId xmlns:a16="http://schemas.microsoft.com/office/drawing/2014/main" id="{054BD3AF-A75C-4261-8E04-B77F7FA6523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64" name="Imagem 63">
          <a:extLst>
            <a:ext uri="{FF2B5EF4-FFF2-40B4-BE49-F238E27FC236}">
              <a16:creationId xmlns:a16="http://schemas.microsoft.com/office/drawing/2014/main" id="{E61828E3-B717-4FEC-BFD1-B5086853F6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5" name="Imagem 64">
          <a:extLst>
            <a:ext uri="{FF2B5EF4-FFF2-40B4-BE49-F238E27FC236}">
              <a16:creationId xmlns:a16="http://schemas.microsoft.com/office/drawing/2014/main" id="{2CA8040E-C9E4-43B0-B9CD-2A5C72D5B9D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6" name="Imagem 65">
          <a:extLst>
            <a:ext uri="{FF2B5EF4-FFF2-40B4-BE49-F238E27FC236}">
              <a16:creationId xmlns:a16="http://schemas.microsoft.com/office/drawing/2014/main" id="{F1073DE5-D85E-4C84-B616-13BC261AC8E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67" name="Imagem 66">
          <a:extLst>
            <a:ext uri="{FF2B5EF4-FFF2-40B4-BE49-F238E27FC236}">
              <a16:creationId xmlns:a16="http://schemas.microsoft.com/office/drawing/2014/main" id="{CF7A11E0-F5E2-4430-BB22-F6214A98F19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68" name="Imagem 67">
          <a:extLst>
            <a:ext uri="{FF2B5EF4-FFF2-40B4-BE49-F238E27FC236}">
              <a16:creationId xmlns:a16="http://schemas.microsoft.com/office/drawing/2014/main" id="{2877D4A3-20E6-48A4-BE53-5C6EAFF98C1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69" name="Imagem 68">
          <a:extLst>
            <a:ext uri="{FF2B5EF4-FFF2-40B4-BE49-F238E27FC236}">
              <a16:creationId xmlns:a16="http://schemas.microsoft.com/office/drawing/2014/main" id="{EBB41632-A5C7-4661-9CAC-62D2314F1B5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70" name="Imagem 69">
          <a:extLst>
            <a:ext uri="{FF2B5EF4-FFF2-40B4-BE49-F238E27FC236}">
              <a16:creationId xmlns:a16="http://schemas.microsoft.com/office/drawing/2014/main" id="{98369CD0-E962-4D7F-AA65-581FBCE3F9B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1" name="Imagem 70">
          <a:extLst>
            <a:ext uri="{FF2B5EF4-FFF2-40B4-BE49-F238E27FC236}">
              <a16:creationId xmlns:a16="http://schemas.microsoft.com/office/drawing/2014/main" id="{26F0AB89-4650-4EEB-84CB-8825786E089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2" name="Imagem 71">
          <a:extLst>
            <a:ext uri="{FF2B5EF4-FFF2-40B4-BE49-F238E27FC236}">
              <a16:creationId xmlns:a16="http://schemas.microsoft.com/office/drawing/2014/main" id="{9834859D-D911-424B-8E44-9FEAB8449A9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73" name="Imagem 72">
          <a:extLst>
            <a:ext uri="{FF2B5EF4-FFF2-40B4-BE49-F238E27FC236}">
              <a16:creationId xmlns:a16="http://schemas.microsoft.com/office/drawing/2014/main" id="{648D4B1D-129E-4EA7-A7A7-9DF7CC99C42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4" name="Imagem 73">
          <a:extLst>
            <a:ext uri="{FF2B5EF4-FFF2-40B4-BE49-F238E27FC236}">
              <a16:creationId xmlns:a16="http://schemas.microsoft.com/office/drawing/2014/main" id="{DEDEB962-8865-490C-A937-7EE69B93C5A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5" name="Imagem 74">
          <a:extLst>
            <a:ext uri="{FF2B5EF4-FFF2-40B4-BE49-F238E27FC236}">
              <a16:creationId xmlns:a16="http://schemas.microsoft.com/office/drawing/2014/main" id="{2023A01F-104D-4B44-9AB9-7B835635822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6" name="Imagem 75">
          <a:extLst>
            <a:ext uri="{FF2B5EF4-FFF2-40B4-BE49-F238E27FC236}">
              <a16:creationId xmlns:a16="http://schemas.microsoft.com/office/drawing/2014/main" id="{D2EB671F-BF34-4D06-84F3-8007A1DE1C9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7" name="Imagem 76">
          <a:extLst>
            <a:ext uri="{FF2B5EF4-FFF2-40B4-BE49-F238E27FC236}">
              <a16:creationId xmlns:a16="http://schemas.microsoft.com/office/drawing/2014/main" id="{26B167EC-B360-413D-B9C6-2BF5C7CD2B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8" name="Imagem 77">
          <a:extLst>
            <a:ext uri="{FF2B5EF4-FFF2-40B4-BE49-F238E27FC236}">
              <a16:creationId xmlns:a16="http://schemas.microsoft.com/office/drawing/2014/main" id="{A3878D27-F611-4E6D-B5C6-72837372AB1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9" name="Imagem 78">
          <a:extLst>
            <a:ext uri="{FF2B5EF4-FFF2-40B4-BE49-F238E27FC236}">
              <a16:creationId xmlns:a16="http://schemas.microsoft.com/office/drawing/2014/main" id="{7D06FBFF-133F-4BF8-9E38-59F5D02D52C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0" name="Imagem 79">
          <a:extLst>
            <a:ext uri="{FF2B5EF4-FFF2-40B4-BE49-F238E27FC236}">
              <a16:creationId xmlns:a16="http://schemas.microsoft.com/office/drawing/2014/main" id="{AB6DBAC0-C4D5-492D-920C-104441C0808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1" name="Imagem 80">
          <a:extLst>
            <a:ext uri="{FF2B5EF4-FFF2-40B4-BE49-F238E27FC236}">
              <a16:creationId xmlns:a16="http://schemas.microsoft.com/office/drawing/2014/main" id="{1063374C-2E0A-4A7A-AA15-9F5053B4FD6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2" name="Imagem 81">
          <a:extLst>
            <a:ext uri="{FF2B5EF4-FFF2-40B4-BE49-F238E27FC236}">
              <a16:creationId xmlns:a16="http://schemas.microsoft.com/office/drawing/2014/main" id="{4D36293E-AD8E-4951-B56C-4514DF21815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3" name="Imagem 82">
          <a:extLst>
            <a:ext uri="{FF2B5EF4-FFF2-40B4-BE49-F238E27FC236}">
              <a16:creationId xmlns:a16="http://schemas.microsoft.com/office/drawing/2014/main" id="{6C6413ED-03D5-48C2-A771-4186BF10C7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4" name="Imagem 83">
          <a:extLst>
            <a:ext uri="{FF2B5EF4-FFF2-40B4-BE49-F238E27FC236}">
              <a16:creationId xmlns:a16="http://schemas.microsoft.com/office/drawing/2014/main" id="{E0230DE7-FC5E-4D47-A85E-278E0B82D2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5" name="Imagem 84">
          <a:extLst>
            <a:ext uri="{FF2B5EF4-FFF2-40B4-BE49-F238E27FC236}">
              <a16:creationId xmlns:a16="http://schemas.microsoft.com/office/drawing/2014/main" id="{59B16174-FFDE-4931-BC18-9015A1BD48E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6" name="Imagem 85">
          <a:extLst>
            <a:ext uri="{FF2B5EF4-FFF2-40B4-BE49-F238E27FC236}">
              <a16:creationId xmlns:a16="http://schemas.microsoft.com/office/drawing/2014/main" id="{59206C4A-F141-4570-A28A-AFE0F1ABED6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7" name="Imagem 86">
          <a:extLst>
            <a:ext uri="{FF2B5EF4-FFF2-40B4-BE49-F238E27FC236}">
              <a16:creationId xmlns:a16="http://schemas.microsoft.com/office/drawing/2014/main" id="{3F8FADAE-EC43-4D7E-8E6E-9912021FF1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8" name="Imagem 87">
          <a:extLst>
            <a:ext uri="{FF2B5EF4-FFF2-40B4-BE49-F238E27FC236}">
              <a16:creationId xmlns:a16="http://schemas.microsoft.com/office/drawing/2014/main" id="{77A31E74-53FF-4962-9CAA-8F9C2CD4198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9" name="Imagem 88">
          <a:extLst>
            <a:ext uri="{FF2B5EF4-FFF2-40B4-BE49-F238E27FC236}">
              <a16:creationId xmlns:a16="http://schemas.microsoft.com/office/drawing/2014/main" id="{C30314ED-1A80-4BFA-A5C9-8B0CE34D840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0" name="Imagem 89">
          <a:extLst>
            <a:ext uri="{FF2B5EF4-FFF2-40B4-BE49-F238E27FC236}">
              <a16:creationId xmlns:a16="http://schemas.microsoft.com/office/drawing/2014/main" id="{E8CA7ED3-174F-45B0-8E59-77C1BDE1824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1" name="Imagem 90">
          <a:extLst>
            <a:ext uri="{FF2B5EF4-FFF2-40B4-BE49-F238E27FC236}">
              <a16:creationId xmlns:a16="http://schemas.microsoft.com/office/drawing/2014/main" id="{0E7601AD-44AE-4672-9A3A-91D1A26FB5B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2" name="Imagem 91">
          <a:extLst>
            <a:ext uri="{FF2B5EF4-FFF2-40B4-BE49-F238E27FC236}">
              <a16:creationId xmlns:a16="http://schemas.microsoft.com/office/drawing/2014/main" id="{AF605996-9037-4AA6-8C05-833E8827BC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93" name="Imagem 92">
          <a:extLst>
            <a:ext uri="{FF2B5EF4-FFF2-40B4-BE49-F238E27FC236}">
              <a16:creationId xmlns:a16="http://schemas.microsoft.com/office/drawing/2014/main" id="{67A4D392-B0BC-482C-819E-E7189F2F87C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94" name="Imagem 93">
          <a:extLst>
            <a:ext uri="{FF2B5EF4-FFF2-40B4-BE49-F238E27FC236}">
              <a16:creationId xmlns:a16="http://schemas.microsoft.com/office/drawing/2014/main" id="{09D2E1AA-12BD-4B6E-9B92-9BF5D5EA5E5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95" name="Imagem 94">
          <a:extLst>
            <a:ext uri="{FF2B5EF4-FFF2-40B4-BE49-F238E27FC236}">
              <a16:creationId xmlns:a16="http://schemas.microsoft.com/office/drawing/2014/main" id="{F6AF5517-10C7-4D24-A423-060992BB71A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96" name="Imagem 95">
          <a:extLst>
            <a:ext uri="{FF2B5EF4-FFF2-40B4-BE49-F238E27FC236}">
              <a16:creationId xmlns:a16="http://schemas.microsoft.com/office/drawing/2014/main" id="{57F939EA-2DC9-4BA4-9B79-D63185B7F90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97" name="Imagem 96">
          <a:extLst>
            <a:ext uri="{FF2B5EF4-FFF2-40B4-BE49-F238E27FC236}">
              <a16:creationId xmlns:a16="http://schemas.microsoft.com/office/drawing/2014/main" id="{C0FB3F5E-38C3-44FF-8027-5C2F9DE5F23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161925</xdr:rowOff>
    </xdr:from>
    <xdr:to>
      <xdr:col>4</xdr:col>
      <xdr:colOff>304165</xdr:colOff>
      <xdr:row>10</xdr:row>
      <xdr:rowOff>196850</xdr:rowOff>
    </xdr:to>
    <xdr:pic>
      <xdr:nvPicPr>
        <xdr:cNvPr id="2" name="Imagem 1">
          <a:extLst>
            <a:ext uri="{FF2B5EF4-FFF2-40B4-BE49-F238E27FC236}">
              <a16:creationId xmlns:a16="http://schemas.microsoft.com/office/drawing/2014/main" id="{A810329A-913E-8E8D-2F1C-73202546C4D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0" y="2219325"/>
          <a:ext cx="1247140" cy="263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43</xdr:row>
      <xdr:rowOff>28575</xdr:rowOff>
    </xdr:from>
    <xdr:to>
      <xdr:col>7</xdr:col>
      <xdr:colOff>561975</xdr:colOff>
      <xdr:row>43</xdr:row>
      <xdr:rowOff>209550</xdr:rowOff>
    </xdr:to>
    <xdr:pic>
      <xdr:nvPicPr>
        <xdr:cNvPr id="103" name="Imagem 102">
          <a:extLst>
            <a:ext uri="{FF2B5EF4-FFF2-40B4-BE49-F238E27FC236}">
              <a16:creationId xmlns:a16="http://schemas.microsoft.com/office/drawing/2014/main" id="{E07E4A76-6E55-4DAF-8548-6E7B6CFF02E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5286375"/>
          <a:ext cx="942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42</xdr:row>
      <xdr:rowOff>28575</xdr:rowOff>
    </xdr:from>
    <xdr:to>
      <xdr:col>4</xdr:col>
      <xdr:colOff>590550</xdr:colOff>
      <xdr:row>44</xdr:row>
      <xdr:rowOff>152400</xdr:rowOff>
    </xdr:to>
    <xdr:pic>
      <xdr:nvPicPr>
        <xdr:cNvPr id="102" name="Imagem 101">
          <a:extLst>
            <a:ext uri="{FF2B5EF4-FFF2-40B4-BE49-F238E27FC236}">
              <a16:creationId xmlns:a16="http://schemas.microsoft.com/office/drawing/2014/main" id="{68C8E07B-06E0-4342-AC2C-37A2AE5CC914}"/>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057775"/>
          <a:ext cx="9715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104</xdr:row>
      <xdr:rowOff>0</xdr:rowOff>
    </xdr:from>
    <xdr:ext cx="65" cy="172227"/>
    <xdr:sp macro="" textlink="">
      <xdr:nvSpPr>
        <xdr:cNvPr id="15" name="CaixaDeTexto 14">
          <a:extLst>
            <a:ext uri="{FF2B5EF4-FFF2-40B4-BE49-F238E27FC236}">
              <a16:creationId xmlns:a16="http://schemas.microsoft.com/office/drawing/2014/main" id="{00000000-0008-0000-0000-00000F000000}"/>
            </a:ext>
          </a:extLst>
        </xdr:cNvPr>
        <xdr:cNvSpPr txBox="1"/>
      </xdr:nvSpPr>
      <xdr:spPr>
        <a:xfrm>
          <a:off x="7543800" y="775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23</xdr:row>
      <xdr:rowOff>0</xdr:rowOff>
    </xdr:from>
    <xdr:to>
      <xdr:col>3</xdr:col>
      <xdr:colOff>38100</xdr:colOff>
      <xdr:row>24</xdr:row>
      <xdr:rowOff>28575</xdr:rowOff>
    </xdr:to>
    <xdr:pic>
      <xdr:nvPicPr>
        <xdr:cNvPr id="25" name="Imagem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72225" y="1743075"/>
          <a:ext cx="381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26" name="Imagem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72225" y="2133600"/>
          <a:ext cx="381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28" name="Imagem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72225" y="1552575"/>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107</xdr:row>
      <xdr:rowOff>0</xdr:rowOff>
    </xdr:from>
    <xdr:ext cx="65" cy="172227"/>
    <xdr:sp macro="" textlink="">
      <xdr:nvSpPr>
        <xdr:cNvPr id="197" name="CaixaDeTexto 196">
          <a:extLst>
            <a:ext uri="{FF2B5EF4-FFF2-40B4-BE49-F238E27FC236}">
              <a16:creationId xmlns:a16="http://schemas.microsoft.com/office/drawing/2014/main" id="{00000000-0008-0000-0000-0000C5000000}"/>
            </a:ext>
          </a:extLst>
        </xdr:cNvPr>
        <xdr:cNvSpPr txBox="1"/>
      </xdr:nvSpPr>
      <xdr:spPr>
        <a:xfrm>
          <a:off x="1743075" y="891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26</xdr:row>
      <xdr:rowOff>0</xdr:rowOff>
    </xdr:from>
    <xdr:to>
      <xdr:col>3</xdr:col>
      <xdr:colOff>38100</xdr:colOff>
      <xdr:row>27</xdr:row>
      <xdr:rowOff>28575</xdr:rowOff>
    </xdr:to>
    <xdr:pic>
      <xdr:nvPicPr>
        <xdr:cNvPr id="282" name="Imagem 281">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283" name="Imagem 282">
          <a:extLst>
            <a:ext uri="{FF2B5EF4-FFF2-40B4-BE49-F238E27FC236}">
              <a16:creationId xmlns:a16="http://schemas.microsoft.com/office/drawing/2014/main" id="{00000000-0008-0000-0000-00001B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299" name="Imagem 298">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00" name="Imagem 299">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104</xdr:row>
      <xdr:rowOff>0</xdr:rowOff>
    </xdr:from>
    <xdr:ext cx="65" cy="172227"/>
    <xdr:sp macro="" textlink="">
      <xdr:nvSpPr>
        <xdr:cNvPr id="331" name="CaixaDeTexto 330">
          <a:extLst>
            <a:ext uri="{FF2B5EF4-FFF2-40B4-BE49-F238E27FC236}">
              <a16:creationId xmlns:a16="http://schemas.microsoft.com/office/drawing/2014/main" id="{00000000-0008-0000-0000-00004B010000}"/>
            </a:ext>
          </a:extLst>
        </xdr:cNvPr>
        <xdr:cNvSpPr txBox="1"/>
      </xdr:nvSpPr>
      <xdr:spPr>
        <a:xfrm>
          <a:off x="4800600"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332" name="CaixaDeTexto 331">
          <a:extLst>
            <a:ext uri="{FF2B5EF4-FFF2-40B4-BE49-F238E27FC236}">
              <a16:creationId xmlns:a16="http://schemas.microsoft.com/office/drawing/2014/main" id="{00000000-0008-0000-0000-00004C010000}"/>
            </a:ext>
          </a:extLst>
        </xdr:cNvPr>
        <xdr:cNvSpPr txBox="1"/>
      </xdr:nvSpPr>
      <xdr:spPr>
        <a:xfrm>
          <a:off x="8791575"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337" name="CaixaDeTexto 336">
          <a:extLst>
            <a:ext uri="{FF2B5EF4-FFF2-40B4-BE49-F238E27FC236}">
              <a16:creationId xmlns:a16="http://schemas.microsoft.com/office/drawing/2014/main" id="{00000000-0008-0000-0000-000051010000}"/>
            </a:ext>
          </a:extLst>
        </xdr:cNvPr>
        <xdr:cNvSpPr txBox="1"/>
      </xdr:nvSpPr>
      <xdr:spPr>
        <a:xfrm>
          <a:off x="4800600"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338" name="CaixaDeTexto 337">
          <a:extLst>
            <a:ext uri="{FF2B5EF4-FFF2-40B4-BE49-F238E27FC236}">
              <a16:creationId xmlns:a16="http://schemas.microsoft.com/office/drawing/2014/main" id="{00000000-0008-0000-0000-000052010000}"/>
            </a:ext>
          </a:extLst>
        </xdr:cNvPr>
        <xdr:cNvSpPr txBox="1"/>
      </xdr:nvSpPr>
      <xdr:spPr>
        <a:xfrm>
          <a:off x="8791575"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113" name="CaixaDeTexto 112">
          <a:extLst>
            <a:ext uri="{FF2B5EF4-FFF2-40B4-BE49-F238E27FC236}">
              <a16:creationId xmlns:a16="http://schemas.microsoft.com/office/drawing/2014/main" id="{4BD6A28C-C2E3-4608-B228-ED7AA4CB0F93}"/>
            </a:ext>
          </a:extLst>
        </xdr:cNvPr>
        <xdr:cNvSpPr txBox="1"/>
      </xdr:nvSpPr>
      <xdr:spPr>
        <a:xfrm>
          <a:off x="4781550" y="11430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19</xdr:row>
      <xdr:rowOff>0</xdr:rowOff>
    </xdr:from>
    <xdr:to>
      <xdr:col>3</xdr:col>
      <xdr:colOff>38100</xdr:colOff>
      <xdr:row>20</xdr:row>
      <xdr:rowOff>28575</xdr:rowOff>
    </xdr:to>
    <xdr:pic>
      <xdr:nvPicPr>
        <xdr:cNvPr id="88" name="Imagem 87">
          <a:extLst>
            <a:ext uri="{FF2B5EF4-FFF2-40B4-BE49-F238E27FC236}">
              <a16:creationId xmlns:a16="http://schemas.microsoft.com/office/drawing/2014/main" id="{0D6FCACB-548D-4701-97B3-687F7091EC6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429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89" name="Imagem 88">
          <a:extLst>
            <a:ext uri="{FF2B5EF4-FFF2-40B4-BE49-F238E27FC236}">
              <a16:creationId xmlns:a16="http://schemas.microsoft.com/office/drawing/2014/main" id="{07C18E3D-5150-43A6-99AE-5406E86D49C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743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1" name="Imagem 90">
          <a:extLst>
            <a:ext uri="{FF2B5EF4-FFF2-40B4-BE49-F238E27FC236}">
              <a16:creationId xmlns:a16="http://schemas.microsoft.com/office/drawing/2014/main" id="{0885B1EE-82D9-4C26-9E02-7C1A5AE682B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2" name="Imagem 91">
          <a:extLst>
            <a:ext uri="{FF2B5EF4-FFF2-40B4-BE49-F238E27FC236}">
              <a16:creationId xmlns:a16="http://schemas.microsoft.com/office/drawing/2014/main" id="{56382AD1-A88E-4459-96C0-F59EEE902ED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38101</xdr:colOff>
      <xdr:row>48</xdr:row>
      <xdr:rowOff>85725</xdr:rowOff>
    </xdr:from>
    <xdr:ext cx="285750" cy="266700"/>
    <mc:AlternateContent xmlns:mc="http://schemas.openxmlformats.org/markup-compatibility/2006" xmlns:a14="http://schemas.microsoft.com/office/drawing/2010/main">
      <mc:Choice Requires="a14">
        <xdr:sp macro="" textlink="">
          <xdr:nvSpPr>
            <xdr:cNvPr id="11" name="CaixaDeTexto 10">
              <a:extLst>
                <a:ext uri="{FF2B5EF4-FFF2-40B4-BE49-F238E27FC236}">
                  <a16:creationId xmlns:a16="http://schemas.microsoft.com/office/drawing/2014/main" id="{7CCAAFF9-75F1-46D7-A699-F95D44B76E8C}"/>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𝒌</m:t>
                            </m:r>
                          </m:sub>
                        </m:sSub>
                      </m:sub>
                    </m:sSub>
                  </m:oMath>
                </m:oMathPara>
              </a14:m>
              <a:endParaRPr lang="pt-BR" sz="1400" b="1"/>
            </a:p>
          </xdr:txBody>
        </xdr:sp>
      </mc:Choice>
      <mc:Fallback xmlns="">
        <xdr:sp macro="" textlink="">
          <xdr:nvSpPr>
            <xdr:cNvPr id="11" name="CaixaDeTexto 10">
              <a:extLst>
                <a:ext uri="{FF2B5EF4-FFF2-40B4-BE49-F238E27FC236}">
                  <a16:creationId xmlns:a16="http://schemas.microsoft.com/office/drawing/2014/main" id="{7CCAAFF9-75F1-46D7-A699-F95D44B76E8C}"/>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𝒌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6</xdr:col>
      <xdr:colOff>47626</xdr:colOff>
      <xdr:row>48</xdr:row>
      <xdr:rowOff>85725</xdr:rowOff>
    </xdr:from>
    <xdr:ext cx="285750" cy="266700"/>
    <mc:AlternateContent xmlns:mc="http://schemas.openxmlformats.org/markup-compatibility/2006" xmlns:a14="http://schemas.microsoft.com/office/drawing/2010/main">
      <mc:Choice Requires="a14">
        <xdr:sp macro="" textlink="">
          <xdr:nvSpPr>
            <xdr:cNvPr id="118" name="CaixaDeTexto 117">
              <a:extLst>
                <a:ext uri="{FF2B5EF4-FFF2-40B4-BE49-F238E27FC236}">
                  <a16:creationId xmlns:a16="http://schemas.microsoft.com/office/drawing/2014/main" id="{4A8374E2-6E2C-4D8B-B754-F2826D10DCA4}"/>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𝒗</m:t>
                            </m:r>
                          </m:sub>
                        </m:sSub>
                      </m:sub>
                    </m:sSub>
                  </m:oMath>
                </m:oMathPara>
              </a14:m>
              <a:endParaRPr lang="pt-BR" sz="1400" b="1"/>
            </a:p>
          </xdr:txBody>
        </xdr:sp>
      </mc:Choice>
      <mc:Fallback xmlns="">
        <xdr:sp macro="" textlink="">
          <xdr:nvSpPr>
            <xdr:cNvPr id="118" name="CaixaDeTexto 117">
              <a:extLst>
                <a:ext uri="{FF2B5EF4-FFF2-40B4-BE49-F238E27FC236}">
                  <a16:creationId xmlns:a16="http://schemas.microsoft.com/office/drawing/2014/main" id="{4A8374E2-6E2C-4D8B-B754-F2826D10DCA4}"/>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𝒗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3</xdr:col>
      <xdr:colOff>38101</xdr:colOff>
      <xdr:row>43</xdr:row>
      <xdr:rowOff>209550</xdr:rowOff>
    </xdr:from>
    <xdr:ext cx="285750" cy="266700"/>
    <mc:AlternateContent xmlns:mc="http://schemas.openxmlformats.org/markup-compatibility/2006" xmlns:a14="http://schemas.microsoft.com/office/drawing/2010/main">
      <mc:Choice Requires="a14">
        <xdr:sp macro="" textlink="">
          <xdr:nvSpPr>
            <xdr:cNvPr id="132" name="CaixaDeTexto 131">
              <a:extLst>
                <a:ext uri="{FF2B5EF4-FFF2-40B4-BE49-F238E27FC236}">
                  <a16:creationId xmlns:a16="http://schemas.microsoft.com/office/drawing/2014/main" id="{D1796042-6C0E-49BF-A679-0C97A5D15978}"/>
                </a:ext>
              </a:extLst>
            </xdr:cNvPr>
            <xdr:cNvSpPr txBox="1"/>
          </xdr:nvSpPr>
          <xdr:spPr>
            <a:xfrm>
              <a:off x="561976" y="5467350"/>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𝒁</m:t>
                        </m:r>
                      </m:e>
                      <m:sub>
                        <m:r>
                          <a:rPr lang="pt-BR" sz="1400" b="1" i="1">
                            <a:latin typeface="Cambria Math" panose="02040503050406030204" pitchFamily="18" charset="0"/>
                          </a:rPr>
                          <m:t>𝑮</m:t>
                        </m:r>
                      </m:sub>
                    </m:sSub>
                  </m:oMath>
                </m:oMathPara>
              </a14:m>
              <a:endParaRPr lang="pt-BR" sz="1400" b="1"/>
            </a:p>
          </xdr:txBody>
        </xdr:sp>
      </mc:Choice>
      <mc:Fallback xmlns="">
        <xdr:sp macro="" textlink="">
          <xdr:nvSpPr>
            <xdr:cNvPr id="132" name="CaixaDeTexto 131">
              <a:extLst>
                <a:ext uri="{FF2B5EF4-FFF2-40B4-BE49-F238E27FC236}">
                  <a16:creationId xmlns:a16="http://schemas.microsoft.com/office/drawing/2014/main" id="{D1796042-6C0E-49BF-A679-0C97A5D15978}"/>
                </a:ext>
              </a:extLst>
            </xdr:cNvPr>
            <xdr:cNvSpPr txBox="1"/>
          </xdr:nvSpPr>
          <xdr:spPr>
            <a:xfrm>
              <a:off x="561976" y="5467350"/>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pt-BR" sz="1400" b="1" i="0">
                  <a:latin typeface="Cambria Math" panose="02040503050406030204" pitchFamily="18" charset="0"/>
                  <a:ea typeface="Cambria Math" panose="02040503050406030204" pitchFamily="18" charset="0"/>
                </a:rPr>
                <a:t>𝒁_</a:t>
              </a:r>
              <a:r>
                <a:rPr lang="pt-BR" sz="1400" b="1" i="0">
                  <a:latin typeface="Cambria Math" panose="02040503050406030204" pitchFamily="18" charset="0"/>
                </a:rPr>
                <a:t>𝑮</a:t>
              </a:r>
              <a:endParaRPr lang="pt-BR" sz="1400" b="1"/>
            </a:p>
          </xdr:txBody>
        </xdr:sp>
      </mc:Fallback>
    </mc:AlternateContent>
    <xdr:clientData/>
  </xdr:oneCellAnchor>
  <xdr:oneCellAnchor>
    <xdr:from>
      <xdr:col>6</xdr:col>
      <xdr:colOff>38101</xdr:colOff>
      <xdr:row>44</xdr:row>
      <xdr:rowOff>85725</xdr:rowOff>
    </xdr:from>
    <xdr:ext cx="285750" cy="266700"/>
    <mc:AlternateContent xmlns:mc="http://schemas.openxmlformats.org/markup-compatibility/2006" xmlns:a14="http://schemas.microsoft.com/office/drawing/2010/main">
      <mc:Choice Requires="a14">
        <xdr:sp macro="" textlink="">
          <xdr:nvSpPr>
            <xdr:cNvPr id="133" name="CaixaDeTexto 132">
              <a:extLst>
                <a:ext uri="{FF2B5EF4-FFF2-40B4-BE49-F238E27FC236}">
                  <a16:creationId xmlns:a16="http://schemas.microsoft.com/office/drawing/2014/main" id="{77CF1FFE-0265-4400-A427-A91C6D294988}"/>
                </a:ext>
              </a:extLst>
            </xdr:cNvPr>
            <xdr:cNvSpPr txBox="1"/>
          </xdr:nvSpPr>
          <xdr:spPr>
            <a:xfrm>
              <a:off x="3067051" y="62579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ea typeface="Cambria Math" panose="02040503050406030204" pitchFamily="18" charset="0"/>
                          </a:rPr>
                        </m:ctrlPr>
                      </m:sSubPr>
                      <m:e>
                        <m:r>
                          <a:rPr lang="el-GR" sz="1400" b="1" i="1">
                            <a:latin typeface="Cambria Math" panose="02040503050406030204" pitchFamily="18" charset="0"/>
                            <a:ea typeface="Cambria Math" panose="02040503050406030204" pitchFamily="18" charset="0"/>
                          </a:rPr>
                          <m:t>𝜽</m:t>
                        </m:r>
                      </m:e>
                      <m:sub>
                        <m:r>
                          <a:rPr lang="pt-BR" sz="1400" b="1" i="1">
                            <a:latin typeface="Cambria Math" panose="02040503050406030204" pitchFamily="18" charset="0"/>
                            <a:ea typeface="Cambria Math" panose="02040503050406030204" pitchFamily="18" charset="0"/>
                          </a:rPr>
                          <m:t>𝑮</m:t>
                        </m:r>
                      </m:sub>
                    </m:sSub>
                  </m:oMath>
                </m:oMathPara>
              </a14:m>
              <a:endParaRPr lang="pt-BR" sz="1400" b="1" i="1"/>
            </a:p>
          </xdr:txBody>
        </xdr:sp>
      </mc:Choice>
      <mc:Fallback xmlns="">
        <xdr:sp macro="" textlink="">
          <xdr:nvSpPr>
            <xdr:cNvPr id="133" name="CaixaDeTexto 132">
              <a:extLst>
                <a:ext uri="{FF2B5EF4-FFF2-40B4-BE49-F238E27FC236}">
                  <a16:creationId xmlns:a16="http://schemas.microsoft.com/office/drawing/2014/main" id="{77CF1FFE-0265-4400-A427-A91C6D294988}"/>
                </a:ext>
              </a:extLst>
            </xdr:cNvPr>
            <xdr:cNvSpPr txBox="1"/>
          </xdr:nvSpPr>
          <xdr:spPr>
            <a:xfrm>
              <a:off x="3067051" y="62579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latin typeface="Cambria Math" panose="02040503050406030204" pitchFamily="18" charset="0"/>
                  <a:ea typeface="Cambria Math" panose="02040503050406030204" pitchFamily="18" charset="0"/>
                </a:rPr>
                <a:t>𝜽</a:t>
              </a:r>
              <a:r>
                <a:rPr lang="pt-BR" sz="1400" b="1" i="0">
                  <a:latin typeface="Cambria Math" panose="02040503050406030204" pitchFamily="18" charset="0"/>
                  <a:ea typeface="Cambria Math" panose="02040503050406030204" pitchFamily="18" charset="0"/>
                </a:rPr>
                <a:t>_𝑮</a:t>
              </a:r>
              <a:endParaRPr lang="pt-BR" sz="1400" b="1" i="1"/>
            </a:p>
          </xdr:txBody>
        </xdr:sp>
      </mc:Fallback>
    </mc:AlternateContent>
    <xdr:clientData/>
  </xdr:oneCellAnchor>
  <xdr:oneCellAnchor>
    <xdr:from>
      <xdr:col>8</xdr:col>
      <xdr:colOff>190500</xdr:colOff>
      <xdr:row>48</xdr:row>
      <xdr:rowOff>204787</xdr:rowOff>
    </xdr:from>
    <xdr:ext cx="65" cy="172227"/>
    <xdr:sp macro="" textlink="">
      <xdr:nvSpPr>
        <xdr:cNvPr id="14" name="CaixaDeTexto 13">
          <a:extLst>
            <a:ext uri="{FF2B5EF4-FFF2-40B4-BE49-F238E27FC236}">
              <a16:creationId xmlns:a16="http://schemas.microsoft.com/office/drawing/2014/main" id="{4AD28086-FC99-4BB6-8444-F2E7E27AA9B0}"/>
            </a:ext>
          </a:extLst>
        </xdr:cNvPr>
        <xdr:cNvSpPr txBox="1"/>
      </xdr:nvSpPr>
      <xdr:spPr>
        <a:xfrm>
          <a:off x="4648200" y="6376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6</xdr:col>
      <xdr:colOff>0</xdr:colOff>
      <xdr:row>47</xdr:row>
      <xdr:rowOff>0</xdr:rowOff>
    </xdr:from>
    <xdr:to>
      <xdr:col>7</xdr:col>
      <xdr:colOff>904875</xdr:colOff>
      <xdr:row>47</xdr:row>
      <xdr:rowOff>209550</xdr:rowOff>
    </xdr:to>
    <xdr:pic>
      <xdr:nvPicPr>
        <xdr:cNvPr id="134" name="Imagem 133">
          <a:extLst>
            <a:ext uri="{FF2B5EF4-FFF2-40B4-BE49-F238E27FC236}">
              <a16:creationId xmlns:a16="http://schemas.microsoft.com/office/drawing/2014/main" id="{A1C9F6BE-E9C0-413E-8546-154003FB4624}"/>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61722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0</xdr:rowOff>
    </xdr:from>
    <xdr:to>
      <xdr:col>4</xdr:col>
      <xdr:colOff>904875</xdr:colOff>
      <xdr:row>47</xdr:row>
      <xdr:rowOff>209550</xdr:rowOff>
    </xdr:to>
    <xdr:pic>
      <xdr:nvPicPr>
        <xdr:cNvPr id="135" name="Imagem 134">
          <a:extLst>
            <a:ext uri="{FF2B5EF4-FFF2-40B4-BE49-F238E27FC236}">
              <a16:creationId xmlns:a16="http://schemas.microsoft.com/office/drawing/2014/main" id="{0A3D3DCB-F26F-4264-B4AE-9F4884C2BCEE}"/>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9525</xdr:colOff>
      <xdr:row>54</xdr:row>
      <xdr:rowOff>14287</xdr:rowOff>
    </xdr:from>
    <xdr:ext cx="368562" cy="187872"/>
    <mc:AlternateContent xmlns:mc="http://schemas.openxmlformats.org/markup-compatibility/2006" xmlns:a14="http://schemas.microsoft.com/office/drawing/2010/main">
      <mc:Choice Requires="a14">
        <xdr:sp macro="" textlink="">
          <xdr:nvSpPr>
            <xdr:cNvPr id="143" name="CaixaDeTexto 142">
              <a:extLst>
                <a:ext uri="{FF2B5EF4-FFF2-40B4-BE49-F238E27FC236}">
                  <a16:creationId xmlns:a16="http://schemas.microsoft.com/office/drawing/2014/main" id="{ED610E4F-DAFE-4E6F-8C52-97CF4589CA70}"/>
                </a:ext>
              </a:extLst>
            </xdr:cNvPr>
            <xdr:cNvSpPr txBox="1"/>
          </xdr:nvSpPr>
          <xdr:spPr>
            <a:xfrm>
              <a:off x="3038475" y="89296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𝑮</m:t>
                      </m:r>
                    </m:sub>
                  </m:sSub>
                </m:oMath>
              </a14:m>
              <a:r>
                <a:rPr lang="pt-BR" sz="1200" b="1" i="1"/>
                <a:t>(V)</a:t>
              </a:r>
            </a:p>
          </xdr:txBody>
        </xdr:sp>
      </mc:Choice>
      <mc:Fallback xmlns="">
        <xdr:sp macro="" textlink="">
          <xdr:nvSpPr>
            <xdr:cNvPr id="143" name="CaixaDeTexto 142">
              <a:extLst>
                <a:ext uri="{FF2B5EF4-FFF2-40B4-BE49-F238E27FC236}">
                  <a16:creationId xmlns:a16="http://schemas.microsoft.com/office/drawing/2014/main" id="{ED610E4F-DAFE-4E6F-8C52-97CF4589CA70}"/>
                </a:ext>
              </a:extLst>
            </xdr:cNvPr>
            <xdr:cNvSpPr txBox="1"/>
          </xdr:nvSpPr>
          <xdr:spPr>
            <a:xfrm>
              <a:off x="3038475" y="89296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200" b="1" i="0">
                  <a:latin typeface="Cambria Math" panose="02040503050406030204" pitchFamily="18" charset="0"/>
                </a:rPr>
                <a:t>𝑽_𝑮</a:t>
              </a:r>
              <a:r>
                <a:rPr lang="pt-BR" sz="1200" b="1" i="1"/>
                <a:t>(V)</a:t>
              </a:r>
            </a:p>
          </xdr:txBody>
        </xdr:sp>
      </mc:Fallback>
    </mc:AlternateContent>
    <xdr:clientData/>
  </xdr:oneCellAnchor>
  <xdr:twoCellAnchor>
    <xdr:from>
      <xdr:col>3</xdr:col>
      <xdr:colOff>47625</xdr:colOff>
      <xdr:row>65</xdr:row>
      <xdr:rowOff>114300</xdr:rowOff>
    </xdr:from>
    <xdr:to>
      <xdr:col>3</xdr:col>
      <xdr:colOff>333375</xdr:colOff>
      <xdr:row>66</xdr:row>
      <xdr:rowOff>114300</xdr:rowOff>
    </xdr:to>
    <xdr:pic>
      <xdr:nvPicPr>
        <xdr:cNvPr id="164" name="Imagem 163">
          <a:extLst>
            <a:ext uri="{FF2B5EF4-FFF2-40B4-BE49-F238E27FC236}">
              <a16:creationId xmlns:a16="http://schemas.microsoft.com/office/drawing/2014/main" id="{86A0EDED-EDCF-4B53-83B0-38795226C18F}"/>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76575" y="9715500"/>
          <a:ext cx="2857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64</xdr:row>
      <xdr:rowOff>0</xdr:rowOff>
    </xdr:from>
    <xdr:to>
      <xdr:col>4</xdr:col>
      <xdr:colOff>962025</xdr:colOff>
      <xdr:row>64</xdr:row>
      <xdr:rowOff>209550</xdr:rowOff>
    </xdr:to>
    <xdr:pic>
      <xdr:nvPicPr>
        <xdr:cNvPr id="165" name="Imagem 164">
          <a:extLst>
            <a:ext uri="{FF2B5EF4-FFF2-40B4-BE49-F238E27FC236}">
              <a16:creationId xmlns:a16="http://schemas.microsoft.com/office/drawing/2014/main" id="{FA63E0E8-57DD-4D4E-B30C-1D087BCB2317}"/>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93726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xdr:colOff>
      <xdr:row>65</xdr:row>
      <xdr:rowOff>76200</xdr:rowOff>
    </xdr:from>
    <xdr:to>
      <xdr:col>6</xdr:col>
      <xdr:colOff>323850</xdr:colOff>
      <xdr:row>66</xdr:row>
      <xdr:rowOff>95250</xdr:rowOff>
    </xdr:to>
    <xdr:pic>
      <xdr:nvPicPr>
        <xdr:cNvPr id="166" name="Imagem 165">
          <a:extLst>
            <a:ext uri="{FF2B5EF4-FFF2-40B4-BE49-F238E27FC236}">
              <a16:creationId xmlns:a16="http://schemas.microsoft.com/office/drawing/2014/main" id="{FA178028-4018-408B-B280-FC2145D85403}"/>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95950" y="9677400"/>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64</xdr:row>
      <xdr:rowOff>0</xdr:rowOff>
    </xdr:from>
    <xdr:to>
      <xdr:col>7</xdr:col>
      <xdr:colOff>933450</xdr:colOff>
      <xdr:row>64</xdr:row>
      <xdr:rowOff>209550</xdr:rowOff>
    </xdr:to>
    <xdr:pic>
      <xdr:nvPicPr>
        <xdr:cNvPr id="167" name="Imagem 166">
          <a:extLst>
            <a:ext uri="{FF2B5EF4-FFF2-40B4-BE49-F238E27FC236}">
              <a16:creationId xmlns:a16="http://schemas.microsoft.com/office/drawing/2014/main" id="{107F88AB-5367-4ABF-94F9-FEB9071FDA3E}"/>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38800" y="9372600"/>
          <a:ext cx="13620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69</xdr:row>
      <xdr:rowOff>95250</xdr:rowOff>
    </xdr:from>
    <xdr:to>
      <xdr:col>3</xdr:col>
      <xdr:colOff>342900</xdr:colOff>
      <xdr:row>70</xdr:row>
      <xdr:rowOff>114300</xdr:rowOff>
    </xdr:to>
    <xdr:pic>
      <xdr:nvPicPr>
        <xdr:cNvPr id="168" name="Imagem 167">
          <a:extLst>
            <a:ext uri="{FF2B5EF4-FFF2-40B4-BE49-F238E27FC236}">
              <a16:creationId xmlns:a16="http://schemas.microsoft.com/office/drawing/2014/main" id="{89BF2802-A189-412D-AECB-906C4B32A685}"/>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11296650"/>
          <a:ext cx="3048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68</xdr:row>
      <xdr:rowOff>0</xdr:rowOff>
    </xdr:from>
    <xdr:to>
      <xdr:col>4</xdr:col>
      <xdr:colOff>1028700</xdr:colOff>
      <xdr:row>68</xdr:row>
      <xdr:rowOff>209550</xdr:rowOff>
    </xdr:to>
    <xdr:pic>
      <xdr:nvPicPr>
        <xdr:cNvPr id="169" name="Imagem 168">
          <a:extLst>
            <a:ext uri="{FF2B5EF4-FFF2-40B4-BE49-F238E27FC236}">
              <a16:creationId xmlns:a16="http://schemas.microsoft.com/office/drawing/2014/main" id="{80DEFF10-79B5-4AC9-827D-23DA47B07478}"/>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2174200"/>
          <a:ext cx="14097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71437</xdr:colOff>
      <xdr:row>12</xdr:row>
      <xdr:rowOff>200025</xdr:rowOff>
    </xdr:from>
    <xdr:ext cx="237950" cy="219163"/>
    <mc:AlternateContent xmlns:mc="http://schemas.openxmlformats.org/markup-compatibility/2006" xmlns:a14="http://schemas.microsoft.com/office/drawing/2010/main">
      <mc:Choice Requires="a14">
        <xdr:sp macro="" textlink="">
          <xdr:nvSpPr>
            <xdr:cNvPr id="138" name="CaixaDeTexto 137">
              <a:extLst>
                <a:ext uri="{FF2B5EF4-FFF2-40B4-BE49-F238E27FC236}">
                  <a16:creationId xmlns:a16="http://schemas.microsoft.com/office/drawing/2014/main" id="{0687A86D-F743-4C8E-BACA-46D51FBD6FFA}"/>
                </a:ext>
              </a:extLst>
            </xdr:cNvPr>
            <xdr:cNvSpPr txBox="1"/>
          </xdr:nvSpPr>
          <xdr:spPr>
            <a:xfrm>
              <a:off x="15282862" y="29432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𝒂</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38" name="CaixaDeTexto 137">
              <a:extLst>
                <a:ext uri="{FF2B5EF4-FFF2-40B4-BE49-F238E27FC236}">
                  <a16:creationId xmlns:a16="http://schemas.microsoft.com/office/drawing/2014/main" id="{0687A86D-F743-4C8E-BACA-46D51FBD6FFA}"/>
                </a:ext>
              </a:extLst>
            </xdr:cNvPr>
            <xdr:cNvSpPr txBox="1"/>
          </xdr:nvSpPr>
          <xdr:spPr>
            <a:xfrm>
              <a:off x="15282862" y="29432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𝒂_𝟏</a:t>
              </a:r>
              <a:endParaRPr lang="pt-BR" sz="1400"/>
            </a:p>
          </xdr:txBody>
        </xdr:sp>
      </mc:Fallback>
    </mc:AlternateContent>
    <xdr:clientData/>
  </xdr:oneCellAnchor>
  <xdr:oneCellAnchor>
    <xdr:from>
      <xdr:col>24</xdr:col>
      <xdr:colOff>0</xdr:colOff>
      <xdr:row>10</xdr:row>
      <xdr:rowOff>209550</xdr:rowOff>
    </xdr:from>
    <xdr:ext cx="3852862" cy="466725"/>
    <mc:AlternateContent xmlns:mc="http://schemas.openxmlformats.org/markup-compatibility/2006" xmlns:a14="http://schemas.microsoft.com/office/drawing/2010/main">
      <mc:Choice Requires="a14">
        <xdr:sp macro="" textlink="">
          <xdr:nvSpPr>
            <xdr:cNvPr id="16" name="CaixaDeTexto 15">
              <a:extLst>
                <a:ext uri="{FF2B5EF4-FFF2-40B4-BE49-F238E27FC236}">
                  <a16:creationId xmlns:a16="http://schemas.microsoft.com/office/drawing/2014/main" id="{EE79F475-F173-4876-A44B-9F325738EA37}"/>
                </a:ext>
              </a:extLst>
            </xdr:cNvPr>
            <xdr:cNvSpPr txBox="1"/>
          </xdr:nvSpPr>
          <xdr:spPr>
            <a:xfrm>
              <a:off x="8443913" y="2266950"/>
              <a:ext cx="3852862"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𝒂</m:t>
                        </m:r>
                      </m:e>
                      <m:sub>
                        <m:r>
                          <a:rPr lang="pt-BR" sz="1050" b="1" i="1">
                            <a:solidFill>
                              <a:schemeClr val="tx1"/>
                            </a:solidFill>
                            <a:effectLst/>
                            <a:latin typeface="Cambria Math" panose="02040503050406030204" pitchFamily="18" charset="0"/>
                            <a:ea typeface="+mn-ea"/>
                            <a:cs typeface="+mn-cs"/>
                          </a:rPr>
                          <m:t>𝟏</m:t>
                        </m:r>
                      </m:sub>
                    </m:sSub>
                    <m:r>
                      <a:rPr lang="pt-BR" sz="1050" b="1" i="1">
                        <a:solidFill>
                          <a:schemeClr val="tx1"/>
                        </a:solidFill>
                        <a:effectLst/>
                        <a:latin typeface="Cambria Math" panose="02040503050406030204" pitchFamily="18" charset="0"/>
                        <a:ea typeface="+mn-ea"/>
                        <a:cs typeface="+mn-cs"/>
                      </a:rPr>
                      <m:t>=</m:t>
                    </m:r>
                    <m:d>
                      <m:dPr>
                        <m:begChr m:val=""/>
                        <m:endChr m:val=""/>
                        <m:ctrlPr>
                          <a:rPr lang="pt-BR" sz="1050" b="1" i="1">
                            <a:solidFill>
                              <a:schemeClr val="tx1"/>
                            </a:solidFill>
                            <a:effectLst/>
                            <a:latin typeface="Cambria Math" panose="02040503050406030204" pitchFamily="18" charset="0"/>
                            <a:ea typeface="+mn-ea"/>
                            <a:cs typeface="+mn-cs"/>
                          </a:rPr>
                        </m:ctrlPr>
                      </m:dPr>
                      <m:e>
                        <m:d>
                          <m:dPr>
                            <m:begChr m:val=""/>
                            <m:endChr m:val=""/>
                            <m:ctrlPr>
                              <a:rPr lang="pt-BR" sz="1050" b="1" i="1">
                                <a:solidFill>
                                  <a:schemeClr val="tx1"/>
                                </a:solidFill>
                                <a:effectLst/>
                                <a:latin typeface="Cambria Math" panose="02040503050406030204" pitchFamily="18" charset="0"/>
                                <a:ea typeface="+mn-ea"/>
                                <a:cs typeface="+mn-cs"/>
                              </a:rPr>
                            </m:ctrlPr>
                          </m:dPr>
                          <m:e>
                            <m:f>
                              <m:fPr>
                                <m:ctrlPr>
                                  <a:rPr lang="pt-BR" sz="1050" b="1" i="1">
                                    <a:solidFill>
                                      <a:schemeClr val="tx1"/>
                                    </a:solidFill>
                                    <a:effectLst/>
                                    <a:latin typeface="Cambria Math" panose="02040503050406030204" pitchFamily="18" charset="0"/>
                                    <a:ea typeface="+mn-ea"/>
                                    <a:cs typeface="+mn-cs"/>
                                  </a:rPr>
                                </m:ctrlPr>
                              </m:fPr>
                              <m:num>
                                <m:r>
                                  <a:rPr lang="pt-BR" sz="1050" b="1" i="1">
                                    <a:solidFill>
                                      <a:schemeClr val="tx1"/>
                                    </a:solidFill>
                                    <a:effectLst/>
                                    <a:latin typeface="Cambria Math" panose="02040503050406030204" pitchFamily="18" charset="0"/>
                                    <a:ea typeface="+mn-ea"/>
                                    <a:cs typeface="+mn-cs"/>
                                  </a:rPr>
                                  <m:t>𝟏</m:t>
                                </m:r>
                              </m:num>
                              <m:den>
                                <m:rad>
                                  <m:radPr>
                                    <m:degHide m:val="on"/>
                                    <m:ctrlPr>
                                      <a:rPr lang="pt-BR" sz="1050" b="1" i="1">
                                        <a:solidFill>
                                          <a:schemeClr val="tx1"/>
                                        </a:solidFill>
                                        <a:effectLst/>
                                        <a:latin typeface="Cambria Math" panose="02040503050406030204" pitchFamily="18" charset="0"/>
                                        <a:ea typeface="+mn-ea"/>
                                        <a:cs typeface="+mn-cs"/>
                                      </a:rPr>
                                    </m:ctrlPr>
                                  </m:radPr>
                                  <m:deg/>
                                  <m:e>
                                    <m:r>
                                      <a:rPr lang="pt-BR" sz="1050" b="1" i="1">
                                        <a:solidFill>
                                          <a:schemeClr val="tx1"/>
                                        </a:solidFill>
                                        <a:effectLst/>
                                        <a:latin typeface="Cambria Math" panose="02040503050406030204" pitchFamily="18" charset="0"/>
                                        <a:ea typeface="+mn-ea"/>
                                        <a:cs typeface="+mn-cs"/>
                                      </a:rPr>
                                      <m:t>𝟑</m:t>
                                    </m:r>
                                  </m:e>
                                </m:rad>
                              </m:den>
                            </m:f>
                            <m:r>
                              <a:rPr lang="pt-BR" sz="1050" b="1" i="1">
                                <a:solidFill>
                                  <a:schemeClr val="tx1"/>
                                </a:solidFill>
                                <a:effectLst/>
                                <a:latin typeface="Cambria Math" panose="02040503050406030204" pitchFamily="18" charset="0"/>
                                <a:ea typeface="+mn-ea"/>
                                <a:cs typeface="+mn-cs"/>
                              </a:rPr>
                              <m:t>+</m:t>
                            </m:r>
                            <m:d>
                              <m:dPr>
                                <m:ctrlPr>
                                  <a:rPr lang="pt-BR" sz="1050" b="1" i="1">
                                    <a:solidFill>
                                      <a:schemeClr val="tx1"/>
                                    </a:solidFill>
                                    <a:effectLst/>
                                    <a:latin typeface="Cambria Math" panose="02040503050406030204" pitchFamily="18" charset="0"/>
                                    <a:ea typeface="+mn-ea"/>
                                    <a:cs typeface="+mn-cs"/>
                                  </a:rPr>
                                </m:ctrlPr>
                              </m:dPr>
                              <m:e>
                                <m:f>
                                  <m:fPr>
                                    <m:ctrlPr>
                                      <a:rPr lang="pt-BR" sz="1050" b="1" i="1">
                                        <a:solidFill>
                                          <a:schemeClr val="tx1"/>
                                        </a:solidFill>
                                        <a:effectLst/>
                                        <a:latin typeface="Cambria Math" panose="02040503050406030204" pitchFamily="18" charset="0"/>
                                        <a:ea typeface="+mn-ea"/>
                                        <a:cs typeface="+mn-cs"/>
                                      </a:rPr>
                                    </m:ctrlPr>
                                  </m:fPr>
                                  <m:num>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𝑷</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𝑪</m:t>
                                            </m:r>
                                          </m:e>
                                          <m:sub>
                                            <m:r>
                                              <a:rPr lang="pt-BR" sz="1050" b="1" i="1">
                                                <a:solidFill>
                                                  <a:schemeClr val="tx1"/>
                                                </a:solidFill>
                                                <a:effectLst/>
                                                <a:latin typeface="Cambria Math" panose="02040503050406030204" pitchFamily="18" charset="0"/>
                                                <a:ea typeface="+mn-ea"/>
                                                <a:cs typeface="+mn-cs"/>
                                              </a:rPr>
                                              <m:t>𝑽𝒏</m:t>
                                            </m:r>
                                          </m:sub>
                                        </m:sSub>
                                      </m:sub>
                                    </m:sSub>
                                    <m:r>
                                      <a:rPr lang="pt-BR" sz="1050" b="1" i="1">
                                        <a:solidFill>
                                          <a:schemeClr val="tx1"/>
                                        </a:solidFill>
                                        <a:effectLst/>
                                        <a:latin typeface="Cambria Math" panose="02040503050406030204" pitchFamily="18" charset="0"/>
                                        <a:ea typeface="+mn-ea"/>
                                        <a:cs typeface="+mn-cs"/>
                                      </a:rPr>
                                      <m:t>𝒔𝒆𝒏</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𝑪</m:t>
                                            </m:r>
                                          </m:e>
                                          <m:sub>
                                            <m:r>
                                              <a:rPr lang="pt-BR" sz="1050" b="1" i="1">
                                                <a:solidFill>
                                                  <a:schemeClr val="tx1"/>
                                                </a:solidFill>
                                                <a:effectLst/>
                                                <a:latin typeface="Cambria Math" panose="02040503050406030204" pitchFamily="18" charset="0"/>
                                                <a:ea typeface="+mn-ea"/>
                                                <a:cs typeface="+mn-cs"/>
                                              </a:rPr>
                                              <m:t>𝑽</m:t>
                                            </m:r>
                                          </m:sub>
                                        </m:sSub>
                                      </m:sub>
                                    </m:sSub>
                                  </m:num>
                                  <m:den>
                                    <m:rad>
                                      <m:radPr>
                                        <m:degHide m:val="on"/>
                                        <m:ctrlPr>
                                          <a:rPr lang="pt-BR" sz="1050" b="1" i="1">
                                            <a:solidFill>
                                              <a:schemeClr val="tx1"/>
                                            </a:solidFill>
                                            <a:effectLst/>
                                            <a:latin typeface="Cambria Math" panose="02040503050406030204" pitchFamily="18" charset="0"/>
                                            <a:ea typeface="+mn-ea"/>
                                            <a:cs typeface="+mn-cs"/>
                                          </a:rPr>
                                        </m:ctrlPr>
                                      </m:radPr>
                                      <m:deg/>
                                      <m:e>
                                        <m:r>
                                          <a:rPr lang="pt-BR" sz="1050" b="1" i="1">
                                            <a:solidFill>
                                              <a:schemeClr val="tx1"/>
                                            </a:solidFill>
                                            <a:effectLst/>
                                            <a:latin typeface="Cambria Math" panose="02040503050406030204" pitchFamily="18" charset="0"/>
                                            <a:ea typeface="+mn-ea"/>
                                            <a:cs typeface="+mn-cs"/>
                                          </a:rPr>
                                          <m:t>𝟑</m:t>
                                        </m:r>
                                      </m:e>
                                    </m:rad>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𝑪</m:t>
                                                </m:r>
                                              </m:e>
                                              <m:sub>
                                                <m:r>
                                                  <a:rPr lang="pt-BR" sz="1050" b="1" i="1">
                                                    <a:solidFill>
                                                      <a:schemeClr val="tx1"/>
                                                    </a:solidFill>
                                                    <a:effectLst/>
                                                    <a:latin typeface="Cambria Math" panose="02040503050406030204" pitchFamily="18" charset="0"/>
                                                    <a:ea typeface="+mn-ea"/>
                                                    <a:cs typeface="+mn-cs"/>
                                                  </a:rPr>
                                                  <m:t>𝑽𝒏</m:t>
                                                </m:r>
                                              </m:sub>
                                            </m:sSub>
                                          </m:sub>
                                        </m:sSub>
                                      </m:e>
                                      <m:sup>
                                        <m:r>
                                          <a:rPr lang="pt-BR" sz="1050" b="1" i="1">
                                            <a:solidFill>
                                              <a:schemeClr val="tx1"/>
                                            </a:solidFill>
                                            <a:effectLst/>
                                            <a:latin typeface="Cambria Math" panose="02040503050406030204" pitchFamily="18" charset="0"/>
                                            <a:ea typeface="+mn-ea"/>
                                            <a:cs typeface="+mn-cs"/>
                                          </a:rPr>
                                          <m:t>𝟐</m:t>
                                        </m:r>
                                      </m:sup>
                                    </m:sSup>
                                  </m:den>
                                </m:f>
                                <m:r>
                                  <a:rPr lang="pt-BR" sz="1050" b="1" i="1">
                                    <a:solidFill>
                                      <a:schemeClr val="tx1"/>
                                    </a:solidFill>
                                    <a:effectLst/>
                                    <a:latin typeface="Cambria Math" panose="02040503050406030204" pitchFamily="18" charset="0"/>
                                    <a:ea typeface="+mn-ea"/>
                                    <a:cs typeface="+mn-cs"/>
                                  </a:rPr>
                                  <m:t>+</m:t>
                                </m:r>
                                <m:f>
                                  <m:fPr>
                                    <m:ctrlPr>
                                      <a:rPr lang="pt-BR" sz="1050" b="1" i="1">
                                        <a:solidFill>
                                          <a:schemeClr val="tx1"/>
                                        </a:solidFill>
                                        <a:effectLst/>
                                        <a:latin typeface="Cambria Math" panose="02040503050406030204" pitchFamily="18" charset="0"/>
                                        <a:ea typeface="+mn-ea"/>
                                        <a:cs typeface="+mn-cs"/>
                                      </a:rPr>
                                    </m:ctrlPr>
                                  </m:fPr>
                                  <m:num>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𝑰</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𝑴</m:t>
                                            </m:r>
                                          </m:e>
                                          <m:sub>
                                            <m:r>
                                              <a:rPr lang="pt-BR" sz="1050" b="1" i="1">
                                                <a:solidFill>
                                                  <a:schemeClr val="tx1"/>
                                                </a:solidFill>
                                                <a:effectLst/>
                                                <a:latin typeface="Cambria Math" panose="02040503050406030204" pitchFamily="18" charset="0"/>
                                                <a:ea typeface="+mn-ea"/>
                                                <a:cs typeface="+mn-cs"/>
                                              </a:rPr>
                                              <m:t>𝑷𝒏</m:t>
                                            </m:r>
                                          </m:sub>
                                        </m:sSub>
                                      </m:sub>
                                    </m:sSub>
                                    <m:r>
                                      <a:rPr lang="pt-BR" sz="1050" b="1" i="1">
                                        <a:solidFill>
                                          <a:schemeClr val="tx1"/>
                                        </a:solidFill>
                                        <a:effectLst/>
                                        <a:latin typeface="Cambria Math" panose="02040503050406030204" pitchFamily="18" charset="0"/>
                                        <a:ea typeface="+mn-ea"/>
                                        <a:cs typeface="+mn-cs"/>
                                      </a:rPr>
                                      <m:t>𝒔𝒆𝒏</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𝑴</m:t>
                                            </m:r>
                                          </m:e>
                                          <m:sub>
                                            <m:r>
                                              <a:rPr lang="pt-BR" sz="1050" b="1" i="1">
                                                <a:solidFill>
                                                  <a:schemeClr val="tx1"/>
                                                </a:solidFill>
                                                <a:effectLst/>
                                                <a:latin typeface="Cambria Math" panose="02040503050406030204" pitchFamily="18" charset="0"/>
                                                <a:ea typeface="+mn-ea"/>
                                                <a:cs typeface="+mn-cs"/>
                                              </a:rPr>
                                              <m:t>𝑷</m:t>
                                            </m:r>
                                          </m:sub>
                                        </m:sSub>
                                      </m:sub>
                                    </m:sSub>
                                  </m:num>
                                  <m:den>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𝑴</m:t>
                                            </m:r>
                                          </m:e>
                                          <m:sub>
                                            <m:r>
                                              <a:rPr lang="pt-BR" sz="1050" b="1" i="1">
                                                <a:solidFill>
                                                  <a:schemeClr val="tx1"/>
                                                </a:solidFill>
                                                <a:effectLst/>
                                                <a:latin typeface="Cambria Math" panose="02040503050406030204" pitchFamily="18" charset="0"/>
                                                <a:ea typeface="+mn-ea"/>
                                                <a:cs typeface="+mn-cs"/>
                                              </a:rPr>
                                              <m:t>𝑷𝒏</m:t>
                                            </m:r>
                                          </m:sub>
                                        </m:sSub>
                                      </m:sub>
                                    </m:sSub>
                                  </m:den>
                                </m:f>
                                <m:r>
                                  <a:rPr lang="pt-BR" sz="1050" b="1" i="1">
                                    <a:solidFill>
                                      <a:schemeClr val="tx1"/>
                                    </a:solidFill>
                                    <a:effectLst/>
                                    <a:latin typeface="Cambria Math" panose="02040503050406030204" pitchFamily="18" charset="0"/>
                                    <a:ea typeface="+mn-ea"/>
                                    <a:cs typeface="+mn-cs"/>
                                  </a:rPr>
                                  <m:t>+</m:t>
                                </m:r>
                                <m:f>
                                  <m:fPr>
                                    <m:ctrlPr>
                                      <a:rPr lang="pt-BR" sz="1050" b="1" i="1">
                                        <a:solidFill>
                                          <a:schemeClr val="tx1"/>
                                        </a:solidFill>
                                        <a:effectLst/>
                                        <a:latin typeface="Cambria Math" panose="02040503050406030204" pitchFamily="18" charset="0"/>
                                        <a:ea typeface="+mn-ea"/>
                                        <a:cs typeface="+mn-cs"/>
                                      </a:rPr>
                                    </m:ctrlPr>
                                  </m:fPr>
                                  <m:num>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𝑷</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𝒄</m:t>
                                            </m:r>
                                          </m:e>
                                          <m:sub>
                                            <m:r>
                                              <a:rPr lang="pt-BR" sz="1050" b="1" i="1">
                                                <a:solidFill>
                                                  <a:schemeClr val="tx1"/>
                                                </a:solidFill>
                                                <a:effectLst/>
                                                <a:latin typeface="Cambria Math" panose="02040503050406030204" pitchFamily="18" charset="0"/>
                                                <a:ea typeface="+mn-ea"/>
                                                <a:cs typeface="+mn-cs"/>
                                              </a:rPr>
                                              <m:t>𝒗𝒏</m:t>
                                            </m:r>
                                          </m:sub>
                                        </m:sSub>
                                      </m:sub>
                                    </m:sSub>
                                    <m:r>
                                      <a:rPr lang="pt-BR" sz="1050" b="1" i="1">
                                        <a:solidFill>
                                          <a:schemeClr val="tx1"/>
                                        </a:solidFill>
                                        <a:effectLst/>
                                        <a:latin typeface="Cambria Math" panose="02040503050406030204" pitchFamily="18" charset="0"/>
                                        <a:ea typeface="+mn-ea"/>
                                        <a:cs typeface="+mn-cs"/>
                                      </a:rPr>
                                      <m:t>𝒔𝒆𝒏</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𝒄</m:t>
                                            </m:r>
                                          </m:e>
                                          <m:sub>
                                            <m:r>
                                              <a:rPr lang="pt-BR" sz="1050" b="1" i="1">
                                                <a:solidFill>
                                                  <a:schemeClr val="tx1"/>
                                                </a:solidFill>
                                                <a:effectLst/>
                                                <a:latin typeface="Cambria Math" panose="02040503050406030204" pitchFamily="18" charset="0"/>
                                                <a:ea typeface="+mn-ea"/>
                                                <a:cs typeface="+mn-cs"/>
                                              </a:rPr>
                                              <m:t>𝒗</m:t>
                                            </m:r>
                                          </m:sub>
                                        </m:sSub>
                                      </m:sub>
                                    </m:sSub>
                                  </m:num>
                                  <m:den>
                                    <m:rad>
                                      <m:radPr>
                                        <m:degHide m:val="on"/>
                                        <m:ctrlPr>
                                          <a:rPr lang="pt-BR" sz="1050" b="1" i="1">
                                            <a:solidFill>
                                              <a:schemeClr val="tx1"/>
                                            </a:solidFill>
                                            <a:effectLst/>
                                            <a:latin typeface="Cambria Math" panose="02040503050406030204" pitchFamily="18" charset="0"/>
                                            <a:ea typeface="+mn-ea"/>
                                            <a:cs typeface="+mn-cs"/>
                                          </a:rPr>
                                        </m:ctrlPr>
                                      </m:radPr>
                                      <m:deg/>
                                      <m:e>
                                        <m:r>
                                          <a:rPr lang="pt-BR" sz="1050" b="1" i="1">
                                            <a:solidFill>
                                              <a:schemeClr val="tx1"/>
                                            </a:solidFill>
                                            <a:effectLst/>
                                            <a:latin typeface="Cambria Math" panose="02040503050406030204" pitchFamily="18" charset="0"/>
                                            <a:ea typeface="+mn-ea"/>
                                            <a:cs typeface="+mn-cs"/>
                                          </a:rPr>
                                          <m:t>𝟑</m:t>
                                        </m:r>
                                      </m:e>
                                    </m:rad>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𝒄</m:t>
                                                </m:r>
                                              </m:e>
                                              <m:sub>
                                                <m:r>
                                                  <a:rPr lang="pt-BR" sz="1050" b="1" i="1">
                                                    <a:solidFill>
                                                      <a:schemeClr val="tx1"/>
                                                    </a:solidFill>
                                                    <a:effectLst/>
                                                    <a:latin typeface="Cambria Math" panose="02040503050406030204" pitchFamily="18" charset="0"/>
                                                    <a:ea typeface="+mn-ea"/>
                                                    <a:cs typeface="+mn-cs"/>
                                                  </a:rPr>
                                                  <m:t>𝒗𝒏</m:t>
                                                </m:r>
                                              </m:sub>
                                            </m:sSub>
                                          </m:sub>
                                        </m:sSub>
                                      </m:e>
                                      <m:sup>
                                        <m:r>
                                          <a:rPr lang="pt-BR" sz="1050" b="1" i="1">
                                            <a:solidFill>
                                              <a:schemeClr val="tx1"/>
                                            </a:solidFill>
                                            <a:effectLst/>
                                            <a:latin typeface="Cambria Math" panose="02040503050406030204" pitchFamily="18" charset="0"/>
                                            <a:ea typeface="+mn-ea"/>
                                            <a:cs typeface="+mn-cs"/>
                                          </a:rPr>
                                          <m:t>𝟐</m:t>
                                        </m:r>
                                      </m:sup>
                                    </m:sSup>
                                  </m:den>
                                </m:f>
                              </m:e>
                            </m:d>
                            <m:f>
                              <m:fPr>
                                <m:ctrlPr>
                                  <a:rPr lang="pt-BR" sz="1050" b="1" i="1">
                                    <a:solidFill>
                                      <a:schemeClr val="tx1"/>
                                    </a:solidFill>
                                    <a:effectLst/>
                                    <a:latin typeface="Cambria Math" panose="02040503050406030204" pitchFamily="18" charset="0"/>
                                    <a:ea typeface="+mn-ea"/>
                                    <a:cs typeface="+mn-cs"/>
                                  </a:rPr>
                                </m:ctrlPr>
                              </m:fPr>
                              <m:num>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𝑮</m:t>
                                            </m:r>
                                          </m:e>
                                          <m:sub>
                                            <m:r>
                                              <a:rPr lang="pt-BR" sz="1050" b="1" i="1">
                                                <a:solidFill>
                                                  <a:schemeClr val="tx1"/>
                                                </a:solidFill>
                                                <a:effectLst/>
                                                <a:latin typeface="Cambria Math" panose="02040503050406030204" pitchFamily="18" charset="0"/>
                                                <a:ea typeface="+mn-ea"/>
                                                <a:cs typeface="+mn-cs"/>
                                              </a:rPr>
                                              <m:t>𝒏</m:t>
                                            </m:r>
                                          </m:sub>
                                        </m:sSub>
                                      </m:sub>
                                    </m:sSub>
                                  </m:e>
                                  <m:sup>
                                    <m:r>
                                      <a:rPr lang="pt-BR" sz="1050" b="1" i="1">
                                        <a:solidFill>
                                          <a:schemeClr val="tx1"/>
                                        </a:solidFill>
                                        <a:effectLst/>
                                        <a:latin typeface="Cambria Math" panose="02040503050406030204" pitchFamily="18" charset="0"/>
                                        <a:ea typeface="+mn-ea"/>
                                        <a:cs typeface="+mn-cs"/>
                                      </a:rPr>
                                      <m:t>𝟐</m:t>
                                    </m:r>
                                  </m:sup>
                                </m:sSup>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𝑿</m:t>
                                    </m:r>
                                    <m:r>
                                      <a:rPr lang="pt-BR" sz="1050" b="1" i="1">
                                        <a:solidFill>
                                          <a:schemeClr val="tx1"/>
                                        </a:solidFill>
                                        <a:effectLst/>
                                        <a:latin typeface="Cambria Math" panose="02040503050406030204" pitchFamily="18" charset="0"/>
                                        <a:ea typeface="+mn-ea"/>
                                        <a:cs typeface="+mn-cs"/>
                                      </a:rPr>
                                      <m:t>′</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𝑮</m:t>
                                        </m:r>
                                      </m:e>
                                      <m:sub>
                                        <m:r>
                                          <a:rPr lang="pt-BR" sz="1050" b="1" i="1">
                                            <a:solidFill>
                                              <a:schemeClr val="tx1"/>
                                            </a:solidFill>
                                            <a:effectLst/>
                                            <a:latin typeface="Cambria Math" panose="02040503050406030204" pitchFamily="18" charset="0"/>
                                            <a:ea typeface="+mn-ea"/>
                                            <a:cs typeface="+mn-cs"/>
                                          </a:rPr>
                                          <m:t>𝒏</m:t>
                                        </m:r>
                                      </m:sub>
                                    </m:sSub>
                                  </m:sub>
                                </m:sSub>
                              </m:num>
                              <m:den>
                                <m:r>
                                  <a:rPr lang="pt-BR" sz="1050" b="1" i="1">
                                    <a:solidFill>
                                      <a:schemeClr val="tx1"/>
                                    </a:solidFill>
                                    <a:effectLst/>
                                    <a:latin typeface="Cambria Math" panose="02040503050406030204" pitchFamily="18" charset="0"/>
                                    <a:ea typeface="+mn-ea"/>
                                    <a:cs typeface="+mn-cs"/>
                                  </a:rPr>
                                  <m:t>𝟏𝟎𝟎</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𝑷</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𝑮</m:t>
                                        </m:r>
                                      </m:e>
                                      <m:sub>
                                        <m:r>
                                          <a:rPr lang="pt-BR" sz="1050" b="1" i="1">
                                            <a:solidFill>
                                              <a:schemeClr val="tx1"/>
                                            </a:solidFill>
                                            <a:effectLst/>
                                            <a:latin typeface="Cambria Math" panose="02040503050406030204" pitchFamily="18" charset="0"/>
                                            <a:ea typeface="+mn-ea"/>
                                            <a:cs typeface="+mn-cs"/>
                                          </a:rPr>
                                          <m:t>𝒏</m:t>
                                        </m:r>
                                      </m:sub>
                                    </m:sSub>
                                  </m:sub>
                                </m:sSub>
                              </m:den>
                            </m:f>
                          </m:e>
                        </m:d>
                      </m:e>
                    </m:d>
                  </m:oMath>
                </m:oMathPara>
              </a14:m>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6" name="CaixaDeTexto 15">
              <a:extLst>
                <a:ext uri="{FF2B5EF4-FFF2-40B4-BE49-F238E27FC236}">
                  <a16:creationId xmlns:a16="http://schemas.microsoft.com/office/drawing/2014/main" id="{EE79F475-F173-4876-A44B-9F325738EA37}"/>
                </a:ext>
              </a:extLst>
            </xdr:cNvPr>
            <xdr:cNvSpPr txBox="1"/>
          </xdr:nvSpPr>
          <xdr:spPr>
            <a:xfrm>
              <a:off x="8443913" y="2266950"/>
              <a:ext cx="3852862"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050" b="1" i="0">
                  <a:solidFill>
                    <a:schemeClr val="tx1"/>
                  </a:solidFill>
                  <a:effectLst/>
                  <a:latin typeface="Cambria Math" panose="02040503050406030204" pitchFamily="18" charset="0"/>
                  <a:ea typeface="+mn-ea"/>
                  <a:cs typeface="+mn-cs"/>
                </a:rPr>
                <a:t>𝒂_𝟏=├ ├ 𝟏/√𝟑+((𝑷_(𝑪_𝑽𝒏 ) 𝒔𝒆𝒏𝜽_(𝑪_𝑽 ))/(√𝟑 〖𝑽_(𝑪_𝑽𝒏 )〗^𝟐 )+(𝑰_(𝑴_𝑷𝒏 ) 𝒔𝒆𝒏𝜽_(𝑴_𝑷 ))/𝑽_(𝑴_𝑷𝒏 ) +(𝑷_(𝒄_𝒗𝒏 ) 𝒔𝒆𝒏𝜽_(𝒄_𝒗 ))/(√𝟑 〖𝑽_(𝒄_𝒗𝒏 )〗^𝟐 ))  (〖𝑽_(𝑮_𝒏 )〗^𝟐 〖𝑿′〗_(𝑮_𝒏 ))/(𝟏𝟎𝟎𝑷_(𝑮_𝒏 ) )┤┤</a:t>
              </a: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23</xdr:col>
      <xdr:colOff>538162</xdr:colOff>
      <xdr:row>15</xdr:row>
      <xdr:rowOff>9524</xdr:rowOff>
    </xdr:from>
    <xdr:ext cx="2795588" cy="485775"/>
    <mc:AlternateContent xmlns:mc="http://schemas.openxmlformats.org/markup-compatibility/2006" xmlns:a14="http://schemas.microsoft.com/office/drawing/2010/main">
      <mc:Choice Requires="a14">
        <xdr:sp macro="" textlink="">
          <xdr:nvSpPr>
            <xdr:cNvPr id="17" name="CaixaDeTexto 16">
              <a:extLst>
                <a:ext uri="{FF2B5EF4-FFF2-40B4-BE49-F238E27FC236}">
                  <a16:creationId xmlns:a16="http://schemas.microsoft.com/office/drawing/2014/main" id="{DD5F1932-23E7-47FF-9AD2-22BBE217B6AD}"/>
                </a:ext>
              </a:extLst>
            </xdr:cNvPr>
            <xdr:cNvSpPr txBox="1"/>
          </xdr:nvSpPr>
          <xdr:spPr>
            <a:xfrm>
              <a:off x="13539787" y="3438524"/>
              <a:ext cx="2795588"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𝒃</m:t>
                        </m:r>
                      </m:e>
                      <m:sub>
                        <m:r>
                          <a:rPr lang="pt-BR" sz="1050" b="1" i="1">
                            <a:effectLst/>
                            <a:latin typeface="Cambria Math" panose="02040503050406030204" pitchFamily="18" charset="0"/>
                            <a:ea typeface="Calibri" panose="020F0502020204030204" pitchFamily="34" charset="0"/>
                          </a:rPr>
                          <m:t>𝟏</m:t>
                        </m:r>
                      </m:sub>
                    </m:sSub>
                    <m:r>
                      <m:rPr>
                        <m:nor/>
                      </m:rPr>
                      <a:rPr lang="pt-BR" sz="1050" b="1">
                        <a:effectLst/>
                        <a:latin typeface="Arial" panose="020B0604020202020204" pitchFamily="34" charset="0"/>
                        <a:ea typeface="Times New Roman" panose="02020603050405020304" pitchFamily="18" charset="0"/>
                      </a:rPr>
                      <m:t>=</m:t>
                    </m:r>
                    <m:d>
                      <m:dPr>
                        <m:ctrlPr>
                          <a:rPr lang="pt-BR" sz="1050" b="1" i="1">
                            <a:effectLst/>
                            <a:latin typeface="Cambria Math" panose="02040503050406030204" pitchFamily="18" charset="0"/>
                            <a:ea typeface="Times New Roman" panose="02020603050405020304" pitchFamily="18" charset="0"/>
                          </a:rPr>
                        </m:ctrlPr>
                      </m:d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𝑲𝒏</m:t>
                                </m:r>
                              </m:sub>
                            </m:sSub>
                          </m:sub>
                        </m:sSub>
                        <m:r>
                          <a:rPr lang="pt-BR" sz="1050" b="1" i="1">
                            <a:effectLst/>
                            <a:latin typeface="Cambria Math" panose="02040503050406030204" pitchFamily="18" charset="0"/>
                            <a:ea typeface="Calibri" panose="020F0502020204030204" pitchFamily="34" charset="0"/>
                          </a:rPr>
                          <m:t>𝒔𝒆𝒏</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m:t>
                                </m:r>
                              </m:sub>
                            </m:sSub>
                          </m:sub>
                        </m:sSub>
                        <m:r>
                          <a:rPr lang="pt-BR" sz="1050" b="1" i="1">
                            <a:effectLst/>
                            <a:latin typeface="Cambria Math" panose="02040503050406030204" pitchFamily="18" charset="0"/>
                            <a:ea typeface="Calibri" panose="020F0502020204030204" pitchFamily="34" charset="0"/>
                          </a:rPr>
                          <m:t>+</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𝒌𝒏</m:t>
                                </m:r>
                              </m:sub>
                            </m:sSub>
                          </m:sub>
                        </m:sSub>
                        <m:r>
                          <a:rPr lang="pt-BR" sz="1050" b="1" i="1">
                            <a:effectLst/>
                            <a:latin typeface="Cambria Math" panose="02040503050406030204" pitchFamily="18" charset="0"/>
                            <a:ea typeface="Calibri" panose="020F0502020204030204" pitchFamily="34" charset="0"/>
                          </a:rPr>
                          <m:t>𝒔𝒆𝒏</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m:t>
                                </m:r>
                              </m:sub>
                            </m:sSub>
                          </m:sub>
                        </m:sSub>
                      </m:e>
                    </m:d>
                    <m:f>
                      <m:fPr>
                        <m:ctrlPr>
                          <a:rPr lang="pt-BR" sz="1050" b="1" i="1">
                            <a:effectLst/>
                            <a:latin typeface="Cambria Math" panose="02040503050406030204" pitchFamily="18" charset="0"/>
                            <a:ea typeface="Calibri" panose="020F0502020204030204" pitchFamily="34" charset="0"/>
                          </a:rPr>
                        </m:ctrlPr>
                      </m:fPr>
                      <m:num>
                        <m:sSup>
                          <m:sSupPr>
                            <m:ctrlPr>
                              <a:rPr lang="pt-BR" sz="1050" b="1" i="1">
                                <a:effectLst/>
                                <a:latin typeface="Cambria Math" panose="02040503050406030204" pitchFamily="18" charset="0"/>
                                <a:ea typeface="Calibri" panose="020F0502020204030204" pitchFamily="34" charset="0"/>
                              </a:rPr>
                            </m:ctrlPr>
                          </m:sSup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e>
                          <m:sup>
                            <m:r>
                              <a:rPr lang="pt-BR" sz="1050" b="1" i="1">
                                <a:effectLst/>
                                <a:latin typeface="Cambria Math" panose="02040503050406030204" pitchFamily="18" charset="0"/>
                                <a:ea typeface="Calibri" panose="020F0502020204030204" pitchFamily="34" charset="0"/>
                              </a:rPr>
                              <m:t>𝟐</m:t>
                            </m:r>
                          </m:sup>
                        </m:sSup>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𝑿</m:t>
                            </m:r>
                            <m:r>
                              <a:rPr lang="pt-BR" sz="1050" b="1" i="1">
                                <a:effectLst/>
                                <a:latin typeface="Cambria Math" panose="02040503050406030204" pitchFamily="18" charset="0"/>
                                <a:ea typeface="Calibri" panose="020F0502020204030204" pitchFamily="34" charset="0"/>
                              </a:rPr>
                              <m:t>′</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num>
                      <m:den>
                        <m:r>
                          <a:rPr lang="pt-BR" sz="1050" b="1" i="1">
                            <a:effectLst/>
                            <a:latin typeface="Cambria Math" panose="02040503050406030204" pitchFamily="18" charset="0"/>
                            <a:ea typeface="Calibri" panose="020F0502020204030204" pitchFamily="34" charset="0"/>
                          </a:rPr>
                          <m:t>𝟏𝟎𝟎</m:t>
                        </m:r>
                        <m:rad>
                          <m:radPr>
                            <m:degHide m:val="on"/>
                            <m:ctrlPr>
                              <a:rPr lang="pt-BR" sz="1050" b="1" i="1">
                                <a:effectLst/>
                                <a:latin typeface="Cambria Math" panose="02040503050406030204" pitchFamily="18" charset="0"/>
                                <a:ea typeface="Calibri" panose="020F0502020204030204" pitchFamily="34" charset="0"/>
                              </a:rPr>
                            </m:ctrlPr>
                          </m:radPr>
                          <m:deg/>
                          <m:e>
                            <m:r>
                              <a:rPr lang="pt-BR" sz="1050" b="1" i="1">
                                <a:effectLst/>
                                <a:latin typeface="Cambria Math" panose="02040503050406030204" pitchFamily="18" charset="0"/>
                                <a:ea typeface="Calibri" panose="020F0502020204030204" pitchFamily="34" charset="0"/>
                              </a:rPr>
                              <m:t>𝟑</m:t>
                            </m:r>
                          </m:e>
                        </m:rad>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den>
                    </m:f>
                  </m:oMath>
                </m:oMathPara>
              </a14:m>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7" name="CaixaDeTexto 16">
              <a:extLst>
                <a:ext uri="{FF2B5EF4-FFF2-40B4-BE49-F238E27FC236}">
                  <a16:creationId xmlns:a16="http://schemas.microsoft.com/office/drawing/2014/main" id="{DD5F1932-23E7-47FF-9AD2-22BBE217B6AD}"/>
                </a:ext>
              </a:extLst>
            </xdr:cNvPr>
            <xdr:cNvSpPr txBox="1"/>
          </xdr:nvSpPr>
          <xdr:spPr>
            <a:xfrm>
              <a:off x="13539787" y="3438524"/>
              <a:ext cx="2795588"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r>
                <a:rPr lang="pt-BR" sz="1050" b="1" i="0">
                  <a:effectLst/>
                  <a:latin typeface="Cambria Math" panose="02040503050406030204" pitchFamily="18" charset="0"/>
                  <a:ea typeface="Calibri" panose="020F0502020204030204" pitchFamily="34" charset="0"/>
                </a:rPr>
                <a:t>𝒃_𝟏 "</a:t>
              </a:r>
              <a:r>
                <a:rPr lang="pt-BR" sz="1050" b="1" i="0">
                  <a:effectLst/>
                  <a:latin typeface="Cambria Math" panose="02040503050406030204" pitchFamily="18" charset="0"/>
                  <a:ea typeface="Times New Roman" panose="02020603050405020304" pitchFamily="18" charset="0"/>
                </a:rPr>
                <a:t>=" </a:t>
              </a:r>
              <a:r>
                <a:rPr lang="pt-BR" sz="1050" b="1" i="0">
                  <a:effectLst/>
                  <a:latin typeface="Cambria Math" panose="02040503050406030204" pitchFamily="18" charset="0"/>
                </a:rPr>
                <a:t>(</a:t>
              </a:r>
              <a:r>
                <a:rPr lang="pt-BR" sz="1050" b="1" i="0">
                  <a:effectLst/>
                  <a:latin typeface="Cambria Math" panose="02040503050406030204" pitchFamily="18" charset="0"/>
                  <a:ea typeface="Calibri" panose="020F0502020204030204" pitchFamily="34" charset="0"/>
                </a:rPr>
                <a:t>𝑷_(𝑪_𝑲𝒏 ) 𝒔𝒆𝒏𝜽_(𝑪_𝑲 )+𝑷_(𝒄_𝒌𝒏 ) 𝒔𝒆𝒏𝜽_(𝒄_𝒌 ) ) </a:t>
              </a:r>
              <a:r>
                <a:rPr lang="pt-BR" sz="1050" b="1" i="0">
                  <a:effectLst/>
                  <a:latin typeface="Cambria Math" panose="02040503050406030204" pitchFamily="18" charset="0"/>
                </a:rPr>
                <a:t> (〖</a:t>
              </a:r>
              <a:r>
                <a:rPr lang="pt-BR" sz="1050" b="1" i="0">
                  <a:effectLst/>
                  <a:latin typeface="Cambria Math" panose="02040503050406030204" pitchFamily="18" charset="0"/>
                  <a:ea typeface="Calibri" panose="020F0502020204030204" pitchFamily="34" charset="0"/>
                </a:rPr>
                <a:t>𝑽_(𝑮_𝒏 )〗^𝟐 〖𝑿′〗_(𝑮_𝒏 ))/(𝟏𝟎𝟎√𝟑 𝑷_(𝑮_𝒏 ) )</a:t>
              </a:r>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80962</xdr:colOff>
      <xdr:row>16</xdr:row>
      <xdr:rowOff>209550</xdr:rowOff>
    </xdr:from>
    <xdr:ext cx="237950" cy="219163"/>
    <mc:AlternateContent xmlns:mc="http://schemas.openxmlformats.org/markup-compatibility/2006" xmlns:a14="http://schemas.microsoft.com/office/drawing/2010/main">
      <mc:Choice Requires="a14">
        <xdr:sp macro="" textlink="">
          <xdr:nvSpPr>
            <xdr:cNvPr id="142" name="CaixaDeTexto 141">
              <a:extLst>
                <a:ext uri="{FF2B5EF4-FFF2-40B4-BE49-F238E27FC236}">
                  <a16:creationId xmlns:a16="http://schemas.microsoft.com/office/drawing/2014/main" id="{E74E31CB-6E21-480A-9411-2C29BD77E710}"/>
                </a:ext>
              </a:extLst>
            </xdr:cNvPr>
            <xdr:cNvSpPr txBox="1"/>
          </xdr:nvSpPr>
          <xdr:spPr>
            <a:xfrm>
              <a:off x="15292387" y="3867150"/>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𝒃</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2" name="CaixaDeTexto 141">
              <a:extLst>
                <a:ext uri="{FF2B5EF4-FFF2-40B4-BE49-F238E27FC236}">
                  <a16:creationId xmlns:a16="http://schemas.microsoft.com/office/drawing/2014/main" id="{E74E31CB-6E21-480A-9411-2C29BD77E710}"/>
                </a:ext>
              </a:extLst>
            </xdr:cNvPr>
            <xdr:cNvSpPr txBox="1"/>
          </xdr:nvSpPr>
          <xdr:spPr>
            <a:xfrm>
              <a:off x="15292387" y="3867150"/>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𝒃_𝟏</a:t>
              </a:r>
              <a:endParaRPr lang="pt-BR" sz="1400"/>
            </a:p>
          </xdr:txBody>
        </xdr:sp>
      </mc:Fallback>
    </mc:AlternateContent>
    <xdr:clientData/>
  </xdr:oneCellAnchor>
  <xdr:oneCellAnchor>
    <xdr:from>
      <xdr:col>23</xdr:col>
      <xdr:colOff>571500</xdr:colOff>
      <xdr:row>18</xdr:row>
      <xdr:rowOff>104775</xdr:rowOff>
    </xdr:from>
    <xdr:ext cx="3714750" cy="561975"/>
    <mc:AlternateContent xmlns:mc="http://schemas.openxmlformats.org/markup-compatibility/2006" xmlns:a14="http://schemas.microsoft.com/office/drawing/2010/main">
      <mc:Choice Requires="a14">
        <xdr:sp macro="" textlink="">
          <xdr:nvSpPr>
            <xdr:cNvPr id="18" name="CaixaDeTexto 17">
              <a:extLst>
                <a:ext uri="{FF2B5EF4-FFF2-40B4-BE49-F238E27FC236}">
                  <a16:creationId xmlns:a16="http://schemas.microsoft.com/office/drawing/2014/main" id="{CB91F958-D8BB-4C06-A4E0-230AE6AA12B0}"/>
                </a:ext>
              </a:extLst>
            </xdr:cNvPr>
            <xdr:cNvSpPr txBox="1"/>
          </xdr:nvSpPr>
          <xdr:spPr>
            <a:xfrm>
              <a:off x="13573125" y="4219575"/>
              <a:ext cx="371475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𝟏</m:t>
                        </m:r>
                      </m:sub>
                    </m:sSub>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𝑪</m:t>
                                        </m:r>
                                      </m:e>
                                      <m:sub>
                                        <m:r>
                                          <a:rPr lang="pt-BR" sz="1100" b="1" i="1">
                                            <a:effectLst/>
                                            <a:latin typeface="Cambria Math" panose="02040503050406030204" pitchFamily="18" charset="0"/>
                                            <a:ea typeface="Calibri" panose="020F0502020204030204" pitchFamily="34" charset="0"/>
                                          </a:rPr>
                                          <m:t>𝑽𝒏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𝑪</m:t>
                                        </m:r>
                                      </m:e>
                                      <m:sub>
                                        <m:r>
                                          <a:rPr lang="pt-BR" sz="1100" b="1" i="1">
                                            <a:effectLst/>
                                            <a:latin typeface="Cambria Math" panose="02040503050406030204" pitchFamily="18" charset="0"/>
                                            <a:ea typeface="Calibri" panose="020F0502020204030204" pitchFamily="34" charset="0"/>
                                          </a:rPr>
                                          <m:t>𝑽</m:t>
                                        </m:r>
                                      </m:sub>
                                    </m:sSub>
                                  </m:sub>
                                </m:sSub>
                              </m:num>
                              <m:den>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𝑪</m:t>
                                            </m:r>
                                          </m:e>
                                          <m:sub>
                                            <m:r>
                                              <a:rPr lang="pt-BR" sz="1100" b="1" i="1">
                                                <a:effectLst/>
                                                <a:latin typeface="Cambria Math" panose="02040503050406030204" pitchFamily="18" charset="0"/>
                                                <a:ea typeface="Calibri" panose="020F0502020204030204" pitchFamily="34" charset="0"/>
                                              </a:rPr>
                                              <m:t>𝑽𝒏</m:t>
                                            </m:r>
                                          </m:sub>
                                        </m:sSub>
                                      </m:sub>
                                    </m:sSub>
                                  </m:e>
                                  <m:sup>
                                    <m:r>
                                      <a:rPr lang="pt-BR" sz="1100" b="1" i="1">
                                        <a:effectLst/>
                                        <a:latin typeface="Cambria Math" panose="02040503050406030204" pitchFamily="18" charset="0"/>
                                        <a:ea typeface="Calibri" panose="020F0502020204030204" pitchFamily="34" charset="0"/>
                                      </a:rPr>
                                      <m:t>𝟐</m:t>
                                    </m:r>
                                  </m:sup>
                                </m:sSup>
                              </m:den>
                            </m:f>
                          </m:e>
                        </m:d>
                      </m:e>
                    </m:d>
                    <m:r>
                      <a:rPr lang="pt-BR" sz="1100" b="1" i="1">
                        <a:effectLst/>
                        <a:latin typeface="Cambria Math" panose="02040503050406030204" pitchFamily="18" charset="0"/>
                        <a:ea typeface="Calibri" panose="020F0502020204030204" pitchFamily="34" charset="0"/>
                      </a:rPr>
                      <m:t>+</m:t>
                    </m:r>
                    <m:d>
                      <m:dPr>
                        <m:beg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𝑰</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𝑴</m:t>
                                    </m:r>
                                  </m:e>
                                  <m:sub>
                                    <m:r>
                                      <a:rPr lang="pt-BR" sz="1100" b="1" i="1">
                                        <a:effectLst/>
                                        <a:latin typeface="Cambria Math" panose="02040503050406030204" pitchFamily="18" charset="0"/>
                                        <a:ea typeface="Calibri" panose="020F0502020204030204" pitchFamily="34" charset="0"/>
                                      </a:rPr>
                                      <m:t>𝑷𝒏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𝑴</m:t>
                                    </m:r>
                                  </m:e>
                                  <m:sub>
                                    <m:r>
                                      <a:rPr lang="pt-BR" sz="1100" b="1" i="1">
                                        <a:effectLst/>
                                        <a:latin typeface="Cambria Math" panose="02040503050406030204" pitchFamily="18" charset="0"/>
                                        <a:ea typeface="Calibri" panose="020F0502020204030204" pitchFamily="34" charset="0"/>
                                      </a:rPr>
                                      <m:t>𝑷</m:t>
                                    </m:r>
                                  </m:sub>
                                </m:sSub>
                              </m:sub>
                            </m:sSub>
                          </m:num>
                          <m:den>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𝑴</m:t>
                                    </m:r>
                                  </m:e>
                                  <m:sub>
                                    <m:r>
                                      <a:rPr lang="pt-BR" sz="1100" b="1" i="1">
                                        <a:effectLst/>
                                        <a:latin typeface="Cambria Math" panose="02040503050406030204" pitchFamily="18" charset="0"/>
                                        <a:ea typeface="Calibri" panose="020F0502020204030204" pitchFamily="34" charset="0"/>
                                      </a:rPr>
                                      <m:t>𝑷𝒏</m:t>
                                    </m:r>
                                  </m:sub>
                                </m:sSub>
                              </m:sub>
                            </m:sSub>
                          </m:den>
                        </m:f>
                        <m:r>
                          <a:rPr lang="pt-BR" sz="1100" b="1" i="1">
                            <a:effectLst/>
                            <a:latin typeface="Cambria Math" panose="02040503050406030204" pitchFamily="18" charset="0"/>
                            <a:ea typeface="Calibri" panose="020F0502020204030204" pitchFamily="34" charset="0"/>
                          </a:rPr>
                          <m:t>+</m:t>
                        </m:r>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m:t>
                                    </m:r>
                                  </m:sub>
                                </m:sSub>
                              </m:sub>
                            </m:sSub>
                          </m:num>
                          <m:den>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e>
                              <m:sup>
                                <m:r>
                                  <a:rPr lang="pt-BR" sz="1100" b="1" i="1">
                                    <a:effectLst/>
                                    <a:latin typeface="Cambria Math" panose="02040503050406030204" pitchFamily="18" charset="0"/>
                                    <a:ea typeface="Calibri" panose="020F0502020204030204" pitchFamily="34" charset="0"/>
                                  </a:rPr>
                                  <m:t>𝟐</m:t>
                                </m:r>
                              </m:sup>
                            </m:sSup>
                          </m:den>
                        </m:f>
                      </m:e>
                    </m:d>
                    <m:f>
                      <m:fPr>
                        <m:ctrlPr>
                          <a:rPr lang="pt-BR" sz="1100" b="1" i="1">
                            <a:effectLst/>
                            <a:latin typeface="Cambria Math" panose="02040503050406030204" pitchFamily="18" charset="0"/>
                            <a:ea typeface="Calibri" panose="020F0502020204030204" pitchFamily="34" charset="0"/>
                          </a:rPr>
                        </m:ctrlPr>
                      </m:fPr>
                      <m:num>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e>
                          <m:sup>
                            <m:r>
                              <a:rPr lang="pt-BR" sz="1100" b="1" i="1">
                                <a:effectLst/>
                                <a:latin typeface="Cambria Math" panose="02040503050406030204" pitchFamily="18" charset="0"/>
                                <a:ea typeface="Calibri" panose="020F0502020204030204" pitchFamily="34" charset="0"/>
                              </a:rPr>
                              <m:t>𝟐</m:t>
                            </m:r>
                          </m:sup>
                        </m:sSup>
                        <m:sSub>
                          <m:sSubPr>
                            <m:ctrlPr>
                              <a:rPr lang="pt-BR" sz="1100" b="1" i="1">
                                <a:effectLst/>
                                <a:latin typeface="Cambria Math" panose="02040503050406030204" pitchFamily="18" charset="0"/>
                                <a:ea typeface="Calibri" panose="020F0502020204030204" pitchFamily="34" charset="0"/>
                              </a:rPr>
                            </m:ctrlPr>
                          </m:sSubPr>
                          <m:e>
                            <m:sSup>
                              <m:sSupPr>
                                <m:ctrlPr>
                                  <a:rPr lang="pt-BR" sz="1100" b="1" i="1">
                                    <a:effectLst/>
                                    <a:latin typeface="Cambria Math" panose="02040503050406030204" pitchFamily="18" charset="0"/>
                                    <a:ea typeface="Calibri" panose="020F0502020204030204" pitchFamily="34" charset="0"/>
                                  </a:rPr>
                                </m:ctrlPr>
                              </m:sSupPr>
                              <m:e>
                                <m:r>
                                  <a:rPr lang="pt-BR" sz="1100" b="1" i="1">
                                    <a:effectLst/>
                                    <a:latin typeface="Cambria Math" panose="02040503050406030204" pitchFamily="18" charset="0"/>
                                    <a:ea typeface="Calibri" panose="020F0502020204030204" pitchFamily="34" charset="0"/>
                                  </a:rPr>
                                  <m:t>𝑿</m:t>
                                </m:r>
                              </m:e>
                              <m:sup>
                                <m:r>
                                  <a:rPr lang="pt-BR" sz="1100" b="1" i="1">
                                    <a:effectLst/>
                                    <a:latin typeface="Cambria Math" panose="02040503050406030204" pitchFamily="18" charset="0"/>
                                    <a:ea typeface="Calibri" panose="020F0502020204030204" pitchFamily="34" charset="0"/>
                                  </a:rPr>
                                  <m:t>′</m:t>
                                </m:r>
                              </m:sup>
                            </m:sSup>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num>
                      <m:den>
                        <m:r>
                          <a:rPr lang="pt-BR" sz="1100" b="1" i="1">
                            <a:effectLst/>
                            <a:latin typeface="Cambria Math" panose="02040503050406030204" pitchFamily="18" charset="0"/>
                            <a:ea typeface="Calibri" panose="020F0502020204030204" pitchFamily="34" charset="0"/>
                          </a:rPr>
                          <m:t>𝟏𝟎𝟎</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den>
                    </m:f>
                  </m:oMath>
                </m:oMathPara>
              </a14:m>
              <a:endParaRPr lang="pt-BR" sz="110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8" name="CaixaDeTexto 17">
              <a:extLst>
                <a:ext uri="{FF2B5EF4-FFF2-40B4-BE49-F238E27FC236}">
                  <a16:creationId xmlns:a16="http://schemas.microsoft.com/office/drawing/2014/main" id="{CB91F958-D8BB-4C06-A4E0-230AE6AA12B0}"/>
                </a:ext>
              </a:extLst>
            </xdr:cNvPr>
            <xdr:cNvSpPr txBox="1"/>
          </xdr:nvSpPr>
          <xdr:spPr>
            <a:xfrm>
              <a:off x="13573125" y="4219575"/>
              <a:ext cx="371475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r>
                <a:rPr lang="pt-BR" sz="1100" b="1" i="0">
                  <a:effectLst/>
                  <a:latin typeface="Cambria Math" panose="02040503050406030204" pitchFamily="18" charset="0"/>
                  <a:ea typeface="Calibri" panose="020F0502020204030204" pitchFamily="34" charset="0"/>
                </a:rPr>
                <a:t>𝒄_𝟏=</a:t>
              </a:r>
              <a:r>
                <a:rPr lang="pt-BR" sz="1100" b="1" i="0">
                  <a:effectLst/>
                  <a:latin typeface="Cambria Math" panose="02040503050406030204" pitchFamily="18" charset="0"/>
                </a:rPr>
                <a:t>├ ((</a:t>
              </a:r>
              <a:r>
                <a:rPr lang="pt-BR" sz="1100" b="1" i="0">
                  <a:effectLst/>
                  <a:latin typeface="Cambria Math" panose="02040503050406030204" pitchFamily="18" charset="0"/>
                  <a:ea typeface="Calibri" panose="020F0502020204030204" pitchFamily="34" charset="0"/>
                </a:rPr>
                <a:t>𝑷_(𝑪_𝑽𝒏 ) 𝒄𝒐𝒔𝜽_(𝑪_𝑽 ))/(√𝟑 〖𝑽_(𝑪_𝑽𝒏 )〗^𝟐 )┤┤+</a:t>
              </a:r>
              <a:r>
                <a:rPr lang="pt-BR" sz="1100" b="1" i="0">
                  <a:effectLst/>
                  <a:latin typeface="Cambria Math" panose="02040503050406030204" pitchFamily="18" charset="0"/>
                </a:rPr>
                <a:t>├ (</a:t>
              </a:r>
              <a:r>
                <a:rPr lang="pt-BR" sz="1100" b="1" i="0">
                  <a:effectLst/>
                  <a:latin typeface="Cambria Math" panose="02040503050406030204" pitchFamily="18" charset="0"/>
                  <a:ea typeface="Calibri" panose="020F0502020204030204" pitchFamily="34" charset="0"/>
                </a:rPr>
                <a:t>𝑰_(𝑴_𝑷𝒏 ) 𝒄𝒐𝒔𝜽_(𝑴_𝑷 ))/𝑽_(𝑴_𝑷𝒏 ) +(𝑷_(𝒄_𝒗𝒏 ) 𝒄𝒐𝒔𝜽_(𝒄_𝒗 ))/(√𝟑 〖𝑽_(𝒄_𝒗𝒏 )〗^𝟐 )) </a:t>
              </a:r>
              <a:r>
                <a:rPr lang="pt-BR" sz="1100" b="1" i="0">
                  <a:effectLst/>
                  <a:latin typeface="Cambria Math" panose="02040503050406030204" pitchFamily="18" charset="0"/>
                </a:rPr>
                <a:t> (〖</a:t>
              </a:r>
              <a:r>
                <a:rPr lang="pt-BR" sz="1100" b="1" i="0">
                  <a:effectLst/>
                  <a:latin typeface="Cambria Math" panose="02040503050406030204" pitchFamily="18" charset="0"/>
                  <a:ea typeface="Calibri" panose="020F0502020204030204" pitchFamily="34" charset="0"/>
                </a:rPr>
                <a:t>𝑽_(𝑮_𝒏 )〗^𝟐 〖𝑿^′〗_(𝑮_𝒏 ))/(𝟏𝟎𝟎𝑷_(𝑮_𝒏 ) )</a:t>
              </a:r>
              <a:endParaRPr lang="pt-BR" sz="110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90487</xdr:colOff>
      <xdr:row>20</xdr:row>
      <xdr:rowOff>200025</xdr:rowOff>
    </xdr:from>
    <xdr:ext cx="217111" cy="219163"/>
    <mc:AlternateContent xmlns:mc="http://schemas.openxmlformats.org/markup-compatibility/2006" xmlns:a14="http://schemas.microsoft.com/office/drawing/2010/main">
      <mc:Choice Requires="a14">
        <xdr:sp macro="" textlink="">
          <xdr:nvSpPr>
            <xdr:cNvPr id="144" name="CaixaDeTexto 143">
              <a:extLst>
                <a:ext uri="{FF2B5EF4-FFF2-40B4-BE49-F238E27FC236}">
                  <a16:creationId xmlns:a16="http://schemas.microsoft.com/office/drawing/2014/main" id="{66E3D2BC-DD51-4F68-8139-3184F04459CA}"/>
                </a:ext>
              </a:extLst>
            </xdr:cNvPr>
            <xdr:cNvSpPr txBox="1"/>
          </xdr:nvSpPr>
          <xdr:spPr>
            <a:xfrm>
              <a:off x="15301912" y="4772025"/>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𝒄</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4" name="CaixaDeTexto 143">
              <a:extLst>
                <a:ext uri="{FF2B5EF4-FFF2-40B4-BE49-F238E27FC236}">
                  <a16:creationId xmlns:a16="http://schemas.microsoft.com/office/drawing/2014/main" id="{66E3D2BC-DD51-4F68-8139-3184F04459CA}"/>
                </a:ext>
              </a:extLst>
            </xdr:cNvPr>
            <xdr:cNvSpPr txBox="1"/>
          </xdr:nvSpPr>
          <xdr:spPr>
            <a:xfrm>
              <a:off x="15301912" y="4772025"/>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𝒄_𝟏</a:t>
              </a:r>
              <a:endParaRPr lang="pt-BR" sz="1400"/>
            </a:p>
          </xdr:txBody>
        </xdr:sp>
      </mc:Fallback>
    </mc:AlternateContent>
    <xdr:clientData/>
  </xdr:oneCellAnchor>
  <xdr:oneCellAnchor>
    <xdr:from>
      <xdr:col>23</xdr:col>
      <xdr:colOff>595312</xdr:colOff>
      <xdr:row>22</xdr:row>
      <xdr:rowOff>209549</xdr:rowOff>
    </xdr:from>
    <xdr:ext cx="2709863" cy="485775"/>
    <mc:AlternateContent xmlns:mc="http://schemas.openxmlformats.org/markup-compatibility/2006" xmlns:a14="http://schemas.microsoft.com/office/drawing/2010/main">
      <mc:Choice Requires="a14">
        <xdr:sp macro="" textlink="">
          <xdr:nvSpPr>
            <xdr:cNvPr id="21" name="CaixaDeTexto 20">
              <a:extLst>
                <a:ext uri="{FF2B5EF4-FFF2-40B4-BE49-F238E27FC236}">
                  <a16:creationId xmlns:a16="http://schemas.microsoft.com/office/drawing/2014/main" id="{9EEA0CBA-ED22-4538-A50A-1DDFAFED2498}"/>
                </a:ext>
              </a:extLst>
            </xdr:cNvPr>
            <xdr:cNvSpPr txBox="1"/>
          </xdr:nvSpPr>
          <xdr:spPr>
            <a:xfrm>
              <a:off x="13596937" y="5238749"/>
              <a:ext cx="2709863"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𝒅</m:t>
                        </m:r>
                      </m:e>
                      <m:sub>
                        <m:r>
                          <a:rPr lang="pt-BR" sz="1050" b="1" i="1">
                            <a:effectLst/>
                            <a:latin typeface="Cambria Math" panose="02040503050406030204" pitchFamily="18" charset="0"/>
                            <a:ea typeface="Calibri" panose="020F0502020204030204" pitchFamily="34" charset="0"/>
                          </a:rPr>
                          <m:t>𝟏</m:t>
                        </m:r>
                      </m:sub>
                    </m:sSub>
                    <m:r>
                      <a:rPr lang="pt-BR" sz="1050" b="1" i="1">
                        <a:effectLst/>
                        <a:latin typeface="Cambria Math" panose="02040503050406030204" pitchFamily="18" charset="0"/>
                        <a:ea typeface="Calibri" panose="020F0502020204030204" pitchFamily="34" charset="0"/>
                      </a:rPr>
                      <m:t>=</m:t>
                    </m:r>
                    <m:d>
                      <m:dPr>
                        <m:ctrlPr>
                          <a:rPr lang="pt-BR" sz="1050" b="1" i="1">
                            <a:effectLst/>
                            <a:latin typeface="Cambria Math" panose="02040503050406030204" pitchFamily="18" charset="0"/>
                            <a:ea typeface="Calibri" panose="020F0502020204030204" pitchFamily="34" charset="0"/>
                          </a:rPr>
                        </m:ctrlPr>
                      </m:d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𝑲𝒏</m:t>
                                </m:r>
                              </m:sub>
                            </m:sSub>
                          </m:sub>
                        </m:sSub>
                        <m:r>
                          <a:rPr lang="pt-BR" sz="1050" b="1" i="1">
                            <a:effectLst/>
                            <a:latin typeface="Cambria Math" panose="02040503050406030204" pitchFamily="18" charset="0"/>
                            <a:ea typeface="Calibri" panose="020F0502020204030204" pitchFamily="34" charset="0"/>
                          </a:rPr>
                          <m:t>𝒄𝒐𝒔</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m:t>
                                </m:r>
                              </m:sub>
                            </m:sSub>
                          </m:sub>
                        </m:sSub>
                        <m:r>
                          <a:rPr lang="pt-BR" sz="1050" b="1" i="1">
                            <a:effectLst/>
                            <a:latin typeface="Cambria Math" panose="02040503050406030204" pitchFamily="18" charset="0"/>
                            <a:ea typeface="Calibri" panose="020F0502020204030204" pitchFamily="34" charset="0"/>
                          </a:rPr>
                          <m:t>+</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𝒌𝒏</m:t>
                                </m:r>
                              </m:sub>
                            </m:sSub>
                          </m:sub>
                        </m:sSub>
                        <m:r>
                          <a:rPr lang="pt-BR" sz="1050" b="1" i="1">
                            <a:effectLst/>
                            <a:latin typeface="Cambria Math" panose="02040503050406030204" pitchFamily="18" charset="0"/>
                            <a:ea typeface="Calibri" panose="020F0502020204030204" pitchFamily="34" charset="0"/>
                          </a:rPr>
                          <m:t>𝒄𝒐𝒔</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m:t>
                                </m:r>
                              </m:sub>
                            </m:sSub>
                          </m:sub>
                        </m:sSub>
                      </m:e>
                    </m:d>
                    <m:f>
                      <m:fPr>
                        <m:ctrlPr>
                          <a:rPr lang="pt-BR" sz="1050" b="1" i="1">
                            <a:effectLst/>
                            <a:latin typeface="Cambria Math" panose="02040503050406030204" pitchFamily="18" charset="0"/>
                            <a:ea typeface="Calibri" panose="020F0502020204030204" pitchFamily="34" charset="0"/>
                          </a:rPr>
                        </m:ctrlPr>
                      </m:fPr>
                      <m:num>
                        <m:sSup>
                          <m:sSupPr>
                            <m:ctrlPr>
                              <a:rPr lang="pt-BR" sz="1050" b="1" i="1">
                                <a:effectLst/>
                                <a:latin typeface="Cambria Math" panose="02040503050406030204" pitchFamily="18" charset="0"/>
                                <a:ea typeface="Calibri" panose="020F0502020204030204" pitchFamily="34" charset="0"/>
                              </a:rPr>
                            </m:ctrlPr>
                          </m:sSup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e>
                          <m:sup>
                            <m:r>
                              <a:rPr lang="pt-BR" sz="1050" b="1" i="1">
                                <a:effectLst/>
                                <a:latin typeface="Cambria Math" panose="02040503050406030204" pitchFamily="18" charset="0"/>
                                <a:ea typeface="Calibri" panose="020F0502020204030204" pitchFamily="34" charset="0"/>
                              </a:rPr>
                              <m:t>𝟐</m:t>
                            </m:r>
                          </m:sup>
                        </m:sSup>
                        <m:sSub>
                          <m:sSubPr>
                            <m:ctrlPr>
                              <a:rPr lang="pt-BR" sz="1050" b="1" i="1">
                                <a:effectLst/>
                                <a:latin typeface="Cambria Math" panose="02040503050406030204" pitchFamily="18" charset="0"/>
                                <a:ea typeface="Calibri" panose="020F0502020204030204" pitchFamily="34" charset="0"/>
                              </a:rPr>
                            </m:ctrlPr>
                          </m:sSubPr>
                          <m:e>
                            <m:sSup>
                              <m:sSupPr>
                                <m:ctrlPr>
                                  <a:rPr lang="pt-BR" sz="1050" b="1" i="1">
                                    <a:effectLst/>
                                    <a:latin typeface="Cambria Math" panose="02040503050406030204" pitchFamily="18" charset="0"/>
                                    <a:ea typeface="Calibri" panose="020F0502020204030204" pitchFamily="34" charset="0"/>
                                  </a:rPr>
                                </m:ctrlPr>
                              </m:sSupPr>
                              <m:e>
                                <m:r>
                                  <a:rPr lang="pt-BR" sz="1050" b="1" i="1">
                                    <a:effectLst/>
                                    <a:latin typeface="Cambria Math" panose="02040503050406030204" pitchFamily="18" charset="0"/>
                                    <a:ea typeface="Calibri" panose="020F0502020204030204" pitchFamily="34" charset="0"/>
                                  </a:rPr>
                                  <m:t>𝑿</m:t>
                                </m:r>
                              </m:e>
                              <m:sup>
                                <m:r>
                                  <a:rPr lang="pt-BR" sz="1050" b="1" i="1">
                                    <a:effectLst/>
                                    <a:latin typeface="Cambria Math" panose="02040503050406030204" pitchFamily="18" charset="0"/>
                                    <a:ea typeface="Calibri" panose="020F0502020204030204" pitchFamily="34" charset="0"/>
                                  </a:rPr>
                                  <m:t>′</m:t>
                                </m:r>
                              </m:sup>
                            </m:sSup>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num>
                      <m:den>
                        <m:r>
                          <a:rPr lang="pt-BR" sz="1050" b="1" i="1">
                            <a:effectLst/>
                            <a:latin typeface="Cambria Math" panose="02040503050406030204" pitchFamily="18" charset="0"/>
                            <a:ea typeface="Calibri" panose="020F0502020204030204" pitchFamily="34" charset="0"/>
                          </a:rPr>
                          <m:t>𝟏𝟎𝟎</m:t>
                        </m:r>
                        <m:rad>
                          <m:radPr>
                            <m:degHide m:val="on"/>
                            <m:ctrlPr>
                              <a:rPr lang="pt-BR" sz="1050" b="1" i="1">
                                <a:effectLst/>
                                <a:latin typeface="Cambria Math" panose="02040503050406030204" pitchFamily="18" charset="0"/>
                                <a:ea typeface="Calibri" panose="020F0502020204030204" pitchFamily="34" charset="0"/>
                              </a:rPr>
                            </m:ctrlPr>
                          </m:radPr>
                          <m:deg/>
                          <m:e>
                            <m:r>
                              <a:rPr lang="pt-BR" sz="1050" b="1" i="1">
                                <a:effectLst/>
                                <a:latin typeface="Cambria Math" panose="02040503050406030204" pitchFamily="18" charset="0"/>
                                <a:ea typeface="Calibri" panose="020F0502020204030204" pitchFamily="34" charset="0"/>
                              </a:rPr>
                              <m:t>𝟑</m:t>
                            </m:r>
                          </m:e>
                        </m:rad>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den>
                    </m:f>
                  </m:oMath>
                </m:oMathPara>
              </a14:m>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21" name="CaixaDeTexto 20">
              <a:extLst>
                <a:ext uri="{FF2B5EF4-FFF2-40B4-BE49-F238E27FC236}">
                  <a16:creationId xmlns:a16="http://schemas.microsoft.com/office/drawing/2014/main" id="{9EEA0CBA-ED22-4538-A50A-1DDFAFED2498}"/>
                </a:ext>
              </a:extLst>
            </xdr:cNvPr>
            <xdr:cNvSpPr txBox="1"/>
          </xdr:nvSpPr>
          <xdr:spPr>
            <a:xfrm>
              <a:off x="13596937" y="5238749"/>
              <a:ext cx="2709863"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r>
                <a:rPr lang="pt-BR" sz="1050" b="1" i="0">
                  <a:effectLst/>
                  <a:latin typeface="Cambria Math" panose="02040503050406030204" pitchFamily="18" charset="0"/>
                  <a:ea typeface="Calibri" panose="020F0502020204030204" pitchFamily="34" charset="0"/>
                </a:rPr>
                <a:t>𝒅_𝟏=</a:t>
              </a:r>
              <a:r>
                <a:rPr lang="pt-BR" sz="1050" b="1" i="0">
                  <a:effectLst/>
                  <a:latin typeface="Cambria Math" panose="02040503050406030204" pitchFamily="18" charset="0"/>
                </a:rPr>
                <a:t>(</a:t>
              </a:r>
              <a:r>
                <a:rPr lang="pt-BR" sz="1050" b="1" i="0">
                  <a:effectLst/>
                  <a:latin typeface="Cambria Math" panose="02040503050406030204" pitchFamily="18" charset="0"/>
                  <a:ea typeface="Calibri" panose="020F0502020204030204" pitchFamily="34" charset="0"/>
                </a:rPr>
                <a:t>𝑷_(𝑪_𝑲𝒏 ) 𝒄𝒐𝒔𝜽_(𝑪_𝑲 )+𝑷_(𝒄_𝒌𝒏 ) 𝒄𝒐𝒔𝜽_(𝒄_𝒌 ) ) </a:t>
              </a:r>
              <a:r>
                <a:rPr lang="pt-BR" sz="1050" b="1" i="0">
                  <a:effectLst/>
                  <a:latin typeface="Cambria Math" panose="02040503050406030204" pitchFamily="18" charset="0"/>
                </a:rPr>
                <a:t> (〖</a:t>
              </a:r>
              <a:r>
                <a:rPr lang="pt-BR" sz="1050" b="1" i="0">
                  <a:effectLst/>
                  <a:latin typeface="Cambria Math" panose="02040503050406030204" pitchFamily="18" charset="0"/>
                  <a:ea typeface="Calibri" panose="020F0502020204030204" pitchFamily="34" charset="0"/>
                </a:rPr>
                <a:t>𝑽_(𝑮_𝒏 )〗^𝟐 〖𝑿^′〗_(𝑮_𝒏 ))/(𝟏𝟎𝟎√𝟑 𝑷_(𝑮_𝒏 ) )</a:t>
              </a:r>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80962</xdr:colOff>
      <xdr:row>24</xdr:row>
      <xdr:rowOff>200025</xdr:rowOff>
    </xdr:from>
    <xdr:ext cx="241989" cy="219163"/>
    <mc:AlternateContent xmlns:mc="http://schemas.openxmlformats.org/markup-compatibility/2006" xmlns:a14="http://schemas.microsoft.com/office/drawing/2010/main">
      <mc:Choice Requires="a14">
        <xdr:sp macro="" textlink="">
          <xdr:nvSpPr>
            <xdr:cNvPr id="145" name="CaixaDeTexto 144">
              <a:extLst>
                <a:ext uri="{FF2B5EF4-FFF2-40B4-BE49-F238E27FC236}">
                  <a16:creationId xmlns:a16="http://schemas.microsoft.com/office/drawing/2014/main" id="{96C61C57-72C8-42B2-A26A-5F2B6FD48CDF}"/>
                </a:ext>
              </a:extLst>
            </xdr:cNvPr>
            <xdr:cNvSpPr txBox="1"/>
          </xdr:nvSpPr>
          <xdr:spPr>
            <a:xfrm>
              <a:off x="15292387" y="5686425"/>
              <a:ext cx="241989"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𝒅</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5" name="CaixaDeTexto 144">
              <a:extLst>
                <a:ext uri="{FF2B5EF4-FFF2-40B4-BE49-F238E27FC236}">
                  <a16:creationId xmlns:a16="http://schemas.microsoft.com/office/drawing/2014/main" id="{96C61C57-72C8-42B2-A26A-5F2B6FD48CDF}"/>
                </a:ext>
              </a:extLst>
            </xdr:cNvPr>
            <xdr:cNvSpPr txBox="1"/>
          </xdr:nvSpPr>
          <xdr:spPr>
            <a:xfrm>
              <a:off x="15292387" y="5686425"/>
              <a:ext cx="241989"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𝒅_𝟏</a:t>
              </a:r>
              <a:endParaRPr lang="pt-BR" sz="1400"/>
            </a:p>
          </xdr:txBody>
        </xdr:sp>
      </mc:Fallback>
    </mc:AlternateContent>
    <xdr:clientData/>
  </xdr:oneCellAnchor>
  <xdr:oneCellAnchor>
    <xdr:from>
      <xdr:col>24</xdr:col>
      <xdr:colOff>14287</xdr:colOff>
      <xdr:row>26</xdr:row>
      <xdr:rowOff>57150</xdr:rowOff>
    </xdr:from>
    <xdr:ext cx="766763" cy="371475"/>
    <mc:AlternateContent xmlns:mc="http://schemas.openxmlformats.org/markup-compatibility/2006" xmlns:a14="http://schemas.microsoft.com/office/drawing/2010/main">
      <mc:Choice Requires="a14">
        <xdr:sp macro="" textlink="">
          <xdr:nvSpPr>
            <xdr:cNvPr id="22" name="CaixaDeTexto 21">
              <a:extLst>
                <a:ext uri="{FF2B5EF4-FFF2-40B4-BE49-F238E27FC236}">
                  <a16:creationId xmlns:a16="http://schemas.microsoft.com/office/drawing/2014/main" id="{F4D61A73-C6A3-482D-9485-0134DD471FBD}"/>
                </a:ext>
              </a:extLst>
            </xdr:cNvPr>
            <xdr:cNvSpPr txBox="1"/>
          </xdr:nvSpPr>
          <xdr:spPr>
            <a:xfrm>
              <a:off x="8462962" y="5772150"/>
              <a:ext cx="766763"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𝒆</m:t>
                        </m:r>
                      </m:e>
                      <m:sub>
                        <m:r>
                          <a:rPr lang="pt-BR" sz="1050" b="1" i="1">
                            <a:solidFill>
                              <a:schemeClr val="tx1"/>
                            </a:solidFill>
                            <a:effectLst/>
                            <a:latin typeface="Cambria Math" panose="02040503050406030204" pitchFamily="18" charset="0"/>
                            <a:ea typeface="+mn-ea"/>
                            <a:cs typeface="+mn-cs"/>
                          </a:rPr>
                          <m:t>𝟏</m:t>
                        </m:r>
                      </m:sub>
                    </m:sSub>
                    <m:r>
                      <a:rPr lang="pt-BR" sz="1050" b="1" i="1">
                        <a:solidFill>
                          <a:schemeClr val="tx1"/>
                        </a:solidFill>
                        <a:effectLst/>
                        <a:latin typeface="Cambria Math" panose="02040503050406030204" pitchFamily="18" charset="0"/>
                        <a:ea typeface="+mn-ea"/>
                        <a:cs typeface="+mn-cs"/>
                      </a:rPr>
                      <m:t>=−</m:t>
                    </m:r>
                    <m:d>
                      <m:dPr>
                        <m:begChr m:val=""/>
                        <m:endChr m:val=""/>
                        <m:ctrlPr>
                          <a:rPr lang="pt-BR" sz="1050" b="1" i="1">
                            <a:solidFill>
                              <a:schemeClr val="tx1"/>
                            </a:solidFill>
                            <a:effectLst/>
                            <a:latin typeface="Cambria Math" panose="02040503050406030204" pitchFamily="18" charset="0"/>
                            <a:ea typeface="+mn-ea"/>
                            <a:cs typeface="+mn-cs"/>
                          </a:rPr>
                        </m:ctrlPr>
                      </m:dPr>
                      <m:e>
                        <m:f>
                          <m:fPr>
                            <m:ctrlPr>
                              <a:rPr lang="pt-BR" sz="1050" b="1" i="1">
                                <a:solidFill>
                                  <a:schemeClr val="tx1"/>
                                </a:solidFill>
                                <a:effectLst/>
                                <a:latin typeface="Cambria Math" panose="02040503050406030204" pitchFamily="18" charset="0"/>
                                <a:ea typeface="+mn-ea"/>
                                <a:cs typeface="+mn-cs"/>
                              </a:rPr>
                            </m:ctrlPr>
                          </m:fPr>
                          <m:num>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r>
                                      <a:rPr lang="pt-BR" sz="1050" b="1" i="1">
                                        <a:solidFill>
                                          <a:schemeClr val="tx1"/>
                                        </a:solidFill>
                                        <a:effectLst/>
                                        <a:latin typeface="Cambria Math" panose="02040503050406030204" pitchFamily="18" charset="0"/>
                                        <a:ea typeface="+mn-ea"/>
                                        <a:cs typeface="+mn-cs"/>
                                      </a:rPr>
                                      <m:t>𝑮</m:t>
                                    </m:r>
                                  </m:sub>
                                </m:sSub>
                              </m:e>
                              <m:sup>
                                <m:r>
                                  <a:rPr lang="pt-BR" sz="1050" b="1" i="1">
                                    <a:solidFill>
                                      <a:schemeClr val="tx1"/>
                                    </a:solidFill>
                                    <a:effectLst/>
                                    <a:latin typeface="Cambria Math" panose="02040503050406030204" pitchFamily="18" charset="0"/>
                                    <a:ea typeface="+mn-ea"/>
                                    <a:cs typeface="+mn-cs"/>
                                  </a:rPr>
                                  <m:t>𝟐</m:t>
                                </m:r>
                              </m:sup>
                            </m:sSup>
                          </m:num>
                          <m:den>
                            <m:r>
                              <a:rPr lang="pt-BR" sz="1050" b="1" i="1">
                                <a:solidFill>
                                  <a:schemeClr val="tx1"/>
                                </a:solidFill>
                                <a:effectLst/>
                                <a:latin typeface="Cambria Math" panose="02040503050406030204" pitchFamily="18" charset="0"/>
                                <a:ea typeface="+mn-ea"/>
                                <a:cs typeface="+mn-cs"/>
                              </a:rPr>
                              <m:t>𝟑</m:t>
                            </m:r>
                          </m:den>
                        </m:f>
                      </m:e>
                    </m:d>
                  </m:oMath>
                </m:oMathPara>
              </a14:m>
              <a:endParaRPr lang="pt-BR" sz="1050" i="1">
                <a:solidFill>
                  <a:schemeClr val="tx1"/>
                </a:solidFill>
                <a:effectLst/>
                <a:latin typeface="+mn-lt"/>
                <a:ea typeface="+mn-ea"/>
                <a:cs typeface="+mn-cs"/>
              </a:endParaRPr>
            </a:p>
            <a:p>
              <a:endParaRPr lang="pt-BR" sz="1100"/>
            </a:p>
          </xdr:txBody>
        </xdr:sp>
      </mc:Choice>
      <mc:Fallback xmlns="">
        <xdr:sp macro="" textlink="">
          <xdr:nvSpPr>
            <xdr:cNvPr id="22" name="CaixaDeTexto 21">
              <a:extLst>
                <a:ext uri="{FF2B5EF4-FFF2-40B4-BE49-F238E27FC236}">
                  <a16:creationId xmlns:a16="http://schemas.microsoft.com/office/drawing/2014/main" id="{F4D61A73-C6A3-482D-9485-0134DD471FBD}"/>
                </a:ext>
              </a:extLst>
            </xdr:cNvPr>
            <xdr:cNvSpPr txBox="1"/>
          </xdr:nvSpPr>
          <xdr:spPr>
            <a:xfrm>
              <a:off x="8462962" y="5772150"/>
              <a:ext cx="766763"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050" b="1" i="0">
                  <a:solidFill>
                    <a:schemeClr val="tx1"/>
                  </a:solidFill>
                  <a:effectLst/>
                  <a:latin typeface="Cambria Math" panose="02040503050406030204" pitchFamily="18" charset="0"/>
                  <a:ea typeface="+mn-ea"/>
                  <a:cs typeface="+mn-cs"/>
                </a:rPr>
                <a:t>𝒆_𝟏=−├ 〖𝑽_𝑮〗^𝟐/𝟑┤</a:t>
              </a:r>
              <a:endParaRPr lang="pt-BR" sz="105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90487</xdr:colOff>
      <xdr:row>27</xdr:row>
      <xdr:rowOff>200025</xdr:rowOff>
    </xdr:from>
    <xdr:ext cx="225062" cy="219163"/>
    <mc:AlternateContent xmlns:mc="http://schemas.openxmlformats.org/markup-compatibility/2006" xmlns:a14="http://schemas.microsoft.com/office/drawing/2010/main">
      <mc:Choice Requires="a14">
        <xdr:sp macro="" textlink="">
          <xdr:nvSpPr>
            <xdr:cNvPr id="146" name="CaixaDeTexto 145">
              <a:extLst>
                <a:ext uri="{FF2B5EF4-FFF2-40B4-BE49-F238E27FC236}">
                  <a16:creationId xmlns:a16="http://schemas.microsoft.com/office/drawing/2014/main" id="{D6F395F0-9349-449A-AD21-7818639EAA8B}"/>
                </a:ext>
              </a:extLst>
            </xdr:cNvPr>
            <xdr:cNvSpPr txBox="1"/>
          </xdr:nvSpPr>
          <xdr:spPr>
            <a:xfrm>
              <a:off x="15301912" y="6372225"/>
              <a:ext cx="225062"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𝒆</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6" name="CaixaDeTexto 145">
              <a:extLst>
                <a:ext uri="{FF2B5EF4-FFF2-40B4-BE49-F238E27FC236}">
                  <a16:creationId xmlns:a16="http://schemas.microsoft.com/office/drawing/2014/main" id="{D6F395F0-9349-449A-AD21-7818639EAA8B}"/>
                </a:ext>
              </a:extLst>
            </xdr:cNvPr>
            <xdr:cNvSpPr txBox="1"/>
          </xdr:nvSpPr>
          <xdr:spPr>
            <a:xfrm>
              <a:off x="15301912" y="6372225"/>
              <a:ext cx="225062"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𝒆_𝟏</a:t>
              </a:r>
              <a:endParaRPr lang="pt-BR" sz="1400"/>
            </a:p>
          </xdr:txBody>
        </xdr:sp>
      </mc:Fallback>
    </mc:AlternateContent>
    <xdr:clientData/>
  </xdr:oneCellAnchor>
  <xdr:oneCellAnchor>
    <xdr:from>
      <xdr:col>3</xdr:col>
      <xdr:colOff>4762</xdr:colOff>
      <xdr:row>37</xdr:row>
      <xdr:rowOff>28575</xdr:rowOff>
    </xdr:from>
    <xdr:ext cx="1210011" cy="219075"/>
    <mc:AlternateContent xmlns:mc="http://schemas.openxmlformats.org/markup-compatibility/2006" xmlns:a14="http://schemas.microsoft.com/office/drawing/2010/main">
      <mc:Choice Requires="a14">
        <xdr:sp macro="" textlink="">
          <xdr:nvSpPr>
            <xdr:cNvPr id="147" name="CaixaDeTexto 146">
              <a:extLst>
                <a:ext uri="{FF2B5EF4-FFF2-40B4-BE49-F238E27FC236}">
                  <a16:creationId xmlns:a16="http://schemas.microsoft.com/office/drawing/2014/main" id="{C05A324C-D7D6-454F-801E-96071B3B820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𝒙</m:t>
                        </m:r>
                      </m:e>
                      <m:sup>
                        <m:r>
                          <a:rPr lang="pt-BR" sz="1100" b="1" i="1">
                            <a:solidFill>
                              <a:schemeClr val="tx1"/>
                            </a:solidFill>
                            <a:effectLst/>
                            <a:latin typeface="Cambria Math" panose="02040503050406030204" pitchFamily="18" charset="0"/>
                            <a:ea typeface="+mn-ea"/>
                            <a:cs typeface="+mn-cs"/>
                          </a:rPr>
                          <m:t>𝟒</m:t>
                        </m:r>
                      </m:sup>
                    </m:sSup>
                    <m:r>
                      <a:rPr lang="pt-BR" sz="1100" b="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m:t>
                    </m:r>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𝒙</m:t>
                        </m:r>
                      </m:e>
                      <m:sup>
                        <m:r>
                          <a:rPr lang="pt-BR" sz="1100" b="1" i="1">
                            <a:solidFill>
                              <a:schemeClr val="tx1"/>
                            </a:solidFill>
                            <a:effectLst/>
                            <a:latin typeface="Cambria Math" panose="02040503050406030204" pitchFamily="18" charset="0"/>
                            <a:ea typeface="+mn-ea"/>
                            <a:cs typeface="+mn-cs"/>
                          </a:rPr>
                          <m:t>𝟐</m:t>
                        </m:r>
                      </m:sup>
                    </m:sSup>
                    <m:r>
                      <a:rPr lang="pt-BR" sz="1100" b="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𝒆</m:t>
                    </m:r>
                    <m:r>
                      <a:rPr lang="pt-BR" sz="1100" b="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𝟎</m:t>
                    </m:r>
                  </m:oMath>
                </m:oMathPara>
              </a14:m>
              <a:endParaRPr lang="pt-BR" sz="1100"/>
            </a:p>
          </xdr:txBody>
        </xdr:sp>
      </mc:Choice>
      <mc:Fallback xmlns="">
        <xdr:sp macro="" textlink="">
          <xdr:nvSpPr>
            <xdr:cNvPr id="147" name="CaixaDeTexto 146">
              <a:extLst>
                <a:ext uri="{FF2B5EF4-FFF2-40B4-BE49-F238E27FC236}">
                  <a16:creationId xmlns:a16="http://schemas.microsoft.com/office/drawing/2014/main" id="{C05A324C-D7D6-454F-801E-96071B3B820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𝒂𝒙^𝟒+𝒄𝒙^𝟐+𝒆=𝟎</a:t>
              </a:r>
              <a:endParaRPr lang="pt-BR" sz="1100"/>
            </a:p>
          </xdr:txBody>
        </xdr:sp>
      </mc:Fallback>
    </mc:AlternateContent>
    <xdr:clientData/>
  </xdr:oneCellAnchor>
  <xdr:oneCellAnchor>
    <xdr:from>
      <xdr:col>3</xdr:col>
      <xdr:colOff>23812</xdr:colOff>
      <xdr:row>38</xdr:row>
      <xdr:rowOff>9525</xdr:rowOff>
    </xdr:from>
    <xdr:ext cx="862013" cy="238125"/>
    <mc:AlternateContent xmlns:mc="http://schemas.openxmlformats.org/markup-compatibility/2006" xmlns:a14="http://schemas.microsoft.com/office/drawing/2010/main">
      <mc:Choice Requires="a14">
        <xdr:sp macro="" textlink="">
          <xdr:nvSpPr>
            <xdr:cNvPr id="148" name="CaixaDeTexto 147">
              <a:extLst>
                <a:ext uri="{FF2B5EF4-FFF2-40B4-BE49-F238E27FC236}">
                  <a16:creationId xmlns:a16="http://schemas.microsoft.com/office/drawing/2014/main" id="{CB0F5D9E-3563-4CCC-89C5-97101C2DFFD6}"/>
                </a:ext>
              </a:extLst>
            </xdr:cNvPr>
            <xdr:cNvSpPr txBox="1"/>
          </xdr:nvSpPr>
          <xdr:spPr>
            <a:xfrm>
              <a:off x="547687" y="5267325"/>
              <a:ext cx="8620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48" name="CaixaDeTexto 147">
              <a:extLst>
                <a:ext uri="{FF2B5EF4-FFF2-40B4-BE49-F238E27FC236}">
                  <a16:creationId xmlns:a16="http://schemas.microsoft.com/office/drawing/2014/main" id="{CB0F5D9E-3563-4CCC-89C5-97101C2DFFD6}"/>
                </a:ext>
              </a:extLst>
            </xdr:cNvPr>
            <xdr:cNvSpPr txBox="1"/>
          </xdr:nvSpPr>
          <xdr:spPr>
            <a:xfrm>
              <a:off x="547687" y="5267325"/>
              <a:ext cx="8620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solidFill>
                    <a:schemeClr val="tx1"/>
                  </a:solidFill>
                  <a:effectLst/>
                  <a:latin typeface="+mn-lt"/>
                  <a:ea typeface="+mn-ea"/>
                  <a:cs typeface="+mn-cs"/>
                </a:rPr>
                <a:t>𝒂=〖𝒂_𝟏〗^𝟐 〖+𝒄_𝟏〗^𝟐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39</xdr:row>
      <xdr:rowOff>28575</xdr:rowOff>
    </xdr:from>
    <xdr:ext cx="1604963" cy="219075"/>
    <mc:AlternateContent xmlns:mc="http://schemas.openxmlformats.org/markup-compatibility/2006" xmlns:a14="http://schemas.microsoft.com/office/drawing/2010/main">
      <mc:Choice Requires="a14">
        <xdr:sp macro="" textlink="">
          <xdr:nvSpPr>
            <xdr:cNvPr id="149" name="CaixaDeTexto 148">
              <a:extLst>
                <a:ext uri="{FF2B5EF4-FFF2-40B4-BE49-F238E27FC236}">
                  <a16:creationId xmlns:a16="http://schemas.microsoft.com/office/drawing/2014/main" id="{BBF4390A-6147-4545-A50D-925707FB32E6}"/>
                </a:ext>
              </a:extLst>
            </xdr:cNvPr>
            <xdr:cNvSpPr txBox="1"/>
          </xdr:nvSpPr>
          <xdr:spPr>
            <a:xfrm>
              <a:off x="528637" y="5514975"/>
              <a:ext cx="1604963"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𝒅</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𝒆</m:t>
                        </m:r>
                      </m:e>
                      <m:sub>
                        <m:r>
                          <a:rPr lang="pt-BR" sz="1100" b="1" i="1">
                            <a:solidFill>
                              <a:schemeClr val="tx1"/>
                            </a:solidFill>
                            <a:effectLst/>
                            <a:latin typeface="Cambria Math" panose="02040503050406030204" pitchFamily="18" charset="0"/>
                            <a:ea typeface="+mn-ea"/>
                            <a:cs typeface="+mn-cs"/>
                          </a:rPr>
                          <m:t>𝟏</m:t>
                        </m:r>
                      </m:sub>
                    </m:sSub>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49" name="CaixaDeTexto 148">
              <a:extLst>
                <a:ext uri="{FF2B5EF4-FFF2-40B4-BE49-F238E27FC236}">
                  <a16:creationId xmlns:a16="http://schemas.microsoft.com/office/drawing/2014/main" id="{BBF4390A-6147-4545-A50D-925707FB32E6}"/>
                </a:ext>
              </a:extLst>
            </xdr:cNvPr>
            <xdr:cNvSpPr txBox="1"/>
          </xdr:nvSpPr>
          <xdr:spPr>
            <a:xfrm>
              <a:off x="528637" y="5514975"/>
              <a:ext cx="1604963"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pt-BR" sz="1100" b="1" i="0">
                  <a:solidFill>
                    <a:schemeClr val="tx1"/>
                  </a:solidFill>
                  <a:effectLst/>
                  <a:latin typeface="Cambria Math" panose="02040503050406030204" pitchFamily="18" charset="0"/>
                  <a:ea typeface="+mn-ea"/>
                  <a:cs typeface="+mn-cs"/>
                </a:rPr>
                <a:t>𝒄=𝟐𝒂_𝟏 𝒃_𝟏+𝟐𝒄_𝟏 𝒅_𝟏+𝒆_𝟏</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40</xdr:row>
      <xdr:rowOff>19051</xdr:rowOff>
    </xdr:from>
    <xdr:ext cx="1010598" cy="209550"/>
    <mc:AlternateContent xmlns:mc="http://schemas.openxmlformats.org/markup-compatibility/2006" xmlns:a14="http://schemas.microsoft.com/office/drawing/2010/main">
      <mc:Choice Requires="a14">
        <xdr:sp macro="" textlink="">
          <xdr:nvSpPr>
            <xdr:cNvPr id="150" name="CaixaDeTexto 149">
              <a:extLst>
                <a:ext uri="{FF2B5EF4-FFF2-40B4-BE49-F238E27FC236}">
                  <a16:creationId xmlns:a16="http://schemas.microsoft.com/office/drawing/2014/main" id="{4C8A694F-4505-4F91-BDAC-9BB2193B25CF}"/>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𝒆</m:t>
                    </m:r>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𝒅</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50" name="CaixaDeTexto 149">
              <a:extLst>
                <a:ext uri="{FF2B5EF4-FFF2-40B4-BE49-F238E27FC236}">
                  <a16:creationId xmlns:a16="http://schemas.microsoft.com/office/drawing/2014/main" id="{4C8A694F-4505-4F91-BDAC-9BB2193B25CF}"/>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solidFill>
                    <a:schemeClr val="tx1"/>
                  </a:solidFill>
                  <a:effectLst/>
                  <a:latin typeface="+mn-lt"/>
                  <a:ea typeface="+mn-ea"/>
                  <a:cs typeface="+mn-cs"/>
                </a:rPr>
                <a:t>𝒆=〖𝒃_𝟏〗^𝟐+〖𝒅_𝟏〗^𝟐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6</xdr:col>
      <xdr:colOff>61912</xdr:colOff>
      <xdr:row>38</xdr:row>
      <xdr:rowOff>1</xdr:rowOff>
    </xdr:from>
    <xdr:ext cx="223838" cy="219163"/>
    <mc:AlternateContent xmlns:mc="http://schemas.openxmlformats.org/markup-compatibility/2006" xmlns:a14="http://schemas.microsoft.com/office/drawing/2010/main">
      <mc:Choice Requires="a14">
        <xdr:sp macro="" textlink="">
          <xdr:nvSpPr>
            <xdr:cNvPr id="151" name="CaixaDeTexto 150">
              <a:extLst>
                <a:ext uri="{FF2B5EF4-FFF2-40B4-BE49-F238E27FC236}">
                  <a16:creationId xmlns:a16="http://schemas.microsoft.com/office/drawing/2014/main" id="{8E911024-322E-4F93-9E40-4293E08979B4}"/>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𝒂</m:t>
                    </m:r>
                  </m:oMath>
                </m:oMathPara>
              </a14:m>
              <a:endParaRPr lang="pt-BR" sz="1400" b="1"/>
            </a:p>
          </xdr:txBody>
        </xdr:sp>
      </mc:Choice>
      <mc:Fallback xmlns="">
        <xdr:sp macro="" textlink="">
          <xdr:nvSpPr>
            <xdr:cNvPr id="151" name="CaixaDeTexto 150">
              <a:extLst>
                <a:ext uri="{FF2B5EF4-FFF2-40B4-BE49-F238E27FC236}">
                  <a16:creationId xmlns:a16="http://schemas.microsoft.com/office/drawing/2014/main" id="{8E911024-322E-4F93-9E40-4293E08979B4}"/>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𝒂</a:t>
              </a:r>
              <a:endParaRPr lang="pt-BR" sz="1400" b="1"/>
            </a:p>
          </xdr:txBody>
        </xdr:sp>
      </mc:Fallback>
    </mc:AlternateContent>
    <xdr:clientData/>
  </xdr:oneCellAnchor>
  <xdr:oneCellAnchor>
    <xdr:from>
      <xdr:col>6</xdr:col>
      <xdr:colOff>71437</xdr:colOff>
      <xdr:row>38</xdr:row>
      <xdr:rowOff>219076</xdr:rowOff>
    </xdr:from>
    <xdr:ext cx="223838" cy="219163"/>
    <mc:AlternateContent xmlns:mc="http://schemas.openxmlformats.org/markup-compatibility/2006" xmlns:a14="http://schemas.microsoft.com/office/drawing/2010/main">
      <mc:Choice Requires="a14">
        <xdr:sp macro="" textlink="">
          <xdr:nvSpPr>
            <xdr:cNvPr id="152" name="CaixaDeTexto 151">
              <a:extLst>
                <a:ext uri="{FF2B5EF4-FFF2-40B4-BE49-F238E27FC236}">
                  <a16:creationId xmlns:a16="http://schemas.microsoft.com/office/drawing/2014/main" id="{81D974F4-4A73-44B7-8ABC-BEF02F52E32F}"/>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𝒄</m:t>
                    </m:r>
                  </m:oMath>
                </m:oMathPara>
              </a14:m>
              <a:endParaRPr lang="pt-BR" sz="1400" b="1"/>
            </a:p>
          </xdr:txBody>
        </xdr:sp>
      </mc:Choice>
      <mc:Fallback xmlns="">
        <xdr:sp macro="" textlink="">
          <xdr:nvSpPr>
            <xdr:cNvPr id="152" name="CaixaDeTexto 151">
              <a:extLst>
                <a:ext uri="{FF2B5EF4-FFF2-40B4-BE49-F238E27FC236}">
                  <a16:creationId xmlns:a16="http://schemas.microsoft.com/office/drawing/2014/main" id="{81D974F4-4A73-44B7-8ABC-BEF02F52E32F}"/>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𝒄</a:t>
              </a:r>
              <a:endParaRPr lang="pt-BR" sz="1400" b="1"/>
            </a:p>
          </xdr:txBody>
        </xdr:sp>
      </mc:Fallback>
    </mc:AlternateContent>
    <xdr:clientData/>
  </xdr:oneCellAnchor>
  <xdr:oneCellAnchor>
    <xdr:from>
      <xdr:col>6</xdr:col>
      <xdr:colOff>71437</xdr:colOff>
      <xdr:row>39</xdr:row>
      <xdr:rowOff>209551</xdr:rowOff>
    </xdr:from>
    <xdr:ext cx="223838" cy="219163"/>
    <mc:AlternateContent xmlns:mc="http://schemas.openxmlformats.org/markup-compatibility/2006" xmlns:a14="http://schemas.microsoft.com/office/drawing/2010/main">
      <mc:Choice Requires="a14">
        <xdr:sp macro="" textlink="">
          <xdr:nvSpPr>
            <xdr:cNvPr id="153" name="CaixaDeTexto 152">
              <a:extLst>
                <a:ext uri="{FF2B5EF4-FFF2-40B4-BE49-F238E27FC236}">
                  <a16:creationId xmlns:a16="http://schemas.microsoft.com/office/drawing/2014/main" id="{541856FB-AF8A-4B4E-9D15-49A1BA9144AD}"/>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𝒆</m:t>
                    </m:r>
                  </m:oMath>
                </m:oMathPara>
              </a14:m>
              <a:endParaRPr lang="pt-BR" sz="1400" b="1"/>
            </a:p>
          </xdr:txBody>
        </xdr:sp>
      </mc:Choice>
      <mc:Fallback xmlns="">
        <xdr:sp macro="" textlink="">
          <xdr:nvSpPr>
            <xdr:cNvPr id="153" name="CaixaDeTexto 152">
              <a:extLst>
                <a:ext uri="{FF2B5EF4-FFF2-40B4-BE49-F238E27FC236}">
                  <a16:creationId xmlns:a16="http://schemas.microsoft.com/office/drawing/2014/main" id="{541856FB-AF8A-4B4E-9D15-49A1BA9144AD}"/>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𝒆</a:t>
              </a:r>
              <a:endParaRPr lang="pt-BR" sz="1400" b="1"/>
            </a:p>
          </xdr:txBody>
        </xdr:sp>
      </mc:Fallback>
    </mc:AlternateContent>
    <xdr:clientData/>
  </xdr:oneCellAnchor>
  <xdr:oneCellAnchor>
    <xdr:from>
      <xdr:col>7</xdr:col>
      <xdr:colOff>300037</xdr:colOff>
      <xdr:row>31</xdr:row>
      <xdr:rowOff>123825</xdr:rowOff>
    </xdr:from>
    <xdr:ext cx="1580433" cy="533400"/>
    <mc:AlternateContent xmlns:mc="http://schemas.openxmlformats.org/markup-compatibility/2006" xmlns:a14="http://schemas.microsoft.com/office/drawing/2010/main">
      <mc:Choice Requires="a14">
        <xdr:sp macro="" textlink="">
          <xdr:nvSpPr>
            <xdr:cNvPr id="154" name="CaixaDeTexto 153">
              <a:extLst>
                <a:ext uri="{FF2B5EF4-FFF2-40B4-BE49-F238E27FC236}">
                  <a16:creationId xmlns:a16="http://schemas.microsoft.com/office/drawing/2014/main" id="{A91D8178-27CF-42CD-8FB2-4C55C473A58A}"/>
                </a:ext>
              </a:extLst>
            </xdr:cNvPr>
            <xdr:cNvSpPr txBox="1"/>
          </xdr:nvSpPr>
          <xdr:spPr>
            <a:xfrm>
              <a:off x="4033837" y="7210425"/>
              <a:ext cx="1580433"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r>
                      <a:rPr lang="pt-BR" sz="1100" b="1" i="1">
                        <a:solidFill>
                          <a:schemeClr val="tx1"/>
                        </a:solidFill>
                        <a:effectLst/>
                        <a:latin typeface="Cambria Math" panose="02040503050406030204" pitchFamily="18" charset="0"/>
                        <a:ea typeface="+mn-ea"/>
                        <a:cs typeface="+mn-cs"/>
                      </a:rPr>
                      <m:t>=</m:t>
                    </m:r>
                    <m:rad>
                      <m:radPr>
                        <m:degHide m:val="on"/>
                        <m:ctrlPr>
                          <a:rPr lang="pt-BR" sz="1100" b="1" i="1">
                            <a:solidFill>
                              <a:schemeClr val="tx1"/>
                            </a:solidFill>
                            <a:effectLst/>
                            <a:latin typeface="Cambria Math" panose="02040503050406030204" pitchFamily="18" charset="0"/>
                            <a:ea typeface="+mn-ea"/>
                            <a:cs typeface="+mn-cs"/>
                          </a:rPr>
                        </m:ctrlPr>
                      </m:radPr>
                      <m:deg/>
                      <m:e>
                        <m:f>
                          <m:fPr>
                            <m:ctrlPr>
                              <a:rPr lang="pt-BR" sz="1100" b="1" i="1">
                                <a:solidFill>
                                  <a:schemeClr val="tx1"/>
                                </a:solidFill>
                                <a:effectLst/>
                                <a:latin typeface="Cambria Math" panose="02040503050406030204" pitchFamily="18" charset="0"/>
                                <a:ea typeface="+mn-ea"/>
                                <a:cs typeface="+mn-cs"/>
                              </a:rPr>
                            </m:ctrlPr>
                          </m:fPr>
                          <m:num>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rad>
                              <m:radPr>
                                <m:degHide m:val="on"/>
                                <m:ctrlPr>
                                  <a:rPr lang="pt-BR" sz="1100" b="1" i="1">
                                    <a:solidFill>
                                      <a:schemeClr val="tx1"/>
                                    </a:solidFill>
                                    <a:effectLst/>
                                    <a:latin typeface="Cambria Math" panose="02040503050406030204" pitchFamily="18" charset="0"/>
                                    <a:ea typeface="+mn-ea"/>
                                    <a:cs typeface="+mn-cs"/>
                                  </a:rPr>
                                </m:ctrlPr>
                              </m:radPr>
                              <m:deg/>
                              <m:e>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𝒄</m:t>
                                    </m:r>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𝟒</m:t>
                                </m:r>
                                <m:r>
                                  <a:rPr lang="pt-BR" sz="1100" b="1" i="1">
                                    <a:solidFill>
                                      <a:schemeClr val="tx1"/>
                                    </a:solidFill>
                                    <a:effectLst/>
                                    <a:latin typeface="Cambria Math" panose="02040503050406030204" pitchFamily="18" charset="0"/>
                                    <a:ea typeface="+mn-ea"/>
                                    <a:cs typeface="+mn-cs"/>
                                  </a:rPr>
                                  <m:t>𝒂𝒆</m:t>
                                </m:r>
                              </m:e>
                            </m:rad>
                          </m:num>
                          <m:den>
                            <m:r>
                              <a:rPr lang="pt-BR" sz="1100" b="1" i="1">
                                <a:solidFill>
                                  <a:schemeClr val="tx1"/>
                                </a:solidFill>
                                <a:effectLst/>
                                <a:latin typeface="Cambria Math" panose="02040503050406030204" pitchFamily="18" charset="0"/>
                                <a:ea typeface="+mn-ea"/>
                                <a:cs typeface="+mn-cs"/>
                              </a:rPr>
                              <m:t>𝟐</m:t>
                            </m:r>
                            <m:r>
                              <a:rPr lang="pt-BR" sz="1100" b="1" i="1">
                                <a:solidFill>
                                  <a:schemeClr val="tx1"/>
                                </a:solidFill>
                                <a:effectLst/>
                                <a:latin typeface="Cambria Math" panose="02040503050406030204" pitchFamily="18" charset="0"/>
                                <a:ea typeface="+mn-ea"/>
                                <a:cs typeface="+mn-cs"/>
                              </a:rPr>
                              <m:t>𝒂</m:t>
                            </m:r>
                          </m:den>
                        </m:f>
                      </m:e>
                    </m:rad>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54" name="CaixaDeTexto 153">
              <a:extLst>
                <a:ext uri="{FF2B5EF4-FFF2-40B4-BE49-F238E27FC236}">
                  <a16:creationId xmlns:a16="http://schemas.microsoft.com/office/drawing/2014/main" id="{A91D8178-27CF-42CD-8FB2-4C55C473A58A}"/>
                </a:ext>
              </a:extLst>
            </xdr:cNvPr>
            <xdr:cNvSpPr txBox="1"/>
          </xdr:nvSpPr>
          <xdr:spPr>
            <a:xfrm>
              <a:off x="4033837" y="7210425"/>
              <a:ext cx="1580433"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𝑽_(𝑮_𝑻 )=√((−𝒄+√(𝒄^𝟐−𝟒𝒂𝒆))/𝟐𝒂)</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5</xdr:col>
      <xdr:colOff>733425</xdr:colOff>
      <xdr:row>61</xdr:row>
      <xdr:rowOff>15456</xdr:rowOff>
    </xdr:from>
    <xdr:ext cx="2153988" cy="344453"/>
    <mc:AlternateContent xmlns:mc="http://schemas.openxmlformats.org/markup-compatibility/2006" xmlns:a14="http://schemas.microsoft.com/office/drawing/2010/main">
      <mc:Choice Requires="a14">
        <xdr:sp macro="" textlink="">
          <xdr:nvSpPr>
            <xdr:cNvPr id="24" name="CaixaDeTexto 23">
              <a:extLst>
                <a:ext uri="{FF2B5EF4-FFF2-40B4-BE49-F238E27FC236}">
                  <a16:creationId xmlns:a16="http://schemas.microsoft.com/office/drawing/2014/main" id="{0FCA788E-F3D2-4CD8-A38B-7CD44A30F33F}"/>
                </a:ext>
              </a:extLst>
            </xdr:cNvPr>
            <xdr:cNvSpPr txBox="1"/>
          </xdr:nvSpPr>
          <xdr:spPr>
            <a:xfrm>
              <a:off x="3009900" y="13502856"/>
              <a:ext cx="21539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r>
                          <a:rPr lang="pt-BR" sz="1100" b="1" i="1">
                            <a:solidFill>
                              <a:schemeClr val="tx1"/>
                            </a:solidFill>
                            <a:effectLst/>
                            <a:latin typeface="Cambria Math" panose="02040503050406030204" pitchFamily="18" charset="0"/>
                            <a:ea typeface="+mn-ea"/>
                            <a:cs typeface="+mn-cs"/>
                          </a:rPr>
                          <m:t>𝑮</m:t>
                        </m:r>
                      </m:sub>
                    </m:sSub>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Tens</m:t>
                    </m:r>
                    <m:r>
                      <m:rPr>
                        <m:nor/>
                      </m:rPr>
                      <a:rPr lang="pt-BR" sz="1100" b="1" i="1">
                        <a:solidFill>
                          <a:schemeClr val="tx1"/>
                        </a:solidFill>
                        <a:effectLst/>
                        <a:latin typeface="+mn-lt"/>
                        <a:ea typeface="+mn-ea"/>
                        <a:cs typeface="+mn-cs"/>
                      </a:rPr>
                      <m:t>ã</m:t>
                    </m:r>
                    <m:r>
                      <m:rPr>
                        <m:nor/>
                      </m:rPr>
                      <a:rPr lang="pt-BR" sz="1100" b="1" i="1">
                        <a:solidFill>
                          <a:schemeClr val="tx1"/>
                        </a:solidFill>
                        <a:effectLst/>
                        <a:latin typeface="+mn-lt"/>
                        <a:ea typeface="+mn-ea"/>
                        <a:cs typeface="+mn-cs"/>
                      </a:rPr>
                      <m:t>o</m:t>
                    </m:r>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no</m:t>
                    </m:r>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Alternador</m:t>
                    </m:r>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V</m:t>
                    </m:r>
                    <m:r>
                      <m:rPr>
                        <m:nor/>
                      </m:rPr>
                      <a:rPr lang="pt-BR" sz="1100" b="1" i="1">
                        <a:solidFill>
                          <a:schemeClr val="tx1"/>
                        </a:solidFill>
                        <a:effectLst/>
                        <a:latin typeface="+mn-lt"/>
                        <a:ea typeface="+mn-ea"/>
                        <a:cs typeface="+mn-cs"/>
                      </a:rPr>
                      <m:t>)</m:t>
                    </m:r>
                  </m:oMath>
                </m:oMathPara>
              </a14:m>
              <a:endParaRPr lang="pt-BR" sz="1100" b="1" i="1">
                <a:solidFill>
                  <a:schemeClr val="tx1"/>
                </a:solidFill>
                <a:effectLst/>
                <a:latin typeface="+mn-lt"/>
                <a:ea typeface="+mn-ea"/>
                <a:cs typeface="+mn-cs"/>
              </a:endParaRPr>
            </a:p>
            <a:p>
              <a:r>
                <a:rPr lang="pt-BR" sz="1100" b="1" baseline="0">
                  <a:solidFill>
                    <a:schemeClr val="tx1"/>
                  </a:solidFill>
                  <a:effectLst/>
                  <a:ea typeface="+mn-ea"/>
                  <a:cs typeface="+mn-cs"/>
                </a:rPr>
                <a:t>     </a:t>
              </a:r>
              <a:endParaRPr lang="pt-BR" sz="1100" b="1" i="1"/>
            </a:p>
          </xdr:txBody>
        </xdr:sp>
      </mc:Choice>
      <mc:Fallback xmlns="">
        <xdr:sp macro="" textlink="">
          <xdr:nvSpPr>
            <xdr:cNvPr id="24" name="CaixaDeTexto 23">
              <a:extLst>
                <a:ext uri="{FF2B5EF4-FFF2-40B4-BE49-F238E27FC236}">
                  <a16:creationId xmlns:a16="http://schemas.microsoft.com/office/drawing/2014/main" id="{0FCA788E-F3D2-4CD8-A38B-7CD44A30F33F}"/>
                </a:ext>
              </a:extLst>
            </xdr:cNvPr>
            <xdr:cNvSpPr txBox="1"/>
          </xdr:nvSpPr>
          <xdr:spPr>
            <a:xfrm>
              <a:off x="3009900" y="13502856"/>
              <a:ext cx="2153988"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r>
                <a:rPr lang="pt-BR" sz="1100" b="1" i="0">
                  <a:solidFill>
                    <a:schemeClr val="tx1"/>
                  </a:solidFill>
                  <a:effectLst/>
                  <a:latin typeface="Cambria Math" panose="02040503050406030204" pitchFamily="18" charset="0"/>
                  <a:ea typeface="+mn-ea"/>
                  <a:cs typeface="+mn-cs"/>
                </a:rPr>
                <a:t>𝑽_𝑮</a:t>
              </a:r>
              <a:r>
                <a:rPr lang="pt-BR" sz="1100" b="1" i="0">
                  <a:solidFill>
                    <a:schemeClr val="tx1"/>
                  </a:solidFill>
                  <a:effectLst/>
                  <a:latin typeface="+mn-lt"/>
                  <a:ea typeface="+mn-ea"/>
                  <a:cs typeface="+mn-cs"/>
                </a:rPr>
                <a:t> </a:t>
              </a:r>
              <a:r>
                <a:rPr lang="pt-BR" sz="1100" b="1" i="0">
                  <a:solidFill>
                    <a:schemeClr val="tx1"/>
                  </a:solidFill>
                  <a:effectLst/>
                  <a:latin typeface="Cambria Math" panose="02040503050406030204" pitchFamily="18" charset="0"/>
                  <a:ea typeface="+mn-ea"/>
                  <a:cs typeface="+mn-cs"/>
                </a:rPr>
                <a:t>"− Tensão no  Alternador (V)</a:t>
              </a:r>
              <a:r>
                <a:rPr lang="pt-BR" sz="1100" b="1" i="0">
                  <a:solidFill>
                    <a:schemeClr val="tx1"/>
                  </a:solidFill>
                  <a:effectLst/>
                  <a:latin typeface="+mn-lt"/>
                  <a:ea typeface="+mn-ea"/>
                  <a:cs typeface="+mn-cs"/>
                </a:rPr>
                <a:t>"</a:t>
              </a:r>
              <a:endParaRPr lang="pt-BR" sz="1100" b="1" i="1">
                <a:solidFill>
                  <a:schemeClr val="tx1"/>
                </a:solidFill>
                <a:effectLst/>
                <a:latin typeface="+mn-lt"/>
                <a:ea typeface="+mn-ea"/>
                <a:cs typeface="+mn-cs"/>
              </a:endParaRPr>
            </a:p>
            <a:p>
              <a:r>
                <a:rPr lang="pt-BR" sz="1100" b="1" baseline="0">
                  <a:solidFill>
                    <a:schemeClr val="tx1"/>
                  </a:solidFill>
                  <a:effectLst/>
                  <a:ea typeface="+mn-ea"/>
                  <a:cs typeface="+mn-cs"/>
                </a:rPr>
                <a:t>     </a:t>
              </a:r>
              <a:endParaRPr lang="pt-BR" sz="1100" b="1" i="1"/>
            </a:p>
          </xdr:txBody>
        </xdr:sp>
      </mc:Fallback>
    </mc:AlternateContent>
    <xdr:clientData/>
  </xdr:oneCellAnchor>
  <xdr:oneCellAnchor>
    <xdr:from>
      <xdr:col>1</xdr:col>
      <xdr:colOff>223837</xdr:colOff>
      <xdr:row>50</xdr:row>
      <xdr:rowOff>161924</xdr:rowOff>
    </xdr:from>
    <xdr:ext cx="7239866" cy="714375"/>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id="{0FAD3B61-BE03-4A57-A8F0-15E9877A00AB}"/>
                </a:ext>
              </a:extLst>
            </xdr:cNvPr>
            <xdr:cNvSpPr txBox="1"/>
          </xdr:nvSpPr>
          <xdr:spPr>
            <a:xfrm>
              <a:off x="509587" y="11363324"/>
              <a:ext cx="7239866"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r>
                          <a:rPr lang="pt-BR" sz="1100" b="1" i="1">
                            <a:effectLst/>
                            <a:latin typeface="Cambria Math" panose="02040503050406030204" pitchFamily="18" charset="0"/>
                            <a:ea typeface="Calibri" panose="020F0502020204030204" pitchFamily="34" charset="0"/>
                          </a:rPr>
                          <m:t>𝑮</m:t>
                        </m:r>
                      </m:sub>
                    </m:sSub>
                    <m:r>
                      <a:rPr lang="pt-BR" sz="1100" b="1" i="1">
                        <a:effectLst/>
                        <a:latin typeface="Cambria Math" panose="02040503050406030204" pitchFamily="18" charset="0"/>
                        <a:ea typeface="Calibri" panose="020F0502020204030204" pitchFamily="34" charset="0"/>
                      </a:rPr>
                      <m:t>=</m:t>
                    </m:r>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sSup>
                                      <m:sSupPr>
                                        <m:ctrlPr>
                                          <a:rPr lang="pt-BR" sz="1100" b="1" i="1">
                                            <a:effectLst/>
                                            <a:latin typeface="Cambria Math" panose="02040503050406030204" pitchFamily="18" charset="0"/>
                                            <a:ea typeface="Calibri" panose="020F0502020204030204" pitchFamily="34" charset="0"/>
                                          </a:rPr>
                                        </m:ctrlPr>
                                      </m:sSupPr>
                                      <m:e>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num>
                                                  <m:den>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den>
                                                </m:f>
                                              </m:e>
                                            </m:d>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𝒌𝒏</m:t>
                                                                </m:r>
                                                              </m:sub>
                                                            </m:sSub>
                                                          </m:sub>
                                                        </m:sSub>
                                                        <m:func>
                                                          <m:funcPr>
                                                            <m:ctrlPr>
                                                              <a:rPr lang="pt-BR" sz="1100" b="1" i="1">
                                                                <a:effectLst/>
                                                                <a:latin typeface="Cambria Math" panose="02040503050406030204" pitchFamily="18" charset="0"/>
                                                                <a:ea typeface="Calibri" panose="020F0502020204030204" pitchFamily="34" charset="0"/>
                                                              </a:rPr>
                                                            </m:ctrlPr>
                                                          </m:funcPr>
                                                          <m:fName>
                                                            <m:r>
                                                              <a:rPr lang="pt-BR" sz="1100" b="1" i="1">
                                                                <a:effectLst/>
                                                                <a:latin typeface="Cambria Math" panose="02040503050406030204" pitchFamily="18" charset="0"/>
                                                                <a:ea typeface="Calibri" panose="020F0502020204030204" pitchFamily="34" charset="0"/>
                                                              </a:rPr>
                                                              <m:t>𝒔𝒆𝒏</m:t>
                                                            </m:r>
                                                          </m:fName>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m:t>
                                                                    </m:r>
                                                                  </m:sub>
                                                                </m:sSub>
                                                              </m:sub>
                                                            </m:sSub>
                                                          </m:e>
                                                        </m:func>
                                                      </m:num>
                                                      <m:den>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den>
                                                    </m:f>
                                                  </m:e>
                                                </m:d>
                                                <m:d>
                                                  <m:dPr>
                                                    <m:begChr m:val=""/>
                                                    <m:endChr m:val=""/>
                                                    <m:ctrlPr>
                                                      <a:rPr lang="pt-BR" sz="1100" b="1" i="1">
                                                        <a:effectLst/>
                                                        <a:latin typeface="Cambria Math" panose="02040503050406030204" pitchFamily="18" charset="0"/>
                                                        <a:ea typeface="Calibri" panose="020F0502020204030204" pitchFamily="34" charset="0"/>
                                                      </a:rPr>
                                                    </m:ctrlPr>
                                                  </m:dPr>
                                                  <m:e>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d>
                                                              <m:dPr>
                                                                <m:beg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r>
                                                                      <a:rPr lang="pt-BR" sz="1100" b="1" i="1">
                                                                        <a:effectLst/>
                                                                        <a:latin typeface="Cambria Math" panose="02040503050406030204" pitchFamily="18" charset="0"/>
                                                                        <a:ea typeface="Calibri" panose="020F0502020204030204" pitchFamily="34" charset="0"/>
                                                                      </a:rPr>
                                                                      <m:t>𝒔𝒆𝒏</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m:t>
                                                                            </m:r>
                                                                          </m:sub>
                                                                        </m:sSub>
                                                                      </m:sub>
                                                                    </m:sSub>
                                                                  </m:num>
                                                                  <m:den>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e>
                                                                      <m:sup>
                                                                        <m:r>
                                                                          <a:rPr lang="pt-BR" sz="1100" b="1" i="1">
                                                                            <a:effectLst/>
                                                                            <a:latin typeface="Cambria Math" panose="02040503050406030204" pitchFamily="18" charset="0"/>
                                                                            <a:ea typeface="Calibri" panose="020F0502020204030204" pitchFamily="34" charset="0"/>
                                                                          </a:rPr>
                                                                          <m:t>𝟐</m:t>
                                                                        </m:r>
                                                                      </m:sup>
                                                                    </m:sSup>
                                                                  </m:den>
                                                                </m:f>
                                                              </m:e>
                                                            </m:d>
                                                          </m:e>
                                                        </m:d>
                                                        <m:d>
                                                          <m:dPr>
                                                            <m:begChr m:val=""/>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e>
                                                                  <m:sup>
                                                                    <m:r>
                                                                      <a:rPr lang="pt-BR" sz="1100" b="1" i="1">
                                                                        <a:effectLst/>
                                                                        <a:latin typeface="Cambria Math" panose="02040503050406030204" pitchFamily="18" charset="0"/>
                                                                        <a:ea typeface="Calibri" panose="020F0502020204030204" pitchFamily="34" charset="0"/>
                                                                      </a:rPr>
                                                                      <m:t>𝟐</m:t>
                                                                    </m:r>
                                                                  </m:sup>
                                                                </m:sSup>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𝑿</m:t>
                                                                    </m:r>
                                                                    <m:r>
                                                                      <a:rPr lang="pt-BR" sz="1100" b="1" i="1">
                                                                        <a:effectLst/>
                                                                        <a:latin typeface="Cambria Math" panose="02040503050406030204" pitchFamily="18" charset="0"/>
                                                                        <a:ea typeface="Calibri" panose="020F0502020204030204" pitchFamily="34" charset="0"/>
                                                                      </a:rPr>
                                                                      <m:t>′</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num>
                                                              <m:den>
                                                                <m:r>
                                                                  <a:rPr lang="pt-BR" sz="1100" b="1" i="1">
                                                                    <a:effectLst/>
                                                                    <a:latin typeface="Cambria Math" panose="02040503050406030204" pitchFamily="18" charset="0"/>
                                                                    <a:ea typeface="Calibri" panose="020F0502020204030204" pitchFamily="34" charset="0"/>
                                                                  </a:rPr>
                                                                  <m:t>𝟏𝟎𝟎</m:t>
                                                                </m:r>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r>
                                                                      <a:rPr lang="pt-BR" sz="1100" b="1" i="1">
                                                                        <a:effectLst/>
                                                                        <a:latin typeface="Cambria Math" panose="02040503050406030204" pitchFamily="18" charset="0"/>
                                                                        <a:ea typeface="Calibri" panose="020F0502020204030204" pitchFamily="34" charset="0"/>
                                                                      </a:rPr>
                                                                      <m:t> </m:t>
                                                                    </m:r>
                                                                  </m:e>
                                                                </m:rad>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den>
                                                            </m:f>
                                                          </m:e>
                                                        </m:d>
                                                      </m:e>
                                                    </m:d>
                                                  </m:e>
                                                </m:d>
                                              </m:e>
                                            </m:d>
                                          </m:e>
                                        </m:d>
                                      </m:e>
                                      <m:sup>
                                        <m:r>
                                          <a:rPr lang="pt-BR" sz="1100" b="1" i="1">
                                            <a:effectLst/>
                                            <a:latin typeface="Cambria Math" panose="02040503050406030204" pitchFamily="18" charset="0"/>
                                            <a:ea typeface="Calibri" panose="020F0502020204030204" pitchFamily="34" charset="0"/>
                                          </a:rPr>
                                          <m:t>𝟐</m:t>
                                        </m:r>
                                      </m:sup>
                                    </m:sSup>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𝒌𝒏</m:t>
                                                        </m:r>
                                                      </m:sub>
                                                    </m:sSub>
                                                  </m:sub>
                                                </m:sSub>
                                                <m:func>
                                                  <m:funcPr>
                                                    <m:ctrlPr>
                                                      <a:rPr lang="pt-BR" sz="1100" b="1" i="1">
                                                        <a:effectLst/>
                                                        <a:latin typeface="Cambria Math" panose="02040503050406030204" pitchFamily="18" charset="0"/>
                                                        <a:ea typeface="Calibri" panose="020F0502020204030204" pitchFamily="34" charset="0"/>
                                                      </a:rPr>
                                                    </m:ctrlPr>
                                                  </m:funcPr>
                                                  <m:fName>
                                                    <m:r>
                                                      <a:rPr lang="pt-BR" sz="1100" b="1" i="1">
                                                        <a:effectLst/>
                                                        <a:latin typeface="Cambria Math" panose="02040503050406030204" pitchFamily="18" charset="0"/>
                                                        <a:ea typeface="Calibri" panose="020F0502020204030204" pitchFamily="34" charset="0"/>
                                                      </a:rPr>
                                                      <m:t>𝒄𝒐𝒔</m:t>
                                                    </m:r>
                                                  </m:fName>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m:t>
                                                            </m:r>
                                                          </m:sub>
                                                        </m:sSub>
                                                      </m:sub>
                                                    </m:sSub>
                                                  </m:e>
                                                </m:func>
                                              </m:num>
                                              <m:den>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den>
                                            </m:f>
                                          </m:e>
                                        </m:d>
                                      </m:e>
                                    </m:d>
                                    <m:r>
                                      <a:rPr lang="pt-BR" sz="1100" b="1" i="1">
                                        <a:effectLst/>
                                        <a:latin typeface="Cambria Math" panose="02040503050406030204" pitchFamily="18" charset="0"/>
                                        <a:ea typeface="Calibri" panose="020F0502020204030204" pitchFamily="34" charset="0"/>
                                      </a:rPr>
                                      <m:t>+</m:t>
                                    </m:r>
                                    <m:d>
                                      <m:dPr>
                                        <m:beg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m:t>
                                                    </m:r>
                                                  </m:sub>
                                                </m:sSub>
                                              </m:sub>
                                            </m:sSub>
                                          </m:num>
                                          <m:den>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e>
                                              <m:sup>
                                                <m:r>
                                                  <a:rPr lang="pt-BR" sz="1100" b="1" i="1">
                                                    <a:effectLst/>
                                                    <a:latin typeface="Cambria Math" panose="02040503050406030204" pitchFamily="18" charset="0"/>
                                                    <a:ea typeface="Calibri" panose="020F0502020204030204" pitchFamily="34" charset="0"/>
                                                  </a:rPr>
                                                  <m:t>𝟐</m:t>
                                                </m:r>
                                              </m:sup>
                                            </m:sSup>
                                          </m:den>
                                        </m:f>
                                      </m:e>
                                    </m:d>
                                  </m:e>
                                </m:d>
                              </m:e>
                            </m:d>
                          </m:e>
                        </m:d>
                      </m:e>
                    </m:d>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sSup>
                              <m:sSupPr>
                                <m:ctrlPr>
                                  <a:rPr lang="pt-BR" sz="1100" b="1" i="1">
                                    <a:effectLst/>
                                    <a:latin typeface="Cambria Math" panose="02040503050406030204" pitchFamily="18" charset="0"/>
                                    <a:ea typeface="Calibri" panose="020F0502020204030204" pitchFamily="34" charset="0"/>
                                  </a:rPr>
                                </m:ctrlPr>
                              </m:sSupPr>
                              <m:e>
                                <m:d>
                                  <m:dPr>
                                    <m:begChr m:val=""/>
                                    <m:ctrlPr>
                                      <a:rPr lang="pt-BR" sz="1100" b="1" i="1">
                                        <a:effectLst/>
                                        <a:latin typeface="Cambria Math" panose="02040503050406030204" pitchFamily="18" charset="0"/>
                                        <a:ea typeface="Calibri" panose="020F0502020204030204" pitchFamily="34" charset="0"/>
                                      </a:rPr>
                                    </m:ctrlPr>
                                  </m:dPr>
                                  <m:e>
                                    <m:sSup>
                                      <m:sSupPr>
                                        <m:ctrlPr>
                                          <a:rPr lang="pt-BR" sz="1100" b="1" i="1">
                                            <a:effectLst/>
                                            <a:latin typeface="Cambria Math" panose="02040503050406030204" pitchFamily="18" charset="0"/>
                                            <a:ea typeface="Calibri" panose="020F0502020204030204" pitchFamily="34" charset="0"/>
                                          </a:rPr>
                                        </m:ctrlPr>
                                      </m:sSupPr>
                                      <m:e>
                                        <m:d>
                                          <m:dPr>
                                            <m:begChr m:val=""/>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e>
                                                  <m:sup>
                                                    <m:r>
                                                      <a:rPr lang="pt-BR" sz="1100" b="1" i="1">
                                                        <a:effectLst/>
                                                        <a:latin typeface="Cambria Math" panose="02040503050406030204" pitchFamily="18" charset="0"/>
                                                        <a:ea typeface="Calibri" panose="020F0502020204030204" pitchFamily="34" charset="0"/>
                                                      </a:rPr>
                                                      <m:t>𝟐</m:t>
                                                    </m:r>
                                                  </m:sup>
                                                </m:sSup>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𝑿</m:t>
                                                    </m:r>
                                                    <m:r>
                                                      <a:rPr lang="pt-BR" sz="1100" b="1" i="1">
                                                        <a:effectLst/>
                                                        <a:latin typeface="Cambria Math" panose="02040503050406030204" pitchFamily="18" charset="0"/>
                                                        <a:ea typeface="Calibri" panose="020F0502020204030204" pitchFamily="34" charset="0"/>
                                                      </a:rPr>
                                                      <m:t>′</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num>
                                              <m:den>
                                                <m:r>
                                                  <a:rPr lang="pt-BR" sz="1100" b="1" i="1">
                                                    <a:effectLst/>
                                                    <a:latin typeface="Cambria Math" panose="02040503050406030204" pitchFamily="18" charset="0"/>
                                                    <a:ea typeface="Calibri" panose="020F0502020204030204" pitchFamily="34" charset="0"/>
                                                  </a:rPr>
                                                  <m:t>𝟏𝟎𝟎</m:t>
                                                </m:r>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r>
                                                      <a:rPr lang="pt-BR" sz="1100" b="1" i="1">
                                                        <a:effectLst/>
                                                        <a:latin typeface="Cambria Math" panose="02040503050406030204" pitchFamily="18" charset="0"/>
                                                        <a:ea typeface="Calibri" panose="020F0502020204030204" pitchFamily="34" charset="0"/>
                                                      </a:rPr>
                                                      <m:t> </m:t>
                                                    </m:r>
                                                  </m:e>
                                                </m:rad>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den>
                                            </m:f>
                                            <m:r>
                                              <a:rPr lang="pt-BR" sz="1100" b="1" i="1">
                                                <a:effectLst/>
                                                <a:latin typeface="Cambria Math" panose="02040503050406030204" pitchFamily="18" charset="0"/>
                                                <a:ea typeface="Calibri" panose="020F0502020204030204" pitchFamily="34" charset="0"/>
                                              </a:rPr>
                                              <m:t> </m:t>
                                            </m:r>
                                          </m:e>
                                        </m:d>
                                      </m:e>
                                      <m:sup>
                                        <m:r>
                                          <a:rPr lang="pt-BR" sz="1100" b="1" i="1">
                                            <a:effectLst/>
                                            <a:latin typeface="Cambria Math" panose="02040503050406030204" pitchFamily="18" charset="0"/>
                                            <a:ea typeface="Calibri" panose="020F0502020204030204" pitchFamily="34" charset="0"/>
                                          </a:rPr>
                                          <m:t>𝟐</m:t>
                                        </m:r>
                                      </m:sup>
                                    </m:sSup>
                                  </m:e>
                                </m:d>
                              </m:e>
                              <m:sup>
                                <m:f>
                                  <m:fPr>
                                    <m:ctrlPr>
                                      <a:rPr lang="pt-BR" sz="1100" b="1" i="1">
                                        <a:effectLst/>
                                        <a:latin typeface="Cambria Math" panose="02040503050406030204" pitchFamily="18" charset="0"/>
                                        <a:ea typeface="Calibri" panose="020F0502020204030204" pitchFamily="34" charset="0"/>
                                      </a:rPr>
                                    </m:ctrlPr>
                                  </m:fPr>
                                  <m:num>
                                    <m:r>
                                      <a:rPr lang="pt-BR" sz="1100" b="1" i="1">
                                        <a:effectLst/>
                                        <a:latin typeface="Cambria Math" panose="02040503050406030204" pitchFamily="18" charset="0"/>
                                        <a:ea typeface="Calibri" panose="020F0502020204030204" pitchFamily="34" charset="0"/>
                                      </a:rPr>
                                      <m:t>𝟏</m:t>
                                    </m:r>
                                  </m:num>
                                  <m:den>
                                    <m:r>
                                      <a:rPr lang="pt-BR" sz="1100" b="1" i="1">
                                        <a:effectLst/>
                                        <a:latin typeface="Cambria Math" panose="02040503050406030204" pitchFamily="18" charset="0"/>
                                        <a:ea typeface="Calibri" panose="020F0502020204030204" pitchFamily="34" charset="0"/>
                                      </a:rPr>
                                      <m:t>𝟐</m:t>
                                    </m:r>
                                  </m:den>
                                </m:f>
                              </m:sup>
                            </m:sSup>
                          </m:e>
                        </m:d>
                      </m:e>
                    </m:d>
                  </m:oMath>
                </m:oMathPara>
              </a14:m>
              <a:endParaRPr lang="pt-BR" sz="1100">
                <a:effectLst/>
                <a:latin typeface="Arial" panose="020B0604020202020204" pitchFamily="34" charset="0"/>
                <a:ea typeface="Calibri" panose="020F0502020204030204" pitchFamily="34" charset="0"/>
              </a:endParaRPr>
            </a:p>
            <a:p>
              <a:endParaRPr lang="pt-BR" sz="1100"/>
            </a:p>
          </xdr:txBody>
        </xdr:sp>
      </mc:Choice>
      <mc:Fallback xmlns="">
        <xdr:sp macro="" textlink="">
          <xdr:nvSpPr>
            <xdr:cNvPr id="3" name="CaixaDeTexto 2">
              <a:extLst>
                <a:ext uri="{FF2B5EF4-FFF2-40B4-BE49-F238E27FC236}">
                  <a16:creationId xmlns:a16="http://schemas.microsoft.com/office/drawing/2014/main" id="{0FAD3B61-BE03-4A57-A8F0-15E9877A00AB}"/>
                </a:ext>
              </a:extLst>
            </xdr:cNvPr>
            <xdr:cNvSpPr txBox="1"/>
          </xdr:nvSpPr>
          <xdr:spPr>
            <a:xfrm>
              <a:off x="509587" y="11363324"/>
              <a:ext cx="7239866"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r>
                <a:rPr lang="pt-BR" sz="1100" b="1" i="0">
                  <a:effectLst/>
                  <a:latin typeface="Cambria Math" panose="02040503050406030204" pitchFamily="18" charset="0"/>
                  <a:ea typeface="Calibri" panose="020F0502020204030204" pitchFamily="34" charset="0"/>
                </a:rPr>
                <a:t>𝑽_𝑮=</a:t>
              </a:r>
              <a:r>
                <a:rPr lang="pt-BR" sz="1100" b="1" i="0">
                  <a:effectLst/>
                  <a:latin typeface="Cambria Math" panose="02040503050406030204" pitchFamily="18" charset="0"/>
                </a:rPr>
                <a:t>√</a:t>
              </a:r>
              <a:r>
                <a:rPr lang="pt-BR" sz="1100" b="1" i="0">
                  <a:effectLst/>
                  <a:latin typeface="Cambria Math" panose="02040503050406030204" pitchFamily="18" charset="0"/>
                  <a:ea typeface="Calibri" panose="020F0502020204030204" pitchFamily="34" charset="0"/>
                </a:rPr>
                <a:t>𝟑 </a:t>
              </a:r>
              <a:r>
                <a:rPr lang="pt-BR" sz="1100" b="1" i="0">
                  <a:effectLst/>
                  <a:latin typeface="Cambria Math" panose="02040503050406030204" pitchFamily="18" charset="0"/>
                </a:rPr>
                <a:t>├ ├ ├ ([├ </a:t>
              </a:r>
              <a:r>
                <a:rPr lang="pt-BR" sz="1100" b="1" i="0">
                  <a:effectLst/>
                  <a:latin typeface="Cambria Math" panose="02040503050406030204" pitchFamily="18" charset="0"/>
                  <a:ea typeface="Calibri" panose="020F0502020204030204" pitchFamily="34" charset="0"/>
                </a:rPr>
                <a:t>𝑽_(𝑮_𝑨 )/√𝟑┤+├ ((𝑷_(𝒄_𝒌𝒏 )  𝒔𝒆𝒏⁡〖𝜽_(𝒄_𝒌 ) 〗)/𝑽_(𝑮_𝑨 ) ┤ ├ +├ ├ ├ (𝑽_(𝑮_𝑨 ) 𝑷_(𝒄_𝒗𝒏 ) 𝒔𝒆𝒏𝜽_(𝒄_𝒗 ))/〖𝑽_(𝒄_𝒗𝒏 )〗^𝟐 )┤ ├ (〖𝑽_(𝑮_𝒏 )〗^𝟐 〖𝑿′〗_(𝑮_𝒏 ))/(𝟏𝟎𝟎√(𝟑 ) 𝑷_(𝑮_𝒏 ) )┤┤┤┤]^𝟐+[((𝑷_(𝒄_𝒌𝒏 )  𝒄𝒐𝒔⁡〖𝜽_(𝒄_𝒌 ) 〗)/𝑽_(𝑮_𝑨 ) ┤┤+├ (𝑽_(𝑮_𝑨 ) 𝑷_(𝒄_𝒗𝒏 ) 𝒄𝒐𝒔𝜽_(𝒄_𝒗 ))/〖𝑽_(𝒄_𝒗𝒏 )〗^𝟐 )┤┤┤┤ </a:t>
              </a:r>
              <a:r>
                <a:rPr lang="pt-BR" sz="1100" b="1" i="0">
                  <a:effectLst/>
                  <a:latin typeface="Cambria Math" panose="02040503050406030204" pitchFamily="18" charset="0"/>
                </a:rPr>
                <a:t>├ ├ ├ ├ (〖</a:t>
              </a:r>
              <a:r>
                <a:rPr lang="pt-BR" sz="1100" b="1" i="0">
                  <a:effectLst/>
                  <a:latin typeface="Cambria Math" panose="02040503050406030204" pitchFamily="18" charset="0"/>
                  <a:ea typeface="Calibri" panose="020F0502020204030204" pitchFamily="34" charset="0"/>
                </a:rPr>
                <a:t>𝑽_(𝑮_𝒏 )〗^𝟐 〖𝑿′〗_(𝑮_𝒏 ))/(𝟏𝟎𝟎√(𝟑 ) 𝑷_(𝑮_𝒏 ) )  ]^𝟐 )^(𝟏/𝟐) ┤┤</a:t>
              </a:r>
              <a:endParaRPr lang="pt-BR" sz="1100">
                <a:effectLst/>
                <a:latin typeface="Arial" panose="020B0604020202020204" pitchFamily="34" charset="0"/>
                <a:ea typeface="Calibri" panose="020F0502020204030204" pitchFamily="34" charset="0"/>
              </a:endParaRPr>
            </a:p>
            <a:p>
              <a:pPr/>
              <a:endParaRPr lang="pt-BR" sz="1100"/>
            </a:p>
          </xdr:txBody>
        </xdr:sp>
      </mc:Fallback>
    </mc:AlternateContent>
    <xdr:clientData/>
  </xdr:oneCellAnchor>
  <xdr:oneCellAnchor>
    <xdr:from>
      <xdr:col>5</xdr:col>
      <xdr:colOff>119062</xdr:colOff>
      <xdr:row>6</xdr:row>
      <xdr:rowOff>0</xdr:rowOff>
    </xdr:from>
    <xdr:ext cx="65" cy="219163"/>
    <xdr:sp macro="" textlink="">
      <xdr:nvSpPr>
        <xdr:cNvPr id="94" name="CaixaDeTexto 93">
          <a:extLst>
            <a:ext uri="{FF2B5EF4-FFF2-40B4-BE49-F238E27FC236}">
              <a16:creationId xmlns:a16="http://schemas.microsoft.com/office/drawing/2014/main" id="{21151A3E-A56B-48D3-A852-FC7BE859FD27}"/>
            </a:ext>
          </a:extLst>
        </xdr:cNvPr>
        <xdr:cNvSpPr txBox="1"/>
      </xdr:nvSpPr>
      <xdr:spPr>
        <a:xfrm>
          <a:off x="3148012"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5</xdr:col>
      <xdr:colOff>119062</xdr:colOff>
      <xdr:row>6</xdr:row>
      <xdr:rowOff>0</xdr:rowOff>
    </xdr:from>
    <xdr:ext cx="65" cy="219163"/>
    <xdr:sp macro="" textlink="">
      <xdr:nvSpPr>
        <xdr:cNvPr id="95" name="CaixaDeTexto 94">
          <a:extLst>
            <a:ext uri="{FF2B5EF4-FFF2-40B4-BE49-F238E27FC236}">
              <a16:creationId xmlns:a16="http://schemas.microsoft.com/office/drawing/2014/main" id="{5F5554BF-6999-4348-A128-D4A62D8982BE}"/>
            </a:ext>
          </a:extLst>
        </xdr:cNvPr>
        <xdr:cNvSpPr txBox="1"/>
      </xdr:nvSpPr>
      <xdr:spPr>
        <a:xfrm>
          <a:off x="3148012"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2</xdr:col>
      <xdr:colOff>0</xdr:colOff>
      <xdr:row>1</xdr:row>
      <xdr:rowOff>0</xdr:rowOff>
    </xdr:from>
    <xdr:to>
      <xdr:col>11</xdr:col>
      <xdr:colOff>156845</xdr:colOff>
      <xdr:row>8</xdr:row>
      <xdr:rowOff>105410</xdr:rowOff>
    </xdr:to>
    <xdr:pic>
      <xdr:nvPicPr>
        <xdr:cNvPr id="96" name="Imagem 95">
          <a:extLst>
            <a:ext uri="{FF2B5EF4-FFF2-40B4-BE49-F238E27FC236}">
              <a16:creationId xmlns:a16="http://schemas.microsoft.com/office/drawing/2014/main" id="{EFB76B65-B45F-4C7C-A31D-BB58F471DB8B}"/>
            </a:ext>
          </a:extLst>
        </xdr:cNvPr>
        <xdr:cNvPicPr/>
      </xdr:nvPicPr>
      <xdr:blipFill>
        <a:blip xmlns:r="http://schemas.openxmlformats.org/officeDocument/2006/relationships" r:embed="rId12"/>
        <a:stretch>
          <a:fillRect/>
        </a:stretch>
      </xdr:blipFill>
      <xdr:spPr>
        <a:xfrm>
          <a:off x="523875" y="228600"/>
          <a:ext cx="6119495" cy="1705610"/>
        </a:xfrm>
        <a:prstGeom prst="rect">
          <a:avLst/>
        </a:prstGeom>
      </xdr:spPr>
    </xdr:pic>
    <xdr:clientData/>
  </xdr:twoCellAnchor>
  <xdr:twoCellAnchor editAs="oneCell">
    <xdr:from>
      <xdr:col>11</xdr:col>
      <xdr:colOff>114300</xdr:colOff>
      <xdr:row>1</xdr:row>
      <xdr:rowOff>0</xdr:rowOff>
    </xdr:from>
    <xdr:to>
      <xdr:col>20</xdr:col>
      <xdr:colOff>466725</xdr:colOff>
      <xdr:row>8</xdr:row>
      <xdr:rowOff>123825</xdr:rowOff>
    </xdr:to>
    <xdr:pic>
      <xdr:nvPicPr>
        <xdr:cNvPr id="97" name="Imagem 96">
          <a:extLst>
            <a:ext uri="{FF2B5EF4-FFF2-40B4-BE49-F238E27FC236}">
              <a16:creationId xmlns:a16="http://schemas.microsoft.com/office/drawing/2014/main" id="{D799FCC1-D132-46E1-AD61-EDCF1E94C61D}"/>
            </a:ext>
          </a:extLst>
        </xdr:cNvPr>
        <xdr:cNvPicPr/>
      </xdr:nvPicPr>
      <xdr:blipFill>
        <a:blip xmlns:r="http://schemas.openxmlformats.org/officeDocument/2006/relationships" r:embed="rId13"/>
        <a:stretch>
          <a:fillRect/>
        </a:stretch>
      </xdr:blipFill>
      <xdr:spPr>
        <a:xfrm>
          <a:off x="7219950" y="228600"/>
          <a:ext cx="6267450" cy="1724025"/>
        </a:xfrm>
        <a:prstGeom prst="rect">
          <a:avLst/>
        </a:prstGeom>
      </xdr:spPr>
    </xdr:pic>
    <xdr:clientData/>
  </xdr:twoCellAnchor>
  <xdr:twoCellAnchor>
    <xdr:from>
      <xdr:col>3</xdr:col>
      <xdr:colOff>0</xdr:colOff>
      <xdr:row>23</xdr:row>
      <xdr:rowOff>0</xdr:rowOff>
    </xdr:from>
    <xdr:to>
      <xdr:col>3</xdr:col>
      <xdr:colOff>38100</xdr:colOff>
      <xdr:row>24</xdr:row>
      <xdr:rowOff>28575</xdr:rowOff>
    </xdr:to>
    <xdr:pic>
      <xdr:nvPicPr>
        <xdr:cNvPr id="81" name="Imagem 80">
          <a:extLst>
            <a:ext uri="{FF2B5EF4-FFF2-40B4-BE49-F238E27FC236}">
              <a16:creationId xmlns:a16="http://schemas.microsoft.com/office/drawing/2014/main" id="{8CD71CDC-587E-42E0-8D66-64AFE2FF651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82" name="Imagem 81">
          <a:extLst>
            <a:ext uri="{FF2B5EF4-FFF2-40B4-BE49-F238E27FC236}">
              <a16:creationId xmlns:a16="http://schemas.microsoft.com/office/drawing/2014/main" id="{2CFBD99E-0D00-4D70-8AE4-3572B777C3D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87" name="Imagem 86">
          <a:extLst>
            <a:ext uri="{FF2B5EF4-FFF2-40B4-BE49-F238E27FC236}">
              <a16:creationId xmlns:a16="http://schemas.microsoft.com/office/drawing/2014/main" id="{B35BF018-E948-4EFF-B689-537F6B655D0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0" name="Imagem 89">
          <a:extLst>
            <a:ext uri="{FF2B5EF4-FFF2-40B4-BE49-F238E27FC236}">
              <a16:creationId xmlns:a16="http://schemas.microsoft.com/office/drawing/2014/main" id="{F20707DF-8133-45EB-B300-BBCB0695E9E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3" name="Imagem 92">
          <a:extLst>
            <a:ext uri="{FF2B5EF4-FFF2-40B4-BE49-F238E27FC236}">
              <a16:creationId xmlns:a16="http://schemas.microsoft.com/office/drawing/2014/main" id="{F8BB8A3C-D753-417D-91DC-585AE00AAEF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98" name="Imagem 97">
          <a:extLst>
            <a:ext uri="{FF2B5EF4-FFF2-40B4-BE49-F238E27FC236}">
              <a16:creationId xmlns:a16="http://schemas.microsoft.com/office/drawing/2014/main" id="{7E6FDB48-5B6B-4075-814B-AAABD596A71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99" name="Imagem 98">
          <a:extLst>
            <a:ext uri="{FF2B5EF4-FFF2-40B4-BE49-F238E27FC236}">
              <a16:creationId xmlns:a16="http://schemas.microsoft.com/office/drawing/2014/main" id="{FB619B46-341D-40CD-BA37-9CCB70C04A7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00" name="Imagem 99">
          <a:extLst>
            <a:ext uri="{FF2B5EF4-FFF2-40B4-BE49-F238E27FC236}">
              <a16:creationId xmlns:a16="http://schemas.microsoft.com/office/drawing/2014/main" id="{89C61B06-A0BF-45D4-AF3C-4C0F6AFE9F9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01" name="Imagem 100">
          <a:extLst>
            <a:ext uri="{FF2B5EF4-FFF2-40B4-BE49-F238E27FC236}">
              <a16:creationId xmlns:a16="http://schemas.microsoft.com/office/drawing/2014/main" id="{F4BAE9C7-C7E3-4C15-BCE0-1C27EC678D1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06" name="Imagem 105">
          <a:extLst>
            <a:ext uri="{FF2B5EF4-FFF2-40B4-BE49-F238E27FC236}">
              <a16:creationId xmlns:a16="http://schemas.microsoft.com/office/drawing/2014/main" id="{BCB8601D-A040-4373-BEE6-A8B3517EDDB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07" name="Imagem 106">
          <a:extLst>
            <a:ext uri="{FF2B5EF4-FFF2-40B4-BE49-F238E27FC236}">
              <a16:creationId xmlns:a16="http://schemas.microsoft.com/office/drawing/2014/main" id="{B2CF8555-5366-4C9E-80AF-BB3DBAD31F1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08" name="Imagem 107">
          <a:extLst>
            <a:ext uri="{FF2B5EF4-FFF2-40B4-BE49-F238E27FC236}">
              <a16:creationId xmlns:a16="http://schemas.microsoft.com/office/drawing/2014/main" id="{8C2CD797-E4B9-491E-8DF7-429050C1F8D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09" name="Imagem 108">
          <a:extLst>
            <a:ext uri="{FF2B5EF4-FFF2-40B4-BE49-F238E27FC236}">
              <a16:creationId xmlns:a16="http://schemas.microsoft.com/office/drawing/2014/main" id="{AD975963-DC0E-4C79-902F-3490ED7C069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1" name="Imagem 110">
          <a:extLst>
            <a:ext uri="{FF2B5EF4-FFF2-40B4-BE49-F238E27FC236}">
              <a16:creationId xmlns:a16="http://schemas.microsoft.com/office/drawing/2014/main" id="{D05C4B2B-3F74-46E7-9015-7004C944634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2" name="Imagem 111">
          <a:extLst>
            <a:ext uri="{FF2B5EF4-FFF2-40B4-BE49-F238E27FC236}">
              <a16:creationId xmlns:a16="http://schemas.microsoft.com/office/drawing/2014/main" id="{4FEADF45-E5AE-41A6-95E2-3117198F4F3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6" name="Imagem 115">
          <a:extLst>
            <a:ext uri="{FF2B5EF4-FFF2-40B4-BE49-F238E27FC236}">
              <a16:creationId xmlns:a16="http://schemas.microsoft.com/office/drawing/2014/main" id="{AF10E646-0AD9-428E-876E-8FDC6EAAD87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7" name="Imagem 116">
          <a:extLst>
            <a:ext uri="{FF2B5EF4-FFF2-40B4-BE49-F238E27FC236}">
              <a16:creationId xmlns:a16="http://schemas.microsoft.com/office/drawing/2014/main" id="{9933FAB0-80E5-4C94-A272-E69D688EED2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9" name="Imagem 118">
          <a:extLst>
            <a:ext uri="{FF2B5EF4-FFF2-40B4-BE49-F238E27FC236}">
              <a16:creationId xmlns:a16="http://schemas.microsoft.com/office/drawing/2014/main" id="{3EC087DC-8335-4F48-B72A-9694C8D320B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0" name="Imagem 119">
          <a:extLst>
            <a:ext uri="{FF2B5EF4-FFF2-40B4-BE49-F238E27FC236}">
              <a16:creationId xmlns:a16="http://schemas.microsoft.com/office/drawing/2014/main" id="{58AECACB-28E6-493F-8014-76D591568AA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1" name="Imagem 120">
          <a:extLst>
            <a:ext uri="{FF2B5EF4-FFF2-40B4-BE49-F238E27FC236}">
              <a16:creationId xmlns:a16="http://schemas.microsoft.com/office/drawing/2014/main" id="{A7E40820-B5F3-4EF4-9E40-9B06435B7C2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2" name="Imagem 121">
          <a:extLst>
            <a:ext uri="{FF2B5EF4-FFF2-40B4-BE49-F238E27FC236}">
              <a16:creationId xmlns:a16="http://schemas.microsoft.com/office/drawing/2014/main" id="{ECF985F8-DA3C-4F8B-8BE6-DE4CA550437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3" name="Imagem 122">
          <a:extLst>
            <a:ext uri="{FF2B5EF4-FFF2-40B4-BE49-F238E27FC236}">
              <a16:creationId xmlns:a16="http://schemas.microsoft.com/office/drawing/2014/main" id="{90AD6C7A-5362-4798-B32F-D278D32DFF2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4" name="Imagem 123">
          <a:extLst>
            <a:ext uri="{FF2B5EF4-FFF2-40B4-BE49-F238E27FC236}">
              <a16:creationId xmlns:a16="http://schemas.microsoft.com/office/drawing/2014/main" id="{ADA42965-39EB-4F33-AD22-7E363AD3B5D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5" name="Imagem 124">
          <a:extLst>
            <a:ext uri="{FF2B5EF4-FFF2-40B4-BE49-F238E27FC236}">
              <a16:creationId xmlns:a16="http://schemas.microsoft.com/office/drawing/2014/main" id="{D2042D75-AFA2-4FED-AFC9-6F524EB7600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6" name="Imagem 125">
          <a:extLst>
            <a:ext uri="{FF2B5EF4-FFF2-40B4-BE49-F238E27FC236}">
              <a16:creationId xmlns:a16="http://schemas.microsoft.com/office/drawing/2014/main" id="{94EF5E54-5D49-40E7-8481-76DC4D00F78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7" name="Imagem 126">
          <a:extLst>
            <a:ext uri="{FF2B5EF4-FFF2-40B4-BE49-F238E27FC236}">
              <a16:creationId xmlns:a16="http://schemas.microsoft.com/office/drawing/2014/main" id="{7D74B95E-BD0E-4FFB-8A3F-C871DB4B541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8" name="Imagem 127">
          <a:extLst>
            <a:ext uri="{FF2B5EF4-FFF2-40B4-BE49-F238E27FC236}">
              <a16:creationId xmlns:a16="http://schemas.microsoft.com/office/drawing/2014/main" id="{7BD29943-FF92-42D1-BEE0-97B87ED521E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9" name="Imagem 128">
          <a:extLst>
            <a:ext uri="{FF2B5EF4-FFF2-40B4-BE49-F238E27FC236}">
              <a16:creationId xmlns:a16="http://schemas.microsoft.com/office/drawing/2014/main" id="{2F7728F2-B6CE-425C-A2B2-3F03B0479FC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0" name="Imagem 129">
          <a:extLst>
            <a:ext uri="{FF2B5EF4-FFF2-40B4-BE49-F238E27FC236}">
              <a16:creationId xmlns:a16="http://schemas.microsoft.com/office/drawing/2014/main" id="{C7A5A8F1-D99E-42E5-8242-CB5130091DF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1" name="Imagem 130">
          <a:extLst>
            <a:ext uri="{FF2B5EF4-FFF2-40B4-BE49-F238E27FC236}">
              <a16:creationId xmlns:a16="http://schemas.microsoft.com/office/drawing/2014/main" id="{27067451-AA63-4032-9C03-6A366E5CD2E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6" name="Imagem 135">
          <a:extLst>
            <a:ext uri="{FF2B5EF4-FFF2-40B4-BE49-F238E27FC236}">
              <a16:creationId xmlns:a16="http://schemas.microsoft.com/office/drawing/2014/main" id="{C508CDE1-CCB2-4DD6-B9FA-90B96112CFD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37" name="Imagem 136">
          <a:extLst>
            <a:ext uri="{FF2B5EF4-FFF2-40B4-BE49-F238E27FC236}">
              <a16:creationId xmlns:a16="http://schemas.microsoft.com/office/drawing/2014/main" id="{1E08281A-31E6-45F6-A24D-177A0A13EDF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39" name="Imagem 138">
          <a:extLst>
            <a:ext uri="{FF2B5EF4-FFF2-40B4-BE49-F238E27FC236}">
              <a16:creationId xmlns:a16="http://schemas.microsoft.com/office/drawing/2014/main" id="{C13DC2A6-B1F0-49B1-ABF9-ED0CAEE442C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40" name="Imagem 139">
          <a:extLst>
            <a:ext uri="{FF2B5EF4-FFF2-40B4-BE49-F238E27FC236}">
              <a16:creationId xmlns:a16="http://schemas.microsoft.com/office/drawing/2014/main" id="{E12BD588-22A4-42C1-990E-AFA40B981CC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41" name="Imagem 140">
          <a:extLst>
            <a:ext uri="{FF2B5EF4-FFF2-40B4-BE49-F238E27FC236}">
              <a16:creationId xmlns:a16="http://schemas.microsoft.com/office/drawing/2014/main" id="{3A870743-83F8-4D87-B55F-4231C9CDC98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56" name="Imagem 155">
          <a:extLst>
            <a:ext uri="{FF2B5EF4-FFF2-40B4-BE49-F238E27FC236}">
              <a16:creationId xmlns:a16="http://schemas.microsoft.com/office/drawing/2014/main" id="{8BC7C732-9A30-4B92-BC14-123779E4395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9525</xdr:colOff>
      <xdr:row>60</xdr:row>
      <xdr:rowOff>14287</xdr:rowOff>
    </xdr:from>
    <xdr:ext cx="368562" cy="187872"/>
    <mc:AlternateContent xmlns:mc="http://schemas.openxmlformats.org/markup-compatibility/2006" xmlns:a14="http://schemas.microsoft.com/office/drawing/2010/main">
      <mc:Choice Requires="a14">
        <xdr:sp macro="" textlink="">
          <xdr:nvSpPr>
            <xdr:cNvPr id="115" name="CaixaDeTexto 114">
              <a:extLst>
                <a:ext uri="{FF2B5EF4-FFF2-40B4-BE49-F238E27FC236}">
                  <a16:creationId xmlns:a16="http://schemas.microsoft.com/office/drawing/2014/main" id="{A8C77CA8-C57D-46C7-AFC6-84845638F1F3}"/>
                </a:ext>
              </a:extLst>
            </xdr:cNvPr>
            <xdr:cNvSpPr txBox="1"/>
          </xdr:nvSpPr>
          <xdr:spPr>
            <a:xfrm>
              <a:off x="3362325" y="121300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𝑮</m:t>
                      </m:r>
                    </m:sub>
                  </m:sSub>
                </m:oMath>
              </a14:m>
              <a:r>
                <a:rPr lang="pt-BR" sz="1200" b="1" i="1"/>
                <a:t>(V)</a:t>
              </a:r>
            </a:p>
          </xdr:txBody>
        </xdr:sp>
      </mc:Choice>
      <mc:Fallback xmlns="">
        <xdr:sp macro="" textlink="">
          <xdr:nvSpPr>
            <xdr:cNvPr id="115" name="CaixaDeTexto 114">
              <a:extLst>
                <a:ext uri="{FF2B5EF4-FFF2-40B4-BE49-F238E27FC236}">
                  <a16:creationId xmlns:a16="http://schemas.microsoft.com/office/drawing/2014/main" id="{A8C77CA8-C57D-46C7-AFC6-84845638F1F3}"/>
                </a:ext>
              </a:extLst>
            </xdr:cNvPr>
            <xdr:cNvSpPr txBox="1"/>
          </xdr:nvSpPr>
          <xdr:spPr>
            <a:xfrm>
              <a:off x="3362325" y="121300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200" b="1" i="0">
                  <a:latin typeface="Cambria Math" panose="02040503050406030204" pitchFamily="18" charset="0"/>
                </a:rPr>
                <a:t>𝑽_𝑮</a:t>
              </a:r>
              <a:r>
                <a:rPr lang="pt-BR" sz="1200" b="1" i="1"/>
                <a:t>(V)</a:t>
              </a:r>
            </a:p>
          </xdr:txBody>
        </xdr:sp>
      </mc:Fallback>
    </mc:AlternateContent>
    <xdr:clientData/>
  </xdr:oneCellAnchor>
  <xdr:oneCellAnchor>
    <xdr:from>
      <xdr:col>6</xdr:col>
      <xdr:colOff>9525</xdr:colOff>
      <xdr:row>58</xdr:row>
      <xdr:rowOff>14287</xdr:rowOff>
    </xdr:from>
    <xdr:ext cx="368562" cy="187872"/>
    <mc:AlternateContent xmlns:mc="http://schemas.openxmlformats.org/markup-compatibility/2006" xmlns:a14="http://schemas.microsoft.com/office/drawing/2010/main">
      <mc:Choice Requires="a14">
        <xdr:sp macro="" textlink="">
          <xdr:nvSpPr>
            <xdr:cNvPr id="159" name="CaixaDeTexto 158">
              <a:extLst>
                <a:ext uri="{FF2B5EF4-FFF2-40B4-BE49-F238E27FC236}">
                  <a16:creationId xmlns:a16="http://schemas.microsoft.com/office/drawing/2014/main" id="{12B8763F-52DD-40D0-9CDB-C11CA55A73C4}"/>
                </a:ext>
              </a:extLst>
            </xdr:cNvPr>
            <xdr:cNvSpPr txBox="1"/>
          </xdr:nvSpPr>
          <xdr:spPr>
            <a:xfrm>
              <a:off x="3362325" y="130444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𝑮</m:t>
                      </m:r>
                    </m:sub>
                  </m:sSub>
                </m:oMath>
              </a14:m>
              <a:r>
                <a:rPr lang="pt-BR" sz="1200" b="1" i="1"/>
                <a:t>(V)</a:t>
              </a:r>
            </a:p>
          </xdr:txBody>
        </xdr:sp>
      </mc:Choice>
      <mc:Fallback xmlns="">
        <xdr:sp macro="" textlink="">
          <xdr:nvSpPr>
            <xdr:cNvPr id="159" name="CaixaDeTexto 158">
              <a:extLst>
                <a:ext uri="{FF2B5EF4-FFF2-40B4-BE49-F238E27FC236}">
                  <a16:creationId xmlns:a16="http://schemas.microsoft.com/office/drawing/2014/main" id="{12B8763F-52DD-40D0-9CDB-C11CA55A73C4}"/>
                </a:ext>
              </a:extLst>
            </xdr:cNvPr>
            <xdr:cNvSpPr txBox="1"/>
          </xdr:nvSpPr>
          <xdr:spPr>
            <a:xfrm>
              <a:off x="3362325" y="130444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200" b="1" i="0">
                  <a:latin typeface="Cambria Math" panose="02040503050406030204" pitchFamily="18" charset="0"/>
                </a:rPr>
                <a:t>𝑽_𝑮</a:t>
              </a:r>
              <a:r>
                <a:rPr lang="pt-BR" sz="1200" b="1" i="1"/>
                <a:t>(V)</a:t>
              </a:r>
            </a:p>
          </xdr:txBody>
        </xdr:sp>
      </mc:Fallback>
    </mc:AlternateContent>
    <xdr:clientData/>
  </xdr:oneCellAnchor>
  <xdr:twoCellAnchor>
    <xdr:from>
      <xdr:col>5</xdr:col>
      <xdr:colOff>171450</xdr:colOff>
      <xdr:row>55</xdr:row>
      <xdr:rowOff>38100</xdr:rowOff>
    </xdr:from>
    <xdr:to>
      <xdr:col>10</xdr:col>
      <xdr:colOff>247650</xdr:colOff>
      <xdr:row>57</xdr:row>
      <xdr:rowOff>200025</xdr:rowOff>
    </xdr:to>
    <xdr:pic>
      <xdr:nvPicPr>
        <xdr:cNvPr id="110" name="Imagem 109">
          <a:extLst>
            <a:ext uri="{FF2B5EF4-FFF2-40B4-BE49-F238E27FC236}">
              <a16:creationId xmlns:a16="http://schemas.microsoft.com/office/drawing/2014/main" id="{0D466981-AE23-494B-B075-75E457CDAD6A}"/>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47925" y="12382500"/>
          <a:ext cx="37623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161925</xdr:rowOff>
    </xdr:from>
    <xdr:to>
      <xdr:col>4</xdr:col>
      <xdr:colOff>304165</xdr:colOff>
      <xdr:row>10</xdr:row>
      <xdr:rowOff>196850</xdr:rowOff>
    </xdr:to>
    <xdr:pic>
      <xdr:nvPicPr>
        <xdr:cNvPr id="2" name="Imagem 1">
          <a:extLst>
            <a:ext uri="{FF2B5EF4-FFF2-40B4-BE49-F238E27FC236}">
              <a16:creationId xmlns:a16="http://schemas.microsoft.com/office/drawing/2014/main" id="{96D0E2B7-AA7F-7C89-A5B8-CD4D307C082B}"/>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85750" y="2219325"/>
          <a:ext cx="1247140" cy="2635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2038-4E82-4FD4-918F-0F48254BEBC8}">
  <dimension ref="A1:AR102"/>
  <sheetViews>
    <sheetView tabSelected="1" zoomScaleNormal="100" workbookViewId="0">
      <selection activeCell="I16" sqref="I16"/>
    </sheetView>
  </sheetViews>
  <sheetFormatPr defaultRowHeight="18" customHeight="1" x14ac:dyDescent="0.25"/>
  <cols>
    <col min="1" max="1" width="4.28515625" style="1" customWidth="1"/>
    <col min="2" max="3" width="3.42578125" style="1" customWidth="1"/>
    <col min="4" max="4" width="7.28515625" style="1" customWidth="1"/>
    <col min="5" max="5" width="15.7109375" style="1" customWidth="1"/>
    <col min="6" max="6" width="16.140625" style="1" customWidth="1"/>
    <col min="7" max="7" width="5.7109375" style="1" customWidth="1"/>
    <col min="8" max="8" width="15.7109375" style="1" customWidth="1"/>
    <col min="9" max="9" width="12" style="1" customWidth="1"/>
    <col min="10" max="10" width="5.7109375" style="1" customWidth="1"/>
    <col min="11" max="11" width="7.7109375" style="1" customWidth="1"/>
    <col min="12" max="12" width="12.7109375" style="1" customWidth="1"/>
    <col min="13" max="13" width="10.5703125" style="1" bestFit="1" customWidth="1"/>
    <col min="14" max="14" width="11" style="1" bestFit="1" customWidth="1"/>
    <col min="15" max="15" width="12.7109375" style="1" bestFit="1" customWidth="1"/>
    <col min="16" max="16" width="9.5703125" style="1" bestFit="1" customWidth="1"/>
    <col min="17" max="17" width="9.140625" style="1"/>
    <col min="18" max="18" width="12" style="1" bestFit="1" customWidth="1"/>
    <col min="19" max="19" width="1.85546875" style="1" customWidth="1"/>
    <col min="20" max="22" width="9.140625" style="1"/>
    <col min="23" max="24" width="12" style="1" bestFit="1" customWidth="1"/>
    <col min="25" max="25" width="5.7109375" style="1" customWidth="1"/>
    <col min="26" max="27" width="9.140625" style="1"/>
    <col min="28" max="28" width="1.85546875" style="1" customWidth="1"/>
    <col min="29" max="29" width="9.140625" style="1"/>
    <col min="30" max="30" width="10" style="1" bestFit="1" customWidth="1"/>
    <col min="31" max="16384" width="9.140625" style="1"/>
  </cols>
  <sheetData>
    <row r="1" spans="1:44" ht="18" customHeight="1" x14ac:dyDescent="0.25">
      <c r="X1" s="65"/>
      <c r="Y1" s="65"/>
      <c r="Z1" s="65"/>
      <c r="AA1" s="65"/>
      <c r="AB1" s="65"/>
      <c r="AC1" s="65"/>
      <c r="AD1" s="65"/>
      <c r="AE1" s="65"/>
      <c r="AF1" s="65"/>
      <c r="AG1" s="65"/>
      <c r="AH1" s="65"/>
      <c r="AI1" s="65"/>
      <c r="AJ1" s="65"/>
      <c r="AK1" s="65"/>
      <c r="AL1" s="65"/>
      <c r="AM1" s="65"/>
      <c r="AN1" s="65"/>
    </row>
    <row r="2" spans="1:44" ht="18" customHeight="1" x14ac:dyDescent="0.25">
      <c r="X2" s="65"/>
      <c r="Y2" s="65"/>
      <c r="Z2" s="65"/>
      <c r="AA2" s="65"/>
      <c r="AB2" s="65"/>
      <c r="AC2" s="65"/>
      <c r="AD2" s="65"/>
      <c r="AE2" s="65"/>
      <c r="AF2" s="65"/>
      <c r="AG2" s="65"/>
      <c r="AH2" s="65"/>
      <c r="AI2" s="65"/>
      <c r="AJ2" s="65"/>
      <c r="AK2" s="65"/>
      <c r="AL2" s="65"/>
      <c r="AM2" s="65"/>
      <c r="AN2" s="65"/>
    </row>
    <row r="3" spans="1:44" ht="18" customHeight="1" x14ac:dyDescent="0.25">
      <c r="X3" s="65"/>
      <c r="Y3" s="65"/>
      <c r="Z3" s="65"/>
      <c r="AA3" s="65"/>
      <c r="AB3" s="65"/>
      <c r="AC3" s="65"/>
      <c r="AD3" s="65"/>
      <c r="AE3" s="65"/>
      <c r="AF3" s="65"/>
      <c r="AG3" s="65"/>
      <c r="AH3" s="65"/>
      <c r="AI3" s="65"/>
      <c r="AJ3" s="65"/>
      <c r="AK3" s="65"/>
      <c r="AL3" s="65"/>
      <c r="AM3" s="65"/>
      <c r="AN3" s="65"/>
    </row>
    <row r="4" spans="1:44" ht="18" customHeight="1" x14ac:dyDescent="0.25">
      <c r="X4" s="65"/>
      <c r="Y4" s="65"/>
      <c r="Z4" s="65"/>
      <c r="AA4" s="65"/>
      <c r="AB4" s="65"/>
      <c r="AC4" s="65"/>
      <c r="AD4" s="65"/>
      <c r="AE4" s="65"/>
      <c r="AF4" s="65"/>
      <c r="AG4" s="65"/>
      <c r="AH4" s="65"/>
      <c r="AI4" s="65"/>
      <c r="AJ4" s="65"/>
      <c r="AK4" s="65"/>
      <c r="AL4" s="65"/>
      <c r="AM4" s="65"/>
      <c r="AN4" s="65"/>
    </row>
    <row r="5" spans="1:44" ht="18" customHeight="1" x14ac:dyDescent="0.25">
      <c r="X5" s="65"/>
      <c r="Y5" s="65"/>
      <c r="Z5" s="65"/>
      <c r="AA5" s="65"/>
      <c r="AB5" s="65"/>
      <c r="AC5" s="65"/>
      <c r="AD5" s="65"/>
      <c r="AE5" s="65"/>
      <c r="AF5" s="65"/>
      <c r="AG5" s="65"/>
      <c r="AH5" s="65"/>
      <c r="AI5" s="65"/>
      <c r="AJ5" s="65"/>
      <c r="AK5" s="65"/>
      <c r="AL5" s="65"/>
      <c r="AM5" s="65"/>
      <c r="AN5" s="65"/>
    </row>
    <row r="6" spans="1:44" ht="18" customHeight="1" x14ac:dyDescent="0.25">
      <c r="X6" s="65"/>
      <c r="Y6" s="65"/>
      <c r="Z6" s="65"/>
      <c r="AA6" s="65"/>
      <c r="AB6" s="65"/>
      <c r="AC6" s="65"/>
      <c r="AD6" s="65"/>
      <c r="AE6" s="65"/>
      <c r="AF6" s="65"/>
      <c r="AG6" s="65"/>
      <c r="AH6" s="65"/>
      <c r="AI6" s="65"/>
      <c r="AJ6" s="65"/>
      <c r="AK6" s="65"/>
      <c r="AL6" s="65"/>
      <c r="AM6" s="65"/>
      <c r="AN6" s="65"/>
    </row>
    <row r="7" spans="1:44" ht="18" customHeight="1" x14ac:dyDescent="0.25">
      <c r="X7" s="65"/>
      <c r="Y7" s="65"/>
      <c r="Z7" s="65"/>
      <c r="AA7" s="65"/>
      <c r="AB7" s="65"/>
      <c r="AC7" s="65"/>
      <c r="AD7" s="65"/>
      <c r="AE7" s="65"/>
      <c r="AF7" s="65"/>
      <c r="AG7" s="65"/>
      <c r="AH7" s="65"/>
      <c r="AI7" s="65"/>
      <c r="AJ7" s="65"/>
      <c r="AK7" s="65"/>
      <c r="AL7" s="65"/>
      <c r="AM7" s="65"/>
      <c r="AN7" s="65"/>
    </row>
    <row r="8" spans="1:44" ht="18" customHeight="1" x14ac:dyDescent="0.25">
      <c r="X8" s="65"/>
      <c r="Y8" s="65"/>
      <c r="Z8" s="65"/>
      <c r="AA8" s="65"/>
      <c r="AB8" s="65"/>
      <c r="AC8" s="65"/>
      <c r="AD8" s="65"/>
      <c r="AE8" s="65"/>
      <c r="AF8" s="65"/>
      <c r="AG8" s="65"/>
      <c r="AH8" s="65"/>
      <c r="AI8" s="65"/>
      <c r="AJ8" s="65"/>
      <c r="AK8" s="65"/>
      <c r="AL8" s="65"/>
      <c r="AM8" s="65"/>
      <c r="AN8" s="65"/>
    </row>
    <row r="9" spans="1:44" ht="18" customHeight="1" x14ac:dyDescent="0.25">
      <c r="X9" s="65"/>
      <c r="Y9" s="65"/>
      <c r="Z9" s="65"/>
      <c r="AA9" s="65"/>
      <c r="AB9" s="65"/>
      <c r="AC9" s="65"/>
      <c r="AD9" s="65"/>
      <c r="AE9" s="65"/>
      <c r="AF9" s="65"/>
      <c r="AG9" s="65"/>
      <c r="AH9" s="65"/>
      <c r="AI9" s="65"/>
      <c r="AJ9" s="65"/>
      <c r="AK9" s="65"/>
      <c r="AL9" s="65"/>
      <c r="AM9" s="65"/>
      <c r="AN9" s="65"/>
    </row>
    <row r="10" spans="1:44" ht="18" customHeight="1" x14ac:dyDescent="0.25">
      <c r="X10" s="65"/>
      <c r="Y10" s="65"/>
      <c r="Z10" s="65"/>
      <c r="AA10" s="65"/>
      <c r="AB10" s="65"/>
      <c r="AC10" s="65"/>
      <c r="AD10" s="65"/>
      <c r="AE10" s="65"/>
      <c r="AF10" s="65"/>
      <c r="AG10" s="65"/>
      <c r="AH10" s="65"/>
      <c r="AI10" s="65"/>
      <c r="AJ10" s="65"/>
      <c r="AK10" s="65"/>
      <c r="AL10" s="65"/>
      <c r="AM10" s="65"/>
      <c r="AN10" s="65"/>
    </row>
    <row r="11" spans="1:44" ht="18" customHeight="1" thickBot="1" x14ac:dyDescent="0.3">
      <c r="A11" s="14"/>
      <c r="B11" s="26"/>
      <c r="C11" s="26"/>
      <c r="D11" s="27"/>
      <c r="E11" s="27"/>
      <c r="F11" s="27"/>
      <c r="X11" s="65"/>
      <c r="Y11" s="65"/>
      <c r="Z11" s="65"/>
      <c r="AA11" s="65"/>
      <c r="AB11" s="65"/>
      <c r="AC11" s="65"/>
      <c r="AD11" s="65"/>
      <c r="AE11" s="65"/>
      <c r="AF11" s="65"/>
      <c r="AG11" s="65"/>
      <c r="AH11" s="65"/>
      <c r="AI11" s="65"/>
      <c r="AJ11" s="65"/>
      <c r="AK11" s="65"/>
      <c r="AL11" s="65"/>
      <c r="AM11" s="65"/>
      <c r="AN11" s="65"/>
    </row>
    <row r="12" spans="1:44" ht="18" customHeight="1" thickBot="1" x14ac:dyDescent="0.3">
      <c r="B12" s="125" t="s">
        <v>3</v>
      </c>
      <c r="C12" s="126"/>
      <c r="D12" s="126"/>
      <c r="E12" s="126"/>
      <c r="F12" s="126"/>
      <c r="G12" s="126"/>
      <c r="H12" s="126"/>
      <c r="I12" s="127"/>
      <c r="J12" s="30"/>
      <c r="K12" s="30"/>
      <c r="L12" s="30"/>
      <c r="M12" s="30"/>
      <c r="N12" s="157" t="s">
        <v>22</v>
      </c>
      <c r="O12" s="158"/>
      <c r="P12" s="158"/>
      <c r="Q12" s="158"/>
      <c r="R12" s="158"/>
      <c r="S12" s="158"/>
      <c r="T12" s="158"/>
      <c r="U12" s="158"/>
      <c r="V12" s="159"/>
      <c r="W12" s="30"/>
      <c r="X12" s="78"/>
      <c r="Y12" s="65"/>
      <c r="Z12" s="65"/>
      <c r="AA12" s="65"/>
      <c r="AB12" s="65"/>
      <c r="AC12" s="65"/>
      <c r="AD12" s="65"/>
      <c r="AE12" s="80"/>
      <c r="AF12" s="71"/>
      <c r="AG12" s="71"/>
      <c r="AH12" s="80"/>
      <c r="AI12" s="71"/>
      <c r="AJ12" s="71"/>
      <c r="AK12" s="80"/>
      <c r="AL12" s="71"/>
      <c r="AM12" s="71"/>
      <c r="AN12" s="80"/>
      <c r="AO12" s="7"/>
      <c r="AP12" s="7"/>
      <c r="AQ12" s="24"/>
      <c r="AR12" s="7"/>
    </row>
    <row r="13" spans="1:44" ht="18" customHeight="1" x14ac:dyDescent="0.3">
      <c r="B13" s="128" t="s">
        <v>21</v>
      </c>
      <c r="C13" s="129"/>
      <c r="D13" s="95" t="s">
        <v>29</v>
      </c>
      <c r="E13" s="134" t="s">
        <v>19</v>
      </c>
      <c r="F13" s="134"/>
      <c r="G13" s="134"/>
      <c r="H13" s="134"/>
      <c r="I13" s="90"/>
      <c r="J13" s="41"/>
      <c r="K13" s="41"/>
      <c r="L13" s="41"/>
      <c r="M13" s="41"/>
      <c r="N13" s="135" t="s">
        <v>25</v>
      </c>
      <c r="O13" s="136"/>
      <c r="P13" s="136"/>
      <c r="Q13" s="136"/>
      <c r="R13" s="136"/>
      <c r="S13" s="136"/>
      <c r="T13" s="136"/>
      <c r="U13" s="136"/>
      <c r="V13" s="137"/>
      <c r="W13" s="41"/>
      <c r="X13" s="64"/>
      <c r="Y13" s="65"/>
      <c r="Z13" s="65"/>
      <c r="AA13" s="65"/>
      <c r="AB13" s="65"/>
      <c r="AC13" s="65"/>
      <c r="AD13" s="65"/>
      <c r="AE13" s="80"/>
      <c r="AF13" s="71"/>
      <c r="AG13" s="71"/>
      <c r="AH13" s="117"/>
      <c r="AI13" s="117"/>
      <c r="AJ13" s="117"/>
      <c r="AK13" s="81"/>
      <c r="AL13" s="82"/>
      <c r="AM13" s="82"/>
      <c r="AN13" s="82"/>
      <c r="AO13" s="45"/>
      <c r="AP13" s="7"/>
      <c r="AQ13" s="24"/>
      <c r="AR13" s="7"/>
    </row>
    <row r="14" spans="1:44" ht="18" customHeight="1" x14ac:dyDescent="0.3">
      <c r="B14" s="130"/>
      <c r="C14" s="131"/>
      <c r="D14" s="96" t="s">
        <v>30</v>
      </c>
      <c r="E14" s="118" t="s">
        <v>24</v>
      </c>
      <c r="F14" s="118"/>
      <c r="G14" s="118"/>
      <c r="H14" s="118"/>
      <c r="I14" s="91"/>
      <c r="J14" s="41"/>
      <c r="K14" s="41"/>
      <c r="L14" s="41"/>
      <c r="M14" s="41"/>
      <c r="N14" s="138"/>
      <c r="O14" s="139"/>
      <c r="P14" s="139"/>
      <c r="Q14" s="139"/>
      <c r="R14" s="139"/>
      <c r="S14" s="139"/>
      <c r="T14" s="139"/>
      <c r="U14" s="139"/>
      <c r="V14" s="140"/>
      <c r="W14" s="41"/>
      <c r="X14" s="64"/>
      <c r="Y14" s="67"/>
      <c r="Z14" s="83" t="e">
        <f>(1/3^(1/2))+((IF(I27=0,0,((I26*1000*SIN(H66))/((I27^2)*3^(1/2))))+(IF(I30=0,0,((I30*SIN(E70))/I29)))+(IF(I21=0,0,(I20*1000*SIN(H49))/((I21^2)*(3^(1/2)))))))*((I13^2)*I16)/(100*I15*1000)</f>
        <v>#DIV/0!</v>
      </c>
      <c r="AA14" s="65"/>
      <c r="AB14" s="65"/>
      <c r="AC14" s="65"/>
      <c r="AD14" s="65"/>
      <c r="AE14" s="117"/>
      <c r="AF14" s="117"/>
      <c r="AG14" s="117"/>
      <c r="AH14" s="84"/>
      <c r="AI14" s="84"/>
      <c r="AJ14" s="84"/>
      <c r="AK14" s="84"/>
      <c r="AL14" s="84"/>
      <c r="AM14" s="84"/>
      <c r="AN14" s="88"/>
      <c r="AO14" s="53"/>
    </row>
    <row r="15" spans="1:44" ht="18" customHeight="1" x14ac:dyDescent="0.3">
      <c r="B15" s="130"/>
      <c r="C15" s="131"/>
      <c r="D15" s="96" t="s">
        <v>31</v>
      </c>
      <c r="E15" s="118" t="s">
        <v>11</v>
      </c>
      <c r="F15" s="118"/>
      <c r="G15" s="118"/>
      <c r="H15" s="118"/>
      <c r="I15" s="91"/>
      <c r="J15" s="41"/>
      <c r="K15" s="41"/>
      <c r="L15" s="41"/>
      <c r="M15" s="41"/>
      <c r="N15" s="138"/>
      <c r="O15" s="139"/>
      <c r="P15" s="139"/>
      <c r="Q15" s="139"/>
      <c r="R15" s="139"/>
      <c r="S15" s="139"/>
      <c r="T15" s="139"/>
      <c r="U15" s="139"/>
      <c r="V15" s="140"/>
      <c r="W15" s="41"/>
      <c r="X15" s="64"/>
      <c r="Y15" s="67"/>
      <c r="Z15" s="83"/>
      <c r="AA15" s="65"/>
      <c r="AB15" s="65"/>
      <c r="AC15" s="65"/>
      <c r="AD15" s="65"/>
      <c r="AE15" s="85"/>
      <c r="AF15" s="85"/>
      <c r="AG15" s="85"/>
      <c r="AH15" s="85"/>
      <c r="AI15" s="85"/>
      <c r="AJ15" s="85"/>
      <c r="AK15" s="85"/>
      <c r="AL15" s="85"/>
      <c r="AM15" s="85"/>
      <c r="AN15" s="88"/>
      <c r="AO15" s="53"/>
    </row>
    <row r="16" spans="1:44" ht="18" customHeight="1" thickBot="1" x14ac:dyDescent="0.3">
      <c r="B16" s="132"/>
      <c r="C16" s="133"/>
      <c r="D16" s="108" t="s">
        <v>32</v>
      </c>
      <c r="E16" s="144" t="s">
        <v>12</v>
      </c>
      <c r="F16" s="144"/>
      <c r="G16" s="144"/>
      <c r="H16" s="144"/>
      <c r="I16" s="94"/>
      <c r="J16" s="41"/>
      <c r="K16" s="41"/>
      <c r="L16" s="41"/>
      <c r="M16" s="41"/>
      <c r="N16" s="138"/>
      <c r="O16" s="139"/>
      <c r="P16" s="139"/>
      <c r="Q16" s="139"/>
      <c r="R16" s="139"/>
      <c r="S16" s="139"/>
      <c r="T16" s="139"/>
      <c r="U16" s="139"/>
      <c r="V16" s="140"/>
      <c r="W16" s="41"/>
      <c r="X16" s="64"/>
      <c r="Y16" s="67"/>
      <c r="Z16" s="67"/>
      <c r="AA16" s="65"/>
      <c r="AB16" s="65"/>
      <c r="AC16" s="65"/>
      <c r="AD16" s="86"/>
      <c r="AE16" s="85"/>
      <c r="AF16" s="85"/>
      <c r="AG16" s="85"/>
      <c r="AH16" s="85"/>
      <c r="AI16" s="85"/>
      <c r="AJ16" s="85"/>
      <c r="AK16" s="85"/>
      <c r="AL16" s="85"/>
      <c r="AM16" s="85"/>
      <c r="AN16" s="88"/>
      <c r="AO16" s="53"/>
    </row>
    <row r="17" spans="2:41" ht="18" customHeight="1" x14ac:dyDescent="0.3">
      <c r="B17" s="145" t="s">
        <v>20</v>
      </c>
      <c r="C17" s="145" t="s">
        <v>23</v>
      </c>
      <c r="D17" s="97" t="s">
        <v>33</v>
      </c>
      <c r="E17" s="148" t="s">
        <v>13</v>
      </c>
      <c r="F17" s="149"/>
      <c r="G17" s="149"/>
      <c r="H17" s="150"/>
      <c r="I17" s="90"/>
      <c r="J17" s="41"/>
      <c r="K17" s="41"/>
      <c r="L17" s="41"/>
      <c r="M17" s="41"/>
      <c r="N17" s="138"/>
      <c r="O17" s="139"/>
      <c r="P17" s="139"/>
      <c r="Q17" s="139"/>
      <c r="R17" s="139"/>
      <c r="S17" s="139"/>
      <c r="T17" s="139"/>
      <c r="U17" s="139"/>
      <c r="V17" s="140"/>
      <c r="W17" s="41"/>
      <c r="X17" s="64"/>
      <c r="Y17" s="65"/>
      <c r="Z17" s="86"/>
      <c r="AA17" s="86"/>
      <c r="AB17" s="86"/>
      <c r="AC17" s="86"/>
      <c r="AD17" s="65"/>
      <c r="AE17" s="85"/>
      <c r="AF17" s="85"/>
      <c r="AG17" s="85"/>
      <c r="AH17" s="85"/>
      <c r="AI17" s="85"/>
      <c r="AJ17" s="85"/>
      <c r="AK17" s="85"/>
      <c r="AL17" s="85"/>
      <c r="AM17" s="85"/>
      <c r="AN17" s="88"/>
      <c r="AO17" s="53"/>
    </row>
    <row r="18" spans="2:41" ht="18" customHeight="1" x14ac:dyDescent="0.3">
      <c r="B18" s="146"/>
      <c r="C18" s="146"/>
      <c r="D18" s="98" t="s">
        <v>34</v>
      </c>
      <c r="E18" s="119" t="s">
        <v>14</v>
      </c>
      <c r="F18" s="120"/>
      <c r="G18" s="120"/>
      <c r="H18" s="121"/>
      <c r="I18" s="91"/>
      <c r="J18" s="41"/>
      <c r="K18" s="41"/>
      <c r="L18" s="41"/>
      <c r="M18" s="41"/>
      <c r="N18" s="138"/>
      <c r="O18" s="139"/>
      <c r="P18" s="139"/>
      <c r="Q18" s="139"/>
      <c r="R18" s="139"/>
      <c r="S18" s="139"/>
      <c r="T18" s="139"/>
      <c r="U18" s="139"/>
      <c r="V18" s="140"/>
      <c r="W18" s="41"/>
      <c r="X18" s="64"/>
      <c r="Y18" s="67"/>
      <c r="Z18" s="83" t="e">
        <f>((I23*1000*SIN(E66))+(I17*1000*SIN(E49)))*(((I13^2)*I16)/((3^(1/2))*I15*1000*100))</f>
        <v>#DIV/0!</v>
      </c>
      <c r="AA18" s="65"/>
      <c r="AB18" s="65"/>
      <c r="AC18" s="65"/>
      <c r="AD18" s="65"/>
      <c r="AE18" s="85"/>
      <c r="AF18" s="85"/>
      <c r="AG18" s="85"/>
      <c r="AH18" s="85"/>
      <c r="AI18" s="85"/>
      <c r="AJ18" s="85"/>
      <c r="AK18" s="85"/>
      <c r="AL18" s="85"/>
      <c r="AM18" s="85"/>
      <c r="AN18" s="88"/>
      <c r="AO18" s="53"/>
    </row>
    <row r="19" spans="2:41" ht="18" customHeight="1" thickBot="1" x14ac:dyDescent="0.35">
      <c r="B19" s="146"/>
      <c r="C19" s="146"/>
      <c r="D19" s="99" t="s">
        <v>35</v>
      </c>
      <c r="E19" s="111" t="s">
        <v>15</v>
      </c>
      <c r="F19" s="112"/>
      <c r="G19" s="112"/>
      <c r="H19" s="113"/>
      <c r="I19" s="92"/>
      <c r="J19" s="41"/>
      <c r="K19" s="41"/>
      <c r="L19" s="41"/>
      <c r="M19" s="41"/>
      <c r="N19" s="138"/>
      <c r="O19" s="139"/>
      <c r="P19" s="139"/>
      <c r="Q19" s="139"/>
      <c r="R19" s="139"/>
      <c r="S19" s="139"/>
      <c r="T19" s="139"/>
      <c r="U19" s="139"/>
      <c r="V19" s="140"/>
      <c r="W19" s="41"/>
      <c r="X19" s="64"/>
      <c r="Y19" s="67"/>
      <c r="Z19" s="83"/>
      <c r="AA19" s="65"/>
      <c r="AB19" s="65"/>
      <c r="AC19" s="65"/>
      <c r="AD19" s="79"/>
      <c r="AE19" s="85"/>
      <c r="AF19" s="85"/>
      <c r="AG19" s="85"/>
      <c r="AH19" s="85"/>
      <c r="AI19" s="85"/>
      <c r="AJ19" s="85"/>
      <c r="AK19" s="85"/>
      <c r="AL19" s="85"/>
      <c r="AM19" s="85"/>
      <c r="AN19" s="88"/>
      <c r="AO19" s="53"/>
    </row>
    <row r="20" spans="2:41" ht="18" customHeight="1" x14ac:dyDescent="0.3">
      <c r="B20" s="146"/>
      <c r="C20" s="146"/>
      <c r="D20" s="109" t="s">
        <v>36</v>
      </c>
      <c r="E20" s="151" t="s">
        <v>16</v>
      </c>
      <c r="F20" s="152"/>
      <c r="G20" s="152"/>
      <c r="H20" s="153"/>
      <c r="I20" s="93"/>
      <c r="J20" s="41"/>
      <c r="K20" s="41"/>
      <c r="L20" s="41"/>
      <c r="M20" s="41"/>
      <c r="N20" s="138"/>
      <c r="O20" s="139"/>
      <c r="P20" s="139"/>
      <c r="Q20" s="139"/>
      <c r="R20" s="139"/>
      <c r="S20" s="139"/>
      <c r="T20" s="139"/>
      <c r="U20" s="139"/>
      <c r="V20" s="140"/>
      <c r="W20" s="41"/>
      <c r="X20" s="64"/>
      <c r="Y20" s="79"/>
      <c r="Z20" s="87"/>
      <c r="AA20" s="79"/>
      <c r="AB20" s="79"/>
      <c r="AC20" s="79"/>
      <c r="AD20" s="79"/>
      <c r="AE20" s="85"/>
      <c r="AF20" s="85"/>
      <c r="AG20" s="85"/>
      <c r="AH20" s="85"/>
      <c r="AI20" s="85"/>
      <c r="AJ20" s="85"/>
      <c r="AK20" s="85"/>
      <c r="AL20" s="85"/>
      <c r="AM20" s="85"/>
      <c r="AN20" s="88"/>
      <c r="AO20" s="53"/>
    </row>
    <row r="21" spans="2:41" ht="18" customHeight="1" x14ac:dyDescent="0.3">
      <c r="B21" s="146"/>
      <c r="C21" s="146"/>
      <c r="D21" s="100" t="s">
        <v>37</v>
      </c>
      <c r="E21" s="154" t="s">
        <v>17</v>
      </c>
      <c r="F21" s="155"/>
      <c r="G21" s="155"/>
      <c r="H21" s="156"/>
      <c r="I21" s="91"/>
      <c r="J21" s="41"/>
      <c r="K21" s="41"/>
      <c r="L21" s="41"/>
      <c r="M21" s="41"/>
      <c r="N21" s="138"/>
      <c r="O21" s="139"/>
      <c r="P21" s="139"/>
      <c r="Q21" s="139"/>
      <c r="R21" s="139"/>
      <c r="S21" s="139"/>
      <c r="T21" s="139"/>
      <c r="U21" s="139"/>
      <c r="V21" s="140"/>
      <c r="W21" s="41"/>
      <c r="X21" s="64"/>
      <c r="Y21" s="79"/>
      <c r="Z21" s="87"/>
      <c r="AA21" s="79"/>
      <c r="AB21" s="79"/>
      <c r="AC21" s="79"/>
      <c r="AD21" s="65"/>
      <c r="AE21" s="85"/>
      <c r="AF21" s="85"/>
      <c r="AG21" s="85"/>
      <c r="AH21" s="85"/>
      <c r="AI21" s="85"/>
      <c r="AJ21" s="85"/>
      <c r="AK21" s="85"/>
      <c r="AL21" s="85"/>
      <c r="AM21" s="85"/>
      <c r="AN21" s="88"/>
      <c r="AO21" s="53"/>
    </row>
    <row r="22" spans="2:41" ht="18" customHeight="1" thickBot="1" x14ac:dyDescent="0.35">
      <c r="B22" s="146"/>
      <c r="C22" s="147"/>
      <c r="D22" s="110" t="s">
        <v>38</v>
      </c>
      <c r="E22" s="122" t="s">
        <v>18</v>
      </c>
      <c r="F22" s="123"/>
      <c r="G22" s="123"/>
      <c r="H22" s="124"/>
      <c r="I22" s="94"/>
      <c r="J22" s="41"/>
      <c r="K22" s="41"/>
      <c r="L22" s="41"/>
      <c r="M22" s="41"/>
      <c r="N22" s="141"/>
      <c r="O22" s="142"/>
      <c r="P22" s="142"/>
      <c r="Q22" s="142"/>
      <c r="R22" s="142"/>
      <c r="S22" s="142"/>
      <c r="T22" s="142"/>
      <c r="U22" s="142"/>
      <c r="V22" s="143"/>
      <c r="W22" s="41"/>
      <c r="X22" s="64"/>
      <c r="Y22" s="67"/>
      <c r="Z22" s="73" t="e">
        <f>((IF(I27=0,0,((I26*1000*COS(H66))/((I27^2)*3^(1/2))))+(IF(I29=0,0,((I30*COS(E70))/I29)))+(IF(I21=0,0,(I20*1000*COS(H49))/((I21^2)*(3^(1/2)))))))*((I13^2)*I16)/(100*I15*1000)</f>
        <v>#DIV/0!</v>
      </c>
      <c r="AA22" s="65"/>
      <c r="AB22" s="65"/>
      <c r="AC22" s="65"/>
      <c r="AD22" s="65"/>
      <c r="AE22" s="85"/>
      <c r="AF22" s="85"/>
      <c r="AG22" s="85"/>
      <c r="AH22" s="85"/>
      <c r="AI22" s="85"/>
      <c r="AJ22" s="85"/>
      <c r="AK22" s="85"/>
      <c r="AL22" s="85"/>
      <c r="AM22" s="85"/>
      <c r="AN22" s="88"/>
      <c r="AO22" s="53"/>
    </row>
    <row r="23" spans="2:41" ht="18" customHeight="1" thickBot="1" x14ac:dyDescent="0.35">
      <c r="B23" s="146"/>
      <c r="C23" s="146" t="s">
        <v>28</v>
      </c>
      <c r="D23" s="97" t="s">
        <v>39</v>
      </c>
      <c r="E23" s="148" t="s">
        <v>8</v>
      </c>
      <c r="F23" s="149"/>
      <c r="G23" s="149"/>
      <c r="H23" s="150"/>
      <c r="I23" s="90"/>
      <c r="J23" s="41"/>
      <c r="K23" s="41"/>
      <c r="L23" s="41"/>
      <c r="M23" s="41"/>
      <c r="N23" s="41"/>
      <c r="O23" s="41"/>
      <c r="P23" s="41"/>
      <c r="Q23" s="41"/>
      <c r="R23" s="41"/>
      <c r="S23" s="41"/>
      <c r="T23" s="41"/>
      <c r="U23" s="41"/>
      <c r="V23" s="41"/>
      <c r="W23" s="41"/>
      <c r="X23" s="64"/>
      <c r="Y23" s="67"/>
      <c r="Z23" s="73"/>
      <c r="AA23" s="65"/>
      <c r="AB23" s="65"/>
      <c r="AC23" s="65"/>
      <c r="AD23" s="65"/>
      <c r="AE23" s="85"/>
      <c r="AF23" s="85"/>
      <c r="AG23" s="85"/>
      <c r="AH23" s="85"/>
      <c r="AI23" s="85"/>
      <c r="AJ23" s="85"/>
      <c r="AK23" s="85"/>
      <c r="AL23" s="85"/>
      <c r="AM23" s="85"/>
      <c r="AN23" s="65"/>
    </row>
    <row r="24" spans="2:41" ht="18" customHeight="1" thickBot="1" x14ac:dyDescent="0.35">
      <c r="B24" s="146"/>
      <c r="C24" s="146"/>
      <c r="D24" s="98" t="s">
        <v>40</v>
      </c>
      <c r="E24" s="119" t="s">
        <v>4</v>
      </c>
      <c r="F24" s="120"/>
      <c r="G24" s="120"/>
      <c r="H24" s="121"/>
      <c r="I24" s="91"/>
      <c r="J24" s="41"/>
      <c r="K24" s="41"/>
      <c r="L24" s="41"/>
      <c r="M24" s="41"/>
      <c r="N24" s="114" t="s">
        <v>27</v>
      </c>
      <c r="O24" s="115"/>
      <c r="P24" s="115"/>
      <c r="Q24" s="115"/>
      <c r="R24" s="115"/>
      <c r="S24" s="115"/>
      <c r="T24" s="115"/>
      <c r="U24" s="115"/>
      <c r="V24" s="116"/>
      <c r="W24" s="41"/>
      <c r="X24" s="64"/>
      <c r="Y24" s="65"/>
      <c r="Z24" s="65"/>
      <c r="AA24" s="65"/>
      <c r="AB24" s="65"/>
      <c r="AC24" s="65"/>
      <c r="AD24" s="65"/>
      <c r="AE24" s="85"/>
      <c r="AF24" s="85"/>
      <c r="AG24" s="85"/>
      <c r="AH24" s="85"/>
      <c r="AI24" s="85"/>
      <c r="AJ24" s="85"/>
      <c r="AK24" s="85"/>
      <c r="AL24" s="85"/>
      <c r="AM24" s="85"/>
      <c r="AN24" s="65"/>
    </row>
    <row r="25" spans="2:41" ht="18" customHeight="1" thickBot="1" x14ac:dyDescent="0.35">
      <c r="B25" s="146"/>
      <c r="C25" s="146"/>
      <c r="D25" s="99" t="s">
        <v>41</v>
      </c>
      <c r="E25" s="111" t="s">
        <v>0</v>
      </c>
      <c r="F25" s="112"/>
      <c r="G25" s="112"/>
      <c r="H25" s="113"/>
      <c r="I25" s="92"/>
      <c r="J25" s="41"/>
      <c r="K25" s="41"/>
      <c r="L25" s="41"/>
      <c r="M25" s="41"/>
      <c r="N25" s="160" t="s">
        <v>50</v>
      </c>
      <c r="O25" s="161"/>
      <c r="P25" s="161"/>
      <c r="Q25" s="161"/>
      <c r="R25" s="161"/>
      <c r="S25" s="161"/>
      <c r="T25" s="161"/>
      <c r="U25" s="161"/>
      <c r="V25" s="162"/>
      <c r="W25" s="41"/>
      <c r="X25" s="64"/>
      <c r="Y25" s="65"/>
      <c r="Z25" s="65"/>
      <c r="AA25" s="65"/>
      <c r="AB25" s="65"/>
      <c r="AC25" s="65"/>
      <c r="AD25" s="65"/>
      <c r="AE25" s="65"/>
      <c r="AF25" s="65"/>
      <c r="AG25" s="65"/>
      <c r="AH25" s="65"/>
      <c r="AI25" s="65"/>
      <c r="AJ25" s="65"/>
      <c r="AK25" s="65"/>
      <c r="AL25" s="65"/>
      <c r="AM25" s="65"/>
      <c r="AN25" s="65"/>
    </row>
    <row r="26" spans="2:41" ht="18" customHeight="1" thickBot="1" x14ac:dyDescent="0.35">
      <c r="B26" s="146"/>
      <c r="C26" s="146"/>
      <c r="D26" s="109" t="s">
        <v>42</v>
      </c>
      <c r="E26" s="151" t="s">
        <v>9</v>
      </c>
      <c r="F26" s="152"/>
      <c r="G26" s="152"/>
      <c r="H26" s="153"/>
      <c r="I26" s="93"/>
      <c r="J26" s="41"/>
      <c r="K26" s="41"/>
      <c r="L26" s="41"/>
      <c r="M26" s="41"/>
      <c r="N26" s="163"/>
      <c r="O26" s="164"/>
      <c r="P26" s="164"/>
      <c r="Q26" s="164"/>
      <c r="R26" s="164"/>
      <c r="S26" s="164"/>
      <c r="T26" s="164"/>
      <c r="U26" s="164"/>
      <c r="V26" s="165"/>
      <c r="W26" s="41"/>
      <c r="X26" s="64"/>
      <c r="Y26" s="67"/>
      <c r="Z26" s="83" t="e">
        <f>((I23*1000*COS(E66))+(I17*1000*COS(E49)))*(((I13^2)*I16)/((3^(1/2))*I15*1000*100))</f>
        <v>#DIV/0!</v>
      </c>
      <c r="AA26" s="65"/>
      <c r="AB26" s="65"/>
      <c r="AC26" s="65"/>
      <c r="AD26" s="65"/>
      <c r="AE26" s="65"/>
      <c r="AF26" s="65"/>
      <c r="AG26" s="65"/>
      <c r="AH26" s="65"/>
      <c r="AI26" s="65"/>
      <c r="AJ26" s="65"/>
      <c r="AK26" s="65"/>
      <c r="AL26" s="65"/>
      <c r="AM26" s="65"/>
      <c r="AN26" s="65"/>
    </row>
    <row r="27" spans="2:41" ht="18" customHeight="1" x14ac:dyDescent="0.3">
      <c r="B27" s="146"/>
      <c r="C27" s="146"/>
      <c r="D27" s="100" t="s">
        <v>43</v>
      </c>
      <c r="E27" s="154" t="s">
        <v>5</v>
      </c>
      <c r="F27" s="155"/>
      <c r="G27" s="155"/>
      <c r="H27" s="156"/>
      <c r="I27" s="91"/>
      <c r="J27" s="41"/>
      <c r="K27" s="41"/>
      <c r="L27" s="41"/>
      <c r="M27" s="41"/>
      <c r="N27" s="166" t="s">
        <v>51</v>
      </c>
      <c r="O27" s="167"/>
      <c r="P27" s="167"/>
      <c r="Q27" s="167"/>
      <c r="R27" s="167"/>
      <c r="S27" s="167"/>
      <c r="T27" s="167"/>
      <c r="U27" s="167"/>
      <c r="V27" s="168"/>
      <c r="W27" s="41"/>
      <c r="X27" s="64"/>
      <c r="Y27" s="67"/>
      <c r="Z27" s="67"/>
      <c r="AA27" s="65"/>
      <c r="AB27" s="65"/>
      <c r="AC27" s="65"/>
      <c r="AD27" s="65"/>
      <c r="AE27" s="65"/>
      <c r="AF27" s="65"/>
      <c r="AG27" s="65"/>
      <c r="AH27" s="65"/>
      <c r="AI27" s="65"/>
      <c r="AJ27" s="65"/>
      <c r="AK27" s="65"/>
      <c r="AL27" s="65"/>
      <c r="AM27" s="65"/>
      <c r="AN27" s="65"/>
    </row>
    <row r="28" spans="2:41" ht="18" customHeight="1" thickBot="1" x14ac:dyDescent="0.35">
      <c r="B28" s="146"/>
      <c r="C28" s="146"/>
      <c r="D28" s="110" t="s">
        <v>44</v>
      </c>
      <c r="E28" s="122" t="s">
        <v>1</v>
      </c>
      <c r="F28" s="123"/>
      <c r="G28" s="123"/>
      <c r="H28" s="124"/>
      <c r="I28" s="94"/>
      <c r="J28" s="41"/>
      <c r="K28" s="41"/>
      <c r="L28" s="41"/>
      <c r="M28" s="41"/>
      <c r="N28" s="169"/>
      <c r="O28" s="170"/>
      <c r="P28" s="170"/>
      <c r="Q28" s="170"/>
      <c r="R28" s="170"/>
      <c r="S28" s="170"/>
      <c r="T28" s="170"/>
      <c r="U28" s="170"/>
      <c r="V28" s="171"/>
      <c r="W28" s="41"/>
      <c r="X28" s="64"/>
      <c r="Y28" s="67"/>
      <c r="Z28" s="67"/>
      <c r="AA28" s="65"/>
      <c r="AB28" s="65"/>
      <c r="AC28" s="65"/>
      <c r="AD28" s="65"/>
      <c r="AE28" s="65"/>
      <c r="AF28" s="65"/>
      <c r="AG28" s="65"/>
      <c r="AH28" s="65"/>
      <c r="AI28" s="65"/>
      <c r="AJ28" s="65"/>
      <c r="AK28" s="65"/>
      <c r="AL28" s="65"/>
      <c r="AM28" s="65"/>
      <c r="AN28" s="65"/>
    </row>
    <row r="29" spans="2:41" ht="18" customHeight="1" x14ac:dyDescent="0.3">
      <c r="B29" s="146"/>
      <c r="C29" s="146"/>
      <c r="D29" s="101" t="s">
        <v>45</v>
      </c>
      <c r="E29" s="173" t="s">
        <v>6</v>
      </c>
      <c r="F29" s="174"/>
      <c r="G29" s="174"/>
      <c r="H29" s="175"/>
      <c r="I29" s="90"/>
      <c r="J29" s="41"/>
      <c r="K29" s="41"/>
      <c r="L29" s="41"/>
      <c r="M29" s="41"/>
      <c r="N29" s="41"/>
      <c r="O29" s="41"/>
      <c r="P29" s="41"/>
      <c r="Q29" s="41"/>
      <c r="R29" s="41"/>
      <c r="S29" s="41"/>
      <c r="T29" s="41"/>
      <c r="U29" s="41"/>
      <c r="V29" s="41"/>
      <c r="W29" s="41"/>
      <c r="X29" s="64"/>
      <c r="Y29" s="67"/>
      <c r="Z29" s="83" t="e">
        <f>-(H61^2)/3</f>
        <v>#DIV/0!</v>
      </c>
      <c r="AA29" s="65"/>
      <c r="AB29" s="65"/>
      <c r="AC29" s="65"/>
      <c r="AD29" s="65"/>
      <c r="AE29" s="65"/>
      <c r="AF29" s="65"/>
      <c r="AG29" s="65"/>
      <c r="AH29" s="65"/>
      <c r="AI29" s="65"/>
      <c r="AJ29" s="65"/>
      <c r="AK29" s="65"/>
      <c r="AL29" s="65"/>
      <c r="AM29" s="65"/>
      <c r="AN29" s="65"/>
    </row>
    <row r="30" spans="2:41" ht="18" customHeight="1" x14ac:dyDescent="0.3">
      <c r="B30" s="146"/>
      <c r="C30" s="146"/>
      <c r="D30" s="102" t="s">
        <v>46</v>
      </c>
      <c r="E30" s="176" t="s">
        <v>7</v>
      </c>
      <c r="F30" s="177"/>
      <c r="G30" s="177"/>
      <c r="H30" s="178"/>
      <c r="I30" s="91"/>
      <c r="J30" s="41"/>
      <c r="K30" s="41"/>
      <c r="L30" s="41"/>
      <c r="M30" s="41"/>
      <c r="X30" s="68"/>
      <c r="Y30" s="65"/>
      <c r="Z30" s="65"/>
      <c r="AA30" s="65"/>
      <c r="AB30" s="65"/>
      <c r="AC30" s="65"/>
      <c r="AD30" s="65"/>
      <c r="AE30" s="65"/>
      <c r="AF30" s="65"/>
      <c r="AG30" s="65"/>
      <c r="AH30" s="65"/>
      <c r="AI30" s="65"/>
      <c r="AJ30" s="65"/>
      <c r="AK30" s="65"/>
      <c r="AL30" s="65"/>
      <c r="AM30" s="65"/>
      <c r="AN30" s="65"/>
    </row>
    <row r="31" spans="2:41" ht="18" customHeight="1" thickBot="1" x14ac:dyDescent="0.35">
      <c r="B31" s="147"/>
      <c r="C31" s="147"/>
      <c r="D31" s="103" t="s">
        <v>47</v>
      </c>
      <c r="E31" s="179" t="s">
        <v>2</v>
      </c>
      <c r="F31" s="180"/>
      <c r="G31" s="180"/>
      <c r="H31" s="181"/>
      <c r="I31" s="92"/>
      <c r="J31" s="41"/>
      <c r="L31" s="15"/>
      <c r="M31" s="15"/>
      <c r="N31" s="15"/>
      <c r="O31" s="15"/>
      <c r="P31" s="15"/>
      <c r="Q31" s="15"/>
      <c r="R31" s="15"/>
      <c r="S31" s="15"/>
      <c r="T31" s="15"/>
      <c r="U31" s="15"/>
      <c r="V31" s="15"/>
      <c r="X31" s="65"/>
      <c r="Y31" s="65"/>
      <c r="Z31" s="65"/>
      <c r="AA31" s="65"/>
      <c r="AB31" s="65"/>
      <c r="AC31" s="65"/>
      <c r="AD31" s="65"/>
      <c r="AE31" s="65"/>
      <c r="AF31" s="65"/>
      <c r="AG31" s="65"/>
      <c r="AH31" s="65"/>
      <c r="AI31" s="65"/>
      <c r="AJ31" s="65"/>
      <c r="AK31" s="65"/>
      <c r="AL31" s="65"/>
      <c r="AM31" s="65"/>
      <c r="AN31" s="65"/>
    </row>
    <row r="32" spans="2:41" ht="18" customHeight="1" thickBot="1" x14ac:dyDescent="0.3">
      <c r="E32" s="13"/>
      <c r="F32" s="13"/>
      <c r="G32" s="13"/>
      <c r="H32" s="13"/>
      <c r="I32" s="7"/>
      <c r="X32" s="65"/>
      <c r="Y32" s="65"/>
      <c r="Z32" s="65"/>
      <c r="AA32" s="65"/>
      <c r="AB32" s="65"/>
      <c r="AC32" s="65"/>
      <c r="AD32" s="65"/>
      <c r="AE32" s="65"/>
      <c r="AF32" s="65"/>
      <c r="AG32" s="65"/>
      <c r="AH32" s="65"/>
      <c r="AI32" s="65"/>
      <c r="AJ32" s="65"/>
      <c r="AK32" s="65"/>
      <c r="AL32" s="65"/>
      <c r="AM32" s="65"/>
      <c r="AN32" s="65"/>
    </row>
    <row r="33" spans="1:41" ht="18" hidden="1" customHeight="1" x14ac:dyDescent="0.25">
      <c r="E33" s="13"/>
      <c r="F33" s="13"/>
      <c r="G33" s="13"/>
      <c r="H33" s="13"/>
      <c r="I33" s="7"/>
      <c r="X33" s="65"/>
      <c r="Y33" s="65"/>
      <c r="Z33" s="65"/>
      <c r="AA33" s="65"/>
      <c r="AB33" s="65"/>
      <c r="AC33" s="65"/>
      <c r="AD33" s="65"/>
      <c r="AE33" s="65"/>
      <c r="AF33" s="65"/>
      <c r="AG33" s="65"/>
      <c r="AH33" s="65"/>
      <c r="AI33" s="65"/>
      <c r="AJ33" s="65"/>
      <c r="AK33" s="65"/>
      <c r="AL33" s="65"/>
      <c r="AM33" s="65"/>
      <c r="AN33" s="65"/>
    </row>
    <row r="34" spans="1:41" ht="18" hidden="1" customHeight="1" thickBot="1" x14ac:dyDescent="0.3">
      <c r="E34" s="13"/>
      <c r="F34" s="13"/>
      <c r="G34" s="13"/>
      <c r="H34" s="13"/>
      <c r="I34" s="7"/>
      <c r="X34" s="65"/>
      <c r="Y34" s="65"/>
      <c r="Z34" s="65"/>
      <c r="AA34" s="65"/>
      <c r="AB34" s="65"/>
      <c r="AC34" s="65"/>
      <c r="AD34" s="65"/>
      <c r="AE34" s="65"/>
      <c r="AF34" s="65"/>
      <c r="AG34" s="65"/>
      <c r="AH34" s="65"/>
      <c r="AI34" s="65"/>
      <c r="AJ34" s="65"/>
      <c r="AK34" s="65"/>
      <c r="AL34" s="65"/>
      <c r="AM34" s="65"/>
      <c r="AN34" s="65"/>
    </row>
    <row r="35" spans="1:41" ht="18" customHeight="1" thickBot="1" x14ac:dyDescent="0.35">
      <c r="C35" s="182" t="s">
        <v>49</v>
      </c>
      <c r="D35" s="183"/>
      <c r="E35" s="183"/>
      <c r="F35" s="183"/>
      <c r="G35" s="184"/>
      <c r="H35" s="107" t="s">
        <v>48</v>
      </c>
      <c r="I35" s="20" t="e">
        <f>((-H40+((H40^2)-4*H39*H41)^(1/2))/(2*H39))^(1/2)</f>
        <v>#DIV/0!</v>
      </c>
      <c r="U35" s="65"/>
      <c r="V35" s="65"/>
      <c r="W35" s="65"/>
      <c r="X35" s="65"/>
      <c r="Y35" s="65"/>
      <c r="Z35" s="65"/>
      <c r="AA35" s="65"/>
      <c r="AB35" s="65"/>
      <c r="AC35" s="65"/>
      <c r="AD35" s="65"/>
      <c r="AE35" s="65"/>
      <c r="AF35" s="65"/>
      <c r="AG35" s="65"/>
      <c r="AH35" s="65"/>
      <c r="AI35" s="65"/>
      <c r="AJ35" s="65"/>
      <c r="AK35" s="65"/>
    </row>
    <row r="36" spans="1:41" ht="18" customHeight="1" x14ac:dyDescent="0.25">
      <c r="E36" s="13"/>
      <c r="F36" s="13"/>
      <c r="G36" s="13"/>
      <c r="H36" s="13"/>
      <c r="I36" s="7"/>
      <c r="K36" s="69"/>
      <c r="L36" s="69"/>
      <c r="X36" s="65"/>
      <c r="Y36" s="65"/>
      <c r="Z36" s="65"/>
      <c r="AA36" s="65"/>
      <c r="AB36" s="65"/>
      <c r="AC36" s="65"/>
      <c r="AD36" s="65"/>
      <c r="AE36" s="65"/>
      <c r="AF36" s="65"/>
      <c r="AG36" s="65"/>
      <c r="AH36" s="65"/>
      <c r="AI36" s="65"/>
      <c r="AJ36" s="65"/>
      <c r="AK36" s="65"/>
      <c r="AL36" s="65"/>
      <c r="AM36" s="65"/>
      <c r="AN36" s="65"/>
    </row>
    <row r="37" spans="1:41" ht="18" customHeight="1" x14ac:dyDescent="0.25">
      <c r="A37" s="65"/>
      <c r="B37" s="65"/>
      <c r="C37" s="65"/>
      <c r="D37" s="65"/>
      <c r="E37" s="70"/>
      <c r="F37" s="70"/>
      <c r="G37" s="70"/>
      <c r="H37" s="70"/>
      <c r="I37" s="71"/>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row>
    <row r="38" spans="1:41" ht="18" customHeight="1" x14ac:dyDescent="0.25">
      <c r="A38" s="65"/>
      <c r="B38" s="65"/>
      <c r="C38" s="65"/>
      <c r="D38" s="65"/>
      <c r="E38" s="70"/>
      <c r="F38" s="70"/>
      <c r="G38" s="70"/>
      <c r="H38" s="70"/>
      <c r="I38" s="71"/>
      <c r="J38" s="65"/>
      <c r="K38" s="65"/>
      <c r="L38" s="65"/>
      <c r="M38" s="66"/>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row>
    <row r="39" spans="1:41" ht="18" customHeight="1" x14ac:dyDescent="0.25">
      <c r="A39" s="65"/>
      <c r="B39" s="65"/>
      <c r="C39" s="65"/>
      <c r="D39" s="72"/>
      <c r="E39" s="72"/>
      <c r="F39" s="72"/>
      <c r="G39" s="72"/>
      <c r="H39" s="73" t="e">
        <f>Z14^2+Z22^2</f>
        <v>#DIV/0!</v>
      </c>
      <c r="I39" s="72"/>
      <c r="J39" s="72"/>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row>
    <row r="40" spans="1:41" ht="18" customHeight="1" x14ac:dyDescent="0.25">
      <c r="A40" s="65"/>
      <c r="B40" s="65"/>
      <c r="C40" s="65"/>
      <c r="D40" s="66"/>
      <c r="E40" s="66"/>
      <c r="F40" s="66"/>
      <c r="G40" s="66"/>
      <c r="H40" s="67" t="e">
        <f>2*Z14*Z18+2*Z22*Z26+Z29</f>
        <v>#DIV/0!</v>
      </c>
      <c r="I40" s="66"/>
      <c r="J40" s="66"/>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row>
    <row r="41" spans="1:41" ht="18" customHeight="1" x14ac:dyDescent="0.25">
      <c r="A41" s="65"/>
      <c r="B41" s="65"/>
      <c r="C41" s="65"/>
      <c r="D41" s="65"/>
      <c r="E41" s="65"/>
      <c r="F41" s="65"/>
      <c r="G41" s="65"/>
      <c r="H41" s="67" t="e">
        <f>(Z18^2)+(Z26^2)</f>
        <v>#DIV/0!</v>
      </c>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row>
    <row r="42" spans="1:41" ht="18" customHeight="1" x14ac:dyDescent="0.25">
      <c r="A42" s="65"/>
      <c r="B42" s="65"/>
      <c r="C42" s="65"/>
      <c r="D42" s="65"/>
      <c r="E42" s="65"/>
      <c r="F42" s="65"/>
      <c r="G42" s="65"/>
      <c r="H42" s="65"/>
      <c r="I42" s="65"/>
      <c r="J42" s="74"/>
      <c r="K42" s="65"/>
      <c r="L42" s="65"/>
      <c r="M42" s="74"/>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row>
    <row r="43" spans="1:41" ht="18" customHeight="1" x14ac:dyDescent="0.25">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row>
    <row r="44" spans="1:41" ht="18" customHeight="1" x14ac:dyDescent="0.25">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row>
    <row r="45" spans="1:41" ht="18" customHeight="1" x14ac:dyDescent="0.25">
      <c r="A45" s="65"/>
      <c r="B45" s="65"/>
      <c r="C45" s="65"/>
      <c r="D45" s="65"/>
      <c r="E45" s="65" t="e">
        <f>(I13^2)*I16/(100*I15*1000)</f>
        <v>#DIV/0!</v>
      </c>
      <c r="F45" s="65"/>
      <c r="G45" s="172"/>
      <c r="H45" s="65">
        <f>ACOS(0)</f>
        <v>1.5707963267948966</v>
      </c>
      <c r="I45" s="65"/>
      <c r="J45" s="65"/>
      <c r="K45" s="74"/>
      <c r="L45" s="74"/>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row>
    <row r="46" spans="1:41" ht="18" customHeight="1" x14ac:dyDescent="0.25">
      <c r="A46" s="65"/>
      <c r="B46" s="65"/>
      <c r="C46" s="65"/>
      <c r="D46" s="65"/>
      <c r="E46" s="65"/>
      <c r="F46" s="65"/>
      <c r="G46" s="172"/>
      <c r="H46" s="68">
        <f>DEGREES(H45)</f>
        <v>90</v>
      </c>
      <c r="I46" s="65"/>
      <c r="J46" s="65"/>
      <c r="K46" s="65"/>
      <c r="L46" s="65"/>
      <c r="M46" s="65"/>
      <c r="N46" s="65"/>
      <c r="O46" s="65"/>
      <c r="P46" s="7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row>
    <row r="47" spans="1:41" ht="18" customHeight="1" x14ac:dyDescent="0.2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row>
    <row r="48" spans="1:41" ht="18" customHeight="1" x14ac:dyDescent="0.25">
      <c r="A48" s="65"/>
      <c r="B48" s="65"/>
      <c r="C48" s="65"/>
      <c r="D48" s="65"/>
      <c r="E48" s="65"/>
      <c r="F48" s="65"/>
      <c r="G48" s="76" t="s">
        <v>10</v>
      </c>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row>
    <row r="49" spans="1:41" ht="18" customHeight="1" x14ac:dyDescent="0.25">
      <c r="A49" s="65"/>
      <c r="B49" s="65"/>
      <c r="C49" s="65"/>
      <c r="D49" s="172"/>
      <c r="E49" s="71">
        <f>ACOS(I19)</f>
        <v>1.5707963267948966</v>
      </c>
      <c r="F49" s="65"/>
      <c r="G49" s="172"/>
      <c r="H49" s="71">
        <f>ACOS(I22)</f>
        <v>1.5707963267948966</v>
      </c>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row>
    <row r="50" spans="1:41" ht="18" customHeight="1" x14ac:dyDescent="0.25">
      <c r="A50" s="65"/>
      <c r="B50" s="65"/>
      <c r="C50" s="65"/>
      <c r="D50" s="172"/>
      <c r="E50" s="64">
        <f>DEGREES(E49)</f>
        <v>90</v>
      </c>
      <c r="F50" s="65"/>
      <c r="G50" s="172"/>
      <c r="H50" s="64">
        <f>DEGREES(H49)</f>
        <v>90</v>
      </c>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row>
    <row r="51" spans="1:41" ht="18" customHeight="1" x14ac:dyDescent="0.25">
      <c r="A51" s="74"/>
      <c r="B51" s="74"/>
      <c r="C51" s="74"/>
      <c r="D51" s="74"/>
      <c r="E51" s="74"/>
      <c r="F51" s="74"/>
      <c r="G51" s="74"/>
      <c r="H51" s="74"/>
      <c r="I51" s="74"/>
      <c r="J51" s="74"/>
      <c r="K51" s="72"/>
      <c r="L51" s="72"/>
      <c r="M51" s="74"/>
      <c r="N51" s="74"/>
      <c r="O51" s="65"/>
      <c r="P51" s="65"/>
      <c r="Q51" s="65"/>
      <c r="R51" s="74"/>
      <c r="S51" s="74"/>
      <c r="T51" s="65"/>
      <c r="U51" s="65"/>
      <c r="V51" s="65"/>
      <c r="W51" s="65"/>
      <c r="X51" s="65"/>
      <c r="Y51" s="65"/>
      <c r="Z51" s="65"/>
      <c r="AA51" s="65"/>
      <c r="AB51" s="65"/>
      <c r="AC51" s="65"/>
      <c r="AD51" s="65"/>
      <c r="AE51" s="65"/>
      <c r="AF51" s="65"/>
      <c r="AG51" s="65"/>
      <c r="AH51" s="65"/>
      <c r="AI51" s="65"/>
      <c r="AJ51" s="65"/>
      <c r="AK51" s="65"/>
      <c r="AL51" s="65"/>
      <c r="AM51" s="65"/>
      <c r="AN51" s="65"/>
      <c r="AO51" s="65"/>
    </row>
    <row r="52" spans="1:41" ht="18" customHeight="1" x14ac:dyDescent="0.25">
      <c r="A52" s="65"/>
      <c r="B52" s="65"/>
      <c r="C52" s="65"/>
      <c r="D52" s="65"/>
      <c r="E52" s="65"/>
      <c r="F52" s="65"/>
      <c r="G52" s="65"/>
      <c r="H52" s="65"/>
      <c r="I52" s="65"/>
      <c r="J52" s="65"/>
      <c r="K52" s="65"/>
      <c r="L52" s="65"/>
      <c r="M52" s="65"/>
      <c r="N52" s="65"/>
      <c r="O52" s="65"/>
      <c r="P52" s="74"/>
      <c r="Q52" s="74"/>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row>
    <row r="53" spans="1:41" ht="18" customHeight="1" x14ac:dyDescent="0.25">
      <c r="A53" s="65"/>
      <c r="B53" s="65"/>
      <c r="C53" s="65"/>
      <c r="D53" s="65"/>
      <c r="E53" s="65"/>
      <c r="F53" s="65"/>
      <c r="G53" s="65"/>
      <c r="H53" s="65"/>
      <c r="I53" s="65"/>
      <c r="J53" s="65"/>
      <c r="K53" s="76"/>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row>
    <row r="54" spans="1:41" ht="18" customHeight="1" x14ac:dyDescent="0.25">
      <c r="A54" s="65"/>
      <c r="B54" s="65"/>
      <c r="C54" s="65"/>
      <c r="D54" s="65"/>
      <c r="E54" s="65"/>
      <c r="F54" s="65"/>
      <c r="G54" s="65"/>
      <c r="H54" s="65"/>
      <c r="I54" s="65"/>
      <c r="J54" s="65"/>
      <c r="K54" s="172"/>
      <c r="L54" s="71"/>
      <c r="M54" s="65"/>
      <c r="N54" s="65"/>
      <c r="O54" s="74"/>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row>
    <row r="55" spans="1:41" ht="18" customHeight="1" x14ac:dyDescent="0.25">
      <c r="A55" s="65"/>
      <c r="B55" s="65"/>
      <c r="C55" s="65"/>
      <c r="D55" s="65"/>
      <c r="E55" s="65"/>
      <c r="F55" s="65"/>
      <c r="G55" s="65"/>
      <c r="H55" s="77" t="e">
        <f>(3^(1/2))*((((I14/(3^(1/2))+((I17*1000*SIN(E49)/I14)+IF(I21=0,0,(I14*I20*1000*SIN(H49)/I21^2)))*((I13^2)*I16/(100*(3^(1/2))*I15*1000))))^2)+((((I17*1000*COS(E49)/I14)+IF(I21=0,0,(I14*I20*1000*COS(H49)/I21^2)))*((I13^2)*I16/(100*(3^(1/2))*I15*1000)))^2))^(1/2)</f>
        <v>#DIV/0!</v>
      </c>
      <c r="I55" s="65"/>
      <c r="J55" s="65"/>
      <c r="K55" s="172"/>
      <c r="L55" s="68"/>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row>
    <row r="56" spans="1:41" ht="18" customHeight="1" x14ac:dyDescent="0.2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row>
    <row r="57" spans="1:41" ht="18" customHeight="1" x14ac:dyDescent="0.2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row>
    <row r="58" spans="1:41" ht="18" customHeight="1" x14ac:dyDescent="0.25">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row>
    <row r="59" spans="1:41" ht="18" customHeight="1" x14ac:dyDescent="0.25">
      <c r="A59" s="65"/>
      <c r="B59" s="65"/>
      <c r="C59" s="65"/>
      <c r="D59" s="65"/>
      <c r="E59" s="65"/>
      <c r="F59" s="65"/>
      <c r="G59" s="65"/>
      <c r="H59" s="77" t="e">
        <f>(3^(1/2))*(((I14/(3^(1/2))+0.6*(I13^2)*I16/(100*(3^(1/2))*I14))^2+(0.8*(I13^2)*I16/(100*(3^(1/2))*I14))^2)^(1/2))</f>
        <v>#DIV/0!</v>
      </c>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row>
    <row r="60" spans="1:41" ht="18" customHeight="1" x14ac:dyDescent="0.2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row>
    <row r="61" spans="1:41" ht="18" customHeight="1" x14ac:dyDescent="0.25">
      <c r="A61" s="65"/>
      <c r="B61" s="65"/>
      <c r="C61" s="65"/>
      <c r="D61" s="65"/>
      <c r="E61" s="65"/>
      <c r="F61" s="65"/>
      <c r="G61" s="65"/>
      <c r="H61" s="77" t="e">
        <f>IF(H55&lt;H59,H55,H59)</f>
        <v>#DIV/0!</v>
      </c>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row>
    <row r="62" spans="1:41" ht="18" customHeight="1" x14ac:dyDescent="0.25">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row>
    <row r="63" spans="1:41" ht="18" customHeight="1" x14ac:dyDescent="0.25">
      <c r="A63" s="65"/>
      <c r="B63" s="65"/>
      <c r="C63" s="65"/>
      <c r="D63" s="72"/>
      <c r="E63" s="72"/>
      <c r="F63" s="72"/>
      <c r="G63" s="72"/>
      <c r="H63" s="72"/>
      <c r="I63" s="72"/>
      <c r="J63" s="72"/>
      <c r="K63" s="65"/>
      <c r="L63" s="65"/>
      <c r="M63" s="72"/>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row>
    <row r="64" spans="1:41" ht="18" customHeight="1" x14ac:dyDescent="0.25">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row>
    <row r="65" spans="1:41" ht="18" customHeight="1" x14ac:dyDescent="0.25">
      <c r="A65" s="65"/>
      <c r="B65" s="65"/>
      <c r="C65" s="65"/>
      <c r="D65" s="65"/>
      <c r="E65" s="65"/>
      <c r="F65" s="65"/>
      <c r="G65" s="76" t="s">
        <v>10</v>
      </c>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row>
    <row r="66" spans="1:41" ht="18" customHeight="1" x14ac:dyDescent="0.25">
      <c r="A66" s="65"/>
      <c r="B66" s="65"/>
      <c r="C66" s="65"/>
      <c r="D66" s="172"/>
      <c r="E66" s="65">
        <f>ACOS(I25)</f>
        <v>1.5707963267948966</v>
      </c>
      <c r="F66" s="65"/>
      <c r="G66" s="172"/>
      <c r="H66" s="71">
        <f>ACOS(I28)</f>
        <v>1.5707963267948966</v>
      </c>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row>
    <row r="67" spans="1:41" ht="18" customHeight="1" x14ac:dyDescent="0.25">
      <c r="A67" s="65"/>
      <c r="B67" s="65"/>
      <c r="C67" s="65"/>
      <c r="D67" s="172"/>
      <c r="E67" s="68">
        <f>DEGREES(E66)</f>
        <v>90</v>
      </c>
      <c r="F67" s="65"/>
      <c r="G67" s="172"/>
      <c r="H67" s="68">
        <f>DEGREES(H66)</f>
        <v>90</v>
      </c>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row>
    <row r="68" spans="1:41" ht="18" customHeight="1" x14ac:dyDescent="0.2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row>
    <row r="69" spans="1:41" ht="18" customHeight="1" x14ac:dyDescent="0.2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row>
    <row r="70" spans="1:41" ht="18" customHeight="1" x14ac:dyDescent="0.25">
      <c r="A70" s="65"/>
      <c r="B70" s="65"/>
      <c r="C70" s="65"/>
      <c r="D70" s="172"/>
      <c r="E70" s="65">
        <f>ACOS(I31)</f>
        <v>1.5707963267948966</v>
      </c>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row>
    <row r="71" spans="1:41" ht="18" customHeight="1" x14ac:dyDescent="0.25">
      <c r="A71" s="65"/>
      <c r="B71" s="65"/>
      <c r="C71" s="65"/>
      <c r="D71" s="172"/>
      <c r="E71" s="68">
        <f>DEGREES(E70)</f>
        <v>90</v>
      </c>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row>
    <row r="72" spans="1:41" ht="18" customHeight="1" x14ac:dyDescent="0.2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row>
    <row r="73" spans="1:41" ht="18" customHeight="1" x14ac:dyDescent="0.2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row>
    <row r="74" spans="1:41" ht="18" customHeight="1" x14ac:dyDescent="0.2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row>
    <row r="75" spans="1:41" ht="18" customHeight="1" x14ac:dyDescent="0.2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row>
    <row r="76" spans="1:41" ht="18" customHeight="1" x14ac:dyDescent="0.2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row>
    <row r="77" spans="1:41" ht="18" customHeight="1" x14ac:dyDescent="0.25">
      <c r="A77" s="65"/>
      <c r="B77" s="65"/>
      <c r="C77" s="65"/>
      <c r="D77" s="65"/>
      <c r="E77" s="68"/>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row>
    <row r="78" spans="1:41" ht="18" customHeight="1" x14ac:dyDescent="0.2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row>
    <row r="79" spans="1:41" ht="18" customHeight="1" x14ac:dyDescent="0.2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row>
    <row r="80" spans="1:41" ht="18" customHeight="1" x14ac:dyDescent="0.2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row>
    <row r="81" spans="1:41" ht="18" customHeight="1" x14ac:dyDescent="0.2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row>
    <row r="82" spans="1:41" ht="18" customHeight="1" x14ac:dyDescent="0.2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row>
    <row r="83" spans="1:41" ht="18" customHeight="1" x14ac:dyDescent="0.2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row>
    <row r="84" spans="1:41" ht="18" customHeight="1" x14ac:dyDescent="0.2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row>
    <row r="85" spans="1:41" ht="18" customHeight="1" x14ac:dyDescent="0.2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row>
    <row r="86" spans="1:41" ht="18" customHeight="1" x14ac:dyDescent="0.2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row>
    <row r="87" spans="1:41" ht="18" customHeight="1" x14ac:dyDescent="0.2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row>
    <row r="88" spans="1:41" ht="18" customHeight="1" x14ac:dyDescent="0.2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row>
    <row r="89" spans="1:41" ht="18" customHeight="1" x14ac:dyDescent="0.2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row>
    <row r="90" spans="1:41" ht="18" customHeight="1" x14ac:dyDescent="0.2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row>
    <row r="91" spans="1:41" ht="18" customHeight="1" x14ac:dyDescent="0.2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row>
    <row r="92" spans="1:41" ht="18" customHeight="1" x14ac:dyDescent="0.2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row>
    <row r="93" spans="1:41" ht="18" customHeight="1" x14ac:dyDescent="0.2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row>
    <row r="94" spans="1:41" ht="18" customHeight="1" x14ac:dyDescent="0.2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row>
    <row r="95" spans="1:41" ht="18" customHeight="1" x14ac:dyDescent="0.2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row>
    <row r="96" spans="1:41" ht="18" customHeight="1" x14ac:dyDescent="0.2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row>
    <row r="97" spans="1:41" ht="18" customHeight="1" x14ac:dyDescent="0.2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row>
    <row r="98" spans="1:41" ht="18" customHeight="1" x14ac:dyDescent="0.2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row>
    <row r="99" spans="1:41" ht="18" customHeight="1" x14ac:dyDescent="0.2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row>
    <row r="100" spans="1:41" ht="18" customHeight="1" x14ac:dyDescent="0.2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row>
    <row r="101" spans="1:41" ht="18" customHeight="1" x14ac:dyDescent="0.2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row>
    <row r="102" spans="1:41" ht="18" customHeight="1" x14ac:dyDescent="0.2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row>
  </sheetData>
  <sheetProtection sheet="1" objects="1" scenarios="1" selectLockedCells="1"/>
  <mergeCells count="39">
    <mergeCell ref="N12:V12"/>
    <mergeCell ref="N25:V26"/>
    <mergeCell ref="N27:V28"/>
    <mergeCell ref="D70:D71"/>
    <mergeCell ref="E29:H29"/>
    <mergeCell ref="E30:H30"/>
    <mergeCell ref="E31:H31"/>
    <mergeCell ref="G45:G46"/>
    <mergeCell ref="D49:D50"/>
    <mergeCell ref="G49:G50"/>
    <mergeCell ref="C35:G35"/>
    <mergeCell ref="E26:H26"/>
    <mergeCell ref="E27:H27"/>
    <mergeCell ref="K54:K55"/>
    <mergeCell ref="D66:D67"/>
    <mergeCell ref="G66:G67"/>
    <mergeCell ref="E28:H28"/>
    <mergeCell ref="B12:I12"/>
    <mergeCell ref="B13:C16"/>
    <mergeCell ref="E13:H13"/>
    <mergeCell ref="N13:V22"/>
    <mergeCell ref="E16:H16"/>
    <mergeCell ref="B17:B31"/>
    <mergeCell ref="C17:C22"/>
    <mergeCell ref="E17:H17"/>
    <mergeCell ref="E18:H18"/>
    <mergeCell ref="E19:H19"/>
    <mergeCell ref="E20:H20"/>
    <mergeCell ref="E21:H21"/>
    <mergeCell ref="E22:H22"/>
    <mergeCell ref="C23:C31"/>
    <mergeCell ref="E23:H23"/>
    <mergeCell ref="E25:H25"/>
    <mergeCell ref="N24:V24"/>
    <mergeCell ref="AH13:AJ13"/>
    <mergeCell ref="E14:H14"/>
    <mergeCell ref="AE14:AG14"/>
    <mergeCell ref="E15:H15"/>
    <mergeCell ref="E24:H24"/>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FF7F-FB28-43D8-9B7D-D104F36A8379}">
  <dimension ref="A1:AR102"/>
  <sheetViews>
    <sheetView zoomScaleNormal="100" workbookViewId="0">
      <selection activeCell="I16" sqref="I16"/>
    </sheetView>
  </sheetViews>
  <sheetFormatPr defaultRowHeight="18" customHeight="1" x14ac:dyDescent="0.25"/>
  <cols>
    <col min="1" max="1" width="4.28515625" style="1" customWidth="1"/>
    <col min="2" max="3" width="3.42578125" style="1" customWidth="1"/>
    <col min="4" max="4" width="7.28515625" style="1" customWidth="1"/>
    <col min="5" max="5" width="15.7109375" style="1" customWidth="1"/>
    <col min="6" max="6" width="16.140625" style="1" customWidth="1"/>
    <col min="7" max="7" width="5.7109375" style="1" customWidth="1"/>
    <col min="8" max="8" width="15.7109375" style="1" customWidth="1"/>
    <col min="9" max="9" width="12" style="1" customWidth="1"/>
    <col min="10" max="10" width="5.7109375" style="1" customWidth="1"/>
    <col min="11" max="11" width="7.7109375" style="1" customWidth="1"/>
    <col min="12" max="12" width="12.7109375" style="1" customWidth="1"/>
    <col min="13" max="13" width="10.5703125" style="1" bestFit="1" customWidth="1"/>
    <col min="14" max="14" width="11" style="1" bestFit="1" customWidth="1"/>
    <col min="15" max="15" width="12.7109375" style="1" bestFit="1" customWidth="1"/>
    <col min="16" max="16" width="9.5703125" style="1" bestFit="1" customWidth="1"/>
    <col min="17" max="17" width="9.140625" style="1"/>
    <col min="18" max="18" width="12" style="1" bestFit="1" customWidth="1"/>
    <col min="19" max="19" width="1.85546875" style="1" customWidth="1"/>
    <col min="20" max="22" width="9.140625" style="1"/>
    <col min="23" max="24" width="12" style="1" bestFit="1" customWidth="1"/>
    <col min="25" max="25" width="5.7109375" style="1" customWidth="1"/>
    <col min="26" max="27" width="9.140625" style="1"/>
    <col min="28" max="28" width="1.85546875" style="1" customWidth="1"/>
    <col min="29" max="29" width="9.140625" style="1"/>
    <col min="30" max="30" width="10" style="1" bestFit="1" customWidth="1"/>
    <col min="31" max="16384" width="9.140625" style="1"/>
  </cols>
  <sheetData>
    <row r="1" spans="1:44" ht="18" customHeight="1" x14ac:dyDescent="0.25">
      <c r="W1" s="2"/>
      <c r="X1" s="28"/>
      <c r="Y1" s="28"/>
      <c r="Z1" s="28"/>
      <c r="AA1" s="28"/>
      <c r="AB1" s="28"/>
      <c r="AC1" s="28"/>
      <c r="AD1" s="28"/>
      <c r="AE1" s="28"/>
      <c r="AF1" s="28"/>
      <c r="AG1" s="28"/>
      <c r="AH1" s="28"/>
      <c r="AI1" s="28"/>
      <c r="AJ1" s="28"/>
      <c r="AK1" s="28"/>
      <c r="AL1" s="28"/>
      <c r="AM1" s="28"/>
      <c r="AN1" s="28"/>
    </row>
    <row r="2" spans="1:44" ht="18" customHeight="1" x14ac:dyDescent="0.25">
      <c r="W2" s="2"/>
      <c r="X2" s="28"/>
      <c r="Y2" s="28"/>
      <c r="Z2" s="28"/>
      <c r="AA2" s="28"/>
      <c r="AB2" s="28"/>
      <c r="AC2" s="28"/>
      <c r="AD2" s="28"/>
      <c r="AE2" s="28"/>
      <c r="AF2" s="28"/>
      <c r="AG2" s="28"/>
      <c r="AH2" s="28"/>
      <c r="AI2" s="28"/>
      <c r="AJ2" s="28"/>
      <c r="AK2" s="28"/>
      <c r="AL2" s="28"/>
      <c r="AM2" s="28"/>
      <c r="AN2" s="28"/>
    </row>
    <row r="3" spans="1:44" ht="18" customHeight="1" x14ac:dyDescent="0.25">
      <c r="W3" s="2"/>
      <c r="X3" s="28"/>
      <c r="Y3" s="28"/>
      <c r="Z3" s="28"/>
      <c r="AA3" s="28"/>
      <c r="AB3" s="28"/>
      <c r="AC3" s="28"/>
      <c r="AD3" s="28"/>
      <c r="AE3" s="28"/>
      <c r="AF3" s="28"/>
      <c r="AG3" s="28"/>
      <c r="AH3" s="28"/>
      <c r="AI3" s="28"/>
      <c r="AJ3" s="28"/>
      <c r="AK3" s="28"/>
      <c r="AL3" s="28"/>
      <c r="AM3" s="28"/>
      <c r="AN3" s="28"/>
    </row>
    <row r="4" spans="1:44" ht="18" customHeight="1" x14ac:dyDescent="0.25">
      <c r="W4" s="2"/>
      <c r="X4" s="28"/>
      <c r="Y4" s="28"/>
      <c r="Z4" s="28"/>
      <c r="AA4" s="28"/>
      <c r="AB4" s="28"/>
      <c r="AC4" s="28"/>
      <c r="AD4" s="28"/>
      <c r="AE4" s="28"/>
      <c r="AF4" s="28"/>
      <c r="AG4" s="28"/>
      <c r="AH4" s="28"/>
      <c r="AI4" s="28"/>
      <c r="AJ4" s="28"/>
      <c r="AK4" s="28"/>
      <c r="AL4" s="28"/>
      <c r="AM4" s="28"/>
      <c r="AN4" s="28"/>
    </row>
    <row r="5" spans="1:44" ht="18" customHeight="1" x14ac:dyDescent="0.25">
      <c r="W5" s="2"/>
      <c r="X5" s="28"/>
      <c r="Y5" s="28"/>
      <c r="Z5" s="28"/>
      <c r="AA5" s="28"/>
      <c r="AB5" s="28"/>
      <c r="AC5" s="28"/>
      <c r="AD5" s="28"/>
      <c r="AE5" s="28"/>
      <c r="AF5" s="28"/>
      <c r="AG5" s="28"/>
      <c r="AH5" s="28"/>
      <c r="AI5" s="28"/>
      <c r="AJ5" s="28"/>
      <c r="AK5" s="28"/>
      <c r="AL5" s="28"/>
      <c r="AM5" s="28"/>
      <c r="AN5" s="28"/>
    </row>
    <row r="6" spans="1:44" ht="18" customHeight="1" x14ac:dyDescent="0.25">
      <c r="W6" s="2"/>
      <c r="X6" s="28"/>
      <c r="Y6" s="28"/>
      <c r="Z6" s="28"/>
      <c r="AA6" s="28"/>
      <c r="AB6" s="28"/>
      <c r="AC6" s="28"/>
      <c r="AD6" s="28"/>
      <c r="AE6" s="28"/>
      <c r="AF6" s="28"/>
      <c r="AG6" s="28"/>
      <c r="AH6" s="28"/>
      <c r="AI6" s="28"/>
      <c r="AJ6" s="28"/>
      <c r="AK6" s="28"/>
      <c r="AL6" s="28"/>
      <c r="AM6" s="28"/>
      <c r="AN6" s="28"/>
    </row>
    <row r="7" spans="1:44" ht="18" customHeight="1" x14ac:dyDescent="0.25">
      <c r="W7" s="2"/>
      <c r="X7" s="28"/>
      <c r="Y7" s="28"/>
      <c r="Z7" s="28"/>
      <c r="AA7" s="28"/>
      <c r="AB7" s="28"/>
      <c r="AC7" s="28"/>
      <c r="AD7" s="28"/>
      <c r="AE7" s="28"/>
      <c r="AF7" s="28"/>
      <c r="AG7" s="28"/>
      <c r="AH7" s="28"/>
      <c r="AI7" s="28"/>
      <c r="AJ7" s="28"/>
      <c r="AK7" s="28"/>
      <c r="AL7" s="28"/>
      <c r="AM7" s="28"/>
      <c r="AN7" s="28"/>
    </row>
    <row r="8" spans="1:44" ht="18" customHeight="1" x14ac:dyDescent="0.25">
      <c r="W8" s="2"/>
      <c r="X8" s="28"/>
      <c r="Y8" s="28"/>
      <c r="Z8" s="28"/>
      <c r="AA8" s="28"/>
      <c r="AB8" s="28"/>
      <c r="AC8" s="28"/>
      <c r="AD8" s="28"/>
      <c r="AE8" s="28"/>
      <c r="AF8" s="28"/>
      <c r="AG8" s="28"/>
      <c r="AH8" s="28"/>
      <c r="AI8" s="28"/>
      <c r="AJ8" s="28"/>
      <c r="AK8" s="28"/>
      <c r="AL8" s="28"/>
      <c r="AM8" s="28"/>
      <c r="AN8" s="28"/>
    </row>
    <row r="9" spans="1:44" ht="18" customHeight="1" x14ac:dyDescent="0.25">
      <c r="W9" s="2"/>
      <c r="X9" s="28"/>
      <c r="Y9" s="28"/>
      <c r="Z9" s="28"/>
      <c r="AA9" s="28"/>
      <c r="AB9" s="28"/>
      <c r="AC9" s="28"/>
      <c r="AD9" s="28"/>
      <c r="AE9" s="28"/>
      <c r="AF9" s="28"/>
      <c r="AG9" s="28"/>
      <c r="AH9" s="28"/>
      <c r="AI9" s="28"/>
      <c r="AJ9" s="28"/>
      <c r="AK9" s="28"/>
      <c r="AL9" s="28"/>
      <c r="AM9" s="28"/>
      <c r="AN9" s="28"/>
    </row>
    <row r="10" spans="1:44" ht="18" customHeight="1" x14ac:dyDescent="0.25">
      <c r="W10" s="2"/>
      <c r="X10" s="28"/>
      <c r="Y10" s="28"/>
      <c r="Z10" s="28"/>
      <c r="AA10" s="28"/>
      <c r="AB10" s="28"/>
      <c r="AC10" s="28"/>
      <c r="AD10" s="28"/>
      <c r="AE10" s="28"/>
      <c r="AF10" s="28"/>
      <c r="AG10" s="28"/>
      <c r="AH10" s="28"/>
      <c r="AI10" s="28"/>
      <c r="AJ10" s="28"/>
      <c r="AK10" s="28"/>
      <c r="AL10" s="28"/>
      <c r="AM10" s="28"/>
      <c r="AN10" s="28"/>
    </row>
    <row r="11" spans="1:44" ht="18" customHeight="1" thickBot="1" x14ac:dyDescent="0.3">
      <c r="A11" s="14"/>
      <c r="B11" s="26"/>
      <c r="C11" s="26"/>
      <c r="D11" s="27"/>
      <c r="E11" s="27"/>
      <c r="F11" s="27"/>
      <c r="W11" s="2"/>
      <c r="X11" s="28"/>
      <c r="Y11" s="28"/>
      <c r="Z11" s="28"/>
      <c r="AA11" s="28"/>
      <c r="AB11" s="28"/>
      <c r="AC11" s="28"/>
      <c r="AD11" s="28"/>
      <c r="AE11" s="28"/>
      <c r="AF11" s="28"/>
      <c r="AG11" s="28"/>
      <c r="AH11" s="28"/>
      <c r="AI11" s="28"/>
      <c r="AJ11" s="28"/>
      <c r="AK11" s="28"/>
      <c r="AL11" s="28"/>
      <c r="AM11" s="28"/>
      <c r="AN11" s="28"/>
    </row>
    <row r="12" spans="1:44" ht="18" customHeight="1" thickBot="1" x14ac:dyDescent="0.35">
      <c r="B12" s="125" t="s">
        <v>3</v>
      </c>
      <c r="C12" s="126"/>
      <c r="D12" s="126"/>
      <c r="E12" s="126"/>
      <c r="F12" s="126"/>
      <c r="G12" s="126"/>
      <c r="H12" s="126"/>
      <c r="I12" s="127"/>
      <c r="J12" s="30"/>
      <c r="K12" s="30"/>
      <c r="L12" s="30"/>
      <c r="M12" s="30"/>
      <c r="N12" s="192" t="s">
        <v>22</v>
      </c>
      <c r="O12" s="193"/>
      <c r="P12" s="193"/>
      <c r="Q12" s="193"/>
      <c r="R12" s="193"/>
      <c r="S12" s="193"/>
      <c r="T12" s="193"/>
      <c r="U12" s="193"/>
      <c r="V12" s="194"/>
      <c r="W12" s="47"/>
      <c r="X12" s="61"/>
      <c r="Y12" s="28"/>
      <c r="Z12" s="28"/>
      <c r="AA12" s="28"/>
      <c r="AB12" s="28"/>
      <c r="AC12" s="28"/>
      <c r="AD12" s="28"/>
      <c r="AE12" s="50"/>
      <c r="AF12" s="37"/>
      <c r="AG12" s="37"/>
      <c r="AH12" s="50"/>
      <c r="AI12" s="37"/>
      <c r="AJ12" s="37"/>
      <c r="AK12" s="50"/>
      <c r="AL12" s="37"/>
      <c r="AM12" s="37"/>
      <c r="AN12" s="50"/>
      <c r="AO12" s="7"/>
      <c r="AP12" s="7"/>
      <c r="AQ12" s="24"/>
      <c r="AR12" s="7"/>
    </row>
    <row r="13" spans="1:44" ht="18" customHeight="1" thickBot="1" x14ac:dyDescent="0.35">
      <c r="B13" s="128" t="s">
        <v>21</v>
      </c>
      <c r="C13" s="129"/>
      <c r="D13" s="95" t="s">
        <v>29</v>
      </c>
      <c r="E13" s="134" t="s">
        <v>19</v>
      </c>
      <c r="F13" s="134"/>
      <c r="G13" s="134"/>
      <c r="H13" s="134"/>
      <c r="I13" s="90"/>
      <c r="J13" s="41"/>
      <c r="K13" s="41"/>
      <c r="L13" s="41"/>
      <c r="M13" s="41"/>
      <c r="N13" s="195" t="s">
        <v>26</v>
      </c>
      <c r="O13" s="196"/>
      <c r="P13" s="196"/>
      <c r="Q13" s="196"/>
      <c r="R13" s="196"/>
      <c r="S13" s="196"/>
      <c r="T13" s="196"/>
      <c r="U13" s="196"/>
      <c r="V13" s="197"/>
      <c r="W13" s="48"/>
      <c r="X13" s="62"/>
      <c r="Y13" s="28"/>
      <c r="Z13" s="28"/>
      <c r="AA13" s="28"/>
      <c r="AB13" s="28"/>
      <c r="AC13" s="28"/>
      <c r="AD13" s="28"/>
      <c r="AE13" s="50"/>
      <c r="AF13" s="37"/>
      <c r="AG13" s="37"/>
      <c r="AH13" s="190"/>
      <c r="AI13" s="190"/>
      <c r="AJ13" s="190"/>
      <c r="AK13" s="51"/>
      <c r="AL13" s="52"/>
      <c r="AM13" s="52"/>
      <c r="AN13" s="52"/>
      <c r="AO13" s="45"/>
      <c r="AP13" s="7"/>
      <c r="AQ13" s="24"/>
      <c r="AR13" s="7"/>
    </row>
    <row r="14" spans="1:44" ht="18" customHeight="1" thickBot="1" x14ac:dyDescent="0.35">
      <c r="B14" s="130"/>
      <c r="C14" s="131"/>
      <c r="D14" s="96" t="s">
        <v>30</v>
      </c>
      <c r="E14" s="118" t="s">
        <v>24</v>
      </c>
      <c r="F14" s="118"/>
      <c r="G14" s="118"/>
      <c r="H14" s="118"/>
      <c r="I14" s="91"/>
      <c r="J14" s="41"/>
      <c r="K14" s="41"/>
      <c r="L14" s="41"/>
      <c r="M14" s="41"/>
      <c r="N14" s="198"/>
      <c r="O14" s="199"/>
      <c r="P14" s="199"/>
      <c r="Q14" s="199"/>
      <c r="R14" s="199"/>
      <c r="S14" s="199"/>
      <c r="T14" s="199"/>
      <c r="U14" s="199"/>
      <c r="V14" s="200"/>
      <c r="W14" s="48"/>
      <c r="X14" s="63"/>
      <c r="Y14" s="16"/>
      <c r="Z14" s="17" t="e">
        <f>(1/3^(1/2))+((IF(I27=0,0,((I26*1000*SIN(H66))/((I27^2)*3^(1/2))))+(IF(I30=0,0,((I30*SIN(E70))/I29)))+(IF(I21=0,0,(I20*1000*SIN(H49))/((I21^2)*(3^(1/2)))))))*((I13^2)*I16)/(100*I15*1000)</f>
        <v>#DIV/0!</v>
      </c>
      <c r="AA14" s="28"/>
      <c r="AB14" s="28"/>
      <c r="AC14" s="28"/>
      <c r="AD14" s="28"/>
      <c r="AE14" s="190"/>
      <c r="AF14" s="190"/>
      <c r="AG14" s="190"/>
      <c r="AH14" s="60"/>
      <c r="AI14" s="60"/>
      <c r="AJ14" s="60"/>
      <c r="AK14" s="60"/>
      <c r="AL14" s="60"/>
      <c r="AM14" s="60"/>
      <c r="AN14" s="54"/>
      <c r="AO14" s="53"/>
    </row>
    <row r="15" spans="1:44" ht="18" customHeight="1" x14ac:dyDescent="0.3">
      <c r="B15" s="130"/>
      <c r="C15" s="131"/>
      <c r="D15" s="96" t="s">
        <v>31</v>
      </c>
      <c r="E15" s="118" t="s">
        <v>11</v>
      </c>
      <c r="F15" s="118"/>
      <c r="G15" s="118"/>
      <c r="H15" s="118"/>
      <c r="I15" s="91"/>
      <c r="J15" s="41"/>
      <c r="K15" s="41"/>
      <c r="L15" s="41"/>
      <c r="M15" s="41"/>
      <c r="N15" s="198"/>
      <c r="O15" s="199"/>
      <c r="P15" s="199"/>
      <c r="Q15" s="199"/>
      <c r="R15" s="199"/>
      <c r="S15" s="199"/>
      <c r="T15" s="199"/>
      <c r="U15" s="199"/>
      <c r="V15" s="200"/>
      <c r="W15" s="48"/>
      <c r="X15" s="62"/>
      <c r="Y15" s="43"/>
      <c r="Z15" s="44"/>
      <c r="AA15" s="28"/>
      <c r="AB15" s="28"/>
      <c r="AC15" s="28"/>
      <c r="AD15" s="28"/>
      <c r="AE15" s="191"/>
      <c r="AF15" s="191"/>
      <c r="AG15" s="191"/>
      <c r="AH15" s="191"/>
      <c r="AI15" s="191"/>
      <c r="AJ15" s="191"/>
      <c r="AK15" s="191"/>
      <c r="AL15" s="191"/>
      <c r="AM15" s="191"/>
      <c r="AN15" s="54"/>
      <c r="AO15" s="53"/>
    </row>
    <row r="16" spans="1:44" ht="18" customHeight="1" thickBot="1" x14ac:dyDescent="0.3">
      <c r="B16" s="132"/>
      <c r="C16" s="133"/>
      <c r="D16" s="108" t="s">
        <v>32</v>
      </c>
      <c r="E16" s="144" t="s">
        <v>12</v>
      </c>
      <c r="F16" s="144"/>
      <c r="G16" s="144"/>
      <c r="H16" s="144"/>
      <c r="I16" s="94"/>
      <c r="J16" s="41"/>
      <c r="K16" s="41"/>
      <c r="L16" s="41"/>
      <c r="M16" s="41"/>
      <c r="N16" s="198"/>
      <c r="O16" s="199"/>
      <c r="P16" s="199"/>
      <c r="Q16" s="199"/>
      <c r="R16" s="199"/>
      <c r="S16" s="199"/>
      <c r="T16" s="199"/>
      <c r="U16" s="199"/>
      <c r="V16" s="200"/>
      <c r="W16" s="48"/>
      <c r="X16" s="62"/>
      <c r="Y16" s="43"/>
      <c r="Z16" s="42"/>
      <c r="AA16" s="28"/>
      <c r="AB16" s="28"/>
      <c r="AC16" s="28"/>
      <c r="AD16" s="55"/>
      <c r="AE16" s="191"/>
      <c r="AF16" s="191"/>
      <c r="AG16" s="191"/>
      <c r="AH16" s="191"/>
      <c r="AI16" s="191"/>
      <c r="AJ16" s="191"/>
      <c r="AK16" s="191"/>
      <c r="AL16" s="191"/>
      <c r="AM16" s="191"/>
      <c r="AN16" s="54"/>
      <c r="AO16" s="53"/>
    </row>
    <row r="17" spans="2:41" ht="18" customHeight="1" thickBot="1" x14ac:dyDescent="0.35">
      <c r="B17" s="145" t="s">
        <v>20</v>
      </c>
      <c r="C17" s="145" t="s">
        <v>23</v>
      </c>
      <c r="D17" s="97" t="s">
        <v>33</v>
      </c>
      <c r="E17" s="148" t="s">
        <v>13</v>
      </c>
      <c r="F17" s="149"/>
      <c r="G17" s="149"/>
      <c r="H17" s="150"/>
      <c r="I17" s="90"/>
      <c r="J17" s="41"/>
      <c r="K17" s="41"/>
      <c r="L17" s="41"/>
      <c r="M17" s="41"/>
      <c r="N17" s="198"/>
      <c r="O17" s="199"/>
      <c r="P17" s="199"/>
      <c r="Q17" s="199"/>
      <c r="R17" s="199"/>
      <c r="S17" s="199"/>
      <c r="T17" s="199"/>
      <c r="U17" s="199"/>
      <c r="V17" s="200"/>
      <c r="W17" s="48"/>
      <c r="X17" s="62"/>
      <c r="Y17" s="28"/>
      <c r="Z17" s="55"/>
      <c r="AA17" s="55"/>
      <c r="AB17" s="55"/>
      <c r="AC17" s="55"/>
      <c r="AD17" s="28"/>
      <c r="AE17" s="191"/>
      <c r="AF17" s="191"/>
      <c r="AG17" s="191"/>
      <c r="AH17" s="191"/>
      <c r="AI17" s="191"/>
      <c r="AJ17" s="191"/>
      <c r="AK17" s="191"/>
      <c r="AL17" s="191"/>
      <c r="AM17" s="191"/>
      <c r="AN17" s="54"/>
      <c r="AO17" s="53"/>
    </row>
    <row r="18" spans="2:41" ht="18" customHeight="1" thickBot="1" x14ac:dyDescent="0.35">
      <c r="B18" s="146"/>
      <c r="C18" s="146"/>
      <c r="D18" s="98" t="s">
        <v>34</v>
      </c>
      <c r="E18" s="119" t="s">
        <v>14</v>
      </c>
      <c r="F18" s="120"/>
      <c r="G18" s="120"/>
      <c r="H18" s="121"/>
      <c r="I18" s="91"/>
      <c r="J18" s="41"/>
      <c r="K18" s="41"/>
      <c r="L18" s="41"/>
      <c r="M18" s="41"/>
      <c r="N18" s="198"/>
      <c r="O18" s="199"/>
      <c r="P18" s="199"/>
      <c r="Q18" s="199"/>
      <c r="R18" s="199"/>
      <c r="S18" s="199"/>
      <c r="T18" s="199"/>
      <c r="U18" s="199"/>
      <c r="V18" s="200"/>
      <c r="W18" s="48"/>
      <c r="X18" s="63"/>
      <c r="Y18" s="16"/>
      <c r="Z18" s="17" t="e">
        <f>((I23*1000*SIN(E66))+(I17*1000*SIN(E49)))*(((I13^2)*I16)/((3^(1/2))*I15*1000*100))</f>
        <v>#DIV/0!</v>
      </c>
      <c r="AA18" s="28"/>
      <c r="AB18" s="28"/>
      <c r="AC18" s="28"/>
      <c r="AD18" s="28"/>
      <c r="AE18" s="191"/>
      <c r="AF18" s="191"/>
      <c r="AG18" s="191"/>
      <c r="AH18" s="191"/>
      <c r="AI18" s="191"/>
      <c r="AJ18" s="191"/>
      <c r="AK18" s="191"/>
      <c r="AL18" s="191"/>
      <c r="AM18" s="191"/>
      <c r="AN18" s="54"/>
      <c r="AO18" s="53"/>
    </row>
    <row r="19" spans="2:41" ht="18" customHeight="1" thickBot="1" x14ac:dyDescent="0.35">
      <c r="B19" s="146"/>
      <c r="C19" s="146"/>
      <c r="D19" s="99" t="s">
        <v>35</v>
      </c>
      <c r="E19" s="111" t="s">
        <v>15</v>
      </c>
      <c r="F19" s="112"/>
      <c r="G19" s="112"/>
      <c r="H19" s="113"/>
      <c r="I19" s="92"/>
      <c r="J19" s="41"/>
      <c r="K19" s="41"/>
      <c r="L19" s="41"/>
      <c r="M19" s="41"/>
      <c r="N19" s="198"/>
      <c r="O19" s="199"/>
      <c r="P19" s="199"/>
      <c r="Q19" s="199"/>
      <c r="R19" s="199"/>
      <c r="S19" s="199"/>
      <c r="T19" s="199"/>
      <c r="U19" s="199"/>
      <c r="V19" s="200"/>
      <c r="W19" s="48"/>
      <c r="X19" s="62"/>
      <c r="Y19" s="43"/>
      <c r="Z19" s="44"/>
      <c r="AA19" s="28"/>
      <c r="AB19" s="28"/>
      <c r="AC19" s="28"/>
      <c r="AD19" s="56"/>
      <c r="AE19" s="191"/>
      <c r="AF19" s="191"/>
      <c r="AG19" s="191"/>
      <c r="AH19" s="191"/>
      <c r="AI19" s="191"/>
      <c r="AJ19" s="191"/>
      <c r="AK19" s="191"/>
      <c r="AL19" s="191"/>
      <c r="AM19" s="191"/>
      <c r="AN19" s="54"/>
      <c r="AO19" s="53"/>
    </row>
    <row r="20" spans="2:41" ht="18" customHeight="1" thickBot="1" x14ac:dyDescent="0.35">
      <c r="B20" s="146"/>
      <c r="C20" s="146"/>
      <c r="D20" s="109" t="s">
        <v>36</v>
      </c>
      <c r="E20" s="151" t="s">
        <v>16</v>
      </c>
      <c r="F20" s="152"/>
      <c r="G20" s="152"/>
      <c r="H20" s="153"/>
      <c r="I20" s="93"/>
      <c r="J20" s="41"/>
      <c r="K20" s="41"/>
      <c r="L20" s="41"/>
      <c r="M20" s="41"/>
      <c r="N20" s="201"/>
      <c r="O20" s="202"/>
      <c r="P20" s="202"/>
      <c r="Q20" s="202"/>
      <c r="R20" s="202"/>
      <c r="S20" s="202"/>
      <c r="T20" s="202"/>
      <c r="U20" s="202"/>
      <c r="V20" s="203"/>
      <c r="W20" s="48"/>
      <c r="X20" s="62"/>
      <c r="Y20" s="56"/>
      <c r="Z20" s="57"/>
      <c r="AA20" s="56"/>
      <c r="AB20" s="56"/>
      <c r="AC20" s="56"/>
      <c r="AD20" s="56"/>
      <c r="AE20" s="191"/>
      <c r="AF20" s="191"/>
      <c r="AG20" s="191"/>
      <c r="AH20" s="191"/>
      <c r="AI20" s="191"/>
      <c r="AJ20" s="191"/>
      <c r="AK20" s="191"/>
      <c r="AL20" s="191"/>
      <c r="AM20" s="191"/>
      <c r="AN20" s="54"/>
      <c r="AO20" s="53"/>
    </row>
    <row r="21" spans="2:41" ht="18" customHeight="1" thickBot="1" x14ac:dyDescent="0.35">
      <c r="B21" s="146"/>
      <c r="C21" s="146"/>
      <c r="D21" s="100" t="s">
        <v>37</v>
      </c>
      <c r="E21" s="154" t="s">
        <v>17</v>
      </c>
      <c r="F21" s="155"/>
      <c r="G21" s="155"/>
      <c r="H21" s="156"/>
      <c r="I21" s="91"/>
      <c r="J21" s="41"/>
      <c r="K21" s="41"/>
      <c r="L21" s="41"/>
      <c r="M21" s="41"/>
      <c r="N21" s="105"/>
      <c r="O21" s="105"/>
      <c r="P21" s="105"/>
      <c r="Q21" s="105"/>
      <c r="R21" s="105"/>
      <c r="S21" s="105"/>
      <c r="T21" s="105"/>
      <c r="U21" s="105"/>
      <c r="V21" s="105"/>
      <c r="W21" s="48"/>
      <c r="X21" s="62"/>
      <c r="Y21" s="56"/>
      <c r="Z21" s="57"/>
      <c r="AA21" s="56"/>
      <c r="AB21" s="56"/>
      <c r="AC21" s="56"/>
      <c r="AD21" s="28"/>
      <c r="AE21" s="191"/>
      <c r="AF21" s="191"/>
      <c r="AG21" s="191"/>
      <c r="AH21" s="191"/>
      <c r="AI21" s="191"/>
      <c r="AJ21" s="191"/>
      <c r="AK21" s="191"/>
      <c r="AL21" s="191"/>
      <c r="AM21" s="191"/>
      <c r="AN21" s="54"/>
      <c r="AO21" s="53"/>
    </row>
    <row r="22" spans="2:41" ht="18" customHeight="1" thickBot="1" x14ac:dyDescent="0.35">
      <c r="B22" s="146"/>
      <c r="C22" s="147"/>
      <c r="D22" s="110" t="s">
        <v>38</v>
      </c>
      <c r="E22" s="122" t="s">
        <v>18</v>
      </c>
      <c r="F22" s="123"/>
      <c r="G22" s="123"/>
      <c r="H22" s="124"/>
      <c r="I22" s="94"/>
      <c r="J22" s="41"/>
      <c r="K22" s="41"/>
      <c r="L22" s="41"/>
      <c r="M22" s="41"/>
      <c r="N22" s="106"/>
      <c r="O22" s="106"/>
      <c r="P22" s="106"/>
      <c r="Q22" s="106"/>
      <c r="R22" s="106"/>
      <c r="S22" s="106"/>
      <c r="T22" s="106"/>
      <c r="U22" s="106"/>
      <c r="V22" s="106"/>
      <c r="W22" s="48"/>
      <c r="X22" s="63"/>
      <c r="Y22" s="16"/>
      <c r="Z22" s="23" t="e">
        <f>((IF(I27=0,0,((I26*1000*COS(H66))/((I27^2)*3^(1/2))))+(IF(I29=0,0,((I30*COS(E70))/I29)))+(IF(I21=0,0,(I20*1000*COS(H49))/((I21^2)*(3^(1/2)))))))*((I13^2)*I16)/(100*I15*1000)</f>
        <v>#DIV/0!</v>
      </c>
      <c r="AA22" s="28"/>
      <c r="AB22" s="28"/>
      <c r="AC22" s="28"/>
      <c r="AD22" s="28"/>
      <c r="AE22" s="191"/>
      <c r="AF22" s="191"/>
      <c r="AG22" s="191"/>
      <c r="AH22" s="191"/>
      <c r="AI22" s="191"/>
      <c r="AJ22" s="191"/>
      <c r="AK22" s="191"/>
      <c r="AL22" s="191"/>
      <c r="AM22" s="191"/>
      <c r="AN22" s="54"/>
      <c r="AO22" s="53"/>
    </row>
    <row r="23" spans="2:41" ht="18" customHeight="1" thickBot="1" x14ac:dyDescent="0.35">
      <c r="B23" s="146"/>
      <c r="C23" s="146" t="s">
        <v>28</v>
      </c>
      <c r="D23" s="97" t="s">
        <v>39</v>
      </c>
      <c r="E23" s="148" t="s">
        <v>8</v>
      </c>
      <c r="F23" s="149"/>
      <c r="G23" s="149"/>
      <c r="H23" s="150"/>
      <c r="I23" s="90"/>
      <c r="J23" s="41"/>
      <c r="K23" s="41"/>
      <c r="L23" s="41"/>
      <c r="M23" s="41"/>
      <c r="N23" s="41"/>
      <c r="O23" s="41"/>
      <c r="P23" s="41"/>
      <c r="Q23" s="41"/>
      <c r="R23" s="41"/>
      <c r="S23" s="41"/>
      <c r="T23" s="41"/>
      <c r="U23" s="41"/>
      <c r="V23" s="41"/>
      <c r="W23" s="48"/>
      <c r="X23" s="62"/>
      <c r="Y23" s="43"/>
      <c r="Z23" s="58"/>
      <c r="AA23" s="28"/>
      <c r="AB23" s="28"/>
      <c r="AC23" s="28"/>
      <c r="AD23" s="28"/>
      <c r="AE23" s="191"/>
      <c r="AF23" s="191"/>
      <c r="AG23" s="191"/>
      <c r="AH23" s="191"/>
      <c r="AI23" s="191"/>
      <c r="AJ23" s="191"/>
      <c r="AK23" s="191"/>
      <c r="AL23" s="191"/>
      <c r="AM23" s="191"/>
      <c r="AN23" s="28"/>
    </row>
    <row r="24" spans="2:41" ht="18" customHeight="1" thickBot="1" x14ac:dyDescent="0.35">
      <c r="B24" s="146"/>
      <c r="C24" s="146"/>
      <c r="D24" s="98" t="s">
        <v>40</v>
      </c>
      <c r="E24" s="119" t="s">
        <v>4</v>
      </c>
      <c r="F24" s="120"/>
      <c r="G24" s="120"/>
      <c r="H24" s="121"/>
      <c r="I24" s="91"/>
      <c r="J24" s="41"/>
      <c r="K24" s="41"/>
      <c r="L24" s="41"/>
      <c r="M24" s="41"/>
      <c r="N24" s="207" t="s">
        <v>27</v>
      </c>
      <c r="O24" s="208"/>
      <c r="P24" s="208"/>
      <c r="Q24" s="208"/>
      <c r="R24" s="208"/>
      <c r="S24" s="208"/>
      <c r="T24" s="208"/>
      <c r="U24" s="208"/>
      <c r="V24" s="209"/>
      <c r="W24" s="48"/>
      <c r="X24" s="62"/>
      <c r="Y24" s="28"/>
      <c r="Z24" s="28"/>
      <c r="AA24" s="28"/>
      <c r="AB24" s="28"/>
      <c r="AC24" s="28"/>
      <c r="AD24" s="28"/>
      <c r="AE24" s="191"/>
      <c r="AF24" s="191"/>
      <c r="AG24" s="191"/>
      <c r="AH24" s="191"/>
      <c r="AI24" s="191"/>
      <c r="AJ24" s="191"/>
      <c r="AK24" s="191"/>
      <c r="AL24" s="191"/>
      <c r="AM24" s="191"/>
      <c r="AN24" s="28"/>
    </row>
    <row r="25" spans="2:41" ht="18" customHeight="1" thickBot="1" x14ac:dyDescent="0.35">
      <c r="B25" s="146"/>
      <c r="C25" s="146"/>
      <c r="D25" s="99" t="s">
        <v>41</v>
      </c>
      <c r="E25" s="111" t="s">
        <v>0</v>
      </c>
      <c r="F25" s="112"/>
      <c r="G25" s="112"/>
      <c r="H25" s="113"/>
      <c r="I25" s="92"/>
      <c r="J25" s="41"/>
      <c r="K25" s="41"/>
      <c r="L25" s="41"/>
      <c r="M25" s="41"/>
      <c r="N25" s="160" t="s">
        <v>50</v>
      </c>
      <c r="O25" s="161"/>
      <c r="P25" s="161"/>
      <c r="Q25" s="161"/>
      <c r="R25" s="161"/>
      <c r="S25" s="161"/>
      <c r="T25" s="161"/>
      <c r="U25" s="161"/>
      <c r="V25" s="162"/>
      <c r="W25" s="48"/>
      <c r="X25" s="62"/>
      <c r="Y25" s="28"/>
      <c r="Z25" s="28"/>
      <c r="AA25" s="28"/>
      <c r="AB25" s="28"/>
      <c r="AC25" s="28"/>
      <c r="AD25" s="28"/>
      <c r="AE25" s="28"/>
      <c r="AF25" s="28"/>
      <c r="AG25" s="28"/>
      <c r="AH25" s="28"/>
      <c r="AI25" s="28"/>
      <c r="AJ25" s="28"/>
      <c r="AK25" s="28"/>
      <c r="AL25" s="28"/>
      <c r="AM25" s="28"/>
      <c r="AN25" s="28"/>
    </row>
    <row r="26" spans="2:41" ht="18" customHeight="1" thickBot="1" x14ac:dyDescent="0.35">
      <c r="B26" s="146"/>
      <c r="C26" s="146"/>
      <c r="D26" s="109" t="s">
        <v>42</v>
      </c>
      <c r="E26" s="151" t="s">
        <v>9</v>
      </c>
      <c r="F26" s="152"/>
      <c r="G26" s="152"/>
      <c r="H26" s="153"/>
      <c r="I26" s="93"/>
      <c r="J26" s="41"/>
      <c r="K26" s="41"/>
      <c r="L26" s="41"/>
      <c r="M26" s="41"/>
      <c r="N26" s="204"/>
      <c r="O26" s="205"/>
      <c r="P26" s="205"/>
      <c r="Q26" s="205"/>
      <c r="R26" s="205"/>
      <c r="S26" s="205"/>
      <c r="T26" s="205"/>
      <c r="U26" s="205"/>
      <c r="V26" s="206"/>
      <c r="W26" s="48"/>
      <c r="X26" s="63"/>
      <c r="Y26" s="16"/>
      <c r="Z26" s="17" t="e">
        <f>((I23*1000*COS(E66))+(I17*1000*COS(E49)))*(((I13^2)*I16)/((3^(1/2))*I15*1000*100))</f>
        <v>#DIV/0!</v>
      </c>
      <c r="AA26" s="28"/>
      <c r="AB26" s="28"/>
      <c r="AC26" s="28"/>
      <c r="AD26" s="28"/>
      <c r="AE26" s="28"/>
      <c r="AF26" s="28"/>
      <c r="AG26" s="28"/>
      <c r="AH26" s="28"/>
      <c r="AI26" s="28"/>
      <c r="AJ26" s="28"/>
      <c r="AK26" s="28"/>
      <c r="AL26" s="28"/>
      <c r="AM26" s="28"/>
      <c r="AN26" s="28"/>
    </row>
    <row r="27" spans="2:41" ht="18" customHeight="1" x14ac:dyDescent="0.3">
      <c r="B27" s="146"/>
      <c r="C27" s="146"/>
      <c r="D27" s="100" t="s">
        <v>43</v>
      </c>
      <c r="E27" s="154" t="s">
        <v>5</v>
      </c>
      <c r="F27" s="155"/>
      <c r="G27" s="155"/>
      <c r="H27" s="156"/>
      <c r="I27" s="91"/>
      <c r="J27" s="41"/>
      <c r="K27" s="41"/>
      <c r="L27" s="41"/>
      <c r="M27" s="41"/>
      <c r="N27" s="166" t="s">
        <v>51</v>
      </c>
      <c r="O27" s="167"/>
      <c r="P27" s="167"/>
      <c r="Q27" s="167"/>
      <c r="R27" s="167"/>
      <c r="S27" s="167"/>
      <c r="T27" s="167"/>
      <c r="U27" s="167"/>
      <c r="V27" s="168"/>
      <c r="W27" s="48"/>
      <c r="X27" s="62"/>
      <c r="Y27" s="43"/>
      <c r="Z27" s="42"/>
      <c r="AA27" s="28"/>
      <c r="AB27" s="28"/>
      <c r="AC27" s="28"/>
      <c r="AD27" s="28"/>
      <c r="AE27" s="28"/>
      <c r="AF27" s="28"/>
      <c r="AG27" s="28"/>
      <c r="AH27" s="28"/>
      <c r="AI27" s="28"/>
      <c r="AJ27" s="104"/>
      <c r="AK27" s="104"/>
      <c r="AL27" s="104"/>
      <c r="AM27" s="104"/>
      <c r="AN27" s="104"/>
    </row>
    <row r="28" spans="2:41" ht="18" customHeight="1" thickBot="1" x14ac:dyDescent="0.35">
      <c r="B28" s="146"/>
      <c r="C28" s="146"/>
      <c r="D28" s="110" t="s">
        <v>44</v>
      </c>
      <c r="E28" s="122" t="s">
        <v>1</v>
      </c>
      <c r="F28" s="123"/>
      <c r="G28" s="123"/>
      <c r="H28" s="124"/>
      <c r="I28" s="94"/>
      <c r="J28" s="41"/>
      <c r="K28" s="41"/>
      <c r="L28" s="41"/>
      <c r="M28" s="41"/>
      <c r="N28" s="169"/>
      <c r="O28" s="170"/>
      <c r="P28" s="170"/>
      <c r="Q28" s="170"/>
      <c r="R28" s="170"/>
      <c r="S28" s="170"/>
      <c r="T28" s="170"/>
      <c r="U28" s="170"/>
      <c r="V28" s="171"/>
      <c r="W28" s="48"/>
      <c r="X28" s="62"/>
      <c r="Y28" s="43"/>
      <c r="Z28" s="42"/>
      <c r="AA28" s="28"/>
      <c r="AB28" s="28"/>
      <c r="AC28" s="28"/>
      <c r="AD28" s="28"/>
      <c r="AE28" s="28"/>
      <c r="AF28" s="28"/>
      <c r="AG28" s="28"/>
      <c r="AH28" s="28"/>
      <c r="AI28" s="28"/>
      <c r="AJ28" s="104"/>
      <c r="AK28" s="104"/>
      <c r="AL28" s="104"/>
      <c r="AM28" s="104"/>
      <c r="AN28" s="104"/>
    </row>
    <row r="29" spans="2:41" ht="18" customHeight="1" thickBot="1" x14ac:dyDescent="0.35">
      <c r="B29" s="146"/>
      <c r="C29" s="146"/>
      <c r="D29" s="101" t="s">
        <v>45</v>
      </c>
      <c r="E29" s="173" t="s">
        <v>6</v>
      </c>
      <c r="F29" s="174"/>
      <c r="G29" s="174"/>
      <c r="H29" s="175"/>
      <c r="I29" s="90"/>
      <c r="J29" s="41"/>
      <c r="K29" s="41"/>
      <c r="L29" s="41"/>
      <c r="M29" s="41"/>
      <c r="N29" s="89"/>
      <c r="O29" s="89"/>
      <c r="P29" s="89"/>
      <c r="Q29" s="89"/>
      <c r="R29" s="89"/>
      <c r="S29" s="89"/>
      <c r="T29" s="89"/>
      <c r="U29" s="89"/>
      <c r="V29" s="41"/>
      <c r="W29" s="48"/>
      <c r="X29" s="63"/>
      <c r="Y29" s="16"/>
      <c r="Z29" s="17" t="e">
        <f>-(H61^2)/3</f>
        <v>#DIV/0!</v>
      </c>
      <c r="AA29" s="28"/>
      <c r="AB29" s="28"/>
      <c r="AC29" s="28"/>
      <c r="AD29" s="28"/>
      <c r="AE29" s="28"/>
      <c r="AF29" s="28"/>
      <c r="AG29" s="28"/>
      <c r="AH29" s="28"/>
      <c r="AI29" s="28"/>
      <c r="AJ29" s="104"/>
      <c r="AK29" s="104"/>
      <c r="AL29" s="104"/>
      <c r="AM29" s="104"/>
      <c r="AN29" s="104"/>
    </row>
    <row r="30" spans="2:41" ht="18" customHeight="1" x14ac:dyDescent="0.3">
      <c r="B30" s="146"/>
      <c r="C30" s="146"/>
      <c r="D30" s="102" t="s">
        <v>46</v>
      </c>
      <c r="E30" s="176" t="s">
        <v>7</v>
      </c>
      <c r="F30" s="177"/>
      <c r="G30" s="177"/>
      <c r="H30" s="178"/>
      <c r="I30" s="91"/>
      <c r="J30" s="41"/>
      <c r="K30" s="41"/>
      <c r="L30" s="41"/>
      <c r="M30" s="41"/>
      <c r="N30" s="89"/>
      <c r="O30" s="89"/>
      <c r="P30" s="89"/>
      <c r="Q30" s="89"/>
      <c r="R30" s="89"/>
      <c r="S30" s="89"/>
      <c r="T30" s="89"/>
      <c r="U30" s="89"/>
      <c r="W30" s="2"/>
      <c r="X30" s="38"/>
      <c r="Y30" s="28"/>
      <c r="Z30" s="28"/>
      <c r="AA30" s="28"/>
      <c r="AB30" s="28"/>
      <c r="AC30" s="28"/>
      <c r="AD30" s="28"/>
      <c r="AE30" s="28"/>
      <c r="AF30" s="28"/>
      <c r="AG30" s="28"/>
      <c r="AH30" s="28"/>
      <c r="AI30" s="28"/>
      <c r="AJ30" s="104"/>
      <c r="AK30" s="104"/>
      <c r="AL30" s="104"/>
      <c r="AM30" s="104"/>
      <c r="AN30" s="104"/>
    </row>
    <row r="31" spans="2:41" ht="18" customHeight="1" thickBot="1" x14ac:dyDescent="0.35">
      <c r="B31" s="147"/>
      <c r="C31" s="147"/>
      <c r="D31" s="103" t="s">
        <v>47</v>
      </c>
      <c r="E31" s="179" t="s">
        <v>2</v>
      </c>
      <c r="F31" s="180"/>
      <c r="G31" s="180"/>
      <c r="H31" s="181"/>
      <c r="I31" s="92"/>
      <c r="J31" s="41"/>
      <c r="L31" s="15"/>
      <c r="M31" s="15"/>
      <c r="N31" s="89"/>
      <c r="O31" s="89"/>
      <c r="P31" s="89"/>
      <c r="Q31" s="89"/>
      <c r="R31" s="89"/>
      <c r="S31" s="89"/>
      <c r="T31" s="89"/>
      <c r="U31" s="89"/>
      <c r="V31" s="15"/>
      <c r="W31" s="2"/>
      <c r="X31" s="28"/>
      <c r="Y31" s="28"/>
      <c r="Z31" s="28"/>
      <c r="AA31" s="28"/>
      <c r="AB31" s="28"/>
      <c r="AC31" s="28"/>
      <c r="AD31" s="28"/>
      <c r="AE31" s="28"/>
      <c r="AF31" s="28"/>
      <c r="AG31" s="28"/>
      <c r="AH31" s="28"/>
      <c r="AI31" s="28"/>
      <c r="AJ31" s="104"/>
      <c r="AK31" s="104"/>
      <c r="AL31" s="104"/>
      <c r="AM31" s="104"/>
      <c r="AN31" s="104"/>
    </row>
    <row r="32" spans="2:41" ht="18" customHeight="1" x14ac:dyDescent="0.25">
      <c r="E32" s="13"/>
      <c r="F32" s="13"/>
      <c r="G32" s="13"/>
      <c r="H32" s="13"/>
      <c r="I32" s="7"/>
      <c r="W32" s="2"/>
      <c r="X32" s="28"/>
      <c r="Y32" s="28"/>
      <c r="Z32" s="28"/>
      <c r="AA32" s="28"/>
      <c r="AB32" s="28"/>
      <c r="AC32" s="28"/>
      <c r="AD32" s="28"/>
      <c r="AE32" s="28"/>
      <c r="AF32" s="28"/>
      <c r="AG32" s="28"/>
      <c r="AH32" s="28"/>
      <c r="AI32" s="28"/>
      <c r="AJ32" s="104"/>
      <c r="AK32" s="104"/>
      <c r="AL32" s="104"/>
      <c r="AM32" s="104"/>
      <c r="AN32" s="104"/>
    </row>
    <row r="33" spans="1:40" ht="18" customHeight="1" x14ac:dyDescent="0.25">
      <c r="E33" s="13"/>
      <c r="F33" s="13"/>
      <c r="G33" s="13"/>
      <c r="H33" s="13"/>
      <c r="I33" s="7"/>
      <c r="W33" s="2"/>
      <c r="X33" s="28"/>
      <c r="Y33" s="28"/>
      <c r="Z33" s="28"/>
      <c r="AA33" s="28"/>
      <c r="AB33" s="28"/>
      <c r="AC33" s="28"/>
      <c r="AD33" s="28"/>
      <c r="AE33" s="28"/>
      <c r="AF33" s="28"/>
      <c r="AG33" s="28"/>
      <c r="AH33" s="28"/>
      <c r="AI33" s="28"/>
      <c r="AJ33" s="104"/>
      <c r="AK33" s="104"/>
      <c r="AL33" s="104"/>
      <c r="AM33" s="104"/>
      <c r="AN33" s="104"/>
    </row>
    <row r="34" spans="1:40" ht="18" customHeight="1" thickBot="1" x14ac:dyDescent="0.3">
      <c r="E34" s="13"/>
      <c r="F34" s="13"/>
      <c r="G34" s="13"/>
      <c r="H34" s="13"/>
      <c r="I34" s="7"/>
      <c r="W34" s="2"/>
      <c r="X34" s="28"/>
      <c r="Y34" s="28"/>
      <c r="Z34" s="28"/>
      <c r="AA34" s="28"/>
      <c r="AB34" s="28"/>
      <c r="AC34" s="28"/>
      <c r="AD34" s="28"/>
      <c r="AE34" s="28"/>
      <c r="AF34" s="28"/>
      <c r="AG34" s="28"/>
      <c r="AH34" s="28"/>
      <c r="AI34" s="28"/>
      <c r="AJ34" s="104"/>
      <c r="AK34" s="104"/>
      <c r="AL34" s="104"/>
      <c r="AM34" s="104"/>
      <c r="AN34" s="104"/>
    </row>
    <row r="35" spans="1:40" ht="18" customHeight="1" thickBot="1" x14ac:dyDescent="0.35">
      <c r="C35" s="182" t="s">
        <v>49</v>
      </c>
      <c r="D35" s="183"/>
      <c r="E35" s="183"/>
      <c r="F35" s="183"/>
      <c r="G35" s="184"/>
      <c r="H35" s="107" t="s">
        <v>48</v>
      </c>
      <c r="I35" s="20" t="e">
        <f>((-H40+((H40^2)-4*H39*H41)^(1/2))/(2*H39))^(1/2)</f>
        <v>#DIV/0!</v>
      </c>
      <c r="W35" s="2"/>
      <c r="X35" s="28"/>
      <c r="Y35" s="28"/>
      <c r="Z35" s="28"/>
      <c r="AA35" s="28"/>
      <c r="AB35" s="28"/>
      <c r="AC35" s="28"/>
      <c r="AD35" s="28"/>
      <c r="AE35" s="28"/>
      <c r="AF35" s="28"/>
      <c r="AG35" s="28"/>
      <c r="AH35" s="28"/>
      <c r="AI35" s="28"/>
      <c r="AJ35" s="104"/>
      <c r="AK35" s="104"/>
      <c r="AL35" s="104"/>
      <c r="AM35" s="104"/>
      <c r="AN35" s="104"/>
    </row>
    <row r="36" spans="1:40" ht="18" customHeight="1" x14ac:dyDescent="0.25">
      <c r="A36" s="31"/>
      <c r="B36" s="31"/>
      <c r="C36" s="31"/>
      <c r="D36" s="31"/>
      <c r="E36" s="32"/>
      <c r="F36" s="32"/>
      <c r="G36" s="32"/>
      <c r="H36" s="32"/>
      <c r="I36" s="33"/>
      <c r="J36" s="31"/>
      <c r="K36" s="46"/>
      <c r="L36" s="46"/>
      <c r="M36" s="31"/>
      <c r="N36" s="31"/>
      <c r="O36" s="31"/>
      <c r="P36" s="31"/>
      <c r="Q36" s="31"/>
      <c r="R36" s="31"/>
      <c r="S36" s="31"/>
      <c r="T36" s="31"/>
      <c r="U36" s="31"/>
      <c r="V36" s="31"/>
      <c r="W36" s="49"/>
      <c r="X36" s="28"/>
      <c r="Y36" s="28"/>
      <c r="Z36" s="28"/>
      <c r="AA36" s="28"/>
      <c r="AB36" s="28"/>
      <c r="AC36" s="28"/>
      <c r="AD36" s="28"/>
      <c r="AE36" s="28"/>
      <c r="AF36" s="28"/>
      <c r="AG36" s="28"/>
      <c r="AH36" s="28"/>
      <c r="AI36" s="28"/>
      <c r="AJ36" s="104"/>
      <c r="AK36" s="104"/>
      <c r="AL36" s="104"/>
      <c r="AM36" s="104"/>
      <c r="AN36" s="104"/>
    </row>
    <row r="37" spans="1:40" ht="18" customHeight="1" x14ac:dyDescent="0.25">
      <c r="A37" s="28"/>
      <c r="B37" s="28"/>
      <c r="C37" s="28"/>
      <c r="D37" s="28"/>
      <c r="E37" s="34"/>
      <c r="F37" s="34"/>
      <c r="G37" s="34"/>
      <c r="H37" s="34"/>
      <c r="I37" s="37"/>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104"/>
      <c r="AK37" s="104"/>
      <c r="AL37" s="104"/>
      <c r="AM37" s="104"/>
      <c r="AN37" s="104"/>
    </row>
    <row r="38" spans="1:40" ht="18" customHeight="1" thickBot="1" x14ac:dyDescent="0.3">
      <c r="A38" s="28"/>
      <c r="B38" s="28"/>
      <c r="C38" s="28"/>
      <c r="D38" s="28"/>
      <c r="E38" s="34"/>
      <c r="F38" s="34"/>
      <c r="G38" s="34"/>
      <c r="H38" s="34"/>
      <c r="I38" s="37"/>
      <c r="J38" s="28"/>
      <c r="K38" s="28"/>
      <c r="L38" s="28"/>
      <c r="M38" s="36"/>
      <c r="N38" s="28"/>
      <c r="O38" s="28"/>
      <c r="P38" s="28"/>
      <c r="Q38" s="28"/>
      <c r="R38" s="28"/>
      <c r="S38" s="28"/>
      <c r="T38" s="28"/>
      <c r="U38" s="28"/>
      <c r="V38" s="28"/>
      <c r="W38" s="28"/>
      <c r="X38" s="28"/>
      <c r="Y38" s="28"/>
      <c r="Z38" s="28"/>
      <c r="AA38" s="28"/>
      <c r="AB38" s="28"/>
      <c r="AC38" s="28"/>
      <c r="AD38" s="28"/>
      <c r="AE38" s="28"/>
      <c r="AF38" s="28"/>
      <c r="AG38" s="28"/>
      <c r="AH38" s="28"/>
      <c r="AI38" s="28"/>
      <c r="AJ38" s="104"/>
      <c r="AK38" s="104"/>
      <c r="AL38" s="104"/>
      <c r="AM38" s="104"/>
      <c r="AN38" s="104"/>
    </row>
    <row r="39" spans="1:40" ht="18" customHeight="1" thickBot="1" x14ac:dyDescent="0.3">
      <c r="A39" s="28"/>
      <c r="B39" s="28"/>
      <c r="C39" s="28"/>
      <c r="D39" s="35"/>
      <c r="E39" s="35"/>
      <c r="F39" s="35"/>
      <c r="G39" s="18"/>
      <c r="H39" s="21" t="e">
        <f>Z14^2+Z22^2</f>
        <v>#DIV/0!</v>
      </c>
      <c r="I39" s="35"/>
      <c r="J39" s="35"/>
      <c r="K39" s="28"/>
      <c r="L39" s="39"/>
      <c r="M39" s="28"/>
      <c r="N39" s="28"/>
      <c r="O39" s="28"/>
      <c r="P39" s="28"/>
      <c r="Q39" s="28"/>
      <c r="R39" s="28"/>
      <c r="S39" s="28"/>
      <c r="T39" s="28"/>
      <c r="U39" s="28"/>
      <c r="V39" s="28"/>
      <c r="W39" s="28"/>
      <c r="X39" s="28"/>
      <c r="Y39" s="28"/>
      <c r="Z39" s="28"/>
      <c r="AA39" s="28"/>
      <c r="AB39" s="28"/>
      <c r="AC39" s="28"/>
      <c r="AD39" s="28"/>
      <c r="AE39" s="28"/>
      <c r="AF39" s="28"/>
      <c r="AG39" s="28"/>
      <c r="AH39" s="28"/>
      <c r="AI39" s="28"/>
      <c r="AJ39" s="104"/>
      <c r="AK39" s="104"/>
      <c r="AL39" s="104"/>
      <c r="AM39" s="104"/>
      <c r="AN39" s="104"/>
    </row>
    <row r="40" spans="1:40" ht="18" customHeight="1" thickBot="1" x14ac:dyDescent="0.3">
      <c r="A40" s="28"/>
      <c r="B40" s="28"/>
      <c r="C40" s="28"/>
      <c r="D40" s="36"/>
      <c r="E40" s="36"/>
      <c r="F40" s="36"/>
      <c r="G40" s="19"/>
      <c r="H40" s="22" t="e">
        <f>2*Z14*Z18+2*Z22*Z26+Z29</f>
        <v>#DIV/0!</v>
      </c>
      <c r="I40" s="36"/>
      <c r="J40" s="36"/>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104"/>
      <c r="AK40" s="104"/>
      <c r="AL40" s="104"/>
      <c r="AM40" s="104"/>
      <c r="AN40" s="104"/>
    </row>
    <row r="41" spans="1:40" ht="18" customHeight="1" thickBot="1" x14ac:dyDescent="0.3">
      <c r="A41" s="28"/>
      <c r="B41" s="28"/>
      <c r="C41" s="28"/>
      <c r="D41" s="28"/>
      <c r="E41" s="28"/>
      <c r="F41" s="28"/>
      <c r="G41" s="6"/>
      <c r="H41" s="22" t="e">
        <f>(Z18^2)+(Z26^2)</f>
        <v>#DIV/0!</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104"/>
      <c r="AK41" s="104"/>
      <c r="AL41" s="104"/>
      <c r="AM41" s="104"/>
      <c r="AN41" s="104"/>
    </row>
    <row r="42" spans="1:40" ht="18" customHeight="1" x14ac:dyDescent="0.25">
      <c r="A42" s="28"/>
      <c r="B42" s="28"/>
      <c r="C42" s="28"/>
      <c r="D42" s="28"/>
      <c r="E42" s="28"/>
      <c r="F42" s="28"/>
      <c r="G42" s="28"/>
      <c r="H42" s="28"/>
      <c r="I42" s="28"/>
      <c r="J42" s="29"/>
      <c r="K42" s="28"/>
      <c r="L42" s="28"/>
      <c r="M42" s="29"/>
      <c r="N42" s="28"/>
      <c r="O42" s="28"/>
      <c r="P42" s="28"/>
      <c r="Q42" s="28"/>
      <c r="R42" s="28"/>
      <c r="S42" s="28"/>
      <c r="T42" s="28"/>
      <c r="U42" s="28"/>
      <c r="V42" s="28"/>
      <c r="W42" s="28"/>
      <c r="X42" s="28"/>
      <c r="Y42" s="28"/>
      <c r="Z42" s="28"/>
      <c r="AA42" s="28"/>
      <c r="AB42" s="28"/>
      <c r="AC42" s="28"/>
      <c r="AD42" s="28"/>
      <c r="AE42" s="28"/>
      <c r="AF42" s="28"/>
      <c r="AG42" s="28"/>
      <c r="AH42" s="28"/>
      <c r="AI42" s="28"/>
      <c r="AJ42" s="104"/>
      <c r="AK42" s="104"/>
      <c r="AL42" s="104"/>
      <c r="AM42" s="104"/>
      <c r="AN42" s="104"/>
    </row>
    <row r="43" spans="1:40" ht="18" customHeight="1" x14ac:dyDescent="0.25">
      <c r="A43" s="28"/>
      <c r="B43" s="28"/>
      <c r="C43" s="28"/>
      <c r="D43" s="28"/>
      <c r="E43" s="28"/>
      <c r="F43" s="28"/>
      <c r="G43" s="28"/>
      <c r="H43" s="28"/>
      <c r="I43" s="28"/>
      <c r="J43" s="28"/>
      <c r="K43" s="28"/>
      <c r="L43" s="39"/>
      <c r="M43" s="28"/>
      <c r="N43" s="28"/>
      <c r="O43" s="28"/>
      <c r="P43" s="28"/>
      <c r="Q43" s="28"/>
      <c r="R43" s="28"/>
      <c r="S43" s="28"/>
      <c r="T43" s="28"/>
      <c r="U43" s="28"/>
      <c r="V43" s="28"/>
      <c r="W43" s="28"/>
      <c r="X43" s="28"/>
      <c r="Y43" s="28"/>
      <c r="Z43" s="28"/>
      <c r="AA43" s="28"/>
      <c r="AB43" s="28"/>
      <c r="AC43" s="28"/>
      <c r="AD43" s="28"/>
      <c r="AE43" s="28"/>
      <c r="AF43" s="28"/>
      <c r="AG43" s="28"/>
      <c r="AH43" s="28"/>
      <c r="AI43" s="28"/>
      <c r="AJ43" s="104"/>
      <c r="AK43" s="104"/>
      <c r="AL43" s="104"/>
      <c r="AM43" s="104"/>
      <c r="AN43" s="104"/>
    </row>
    <row r="44" spans="1:40" ht="18" customHeight="1" thickBot="1" x14ac:dyDescent="0.3">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104"/>
      <c r="AK44" s="104"/>
      <c r="AL44" s="104"/>
      <c r="AM44" s="104"/>
      <c r="AN44" s="104"/>
    </row>
    <row r="45" spans="1:40" ht="18" customHeight="1" thickBot="1" x14ac:dyDescent="0.3">
      <c r="A45" s="28"/>
      <c r="B45" s="28"/>
      <c r="C45" s="28"/>
      <c r="D45" s="6"/>
      <c r="E45" s="3" t="e">
        <f>(I13^2)*I16/(100*I15*1000)</f>
        <v>#DIV/0!</v>
      </c>
      <c r="F45" s="28"/>
      <c r="G45" s="186"/>
      <c r="H45" s="10">
        <f>ACOS(0)</f>
        <v>1.5707963267948966</v>
      </c>
      <c r="I45" s="28"/>
      <c r="J45" s="28"/>
      <c r="K45" s="29"/>
      <c r="L45" s="29"/>
      <c r="M45" s="28"/>
      <c r="N45" s="28"/>
      <c r="O45" s="28"/>
      <c r="P45" s="28"/>
      <c r="Q45" s="28"/>
      <c r="R45" s="28"/>
      <c r="S45" s="28"/>
      <c r="T45" s="28"/>
      <c r="U45" s="28"/>
      <c r="V45" s="28"/>
      <c r="W45" s="28"/>
      <c r="X45" s="28"/>
      <c r="Y45" s="28"/>
      <c r="Z45" s="28"/>
      <c r="AA45" s="28"/>
      <c r="AB45" s="28"/>
      <c r="AC45" s="28"/>
      <c r="AD45" s="28"/>
      <c r="AE45" s="28"/>
      <c r="AF45" s="28"/>
      <c r="AG45" s="28"/>
      <c r="AH45" s="28"/>
      <c r="AI45" s="28"/>
      <c r="AJ45" s="104"/>
      <c r="AK45" s="104"/>
      <c r="AL45" s="104"/>
      <c r="AM45" s="104"/>
      <c r="AN45" s="104"/>
    </row>
    <row r="46" spans="1:40" ht="18" customHeight="1" thickBot="1" x14ac:dyDescent="0.3">
      <c r="A46" s="28"/>
      <c r="B46" s="28"/>
      <c r="C46" s="28"/>
      <c r="D46" s="28"/>
      <c r="E46" s="28"/>
      <c r="F46" s="28"/>
      <c r="G46" s="187"/>
      <c r="H46" s="11">
        <f>DEGREES(H45)</f>
        <v>90</v>
      </c>
      <c r="I46" s="28"/>
      <c r="J46" s="28"/>
      <c r="K46" s="28"/>
      <c r="L46" s="28"/>
      <c r="M46" s="28"/>
      <c r="N46" s="28"/>
      <c r="O46" s="28"/>
      <c r="P46" s="59"/>
      <c r="Q46" s="28"/>
      <c r="R46" s="28"/>
      <c r="S46" s="28"/>
      <c r="T46" s="28"/>
      <c r="U46" s="28"/>
      <c r="V46" s="28"/>
      <c r="W46" s="28"/>
      <c r="X46" s="28"/>
      <c r="Y46" s="28"/>
      <c r="Z46" s="28"/>
      <c r="AA46" s="28"/>
      <c r="AB46" s="28"/>
      <c r="AC46" s="28"/>
      <c r="AD46" s="28"/>
      <c r="AE46" s="28"/>
      <c r="AF46" s="28"/>
      <c r="AG46" s="28"/>
      <c r="AH46" s="28"/>
      <c r="AI46" s="28"/>
      <c r="AJ46" s="104"/>
      <c r="AK46" s="104"/>
      <c r="AL46" s="104"/>
      <c r="AM46" s="104"/>
      <c r="AN46" s="104"/>
    </row>
    <row r="47" spans="1:40" ht="18" customHeight="1"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104"/>
      <c r="AK47" s="104"/>
      <c r="AL47" s="104"/>
      <c r="AM47" s="104"/>
      <c r="AN47" s="104"/>
    </row>
    <row r="48" spans="1:40" ht="18" customHeight="1" thickBot="1" x14ac:dyDescent="0.3">
      <c r="A48" s="28"/>
      <c r="B48" s="28"/>
      <c r="C48" s="28"/>
      <c r="D48" s="28"/>
      <c r="E48" s="28"/>
      <c r="F48" s="28"/>
      <c r="G48" s="40" t="s">
        <v>10</v>
      </c>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104"/>
      <c r="AK48" s="104"/>
      <c r="AL48" s="104"/>
      <c r="AM48" s="104"/>
      <c r="AN48" s="104"/>
    </row>
    <row r="49" spans="1:40" ht="18" customHeight="1" thickBot="1" x14ac:dyDescent="0.3">
      <c r="A49" s="28"/>
      <c r="B49" s="28"/>
      <c r="C49" s="28"/>
      <c r="D49" s="186"/>
      <c r="E49" s="8">
        <f>ACOS(I19)</f>
        <v>1.5707963267948966</v>
      </c>
      <c r="F49" s="28"/>
      <c r="G49" s="186"/>
      <c r="H49" s="8">
        <f>ACOS(I22)</f>
        <v>1.5707963267948966</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104"/>
      <c r="AK49" s="104"/>
      <c r="AL49" s="104"/>
      <c r="AM49" s="104"/>
      <c r="AN49" s="104"/>
    </row>
    <row r="50" spans="1:40" ht="18" customHeight="1" thickBot="1" x14ac:dyDescent="0.3">
      <c r="A50" s="28"/>
      <c r="B50" s="28"/>
      <c r="C50" s="28"/>
      <c r="D50" s="187"/>
      <c r="E50" s="9">
        <f>DEGREES(E49)</f>
        <v>90</v>
      </c>
      <c r="F50" s="28"/>
      <c r="G50" s="187"/>
      <c r="H50" s="9">
        <f>DEGREES(H49)</f>
        <v>90</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104"/>
      <c r="AK50" s="104"/>
      <c r="AL50" s="104"/>
      <c r="AM50" s="104"/>
      <c r="AN50" s="104"/>
    </row>
    <row r="51" spans="1:40" ht="18" customHeight="1" x14ac:dyDescent="0.25">
      <c r="A51" s="29"/>
      <c r="B51" s="29"/>
      <c r="C51" s="29"/>
      <c r="D51" s="29"/>
      <c r="E51" s="29"/>
      <c r="F51" s="29"/>
      <c r="G51" s="29"/>
      <c r="H51" s="29"/>
      <c r="I51" s="29"/>
      <c r="J51" s="29"/>
      <c r="K51" s="35"/>
      <c r="L51" s="35"/>
      <c r="M51" s="29"/>
      <c r="N51" s="29"/>
      <c r="O51" s="28"/>
      <c r="P51" s="28"/>
      <c r="Q51" s="28"/>
      <c r="R51" s="29"/>
      <c r="S51" s="29"/>
      <c r="T51" s="28"/>
      <c r="U51" s="28"/>
      <c r="V51" s="28"/>
      <c r="W51" s="28"/>
      <c r="X51" s="28"/>
      <c r="Y51" s="28"/>
      <c r="Z51" s="28"/>
      <c r="AA51" s="28"/>
      <c r="AB51" s="28"/>
      <c r="AC51" s="28"/>
      <c r="AD51" s="28"/>
      <c r="AE51" s="28"/>
      <c r="AF51" s="28"/>
      <c r="AG51" s="28"/>
      <c r="AH51" s="28"/>
      <c r="AI51" s="28"/>
      <c r="AJ51" s="104"/>
      <c r="AK51" s="104"/>
      <c r="AL51" s="104"/>
      <c r="AM51" s="104"/>
      <c r="AN51" s="104"/>
    </row>
    <row r="52" spans="1:40" ht="18" customHeight="1" x14ac:dyDescent="0.25">
      <c r="A52" s="28"/>
      <c r="B52" s="28"/>
      <c r="C52" s="28"/>
      <c r="D52" s="28"/>
      <c r="E52" s="28"/>
      <c r="F52" s="28"/>
      <c r="G52" s="28"/>
      <c r="H52" s="28"/>
      <c r="I52" s="28"/>
      <c r="J52" s="28"/>
      <c r="K52" s="28"/>
      <c r="L52" s="28"/>
      <c r="M52" s="28"/>
      <c r="N52" s="28"/>
      <c r="O52" s="28"/>
      <c r="P52" s="29"/>
      <c r="Q52" s="29"/>
      <c r="R52" s="28"/>
      <c r="S52" s="28"/>
      <c r="T52" s="28"/>
      <c r="U52" s="28"/>
      <c r="V52" s="28"/>
      <c r="W52" s="28"/>
      <c r="X52" s="28"/>
      <c r="Y52" s="28"/>
      <c r="Z52" s="28"/>
      <c r="AA52" s="28"/>
      <c r="AB52" s="28"/>
      <c r="AC52" s="28"/>
      <c r="AD52" s="28"/>
      <c r="AE52" s="28"/>
      <c r="AF52" s="28"/>
      <c r="AG52" s="28"/>
      <c r="AH52" s="28"/>
      <c r="AI52" s="28"/>
      <c r="AJ52" s="104"/>
      <c r="AK52" s="104"/>
      <c r="AL52" s="104"/>
      <c r="AM52" s="104"/>
      <c r="AN52" s="104"/>
    </row>
    <row r="53" spans="1:40" ht="18" customHeight="1" x14ac:dyDescent="0.25">
      <c r="A53" s="28"/>
      <c r="B53" s="28"/>
      <c r="C53" s="28"/>
      <c r="D53" s="28"/>
      <c r="E53" s="28"/>
      <c r="F53" s="28"/>
      <c r="G53" s="28"/>
      <c r="H53" s="28"/>
      <c r="I53" s="28"/>
      <c r="J53" s="28"/>
      <c r="K53" s="40"/>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104"/>
      <c r="AK53" s="104"/>
      <c r="AL53" s="104"/>
      <c r="AM53" s="104"/>
      <c r="AN53" s="104"/>
    </row>
    <row r="54" spans="1:40" ht="18" customHeight="1" thickBot="1" x14ac:dyDescent="0.3">
      <c r="A54" s="28"/>
      <c r="B54" s="28"/>
      <c r="C54" s="28"/>
      <c r="D54" s="28"/>
      <c r="E54" s="28"/>
      <c r="F54" s="28"/>
      <c r="G54" s="28"/>
      <c r="H54" s="28"/>
      <c r="I54" s="28"/>
      <c r="J54" s="28"/>
      <c r="K54" s="185"/>
      <c r="L54" s="37"/>
      <c r="M54" s="28"/>
      <c r="N54" s="28"/>
      <c r="O54" s="29"/>
      <c r="P54" s="28"/>
      <c r="Q54" s="28"/>
      <c r="R54" s="28"/>
      <c r="S54" s="28"/>
      <c r="T54" s="28"/>
      <c r="U54" s="28"/>
      <c r="V54" s="28"/>
      <c r="W54" s="28"/>
      <c r="X54" s="28"/>
      <c r="Y54" s="28"/>
      <c r="Z54" s="28"/>
      <c r="AA54" s="28"/>
      <c r="AB54" s="28"/>
      <c r="AC54" s="28"/>
      <c r="AD54" s="28"/>
      <c r="AE54" s="28"/>
      <c r="AF54" s="28"/>
      <c r="AG54" s="28"/>
      <c r="AH54" s="28"/>
      <c r="AI54" s="28"/>
      <c r="AJ54" s="104"/>
      <c r="AK54" s="104"/>
      <c r="AL54" s="104"/>
      <c r="AM54" s="104"/>
      <c r="AN54" s="104"/>
    </row>
    <row r="55" spans="1:40" ht="18" customHeight="1" thickBot="1" x14ac:dyDescent="0.3">
      <c r="A55" s="28"/>
      <c r="B55" s="28"/>
      <c r="C55" s="28"/>
      <c r="D55" s="28"/>
      <c r="E55" s="28"/>
      <c r="F55" s="28"/>
      <c r="G55" s="6"/>
      <c r="H55" s="25" t="e">
        <f>(3^(1/2))*((((I14/(3^(1/2))+((I17*1000*SIN(E49)/I14)+IF(I21=0,0,(I14*I20*1000*SIN(H49)/I21^2)))*((I13^2)*I16/(100*(3^(1/2))*I15*1000))))^2)+((((I17*1000*COS(E49)/I14)+IF(I21=0,0,(I14*I20*1000*COS(H49)/I21^2)))*((I13^2)*I16/(100*(3^(1/2))*I15*1000)))^2))^(1/2)</f>
        <v>#DIV/0!</v>
      </c>
      <c r="I55" s="28"/>
      <c r="J55" s="28"/>
      <c r="K55" s="185"/>
      <c r="L55" s="38"/>
      <c r="M55" s="28"/>
      <c r="N55" s="28"/>
      <c r="O55" s="28"/>
      <c r="P55" s="28"/>
      <c r="Q55" s="28"/>
      <c r="R55" s="28"/>
      <c r="S55" s="28"/>
      <c r="T55" s="28"/>
      <c r="U55" s="28"/>
      <c r="V55" s="28"/>
      <c r="W55" s="28"/>
      <c r="X55" s="28"/>
      <c r="Y55" s="28"/>
      <c r="Z55" s="28"/>
      <c r="AA55" s="28"/>
      <c r="AB55" s="28"/>
      <c r="AC55" s="28"/>
      <c r="AD55" s="28"/>
      <c r="AE55" s="28"/>
      <c r="AF55" s="28"/>
      <c r="AG55" s="28"/>
      <c r="AH55" s="28"/>
      <c r="AI55" s="28"/>
      <c r="AJ55" s="104"/>
      <c r="AK55" s="104"/>
      <c r="AL55" s="104"/>
      <c r="AM55" s="104"/>
      <c r="AN55" s="104"/>
    </row>
    <row r="56" spans="1:40" ht="18" customHeight="1" x14ac:dyDescent="0.2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104"/>
      <c r="AK56" s="104"/>
      <c r="AL56" s="104"/>
      <c r="AM56" s="104"/>
      <c r="AN56" s="104"/>
    </row>
    <row r="57" spans="1:40" ht="18" customHeight="1" x14ac:dyDescent="0.2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104"/>
      <c r="AK57" s="104"/>
      <c r="AL57" s="104"/>
      <c r="AM57" s="104"/>
      <c r="AN57" s="104"/>
    </row>
    <row r="58" spans="1:40" ht="18" customHeight="1" thickBot="1" x14ac:dyDescent="0.3">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104"/>
      <c r="AK58" s="104"/>
      <c r="AL58" s="104"/>
      <c r="AM58" s="104"/>
      <c r="AN58" s="104"/>
    </row>
    <row r="59" spans="1:40" ht="18" customHeight="1" thickBot="1" x14ac:dyDescent="0.3">
      <c r="A59" s="28"/>
      <c r="B59" s="28"/>
      <c r="C59" s="28"/>
      <c r="D59" s="28"/>
      <c r="E59" s="28"/>
      <c r="F59" s="28"/>
      <c r="G59" s="6"/>
      <c r="H59" s="25" t="e">
        <f>(3^(1/2))*(((I14/(3^(1/2))+0.6*(I13^2)*I16/(100*(3^(1/2))*I14))^2+(0.8*(I13^2)*I16/(100*(3^(1/2))*I14))^2)^(1/2))</f>
        <v>#DIV/0!</v>
      </c>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104"/>
      <c r="AK59" s="104"/>
      <c r="AL59" s="104"/>
      <c r="AM59" s="104"/>
      <c r="AN59" s="104"/>
    </row>
    <row r="60" spans="1:40" ht="18" customHeight="1" thickBot="1" x14ac:dyDescent="0.3">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104"/>
      <c r="AK60" s="104"/>
      <c r="AL60" s="104"/>
      <c r="AM60" s="104"/>
      <c r="AN60" s="104"/>
    </row>
    <row r="61" spans="1:40" ht="18" customHeight="1" thickBot="1" x14ac:dyDescent="0.3">
      <c r="A61" s="28"/>
      <c r="B61" s="28"/>
      <c r="C61" s="28"/>
      <c r="D61" s="28"/>
      <c r="E61" s="28"/>
      <c r="F61" s="28"/>
      <c r="G61" s="6"/>
      <c r="H61" s="25" t="e">
        <f>IF(H55&lt;H59,H55,H59)</f>
        <v>#DIV/0!</v>
      </c>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104"/>
      <c r="AK61" s="104"/>
      <c r="AL61" s="104"/>
      <c r="AM61" s="104"/>
      <c r="AN61" s="104"/>
    </row>
    <row r="62" spans="1:40" ht="18" customHeight="1" x14ac:dyDescent="0.2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104"/>
      <c r="AK62" s="104"/>
      <c r="AL62" s="104"/>
      <c r="AM62" s="104"/>
      <c r="AN62" s="104"/>
    </row>
    <row r="63" spans="1:40" ht="18" customHeight="1" x14ac:dyDescent="0.25">
      <c r="A63" s="28"/>
      <c r="B63" s="28"/>
      <c r="C63" s="28"/>
      <c r="D63" s="35"/>
      <c r="E63" s="35"/>
      <c r="F63" s="35"/>
      <c r="G63" s="35"/>
      <c r="H63" s="35"/>
      <c r="I63" s="35"/>
      <c r="J63" s="35"/>
      <c r="K63" s="28"/>
      <c r="L63" s="28"/>
      <c r="M63" s="35"/>
      <c r="N63" s="28"/>
      <c r="O63" s="28"/>
      <c r="P63" s="28"/>
      <c r="Q63" s="28"/>
      <c r="R63" s="28"/>
      <c r="S63" s="28"/>
      <c r="T63" s="28"/>
      <c r="U63" s="28"/>
      <c r="V63" s="28"/>
      <c r="W63" s="28"/>
      <c r="X63" s="28"/>
      <c r="Y63" s="28"/>
      <c r="Z63" s="28"/>
      <c r="AA63" s="28"/>
      <c r="AB63" s="28"/>
      <c r="AC63" s="28"/>
      <c r="AD63" s="28"/>
      <c r="AE63" s="28"/>
      <c r="AF63" s="28"/>
      <c r="AG63" s="28"/>
      <c r="AH63" s="28"/>
      <c r="AI63" s="28"/>
      <c r="AJ63" s="104"/>
      <c r="AK63" s="104"/>
      <c r="AL63" s="104"/>
      <c r="AM63" s="104"/>
      <c r="AN63" s="104"/>
    </row>
    <row r="64" spans="1:40" ht="18" customHeight="1" x14ac:dyDescent="0.2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104"/>
      <c r="AK64" s="104"/>
      <c r="AL64" s="104"/>
      <c r="AM64" s="104"/>
      <c r="AN64" s="104"/>
    </row>
    <row r="65" spans="1:40" ht="18" customHeight="1" thickBot="1" x14ac:dyDescent="0.3">
      <c r="A65" s="28"/>
      <c r="B65" s="28"/>
      <c r="C65" s="28"/>
      <c r="D65" s="28"/>
      <c r="E65" s="28"/>
      <c r="F65" s="28"/>
      <c r="G65" s="40" t="s">
        <v>10</v>
      </c>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104"/>
      <c r="AK65" s="104"/>
      <c r="AL65" s="104"/>
      <c r="AM65" s="104"/>
      <c r="AN65" s="104"/>
    </row>
    <row r="66" spans="1:40" ht="18" customHeight="1" thickBot="1" x14ac:dyDescent="0.3">
      <c r="A66" s="28"/>
      <c r="B66" s="28"/>
      <c r="C66" s="28"/>
      <c r="D66" s="186"/>
      <c r="E66" s="10">
        <f>ACOS(I25)</f>
        <v>1.5707963267948966</v>
      </c>
      <c r="F66" s="28"/>
      <c r="G66" s="188"/>
      <c r="H66" s="4">
        <f>ACOS(I28)</f>
        <v>1.5707963267948966</v>
      </c>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104"/>
      <c r="AK66" s="104"/>
      <c r="AL66" s="104"/>
      <c r="AM66" s="104"/>
      <c r="AN66" s="104"/>
    </row>
    <row r="67" spans="1:40" ht="18" customHeight="1" thickBot="1" x14ac:dyDescent="0.3">
      <c r="A67" s="28"/>
      <c r="B67" s="28"/>
      <c r="C67" s="28"/>
      <c r="D67" s="187"/>
      <c r="E67" s="12">
        <f>DEGREES(E66)</f>
        <v>90</v>
      </c>
      <c r="F67" s="28"/>
      <c r="G67" s="189"/>
      <c r="H67" s="5">
        <f>DEGREES(H66)</f>
        <v>90</v>
      </c>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104"/>
      <c r="AK67" s="104"/>
      <c r="AL67" s="104"/>
      <c r="AM67" s="104"/>
      <c r="AN67" s="104"/>
    </row>
    <row r="68" spans="1:40" ht="18" customHeight="1" x14ac:dyDescent="0.2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104"/>
      <c r="AK68" s="104"/>
      <c r="AL68" s="104"/>
      <c r="AM68" s="104"/>
      <c r="AN68" s="104"/>
    </row>
    <row r="69" spans="1:40" ht="18" customHeight="1" thickBot="1" x14ac:dyDescent="0.3">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104"/>
      <c r="AK69" s="104"/>
      <c r="AL69" s="104"/>
      <c r="AM69" s="104"/>
      <c r="AN69" s="104"/>
    </row>
    <row r="70" spans="1:40" ht="18" customHeight="1" thickBot="1" x14ac:dyDescent="0.3">
      <c r="A70" s="28"/>
      <c r="B70" s="28"/>
      <c r="C70" s="28"/>
      <c r="D70" s="186"/>
      <c r="E70" s="10">
        <f>ACOS(I31)</f>
        <v>1.5707963267948966</v>
      </c>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104"/>
      <c r="AK70" s="104"/>
      <c r="AL70" s="104"/>
      <c r="AM70" s="104"/>
      <c r="AN70" s="104"/>
    </row>
    <row r="71" spans="1:40" ht="18" customHeight="1" thickBot="1" x14ac:dyDescent="0.3">
      <c r="A71" s="28"/>
      <c r="B71" s="28"/>
      <c r="C71" s="28"/>
      <c r="D71" s="187"/>
      <c r="E71" s="12">
        <f>DEGREES(E70)</f>
        <v>90</v>
      </c>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104"/>
      <c r="AK71" s="104"/>
      <c r="AL71" s="104"/>
      <c r="AM71" s="104"/>
      <c r="AN71" s="104"/>
    </row>
    <row r="72" spans="1:40" ht="18" customHeight="1" x14ac:dyDescent="0.2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104"/>
      <c r="AK72" s="104"/>
      <c r="AL72" s="104"/>
      <c r="AM72" s="104"/>
      <c r="AN72" s="104"/>
    </row>
    <row r="73" spans="1:40" ht="18" customHeight="1" x14ac:dyDescent="0.2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104"/>
      <c r="AK73" s="104"/>
      <c r="AL73" s="104"/>
      <c r="AM73" s="104"/>
      <c r="AN73" s="104"/>
    </row>
    <row r="74" spans="1:40" ht="18" customHeight="1"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104"/>
      <c r="AK74" s="104"/>
      <c r="AL74" s="104"/>
      <c r="AM74" s="104"/>
      <c r="AN74" s="104"/>
    </row>
    <row r="75" spans="1:40" ht="18" customHeight="1"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104"/>
      <c r="AK75" s="104"/>
      <c r="AL75" s="104"/>
      <c r="AM75" s="104"/>
      <c r="AN75" s="104"/>
    </row>
    <row r="76" spans="1:40" ht="18" customHeight="1"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104"/>
      <c r="AK76" s="104"/>
      <c r="AL76" s="104"/>
      <c r="AM76" s="104"/>
      <c r="AN76" s="104"/>
    </row>
    <row r="77" spans="1:40" ht="18" customHeight="1" x14ac:dyDescent="0.25">
      <c r="A77" s="28"/>
      <c r="B77" s="28"/>
      <c r="C77" s="28"/>
      <c r="D77" s="28"/>
      <c r="E77" s="3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104"/>
      <c r="AK77" s="104"/>
      <c r="AL77" s="104"/>
      <c r="AM77" s="104"/>
      <c r="AN77" s="104"/>
    </row>
    <row r="78" spans="1:40" ht="18" customHeight="1"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104"/>
      <c r="AK78" s="104"/>
      <c r="AL78" s="104"/>
      <c r="AM78" s="104"/>
      <c r="AN78" s="104"/>
    </row>
    <row r="79" spans="1:40" ht="18" customHeight="1"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104"/>
      <c r="AK79" s="104"/>
      <c r="AL79" s="104"/>
      <c r="AM79" s="104"/>
      <c r="AN79" s="104"/>
    </row>
    <row r="80" spans="1:40" ht="18" customHeight="1"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104"/>
      <c r="AK80" s="104"/>
      <c r="AL80" s="104"/>
      <c r="AM80" s="104"/>
      <c r="AN80" s="104"/>
    </row>
    <row r="81" spans="1:40" ht="18" customHeight="1"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104"/>
      <c r="AK81" s="104"/>
      <c r="AL81" s="104"/>
      <c r="AM81" s="104"/>
      <c r="AN81" s="104"/>
    </row>
    <row r="82" spans="1:40" ht="18" customHeight="1"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104"/>
      <c r="AK82" s="104"/>
      <c r="AL82" s="104"/>
      <c r="AM82" s="104"/>
      <c r="AN82" s="104"/>
    </row>
    <row r="83" spans="1:40" ht="18"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104"/>
      <c r="AK83" s="104"/>
      <c r="AL83" s="104"/>
      <c r="AM83" s="104"/>
      <c r="AN83" s="104"/>
    </row>
    <row r="84" spans="1:40" ht="18" customHeight="1"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104"/>
      <c r="AK84" s="104"/>
      <c r="AL84" s="104"/>
      <c r="AM84" s="104"/>
      <c r="AN84" s="104"/>
    </row>
    <row r="85" spans="1:40" ht="18" customHeight="1"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104"/>
      <c r="AK85" s="104"/>
      <c r="AL85" s="104"/>
      <c r="AM85" s="104"/>
      <c r="AN85" s="104"/>
    </row>
    <row r="86" spans="1:40" ht="18" customHeight="1"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104"/>
      <c r="AK86" s="104"/>
      <c r="AL86" s="104"/>
      <c r="AM86" s="104"/>
      <c r="AN86" s="104"/>
    </row>
    <row r="87" spans="1:40" ht="18" customHeight="1"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104"/>
      <c r="AK87" s="104"/>
      <c r="AL87" s="104"/>
      <c r="AM87" s="104"/>
      <c r="AN87" s="104"/>
    </row>
    <row r="88" spans="1:40" ht="18" customHeight="1"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104"/>
      <c r="AK88" s="104"/>
      <c r="AL88" s="104"/>
      <c r="AM88" s="104"/>
      <c r="AN88" s="104"/>
    </row>
    <row r="89" spans="1:40" ht="18" customHeight="1"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104"/>
      <c r="AK89" s="104"/>
      <c r="AL89" s="104"/>
      <c r="AM89" s="104"/>
      <c r="AN89" s="104"/>
    </row>
    <row r="90" spans="1:40" ht="18" customHeight="1"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104"/>
      <c r="AK90" s="104"/>
      <c r="AL90" s="104"/>
      <c r="AM90" s="104"/>
      <c r="AN90" s="104"/>
    </row>
    <row r="91" spans="1:40" ht="18" customHeight="1"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104"/>
      <c r="AK91" s="104"/>
      <c r="AL91" s="104"/>
      <c r="AM91" s="104"/>
      <c r="AN91" s="104"/>
    </row>
    <row r="92" spans="1:40" ht="18" customHeight="1"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104"/>
      <c r="AK92" s="104"/>
      <c r="AL92" s="104"/>
      <c r="AM92" s="104"/>
      <c r="AN92" s="104"/>
    </row>
    <row r="93" spans="1:40" ht="18" customHeight="1"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104"/>
      <c r="AK93" s="104"/>
      <c r="AL93" s="104"/>
      <c r="AM93" s="104"/>
      <c r="AN93" s="104"/>
    </row>
    <row r="94" spans="1:40" ht="18" customHeight="1"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104"/>
      <c r="AK94" s="104"/>
      <c r="AL94" s="104"/>
      <c r="AM94" s="104"/>
      <c r="AN94" s="104"/>
    </row>
    <row r="95" spans="1:40" ht="18" customHeight="1"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104"/>
      <c r="AK95" s="104"/>
      <c r="AL95" s="104"/>
      <c r="AM95" s="104"/>
      <c r="AN95" s="104"/>
    </row>
    <row r="96" spans="1:40" ht="18" customHeight="1"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104"/>
      <c r="AK96" s="104"/>
      <c r="AL96" s="104"/>
      <c r="AM96" s="104"/>
      <c r="AN96" s="104"/>
    </row>
    <row r="97" spans="1:40" ht="18" customHeight="1"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104"/>
      <c r="AK97" s="104"/>
      <c r="AL97" s="104"/>
      <c r="AM97" s="104"/>
      <c r="AN97" s="104"/>
    </row>
    <row r="98" spans="1:40" ht="18" customHeight="1"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104"/>
      <c r="AK98" s="104"/>
      <c r="AL98" s="104"/>
      <c r="AM98" s="104"/>
      <c r="AN98" s="104"/>
    </row>
    <row r="99" spans="1:40" ht="18" customHeight="1"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104"/>
      <c r="AK99" s="104"/>
      <c r="AL99" s="104"/>
      <c r="AM99" s="104"/>
      <c r="AN99" s="104"/>
    </row>
    <row r="100" spans="1:40" ht="18" customHeight="1"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104"/>
      <c r="AK100" s="104"/>
      <c r="AL100" s="104"/>
      <c r="AM100" s="104"/>
      <c r="AN100" s="104"/>
    </row>
    <row r="101" spans="1:40" ht="18" customHeight="1"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104"/>
      <c r="AK101" s="104"/>
      <c r="AL101" s="104"/>
      <c r="AM101" s="104"/>
      <c r="AN101" s="104"/>
    </row>
    <row r="102" spans="1:40" ht="18" customHeight="1"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104"/>
      <c r="AK102" s="104"/>
      <c r="AL102" s="104"/>
      <c r="AM102" s="104"/>
      <c r="AN102" s="104"/>
    </row>
  </sheetData>
  <sheetProtection sheet="1" objects="1" scenarios="1" selectLockedCells="1"/>
  <mergeCells count="40">
    <mergeCell ref="N12:V12"/>
    <mergeCell ref="N13:V20"/>
    <mergeCell ref="C35:G35"/>
    <mergeCell ref="N25:V26"/>
    <mergeCell ref="N27:V28"/>
    <mergeCell ref="C23:C31"/>
    <mergeCell ref="B13:C16"/>
    <mergeCell ref="E18:H18"/>
    <mergeCell ref="N24:V24"/>
    <mergeCell ref="AH13:AJ13"/>
    <mergeCell ref="B12:I12"/>
    <mergeCell ref="B17:B31"/>
    <mergeCell ref="AE14:AG14"/>
    <mergeCell ref="AE15:AM24"/>
    <mergeCell ref="E28:H28"/>
    <mergeCell ref="E13:H13"/>
    <mergeCell ref="E14:H14"/>
    <mergeCell ref="E15:H15"/>
    <mergeCell ref="E16:H16"/>
    <mergeCell ref="E19:H19"/>
    <mergeCell ref="E20:H20"/>
    <mergeCell ref="E17:H17"/>
    <mergeCell ref="E29:H29"/>
    <mergeCell ref="E30:H30"/>
    <mergeCell ref="C17:C22"/>
    <mergeCell ref="D70:D71"/>
    <mergeCell ref="D66:D67"/>
    <mergeCell ref="G66:G67"/>
    <mergeCell ref="E21:H21"/>
    <mergeCell ref="E22:H22"/>
    <mergeCell ref="E23:H23"/>
    <mergeCell ref="E24:H24"/>
    <mergeCell ref="E25:H25"/>
    <mergeCell ref="E26:H26"/>
    <mergeCell ref="E27:H27"/>
    <mergeCell ref="K54:K55"/>
    <mergeCell ref="E31:H31"/>
    <mergeCell ref="D49:D50"/>
    <mergeCell ref="G49:G50"/>
    <mergeCell ref="G45:G46"/>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Simplificada</vt:lpstr>
      <vt:lpstr>Completa</vt:lpstr>
      <vt:lpstr>Completa!_Toc517877226</vt:lpstr>
      <vt:lpstr>Simplificada!_Toc517877226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2023-05-20T11:38:16Z</dcterms:modified>
</cp:coreProperties>
</file>