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6- Grupos Diesel Geradores\"/>
    </mc:Choice>
  </mc:AlternateContent>
  <xr:revisionPtr revIDLastSave="0" documentId="13_ncr:1_{03AF9A44-28E9-416A-86E9-A34269EA0AEF}" xr6:coauthVersionLast="47" xr6:coauthVersionMax="47" xr10:uidLastSave="{00000000-0000-0000-0000-000000000000}"/>
  <bookViews>
    <workbookView xWindow="-120" yWindow="-120" windowWidth="29040" windowHeight="15720" xr2:uid="{AAE2F8FC-8935-49DC-8935-32237D450042}"/>
  </bookViews>
  <sheets>
    <sheet name="Simplificada" sheetId="9" r:id="rId1"/>
    <sheet name="Completa" sheetId="4" r:id="rId2"/>
  </sheets>
  <definedNames>
    <definedName name="_Hlk516300768" localSheetId="1">Completa!#REF!</definedName>
    <definedName name="_Hlk516300768" localSheetId="0">Simplificada!#REF!</definedName>
    <definedName name="_Toc517877226" localSheetId="1">Completa!$G$45</definedName>
    <definedName name="_Toc517877226" localSheetId="0">Simplificada!$G$45</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4" l="1"/>
  <c r="E70" i="9"/>
  <c r="E71" i="9" s="1"/>
  <c r="H66" i="9"/>
  <c r="H67" i="9" s="1"/>
  <c r="E66" i="9"/>
  <c r="E67" i="9" s="1"/>
  <c r="H59" i="9"/>
  <c r="H49" i="9"/>
  <c r="E49" i="9"/>
  <c r="E50" i="9" s="1"/>
  <c r="H45" i="9"/>
  <c r="H46" i="9" s="1"/>
  <c r="E45" i="9"/>
  <c r="Z22" i="9" l="1"/>
  <c r="H50" i="9"/>
  <c r="Z14" i="9"/>
  <c r="Z18" i="9"/>
  <c r="Z26" i="9"/>
  <c r="H55" i="9"/>
  <c r="H61" i="9" s="1"/>
  <c r="Z29" i="9" s="1"/>
  <c r="H39" i="9" l="1"/>
  <c r="H41" i="9"/>
  <c r="H40" i="9"/>
  <c r="I35" i="9" l="1"/>
  <c r="E70" i="4"/>
  <c r="E71" i="4" s="1"/>
  <c r="H49" i="4"/>
  <c r="H66" i="4"/>
  <c r="E66" i="4"/>
  <c r="H45" i="4"/>
  <c r="H46" i="4" s="1"/>
  <c r="E45" i="4"/>
  <c r="E49" i="4"/>
  <c r="H55" i="4" l="1"/>
  <c r="Z22" i="4"/>
  <c r="Z14" i="4"/>
  <c r="Z18" i="4"/>
  <c r="H50" i="4"/>
  <c r="Z26" i="4"/>
  <c r="E67" i="4"/>
  <c r="H67" i="4"/>
  <c r="E50" i="4"/>
  <c r="H61" i="4" l="1"/>
  <c r="Z29" i="4" s="1"/>
  <c r="H40" i="4" s="1"/>
  <c r="H41" i="4"/>
  <c r="H39" i="4"/>
  <c r="I35" i="4" l="1"/>
</calcChain>
</file>

<file path=xl/sharedStrings.xml><?xml version="1.0" encoding="utf-8"?>
<sst xmlns="http://schemas.openxmlformats.org/spreadsheetml/2006/main" count="104" uniqueCount="52">
  <si>
    <t xml:space="preserve"> </t>
  </si>
  <si>
    <t>Alternador</t>
  </si>
  <si>
    <t>Inicial</t>
  </si>
  <si>
    <t>DOCUMENTOS DE REFERÊNCIA</t>
  </si>
  <si>
    <r>
      <t>VG</t>
    </r>
    <r>
      <rPr>
        <b/>
        <i/>
        <vertAlign val="subscript"/>
        <sz val="12"/>
        <color theme="1"/>
        <rFont val="Cambria"/>
        <family val="1"/>
      </rPr>
      <t>n</t>
    </r>
  </si>
  <si>
    <r>
      <t>VG</t>
    </r>
    <r>
      <rPr>
        <b/>
        <i/>
        <vertAlign val="subscript"/>
        <sz val="12"/>
        <color theme="1"/>
        <rFont val="Cambria"/>
        <family val="1"/>
      </rPr>
      <t>A</t>
    </r>
  </si>
  <si>
    <r>
      <t>PG</t>
    </r>
    <r>
      <rPr>
        <b/>
        <i/>
        <vertAlign val="subscript"/>
        <sz val="12"/>
        <color theme="1"/>
        <rFont val="Cambria"/>
        <family val="1"/>
      </rPr>
      <t>n</t>
    </r>
  </si>
  <si>
    <r>
      <t>Z'G</t>
    </r>
    <r>
      <rPr>
        <b/>
        <i/>
        <vertAlign val="subscript"/>
        <sz val="12"/>
        <color theme="1"/>
        <rFont val="Cambria"/>
        <family val="1"/>
      </rPr>
      <t>n</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</si>
  <si>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</si>
  <si>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</si>
  <si>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</si>
  <si>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</si>
  <si>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</si>
  <si>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</si>
  <si>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</si>
  <si>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</si>
  <si>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</si>
  <si>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</si>
  <si>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</si>
  <si>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</si>
  <si>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VM</t>
    </r>
    <r>
      <rPr>
        <b/>
        <i/>
        <vertAlign val="subscript"/>
        <sz val="12"/>
        <color theme="1"/>
        <rFont val="Cambria"/>
        <family val="1"/>
      </rPr>
      <t>Pn</t>
    </r>
  </si>
  <si>
    <r>
      <t>IM</t>
    </r>
    <r>
      <rPr>
        <b/>
        <i/>
        <vertAlign val="subscript"/>
        <sz val="12"/>
        <color theme="1"/>
        <rFont val="Cambria"/>
        <family val="1"/>
      </rPr>
      <t>Pn</t>
    </r>
  </si>
  <si>
    <r>
      <t>FPM</t>
    </r>
    <r>
      <rPr>
        <b/>
        <i/>
        <vertAlign val="subscript"/>
        <sz val="12"/>
        <color theme="1"/>
        <rFont val="Cambria"/>
        <family val="1"/>
      </rPr>
      <t>P</t>
    </r>
  </si>
  <si>
    <t>Informaciones</t>
  </si>
  <si>
    <r>
      <t>V</t>
    </r>
    <r>
      <rPr>
        <b/>
        <i/>
        <vertAlign val="subscript"/>
        <sz val="12"/>
        <color theme="1"/>
        <rFont val="Cambria"/>
        <family val="1"/>
      </rPr>
      <t>GT</t>
    </r>
    <r>
      <rPr>
        <b/>
        <i/>
        <sz val="12"/>
        <color theme="1"/>
        <rFont val="Cambria"/>
        <family val="1"/>
      </rPr>
      <t xml:space="preserve"> (%)</t>
    </r>
  </si>
  <si>
    <t>DATOS DEL SISTEMA</t>
  </si>
  <si>
    <t>Datos de las Cargas</t>
  </si>
  <si>
    <t>Carga a ser Aplicada</t>
  </si>
  <si>
    <t>Potencia Nominal de la Carga Inicial Constante (kVA)</t>
  </si>
  <si>
    <t>Tensión Nominal de la Carga Inicial Constante (V)</t>
  </si>
  <si>
    <t>Factor de Potencia de la Carga Inicial Constante</t>
  </si>
  <si>
    <t>Potencia Nominal de la Carga Inicial Variable (kVA)</t>
  </si>
  <si>
    <t>Tensión Nominal de la Carga Inicial Variable (V)</t>
  </si>
  <si>
    <t>Factor de Potencia de la Carga Inicial Variable</t>
  </si>
  <si>
    <t>Potencia Nominal de la Carga Constante (kVA)</t>
  </si>
  <si>
    <t>Tensión Nominal de la Carga Constante (V)</t>
  </si>
  <si>
    <t>Factor de Potencia de la Carga Constante</t>
  </si>
  <si>
    <t>Potencia Nominal de la Carga Variable (kVA)</t>
  </si>
  <si>
    <t>Tensión Nominal de la Carga Variable (V)</t>
  </si>
  <si>
    <t>Factor de Potencia de la Carga Variable</t>
  </si>
  <si>
    <t>Tensión Nominal del de(los) Motor(es) (V)</t>
  </si>
  <si>
    <t>Corriente de Arranque de Motor(es) a Tensión Nominal (A)</t>
  </si>
  <si>
    <t>Factor de Potencia del de(los) Motor(es) en el Arranque</t>
  </si>
  <si>
    <t>Tensión Nominal del Alternador (V)</t>
  </si>
  <si>
    <t>Tensión de Operación Ajustada en el Alternador  (V)</t>
  </si>
  <si>
    <t>Potencia Nominal del Alternador (kVA)</t>
  </si>
  <si>
    <t>Reactancia Transitoria Nominal del Alternador (%)</t>
  </si>
  <si>
    <r>
      <t xml:space="preserve">Esta información es necesaria, principalmente, para los usuarios que quieran utilizar la planilla de cálculo sin haber leído la información técnica de la teoría.
</t>
    </r>
    <r>
      <rPr>
        <i/>
        <sz val="11"/>
        <color theme="1"/>
        <rFont val="Calibri"/>
        <family val="2"/>
        <scheme val="minor"/>
      </rPr>
      <t>-El llenado de todos los datos del Alternador es obligatorio;
-Solo es necesario rellenar los Datos de la Carga que existan. Los datos de otras cargas se pueden dejar en blanco. Naturalmente, si los campos de datos de carga están en blanco, la tensión en el alternador será igual a la tensión de operación ajustada del alternador.
- Solo se deben completar los datos del Alternador y los Datos de Carga;
- La exactitud del resultado depende de la exactitud de los datos de entrada;</t>
    </r>
    <r>
      <rPr>
        <b/>
        <i/>
        <sz val="11"/>
        <color theme="1"/>
        <rFont val="Calibri"/>
        <family val="2"/>
        <scheme val="minor"/>
      </rPr>
      <t xml:space="preserve">
</t>
    </r>
    <r>
      <rPr>
        <b/>
        <i/>
        <sz val="11"/>
        <color rgb="FFFF0000"/>
        <rFont val="Calibri"/>
        <family val="2"/>
        <scheme val="minor"/>
      </rPr>
      <t>Importante: Todos los campos de esta pestaña de la hoja de cálculo son idénticos a los campos de la hoja de cálculo Completa, que se encuentra en otra pestaña de la hoja de cálculo. Simplemente no son visibles. Por lo tanto, solo se deben completar los campos en verde.</t>
    </r>
  </si>
  <si>
    <t>-El llenado de todos los datos del Alternador es obligatorio;
-Solo es necesario rellenar los Datos de la Carga que existan. Los datos de otras cargas se pueden dejar en blanco. Naturalmente, si los campos de datos de carga están en blanco, la tensión en el alternador será igual a la tensión de operación ajustada del alternador.
- Solo se deben completar los datos del Alternador y los Datos de Carga;
- La exactitud del resultado depende de la exactitud de los datos de entrada;</t>
  </si>
  <si>
    <t>TE.EL.SA.CA.02 GRUPOS ELECTRÓGENOS DIESEL - Cálculo de la Reactancia Transitoria y Tensión en los Terminales</t>
  </si>
  <si>
    <t>PL.EL.SA.CA.02 GRUPOS ELECTRÓGENOS DIESEL - Cálculo de la Reactancia Transitoria</t>
  </si>
  <si>
    <t>Tensión en los Terminales del Alternador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</si>
</sst>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9"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name val="Calibri"/>
      <family val="2"/>
      <scheme val="minor"/>
    </font>
    <font>
      <b/>
      <u/>
      <sz val="12"/>
      <color theme="1"/>
      <name val="Calibri"/>
      <family val="2"/>
      <scheme val="minor"/>
    </font>
    <font>
      <sz val="10.5"/>
      <color theme="1"/>
      <name val="Calibri"/>
      <family val="2"/>
      <scheme val="minor"/>
    </font>
    <font>
      <b/>
      <sz val="10.5"/>
      <name val="Calibri"/>
      <family val="2"/>
      <scheme val="minor"/>
    </font>
    <font>
      <b/>
      <i/>
      <vertAlign val="subscript"/>
      <sz val="12"/>
      <color theme="1"/>
      <name val="Cambria"/>
      <family val="1"/>
    </font>
    <font>
      <b/>
      <i/>
      <sz val="12"/>
      <color theme="1"/>
      <name val="Cambria"/>
      <family val="1"/>
    </font>
    <font>
      <b/>
      <i/>
      <sz val="11"/>
      <color theme="1"/>
      <name val="Calibri"/>
      <family val="2"/>
      <scheme val="minor"/>
    </font>
    <font>
      <i/>
      <sz val="11"/>
      <color theme="1"/>
      <name val="Calibri"/>
      <family val="2"/>
      <scheme val="minor"/>
    </font>
    <font>
      <b/>
      <u/>
      <sz val="14"/>
      <color theme="1"/>
      <name val="Calibri"/>
      <family val="2"/>
      <scheme val="minor"/>
    </font>
    <font>
      <b/>
      <i/>
      <sz val="11"/>
      <color rgb="FFFF0000"/>
      <name val="Calibri"/>
      <family val="2"/>
      <scheme val="minor"/>
    </font>
    <font>
      <b/>
      <sz val="11"/>
      <color theme="0"/>
      <name val="Calibri"/>
      <family val="2"/>
      <scheme val="minor"/>
    </font>
    <font>
      <sz val="11"/>
      <color theme="0"/>
      <name val="Calibri"/>
      <family val="2"/>
      <scheme val="minor"/>
    </font>
    <font>
      <sz val="10.5"/>
      <color theme="0"/>
      <name val="Calibri"/>
      <family val="2"/>
      <scheme val="minor"/>
    </font>
    <font>
      <b/>
      <u/>
      <sz val="12"/>
      <color theme="0"/>
      <name val="Calibri"/>
      <family val="2"/>
      <scheme val="minor"/>
    </font>
    <font>
      <b/>
      <sz val="11"/>
      <color theme="0"/>
      <name val="Arial"/>
      <family val="2"/>
    </font>
    <font>
      <b/>
      <u/>
      <sz val="14"/>
      <color theme="0"/>
      <name val="Calibri"/>
      <family val="2"/>
      <scheme val="minor"/>
    </font>
    <font>
      <b/>
      <u/>
      <sz val="11"/>
      <color theme="0"/>
      <name val="Calibri"/>
      <family val="2"/>
      <scheme val="minor"/>
    </font>
    <font>
      <i/>
      <sz val="11"/>
      <color theme="0"/>
      <name val="Calibri"/>
      <family val="2"/>
      <scheme val="minor"/>
    </font>
    <font>
      <b/>
      <sz val="10.5"/>
      <color theme="0"/>
      <name val="Calibri"/>
      <family val="2"/>
      <scheme val="minor"/>
    </font>
    <font>
      <b/>
      <sz val="12"/>
      <color theme="1"/>
      <name val="Arial"/>
      <family val="2"/>
    </font>
    <font>
      <sz val="12"/>
      <name val="Arial"/>
      <family val="2"/>
    </font>
    <font>
      <sz val="12"/>
      <color theme="1"/>
      <name val="Arial"/>
      <family val="2"/>
    </font>
    <font>
      <b/>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CFDDB"/>
        <bgColor indexed="64"/>
      </patternFill>
    </fill>
    <fill>
      <patternFill patternType="solid">
        <fgColor rgb="FFD5F4FF"/>
        <bgColor indexed="64"/>
      </patternFill>
    </fill>
    <fill>
      <patternFill patternType="solid">
        <fgColor rgb="FFEDE2F6"/>
        <bgColor indexed="64"/>
      </patternFill>
    </fill>
    <fill>
      <patternFill patternType="solid">
        <fgColor theme="5" tint="0.79998168889431442"/>
        <bgColor indexed="64"/>
      </patternFill>
    </fill>
    <fill>
      <patternFill patternType="solid">
        <fgColor rgb="FFD5FFE8"/>
        <bgColor indexed="64"/>
      </patternFill>
    </fill>
    <fill>
      <patternFill patternType="solid">
        <fgColor theme="0" tint="-4.9989318521683403E-2"/>
        <bgColor indexed="64"/>
      </patternFill>
    </fill>
    <fill>
      <patternFill patternType="solid">
        <fgColor rgb="FFFFFF99"/>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04">
    <xf numFmtId="0" fontId="0" fillId="0" borderId="0" xfId="0"/>
    <xf numFmtId="0" fontId="0" fillId="4" borderId="2" xfId="0" applyFill="1" applyBorder="1" applyAlignment="1" applyProtection="1">
      <alignment horizontal="right" vertical="center"/>
      <protection locked="0"/>
    </xf>
    <xf numFmtId="0" fontId="0" fillId="4" borderId="19"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0" fillId="4" borderId="38" xfId="0" applyFill="1" applyBorder="1" applyAlignment="1" applyProtection="1">
      <alignment horizontal="right" vertical="center"/>
      <protection locked="0"/>
    </xf>
    <xf numFmtId="0" fontId="0" fillId="2" borderId="0" xfId="0" applyFill="1"/>
    <xf numFmtId="0" fontId="17" fillId="2" borderId="0" xfId="0" applyFont="1" applyFill="1"/>
    <xf numFmtId="0" fontId="1" fillId="2" borderId="0" xfId="0" applyFont="1" applyFill="1"/>
    <xf numFmtId="0" fontId="3" fillId="2" borderId="0" xfId="0" applyFont="1" applyFill="1"/>
    <xf numFmtId="0" fontId="4" fillId="2" borderId="0" xfId="0" applyFont="1" applyFill="1"/>
    <xf numFmtId="0" fontId="1"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vertical="center"/>
    </xf>
    <xf numFmtId="0" fontId="17" fillId="2" borderId="0" xfId="0" applyFon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11" fillId="11" borderId="1" xfId="0" applyFont="1" applyFill="1" applyBorder="1" applyAlignment="1">
      <alignment horizontal="center"/>
    </xf>
    <xf numFmtId="2" fontId="0" fillId="2" borderId="0" xfId="0" applyNumberFormat="1" applyFill="1" applyAlignment="1">
      <alignment horizontal="right" vertical="center"/>
    </xf>
    <xf numFmtId="2" fontId="17" fillId="2" borderId="0" xfId="0" applyNumberFormat="1" applyFont="1" applyFill="1" applyAlignment="1">
      <alignment horizontal="right" vertical="center"/>
    </xf>
    <xf numFmtId="0" fontId="22" fillId="2" borderId="0" xfId="0" applyFont="1" applyFill="1" applyAlignment="1">
      <alignment horizontal="justify"/>
    </xf>
    <xf numFmtId="0" fontId="17" fillId="2" borderId="0" xfId="0" applyFont="1" applyFill="1" applyAlignment="1">
      <alignment horizontal="justify"/>
    </xf>
    <xf numFmtId="0" fontId="0" fillId="2" borderId="0" xfId="0" applyFill="1" applyAlignment="1">
      <alignment horizontal="justify"/>
    </xf>
    <xf numFmtId="0" fontId="11" fillId="11" borderId="15" xfId="0" applyFont="1" applyFill="1" applyBorder="1" applyAlignment="1">
      <alignment horizontal="center"/>
    </xf>
    <xf numFmtId="0" fontId="16" fillId="2" borderId="0" xfId="0" applyFont="1" applyFill="1" applyAlignment="1">
      <alignment horizontal="right"/>
    </xf>
    <xf numFmtId="0" fontId="16" fillId="2" borderId="0" xfId="0" applyFont="1" applyFill="1" applyAlignment="1">
      <alignment horizontal="right" vertical="center"/>
    </xf>
    <xf numFmtId="0" fontId="21" fillId="2" borderId="0" xfId="0" applyFont="1" applyFill="1"/>
    <xf numFmtId="0" fontId="17" fillId="2" borderId="0" xfId="0" applyFont="1" applyFill="1" applyAlignment="1">
      <alignment vertical="top"/>
    </xf>
    <xf numFmtId="0" fontId="0" fillId="2" borderId="0" xfId="0" applyFill="1" applyAlignment="1">
      <alignment vertical="top"/>
    </xf>
    <xf numFmtId="0" fontId="23" fillId="2" borderId="0" xfId="0" applyFont="1" applyFill="1" applyAlignment="1">
      <alignment vertical="top" wrapText="1"/>
    </xf>
    <xf numFmtId="0" fontId="11" fillId="11" borderId="3" xfId="0" applyFont="1" applyFill="1" applyBorder="1" applyAlignment="1">
      <alignment horizontal="center" vertical="center"/>
    </xf>
    <xf numFmtId="0" fontId="16" fillId="2" borderId="0" xfId="0" applyFont="1" applyFill="1" applyAlignment="1">
      <alignment horizontal="center"/>
    </xf>
    <xf numFmtId="0" fontId="11" fillId="8" borderId="1" xfId="0" applyFont="1" applyFill="1" applyBorder="1" applyAlignment="1">
      <alignment horizontal="center"/>
    </xf>
    <xf numFmtId="0" fontId="11" fillId="8" borderId="15" xfId="0" applyFont="1" applyFill="1" applyBorder="1" applyAlignment="1">
      <alignment horizontal="center"/>
    </xf>
    <xf numFmtId="0" fontId="11" fillId="8" borderId="3" xfId="0" applyFont="1" applyFill="1" applyBorder="1" applyAlignment="1">
      <alignment horizontal="center"/>
    </xf>
    <xf numFmtId="0" fontId="18" fillId="2" borderId="0" xfId="0" applyFont="1" applyFill="1"/>
    <xf numFmtId="0" fontId="11" fillId="10" borderId="1" xfId="0" applyFont="1" applyFill="1" applyBorder="1" applyAlignment="1">
      <alignment horizontal="center"/>
    </xf>
    <xf numFmtId="0" fontId="24" fillId="2" borderId="0" xfId="0" applyFont="1" applyFill="1" applyAlignment="1">
      <alignment horizontal="right"/>
    </xf>
    <xf numFmtId="0" fontId="11" fillId="10" borderId="15" xfId="0" applyFont="1" applyFill="1" applyBorder="1" applyAlignment="1">
      <alignment horizontal="center"/>
    </xf>
    <xf numFmtId="0" fontId="11" fillId="10" borderId="3" xfId="0" applyFont="1" applyFill="1" applyBorder="1" applyAlignment="1">
      <alignment horizontal="center"/>
    </xf>
    <xf numFmtId="2" fontId="16" fillId="2" borderId="0" xfId="0" applyNumberFormat="1" applyFont="1" applyFill="1" applyAlignment="1">
      <alignment horizontal="right" vertical="center"/>
    </xf>
    <xf numFmtId="0" fontId="11" fillId="9" borderId="1" xfId="0" applyFont="1" applyFill="1" applyBorder="1" applyAlignment="1">
      <alignment horizontal="center"/>
    </xf>
    <xf numFmtId="0" fontId="11" fillId="9" borderId="15" xfId="0" applyFont="1" applyFill="1" applyBorder="1" applyAlignment="1">
      <alignment horizontal="center"/>
    </xf>
    <xf numFmtId="2" fontId="17" fillId="2" borderId="0" xfId="0" applyNumberFormat="1" applyFont="1" applyFill="1"/>
    <xf numFmtId="0" fontId="11" fillId="9" borderId="3" xfId="0" applyFont="1" applyFill="1" applyBorder="1" applyAlignment="1">
      <alignment horizontal="center"/>
    </xf>
    <xf numFmtId="0" fontId="7" fillId="2" borderId="0" xfId="0" applyFont="1" applyFill="1" applyAlignment="1">
      <alignment horizontal="center"/>
    </xf>
    <xf numFmtId="0" fontId="0" fillId="2" borderId="0" xfId="0" applyFill="1" applyAlignment="1">
      <alignment horizontal="left" vertical="center"/>
    </xf>
    <xf numFmtId="0" fontId="11" fillId="2" borderId="5" xfId="0" applyFont="1" applyFill="1" applyBorder="1" applyAlignment="1">
      <alignment horizontal="center"/>
    </xf>
    <xf numFmtId="2" fontId="1" fillId="3" borderId="6" xfId="0" applyNumberFormat="1" applyFont="1" applyFill="1" applyBorder="1"/>
    <xf numFmtId="0" fontId="0" fillId="2" borderId="0" xfId="0" applyFill="1" applyAlignment="1">
      <alignment horizontal="center"/>
    </xf>
    <xf numFmtId="0" fontId="17" fillId="2" borderId="0" xfId="0" applyFont="1" applyFill="1" applyAlignment="1">
      <alignment horizontal="left" vertical="center"/>
    </xf>
    <xf numFmtId="0" fontId="19" fillId="2" borderId="0" xfId="0" applyFont="1" applyFill="1" applyAlignment="1">
      <alignment horizontal="center"/>
    </xf>
    <xf numFmtId="0" fontId="19" fillId="2" borderId="0" xfId="0" applyFont="1" applyFill="1" applyAlignment="1">
      <alignment vertical="center"/>
    </xf>
    <xf numFmtId="0" fontId="17" fillId="2" borderId="0" xfId="0" applyFont="1" applyFill="1" applyAlignment="1">
      <alignment horizontal="center"/>
    </xf>
    <xf numFmtId="164" fontId="17" fillId="2" borderId="0" xfId="0" applyNumberFormat="1" applyFont="1" applyFill="1"/>
    <xf numFmtId="0" fontId="20" fillId="2" borderId="0" xfId="0" applyFont="1" applyFill="1" applyAlignment="1">
      <alignment horizontal="justify" vertical="center"/>
    </xf>
    <xf numFmtId="2" fontId="16" fillId="2" borderId="0" xfId="0" applyNumberFormat="1" applyFont="1" applyFill="1"/>
    <xf numFmtId="0" fontId="0" fillId="2" borderId="7" xfId="0" applyFill="1" applyBorder="1"/>
    <xf numFmtId="0" fontId="0" fillId="12" borderId="0" xfId="0" applyFill="1"/>
    <xf numFmtId="0" fontId="1" fillId="2" borderId="7" xfId="0" applyFont="1" applyFill="1" applyBorder="1" applyAlignment="1">
      <alignment horizontal="center" vertical="center"/>
    </xf>
    <xf numFmtId="0" fontId="1" fillId="12" borderId="0" xfId="0" applyFont="1" applyFill="1" applyAlignment="1">
      <alignment horizontal="center" vertical="center"/>
    </xf>
    <xf numFmtId="0" fontId="0" fillId="12" borderId="0" xfId="0" applyFill="1" applyAlignment="1">
      <alignment vertical="center"/>
    </xf>
    <xf numFmtId="0" fontId="0" fillId="12" borderId="0" xfId="0" applyFill="1" applyAlignment="1">
      <alignment horizontal="right" vertical="center"/>
    </xf>
    <xf numFmtId="2" fontId="0" fillId="2" borderId="7" xfId="0" applyNumberFormat="1" applyFill="1" applyBorder="1" applyAlignment="1">
      <alignment horizontal="right" vertical="center"/>
    </xf>
    <xf numFmtId="2" fontId="0" fillId="12" borderId="0" xfId="0" applyNumberFormat="1" applyFill="1" applyAlignment="1">
      <alignment horizontal="right" vertical="center"/>
    </xf>
    <xf numFmtId="0" fontId="3" fillId="12" borderId="0" xfId="0" applyFont="1" applyFill="1" applyAlignment="1">
      <alignment horizontal="justify"/>
    </xf>
    <xf numFmtId="0" fontId="0" fillId="12" borderId="0" xfId="0" applyFill="1" applyAlignment="1">
      <alignment horizontal="justify"/>
    </xf>
    <xf numFmtId="2" fontId="0" fillId="12" borderId="7" xfId="0" applyNumberFormat="1" applyFill="1" applyBorder="1" applyAlignment="1">
      <alignment horizontal="right" vertical="center"/>
    </xf>
    <xf numFmtId="0" fontId="1" fillId="5" borderId="5" xfId="0" applyFont="1" applyFill="1" applyBorder="1" applyAlignment="1">
      <alignment horizontal="right"/>
    </xf>
    <xf numFmtId="0" fontId="2" fillId="5" borderId="6" xfId="0" applyFont="1" applyFill="1" applyBorder="1" applyAlignment="1">
      <alignment horizontal="right" vertical="center"/>
    </xf>
    <xf numFmtId="0" fontId="14" fillId="12" borderId="0" xfId="0" applyFont="1" applyFill="1"/>
    <xf numFmtId="0" fontId="0" fillId="12" borderId="0" xfId="0" applyFill="1" applyAlignment="1">
      <alignment vertical="top"/>
    </xf>
    <xf numFmtId="0" fontId="1" fillId="12" borderId="0" xfId="0" applyFont="1" applyFill="1" applyAlignment="1">
      <alignment horizontal="right"/>
    </xf>
    <xf numFmtId="0" fontId="2" fillId="12" borderId="0" xfId="0" applyFont="1" applyFill="1" applyAlignment="1">
      <alignment horizontal="right" vertical="center"/>
    </xf>
    <xf numFmtId="0" fontId="2" fillId="12" borderId="0" xfId="0" applyFont="1" applyFill="1" applyAlignment="1">
      <alignment horizontal="right"/>
    </xf>
    <xf numFmtId="0" fontId="2" fillId="12" borderId="0" xfId="0" applyFont="1" applyFill="1" applyAlignment="1">
      <alignment horizontal="center"/>
    </xf>
    <xf numFmtId="49" fontId="13" fillId="2" borderId="29" xfId="0" applyNumberFormat="1" applyFont="1" applyFill="1" applyBorder="1" applyAlignment="1">
      <alignment vertical="top" wrapText="1"/>
    </xf>
    <xf numFmtId="49" fontId="13" fillId="2" borderId="0" xfId="0" applyNumberFormat="1" applyFont="1" applyFill="1" applyAlignment="1">
      <alignment vertical="top" wrapText="1"/>
    </xf>
    <xf numFmtId="0" fontId="8" fillId="12" borderId="0" xfId="0" applyFont="1" applyFill="1"/>
    <xf numFmtId="0" fontId="9" fillId="12" borderId="0" xfId="0" applyFont="1" applyFill="1" applyAlignment="1">
      <alignment horizontal="right"/>
    </xf>
    <xf numFmtId="2" fontId="2" fillId="5" borderId="6" xfId="0" applyNumberFormat="1" applyFont="1" applyFill="1" applyBorder="1" applyAlignment="1">
      <alignment horizontal="right" vertical="center"/>
    </xf>
    <xf numFmtId="2" fontId="2" fillId="12" borderId="0" xfId="0" applyNumberFormat="1" applyFont="1" applyFill="1" applyAlignment="1">
      <alignment horizontal="right" vertical="center"/>
    </xf>
    <xf numFmtId="2" fontId="27" fillId="2" borderId="0" xfId="0" applyNumberFormat="1" applyFont="1" applyFill="1" applyAlignment="1">
      <alignment vertical="center" wrapText="1"/>
    </xf>
    <xf numFmtId="2" fontId="0" fillId="12" borderId="0" xfId="0" applyNumberFormat="1" applyFill="1"/>
    <xf numFmtId="0" fontId="0" fillId="2" borderId="16" xfId="0" applyFill="1" applyBorder="1"/>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2" borderId="16" xfId="0" applyFill="1" applyBorder="1" applyAlignment="1">
      <alignment horizontal="center"/>
    </xf>
    <xf numFmtId="0" fontId="0" fillId="2" borderId="17" xfId="0" applyFill="1" applyBorder="1"/>
    <xf numFmtId="0" fontId="0" fillId="12" borderId="0" xfId="0" applyFill="1" applyAlignment="1">
      <alignment horizontal="left" vertical="center"/>
    </xf>
    <xf numFmtId="0" fontId="7" fillId="12" borderId="0" xfId="0" applyFont="1" applyFill="1" applyAlignment="1">
      <alignment horizontal="center"/>
    </xf>
    <xf numFmtId="0" fontId="7" fillId="12" borderId="0" xfId="0" applyFont="1" applyFill="1" applyAlignment="1">
      <alignment vertical="center"/>
    </xf>
    <xf numFmtId="0" fontId="7" fillId="5" borderId="5" xfId="0" applyFont="1" applyFill="1" applyBorder="1" applyAlignment="1">
      <alignment vertical="center"/>
    </xf>
    <xf numFmtId="2" fontId="1" fillId="5" borderId="6" xfId="0" applyNumberFormat="1" applyFont="1" applyFill="1" applyBorder="1" applyAlignment="1">
      <alignment horizontal="right" vertical="center"/>
    </xf>
    <xf numFmtId="0" fontId="6" fillId="12" borderId="0" xfId="0" applyFont="1" applyFill="1"/>
    <xf numFmtId="0" fontId="7" fillId="5" borderId="5" xfId="0" applyFont="1" applyFill="1" applyBorder="1" applyAlignment="1">
      <alignment horizontal="center"/>
    </xf>
    <xf numFmtId="0" fontId="1" fillId="5" borderId="6" xfId="0" applyFont="1" applyFill="1" applyBorder="1" applyAlignment="1">
      <alignment horizontal="right"/>
    </xf>
    <xf numFmtId="0" fontId="0" fillId="5" borderId="5" xfId="0" applyFill="1" applyBorder="1"/>
    <xf numFmtId="0" fontId="0" fillId="12" borderId="0" xfId="0" applyFill="1" applyAlignment="1">
      <alignment horizontal="center"/>
    </xf>
    <xf numFmtId="0" fontId="0" fillId="5" borderId="6" xfId="0" applyFill="1" applyBorder="1"/>
    <xf numFmtId="0" fontId="0" fillId="5" borderId="12" xfId="0" applyFill="1" applyBorder="1"/>
    <xf numFmtId="2" fontId="0" fillId="7" borderId="12" xfId="0" applyNumberFormat="1" applyFill="1" applyBorder="1"/>
    <xf numFmtId="164" fontId="0" fillId="12" borderId="0" xfId="0" applyNumberFormat="1" applyFill="1"/>
    <xf numFmtId="0" fontId="5" fillId="12" borderId="0" xfId="0" applyFont="1" applyFill="1" applyAlignment="1">
      <alignment horizontal="justify" vertical="center"/>
    </xf>
    <xf numFmtId="0" fontId="0" fillId="5" borderId="12" xfId="0" applyFill="1" applyBorder="1" applyAlignment="1">
      <alignment horizontal="right" vertical="center"/>
    </xf>
    <xf numFmtId="2" fontId="0" fillId="6" borderId="12" xfId="0" applyNumberFormat="1" applyFill="1" applyBorder="1" applyAlignment="1">
      <alignment horizontal="right" vertical="center"/>
    </xf>
    <xf numFmtId="2" fontId="1" fillId="5" borderId="6" xfId="0" applyNumberFormat="1" applyFont="1" applyFill="1" applyBorder="1"/>
    <xf numFmtId="0" fontId="0" fillId="5" borderId="2" xfId="0" applyFill="1" applyBorder="1" applyAlignment="1">
      <alignment horizontal="right" vertical="center"/>
    </xf>
    <xf numFmtId="2" fontId="0" fillId="6" borderId="12" xfId="0" applyNumberFormat="1" applyFill="1" applyBorder="1"/>
    <xf numFmtId="2" fontId="0" fillId="6" borderId="4" xfId="0" applyNumberFormat="1" applyFill="1" applyBorder="1"/>
    <xf numFmtId="0" fontId="11" fillId="8" borderId="41" xfId="0" applyFont="1" applyFill="1" applyBorder="1" applyAlignment="1">
      <alignment horizontal="center"/>
    </xf>
    <xf numFmtId="0" fontId="28" fillId="14" borderId="28" xfId="0" applyFont="1" applyFill="1" applyBorder="1" applyAlignment="1">
      <alignment horizontal="center"/>
    </xf>
    <xf numFmtId="0" fontId="28" fillId="14" borderId="39" xfId="0" applyFont="1" applyFill="1" applyBorder="1" applyAlignment="1">
      <alignment horizontal="center"/>
    </xf>
    <xf numFmtId="0" fontId="28" fillId="14" borderId="12" xfId="0" applyFont="1" applyFill="1" applyBorder="1" applyAlignment="1">
      <alignment horizontal="center"/>
    </xf>
    <xf numFmtId="0" fontId="13" fillId="2" borderId="2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 xfId="0" applyFont="1" applyFill="1" applyBorder="1" applyAlignment="1">
      <alignment horizontal="center" vertical="center"/>
    </xf>
    <xf numFmtId="0" fontId="26" fillId="0" borderId="31"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2"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2" fontId="27" fillId="2" borderId="31" xfId="0" applyNumberFormat="1" applyFont="1" applyFill="1" applyBorder="1" applyAlignment="1">
      <alignment horizontal="left" vertical="center" wrapText="1"/>
    </xf>
    <xf numFmtId="2" fontId="27" fillId="2" borderId="29" xfId="0" applyNumberFormat="1" applyFont="1" applyFill="1" applyBorder="1" applyAlignment="1">
      <alignment horizontal="left" vertical="center" wrapText="1"/>
    </xf>
    <xf numFmtId="2" fontId="27" fillId="2" borderId="30" xfId="0" applyNumberFormat="1" applyFont="1" applyFill="1" applyBorder="1" applyAlignment="1">
      <alignment horizontal="left" vertical="center" wrapText="1"/>
    </xf>
    <xf numFmtId="2" fontId="27" fillId="2" borderId="33" xfId="0" applyNumberFormat="1" applyFont="1" applyFill="1" applyBorder="1" applyAlignment="1">
      <alignment horizontal="left" vertical="center" wrapText="1"/>
    </xf>
    <xf numFmtId="2" fontId="27" fillId="2" borderId="40" xfId="0" applyNumberFormat="1" applyFont="1" applyFill="1" applyBorder="1" applyAlignment="1">
      <alignment horizontal="left" vertical="center" wrapText="1"/>
    </xf>
    <xf numFmtId="2" fontId="27" fillId="2" borderId="35" xfId="0" applyNumberFormat="1" applyFont="1" applyFill="1" applyBorder="1" applyAlignment="1">
      <alignment horizontal="left" vertical="center" wrapText="1"/>
    </xf>
    <xf numFmtId="0" fontId="17" fillId="2" borderId="0" xfId="0" applyFont="1" applyFill="1" applyAlignment="1">
      <alignment horizontal="center"/>
    </xf>
    <xf numFmtId="0" fontId="0" fillId="9" borderId="21" xfId="0" applyFill="1" applyBorder="1" applyAlignment="1">
      <alignment horizontal="left" vertical="center"/>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0" fillId="9" borderId="9" xfId="0" applyFill="1" applyBorder="1" applyAlignment="1">
      <alignment horizontal="left" vertical="center"/>
    </xf>
    <xf numFmtId="0" fontId="0" fillId="9" borderId="10" xfId="0" applyFill="1" applyBorder="1" applyAlignment="1">
      <alignment horizontal="left" vertical="center"/>
    </xf>
    <xf numFmtId="0" fontId="0" fillId="9" borderId="11" xfId="0" applyFill="1" applyBorder="1" applyAlignment="1">
      <alignment horizontal="left" vertical="center"/>
    </xf>
    <xf numFmtId="0" fontId="0" fillId="9" borderId="24" xfId="0" applyFill="1" applyBorder="1" applyAlignment="1">
      <alignment horizontal="left" vertical="center"/>
    </xf>
    <xf numFmtId="0" fontId="0" fillId="9" borderId="25" xfId="0" applyFill="1" applyBorder="1" applyAlignment="1">
      <alignment horizontal="left" vertical="center"/>
    </xf>
    <xf numFmtId="0" fontId="0" fillId="9" borderId="26" xfId="0" applyFill="1" applyBorder="1" applyAlignment="1">
      <alignment horizontal="left" vertical="center"/>
    </xf>
    <xf numFmtId="0" fontId="0" fillId="10" borderId="21" xfId="0" applyFill="1" applyBorder="1" applyAlignment="1">
      <alignment horizontal="left" vertical="center"/>
    </xf>
    <xf numFmtId="0" fontId="0" fillId="10" borderId="22" xfId="0" applyFill="1" applyBorder="1" applyAlignment="1">
      <alignment horizontal="left" vertical="center"/>
    </xf>
    <xf numFmtId="0" fontId="0" fillId="10" borderId="23" xfId="0" applyFill="1" applyBorder="1" applyAlignment="1">
      <alignment horizontal="left" vertical="center"/>
    </xf>
    <xf numFmtId="0" fontId="0" fillId="10" borderId="9" xfId="0" applyFill="1" applyBorder="1" applyAlignment="1">
      <alignment horizontal="left" vertical="center"/>
    </xf>
    <xf numFmtId="0" fontId="0" fillId="10" borderId="10" xfId="0" applyFill="1" applyBorder="1" applyAlignment="1">
      <alignment horizontal="left" vertical="center"/>
    </xf>
    <xf numFmtId="0" fontId="0" fillId="10" borderId="11" xfId="0" applyFill="1" applyBorder="1" applyAlignment="1">
      <alignment horizontal="left" vertical="center"/>
    </xf>
    <xf numFmtId="0" fontId="0" fillId="10" borderId="24" xfId="0" applyFill="1" applyBorder="1" applyAlignment="1">
      <alignment horizontal="left" vertical="center"/>
    </xf>
    <xf numFmtId="0" fontId="0" fillId="10" borderId="25" xfId="0" applyFill="1" applyBorder="1" applyAlignment="1">
      <alignment horizontal="left" vertical="center"/>
    </xf>
    <xf numFmtId="0" fontId="0" fillId="10" borderId="26" xfId="0" applyFill="1" applyBorder="1" applyAlignment="1">
      <alignment horizontal="left" vertical="center"/>
    </xf>
    <xf numFmtId="0" fontId="1" fillId="2" borderId="2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2" xfId="0" applyFont="1" applyFill="1" applyBorder="1" applyAlignment="1">
      <alignment horizontal="center" vertical="center"/>
    </xf>
    <xf numFmtId="0" fontId="1" fillId="13" borderId="31" xfId="0" applyFont="1" applyFill="1" applyBorder="1" applyAlignment="1">
      <alignment horizontal="center" vertical="center" textRotation="90"/>
    </xf>
    <xf numFmtId="0" fontId="1" fillId="13" borderId="30" xfId="0" applyFont="1" applyFill="1" applyBorder="1" applyAlignment="1">
      <alignment horizontal="center" vertical="center" textRotation="90"/>
    </xf>
    <xf numFmtId="0" fontId="1" fillId="13" borderId="32" xfId="0" applyFont="1" applyFill="1" applyBorder="1" applyAlignment="1">
      <alignment horizontal="center" vertical="center" textRotation="90"/>
    </xf>
    <xf numFmtId="0" fontId="1" fillId="13" borderId="34" xfId="0" applyFont="1" applyFill="1" applyBorder="1" applyAlignment="1">
      <alignment horizontal="center" vertical="center" textRotation="90"/>
    </xf>
    <xf numFmtId="0" fontId="1" fillId="13" borderId="33" xfId="0" applyFont="1" applyFill="1" applyBorder="1" applyAlignment="1">
      <alignment horizontal="center" vertical="center" textRotation="90"/>
    </xf>
    <xf numFmtId="0" fontId="1" fillId="13" borderId="35" xfId="0" applyFont="1" applyFill="1" applyBorder="1" applyAlignment="1">
      <alignment horizontal="center" vertical="center" textRotation="90"/>
    </xf>
    <xf numFmtId="0" fontId="0" fillId="11" borderId="18" xfId="0" applyFill="1" applyBorder="1" applyAlignment="1">
      <alignment horizontal="left" vertical="center"/>
    </xf>
    <xf numFmtId="49" fontId="12" fillId="14" borderId="31" xfId="0" applyNumberFormat="1" applyFont="1" applyFill="1" applyBorder="1" applyAlignment="1">
      <alignment horizontal="justify" vertical="top" wrapText="1"/>
    </xf>
    <xf numFmtId="49" fontId="13" fillId="14" borderId="29" xfId="0" applyNumberFormat="1" applyFont="1" applyFill="1" applyBorder="1" applyAlignment="1">
      <alignment horizontal="justify" vertical="top" wrapText="1"/>
    </xf>
    <xf numFmtId="49" fontId="13" fillId="14" borderId="30" xfId="0" applyNumberFormat="1" applyFont="1" applyFill="1" applyBorder="1" applyAlignment="1">
      <alignment horizontal="justify" vertical="top" wrapText="1"/>
    </xf>
    <xf numFmtId="49" fontId="13" fillId="14" borderId="32" xfId="0" applyNumberFormat="1" applyFont="1" applyFill="1" applyBorder="1" applyAlignment="1">
      <alignment horizontal="justify" vertical="top" wrapText="1"/>
    </xf>
    <xf numFmtId="49" fontId="13" fillId="14" borderId="0" xfId="0" applyNumberFormat="1" applyFont="1" applyFill="1" applyAlignment="1">
      <alignment horizontal="justify" vertical="top" wrapText="1"/>
    </xf>
    <xf numFmtId="49" fontId="13" fillId="14" borderId="34" xfId="0" applyNumberFormat="1" applyFont="1" applyFill="1" applyBorder="1" applyAlignment="1">
      <alignment horizontal="justify" vertical="top" wrapText="1"/>
    </xf>
    <xf numFmtId="49" fontId="13" fillId="14" borderId="33" xfId="0" applyNumberFormat="1" applyFont="1" applyFill="1" applyBorder="1" applyAlignment="1">
      <alignment horizontal="justify" vertical="top" wrapText="1"/>
    </xf>
    <xf numFmtId="49" fontId="13" fillId="14" borderId="40" xfId="0" applyNumberFormat="1" applyFont="1" applyFill="1" applyBorder="1" applyAlignment="1">
      <alignment horizontal="justify" vertical="top" wrapText="1"/>
    </xf>
    <xf numFmtId="49" fontId="13" fillId="14" borderId="35" xfId="0" applyNumberFormat="1" applyFont="1" applyFill="1" applyBorder="1" applyAlignment="1">
      <alignment horizontal="justify" vertical="top" wrapText="1"/>
    </xf>
    <xf numFmtId="0" fontId="0" fillId="11" borderId="20" xfId="0" applyFill="1" applyBorder="1" applyAlignment="1">
      <alignment horizontal="left" vertical="center"/>
    </xf>
    <xf numFmtId="0" fontId="1" fillId="13" borderId="14" xfId="0" applyFont="1" applyFill="1" applyBorder="1" applyAlignment="1">
      <alignment horizontal="center" vertical="center" textRotation="90"/>
    </xf>
    <xf numFmtId="0" fontId="1" fillId="13" borderId="27" xfId="0" applyFont="1" applyFill="1" applyBorder="1" applyAlignment="1">
      <alignment horizontal="center" vertical="center" textRotation="90"/>
    </xf>
    <xf numFmtId="0" fontId="1" fillId="13" borderId="13" xfId="0" applyFont="1" applyFill="1" applyBorder="1" applyAlignment="1">
      <alignment horizontal="center" vertical="center" textRotation="90"/>
    </xf>
    <xf numFmtId="0" fontId="0" fillId="8" borderId="42" xfId="0" applyFill="1" applyBorder="1" applyAlignment="1">
      <alignment horizontal="left" vertical="center"/>
    </xf>
    <xf numFmtId="0" fontId="0" fillId="8" borderId="16" xfId="0" applyFill="1" applyBorder="1" applyAlignment="1">
      <alignment horizontal="left" vertical="center"/>
    </xf>
    <xf numFmtId="0" fontId="0" fillId="8" borderId="17" xfId="0" applyFill="1" applyBorder="1" applyAlignment="1">
      <alignment horizontal="left" vertical="center"/>
    </xf>
    <xf numFmtId="0" fontId="0" fillId="8" borderId="9" xfId="0" applyFill="1" applyBorder="1" applyAlignment="1">
      <alignment horizontal="left" vertical="center"/>
    </xf>
    <xf numFmtId="0" fontId="0" fillId="8" borderId="10" xfId="0" applyFill="1" applyBorder="1" applyAlignment="1">
      <alignment horizontal="left" vertical="center"/>
    </xf>
    <xf numFmtId="0" fontId="0" fillId="8" borderId="11"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0" fontId="0" fillId="8" borderId="26"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23" xfId="0" applyFill="1" applyBorder="1" applyAlignment="1">
      <alignment horizontal="left" vertical="center"/>
    </xf>
    <xf numFmtId="2" fontId="25" fillId="2" borderId="5" xfId="0" applyNumberFormat="1" applyFont="1" applyFill="1" applyBorder="1" applyAlignment="1">
      <alignment horizontal="center" vertical="center" wrapText="1"/>
    </xf>
    <xf numFmtId="2" fontId="25" fillId="2" borderId="36" xfId="0" applyNumberFormat="1" applyFont="1" applyFill="1" applyBorder="1" applyAlignment="1">
      <alignment horizontal="center" vertical="center" wrapText="1"/>
    </xf>
    <xf numFmtId="2" fontId="25" fillId="2" borderId="6" xfId="0" applyNumberFormat="1" applyFont="1" applyFill="1" applyBorder="1" applyAlignment="1">
      <alignment horizontal="center" vertical="center" wrapText="1"/>
    </xf>
    <xf numFmtId="0" fontId="21" fillId="2" borderId="0" xfId="0" applyFont="1" applyFill="1" applyAlignment="1">
      <alignment horizontal="left"/>
    </xf>
    <xf numFmtId="0" fontId="0" fillId="11" borderId="8" xfId="0" applyFill="1" applyBorder="1" applyAlignment="1">
      <alignment horizontal="left" vertical="center"/>
    </xf>
    <xf numFmtId="49" fontId="13" fillId="14" borderId="31" xfId="0" applyNumberFormat="1" applyFont="1" applyFill="1" applyBorder="1" applyAlignment="1">
      <alignment horizontal="left" vertical="top" wrapText="1"/>
    </xf>
    <xf numFmtId="49" fontId="13" fillId="14" borderId="29" xfId="0" applyNumberFormat="1" applyFont="1" applyFill="1" applyBorder="1" applyAlignment="1">
      <alignment horizontal="left" vertical="top" wrapText="1"/>
    </xf>
    <xf numFmtId="49" fontId="13" fillId="14" borderId="30" xfId="0" applyNumberFormat="1" applyFont="1" applyFill="1" applyBorder="1" applyAlignment="1">
      <alignment horizontal="left" vertical="top" wrapText="1"/>
    </xf>
    <xf numFmtId="49" fontId="13" fillId="14" borderId="32" xfId="0" applyNumberFormat="1" applyFont="1" applyFill="1" applyBorder="1" applyAlignment="1">
      <alignment horizontal="left" vertical="top" wrapText="1"/>
    </xf>
    <xf numFmtId="49" fontId="13" fillId="14" borderId="0" xfId="0" applyNumberFormat="1" applyFont="1" applyFill="1" applyAlignment="1">
      <alignment horizontal="left" vertical="top" wrapText="1"/>
    </xf>
    <xf numFmtId="49" fontId="13" fillId="14" borderId="34" xfId="0" applyNumberFormat="1" applyFont="1" applyFill="1" applyBorder="1" applyAlignment="1">
      <alignment horizontal="left" vertical="top" wrapText="1"/>
    </xf>
    <xf numFmtId="49" fontId="13" fillId="14" borderId="33" xfId="0" applyNumberFormat="1" applyFont="1" applyFill="1" applyBorder="1" applyAlignment="1">
      <alignment horizontal="left" vertical="top" wrapText="1"/>
    </xf>
    <xf numFmtId="49" fontId="13" fillId="14" borderId="40" xfId="0" applyNumberFormat="1" applyFont="1" applyFill="1" applyBorder="1" applyAlignment="1">
      <alignment horizontal="left" vertical="top" wrapText="1"/>
    </xf>
    <xf numFmtId="49" fontId="13" fillId="14" borderId="35" xfId="0" applyNumberFormat="1" applyFont="1" applyFill="1" applyBorder="1" applyAlignment="1">
      <alignment horizontal="left" vertical="top" wrapText="1"/>
    </xf>
    <xf numFmtId="0" fontId="14" fillId="12" borderId="0" xfId="0" applyFont="1" applyFill="1" applyAlignment="1">
      <alignment horizontal="left"/>
    </xf>
    <xf numFmtId="0" fontId="13" fillId="12" borderId="0" xfId="0" applyFont="1" applyFill="1" applyAlignment="1">
      <alignment horizontal="justify" vertical="top" wrapText="1"/>
    </xf>
    <xf numFmtId="0" fontId="0" fillId="5" borderId="14" xfId="0"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xf numFmtId="0" fontId="0" fillId="5" borderId="3" xfId="0" applyFill="1" applyBorder="1" applyAlignment="1">
      <alignment horizontal="center"/>
    </xf>
    <xf numFmtId="0" fontId="0" fillId="12" borderId="0" xfId="0" applyFill="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image" Target="../media/image10.png"/><Relationship Id="rId12"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4.jpe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8</xdr:col>
      <xdr:colOff>276225</xdr:colOff>
      <xdr:row>104</xdr:row>
      <xdr:rowOff>0</xdr:rowOff>
    </xdr:from>
    <xdr:ext cx="65" cy="172227"/>
    <xdr:sp macro="" textlink="">
      <xdr:nvSpPr>
        <xdr:cNvPr id="4" name="CaixaDeTexto 3">
          <a:extLst>
            <a:ext uri="{FF2B5EF4-FFF2-40B4-BE49-F238E27FC236}">
              <a16:creationId xmlns:a16="http://schemas.microsoft.com/office/drawing/2014/main" id="{343B1447-981C-41D2-9AAA-CDAC85D86AB9}"/>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23</xdr:row>
      <xdr:rowOff>0</xdr:rowOff>
    </xdr:from>
    <xdr:to>
      <xdr:col>3</xdr:col>
      <xdr:colOff>38100</xdr:colOff>
      <xdr:row>24</xdr:row>
      <xdr:rowOff>28575</xdr:rowOff>
    </xdr:to>
    <xdr:pic>
      <xdr:nvPicPr>
        <xdr:cNvPr id="5" name="Imagem 4">
          <a:extLst>
            <a:ext uri="{FF2B5EF4-FFF2-40B4-BE49-F238E27FC236}">
              <a16:creationId xmlns:a16="http://schemas.microsoft.com/office/drawing/2014/main" id="{1F3C3C62-83CB-4DA7-9578-2AC0D16BBD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 name="Imagem 5">
          <a:extLst>
            <a:ext uri="{FF2B5EF4-FFF2-40B4-BE49-F238E27FC236}">
              <a16:creationId xmlns:a16="http://schemas.microsoft.com/office/drawing/2014/main" id="{B4BC11CC-5E55-4777-839B-438E7ABA065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7" name="Imagem 6">
          <a:extLst>
            <a:ext uri="{FF2B5EF4-FFF2-40B4-BE49-F238E27FC236}">
              <a16:creationId xmlns:a16="http://schemas.microsoft.com/office/drawing/2014/main" id="{3E45A6DB-7067-4697-A77C-467CA045BF7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107</xdr:row>
      <xdr:rowOff>0</xdr:rowOff>
    </xdr:from>
    <xdr:ext cx="65" cy="172227"/>
    <xdr:sp macro="" textlink="">
      <xdr:nvSpPr>
        <xdr:cNvPr id="8" name="CaixaDeTexto 7">
          <a:extLst>
            <a:ext uri="{FF2B5EF4-FFF2-40B4-BE49-F238E27FC236}">
              <a16:creationId xmlns:a16="http://schemas.microsoft.com/office/drawing/2014/main" id="{7B6570D6-1920-4EE4-A0A2-616153B71935}"/>
            </a:ext>
          </a:extLst>
        </xdr:cNvPr>
        <xdr:cNvSpPr txBox="1"/>
      </xdr:nvSpPr>
      <xdr:spPr>
        <a:xfrm>
          <a:off x="8763000" y="2423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26</xdr:row>
      <xdr:rowOff>0</xdr:rowOff>
    </xdr:from>
    <xdr:to>
      <xdr:col>3</xdr:col>
      <xdr:colOff>38100</xdr:colOff>
      <xdr:row>27</xdr:row>
      <xdr:rowOff>28575</xdr:rowOff>
    </xdr:to>
    <xdr:pic>
      <xdr:nvPicPr>
        <xdr:cNvPr id="9" name="Imagem 8">
          <a:extLst>
            <a:ext uri="{FF2B5EF4-FFF2-40B4-BE49-F238E27FC236}">
              <a16:creationId xmlns:a16="http://schemas.microsoft.com/office/drawing/2014/main" id="{64957DF9-8E94-4DA3-8260-077BC26A88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 name="Imagem 9">
          <a:extLst>
            <a:ext uri="{FF2B5EF4-FFF2-40B4-BE49-F238E27FC236}">
              <a16:creationId xmlns:a16="http://schemas.microsoft.com/office/drawing/2014/main" id="{E722090C-C24E-4B5E-834D-B2BCEF12F1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 name="Imagem 10">
          <a:extLst>
            <a:ext uri="{FF2B5EF4-FFF2-40B4-BE49-F238E27FC236}">
              <a16:creationId xmlns:a16="http://schemas.microsoft.com/office/drawing/2014/main" id="{7A2154BA-A2AE-403D-8CB0-2441D2D4FA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 name="Imagem 11">
          <a:extLst>
            <a:ext uri="{FF2B5EF4-FFF2-40B4-BE49-F238E27FC236}">
              <a16:creationId xmlns:a16="http://schemas.microsoft.com/office/drawing/2014/main" id="{8383A0D9-C57F-410F-9022-B1E15AC4D48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13" name="CaixaDeTexto 12">
          <a:extLst>
            <a:ext uri="{FF2B5EF4-FFF2-40B4-BE49-F238E27FC236}">
              <a16:creationId xmlns:a16="http://schemas.microsoft.com/office/drawing/2014/main" id="{B50634C8-D287-4DE8-8804-7CB09FF3599F}"/>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14" name="CaixaDeTexto 13">
          <a:extLst>
            <a:ext uri="{FF2B5EF4-FFF2-40B4-BE49-F238E27FC236}">
              <a16:creationId xmlns:a16="http://schemas.microsoft.com/office/drawing/2014/main" id="{7A2A9498-CA20-4A90-89E4-BC36D636B2FA}"/>
            </a:ext>
          </a:extLst>
        </xdr:cNvPr>
        <xdr:cNvSpPr txBox="1"/>
      </xdr:nvSpPr>
      <xdr:spPr>
        <a:xfrm>
          <a:off x="9610725" y="2377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5" name="CaixaDeTexto 14">
          <a:extLst>
            <a:ext uri="{FF2B5EF4-FFF2-40B4-BE49-F238E27FC236}">
              <a16:creationId xmlns:a16="http://schemas.microsoft.com/office/drawing/2014/main" id="{5CC0ACCA-2F2C-4FD8-9FC0-371BDE08E30E}"/>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16" name="CaixaDeTexto 15">
          <a:extLst>
            <a:ext uri="{FF2B5EF4-FFF2-40B4-BE49-F238E27FC236}">
              <a16:creationId xmlns:a16="http://schemas.microsoft.com/office/drawing/2014/main" id="{1798979C-0DDD-4589-B21B-86C7FA580B0E}"/>
            </a:ext>
          </a:extLst>
        </xdr:cNvPr>
        <xdr:cNvSpPr txBox="1"/>
      </xdr:nvSpPr>
      <xdr:spPr>
        <a:xfrm>
          <a:off x="9610725" y="2377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7" name="CaixaDeTexto 16">
          <a:extLst>
            <a:ext uri="{FF2B5EF4-FFF2-40B4-BE49-F238E27FC236}">
              <a16:creationId xmlns:a16="http://schemas.microsoft.com/office/drawing/2014/main" id="{953EB8E2-353A-4831-AC69-28E968268C6B}"/>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19</xdr:row>
      <xdr:rowOff>0</xdr:rowOff>
    </xdr:from>
    <xdr:to>
      <xdr:col>3</xdr:col>
      <xdr:colOff>38100</xdr:colOff>
      <xdr:row>20</xdr:row>
      <xdr:rowOff>28575</xdr:rowOff>
    </xdr:to>
    <xdr:pic>
      <xdr:nvPicPr>
        <xdr:cNvPr id="18" name="Imagem 17">
          <a:extLst>
            <a:ext uri="{FF2B5EF4-FFF2-40B4-BE49-F238E27FC236}">
              <a16:creationId xmlns:a16="http://schemas.microsoft.com/office/drawing/2014/main" id="{2A4637FA-E7A3-4D48-ADE1-61C2FF5430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9" name="Imagem 18">
          <a:extLst>
            <a:ext uri="{FF2B5EF4-FFF2-40B4-BE49-F238E27FC236}">
              <a16:creationId xmlns:a16="http://schemas.microsoft.com/office/drawing/2014/main" id="{87C4D297-B048-4090-B60A-8D1EEAFD1C8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0" name="Imagem 19">
          <a:extLst>
            <a:ext uri="{FF2B5EF4-FFF2-40B4-BE49-F238E27FC236}">
              <a16:creationId xmlns:a16="http://schemas.microsoft.com/office/drawing/2014/main" id="{542276AB-9A9F-4D93-A7EA-386F0D6E995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1" name="Imagem 20">
          <a:extLst>
            <a:ext uri="{FF2B5EF4-FFF2-40B4-BE49-F238E27FC236}">
              <a16:creationId xmlns:a16="http://schemas.microsoft.com/office/drawing/2014/main" id="{64C7FAAC-3894-46DE-B30A-F9A8DD8941C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48</xdr:row>
      <xdr:rowOff>204787</xdr:rowOff>
    </xdr:from>
    <xdr:ext cx="65" cy="172227"/>
    <xdr:sp macro="" textlink="">
      <xdr:nvSpPr>
        <xdr:cNvPr id="26" name="CaixaDeTexto 25">
          <a:extLst>
            <a:ext uri="{FF2B5EF4-FFF2-40B4-BE49-F238E27FC236}">
              <a16:creationId xmlns:a16="http://schemas.microsoft.com/office/drawing/2014/main" id="{3E480CB6-9171-4353-8143-EF6273A3E320}"/>
            </a:ext>
          </a:extLst>
        </xdr:cNvPr>
        <xdr:cNvSpPr txBox="1"/>
      </xdr:nvSpPr>
      <xdr:spPr>
        <a:xfrm>
          <a:off x="4972050" y="1094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5</xdr:col>
      <xdr:colOff>119062</xdr:colOff>
      <xdr:row>6</xdr:row>
      <xdr:rowOff>0</xdr:rowOff>
    </xdr:from>
    <xdr:ext cx="65" cy="219163"/>
    <xdr:sp macro="" textlink="">
      <xdr:nvSpPr>
        <xdr:cNvPr id="58" name="CaixaDeTexto 57">
          <a:extLst>
            <a:ext uri="{FF2B5EF4-FFF2-40B4-BE49-F238E27FC236}">
              <a16:creationId xmlns:a16="http://schemas.microsoft.com/office/drawing/2014/main" id="{69D63334-41D2-44C4-BA17-D187C48A26F3}"/>
            </a:ext>
          </a:extLst>
        </xdr:cNvPr>
        <xdr:cNvSpPr txBox="1"/>
      </xdr:nvSpPr>
      <xdr:spPr>
        <a:xfrm>
          <a:off x="23955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5</xdr:col>
      <xdr:colOff>119062</xdr:colOff>
      <xdr:row>6</xdr:row>
      <xdr:rowOff>0</xdr:rowOff>
    </xdr:from>
    <xdr:ext cx="65" cy="219163"/>
    <xdr:sp macro="" textlink="">
      <xdr:nvSpPr>
        <xdr:cNvPr id="59" name="CaixaDeTexto 58">
          <a:extLst>
            <a:ext uri="{FF2B5EF4-FFF2-40B4-BE49-F238E27FC236}">
              <a16:creationId xmlns:a16="http://schemas.microsoft.com/office/drawing/2014/main" id="{15839AD6-5C73-46FF-AC08-27D43FFC2D79}"/>
            </a:ext>
          </a:extLst>
        </xdr:cNvPr>
        <xdr:cNvSpPr txBox="1"/>
      </xdr:nvSpPr>
      <xdr:spPr>
        <a:xfrm>
          <a:off x="23955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2</xdr:col>
      <xdr:colOff>0</xdr:colOff>
      <xdr:row>1</xdr:row>
      <xdr:rowOff>0</xdr:rowOff>
    </xdr:from>
    <xdr:to>
      <xdr:col>11</xdr:col>
      <xdr:colOff>156845</xdr:colOff>
      <xdr:row>8</xdr:row>
      <xdr:rowOff>105410</xdr:rowOff>
    </xdr:to>
    <xdr:pic>
      <xdr:nvPicPr>
        <xdr:cNvPr id="60" name="Imagem 59">
          <a:extLst>
            <a:ext uri="{FF2B5EF4-FFF2-40B4-BE49-F238E27FC236}">
              <a16:creationId xmlns:a16="http://schemas.microsoft.com/office/drawing/2014/main" id="{66D1052B-EEEE-4142-B7E5-2E775D825168}"/>
            </a:ext>
          </a:extLst>
        </xdr:cNvPr>
        <xdr:cNvPicPr/>
      </xdr:nvPicPr>
      <xdr:blipFill>
        <a:blip xmlns:r="http://schemas.openxmlformats.org/officeDocument/2006/relationships" r:embed="rId2"/>
        <a:stretch>
          <a:fillRect/>
        </a:stretch>
      </xdr:blipFill>
      <xdr:spPr>
        <a:xfrm>
          <a:off x="514350" y="228600"/>
          <a:ext cx="6119495" cy="1705610"/>
        </a:xfrm>
        <a:prstGeom prst="rect">
          <a:avLst/>
        </a:prstGeom>
      </xdr:spPr>
    </xdr:pic>
    <xdr:clientData/>
  </xdr:twoCellAnchor>
  <xdr:twoCellAnchor editAs="oneCell">
    <xdr:from>
      <xdr:col>11</xdr:col>
      <xdr:colOff>114300</xdr:colOff>
      <xdr:row>1</xdr:row>
      <xdr:rowOff>0</xdr:rowOff>
    </xdr:from>
    <xdr:to>
      <xdr:col>20</xdr:col>
      <xdr:colOff>466725</xdr:colOff>
      <xdr:row>8</xdr:row>
      <xdr:rowOff>123825</xdr:rowOff>
    </xdr:to>
    <xdr:pic>
      <xdr:nvPicPr>
        <xdr:cNvPr id="61" name="Imagem 60">
          <a:extLst>
            <a:ext uri="{FF2B5EF4-FFF2-40B4-BE49-F238E27FC236}">
              <a16:creationId xmlns:a16="http://schemas.microsoft.com/office/drawing/2014/main" id="{E3636A2F-C40F-47BC-9FCD-BA3295B705E1}"/>
            </a:ext>
          </a:extLst>
        </xdr:cNvPr>
        <xdr:cNvPicPr/>
      </xdr:nvPicPr>
      <xdr:blipFill>
        <a:blip xmlns:r="http://schemas.openxmlformats.org/officeDocument/2006/relationships" r:embed="rId3"/>
        <a:stretch>
          <a:fillRect/>
        </a:stretch>
      </xdr:blipFill>
      <xdr:spPr>
        <a:xfrm>
          <a:off x="6591300" y="228600"/>
          <a:ext cx="6267450" cy="1724025"/>
        </a:xfrm>
        <a:prstGeom prst="rect">
          <a:avLst/>
        </a:prstGeom>
      </xdr:spPr>
    </xdr:pic>
    <xdr:clientData/>
  </xdr:twoCellAnchor>
  <xdr:twoCellAnchor>
    <xdr:from>
      <xdr:col>3</xdr:col>
      <xdr:colOff>0</xdr:colOff>
      <xdr:row>23</xdr:row>
      <xdr:rowOff>0</xdr:rowOff>
    </xdr:from>
    <xdr:to>
      <xdr:col>3</xdr:col>
      <xdr:colOff>38100</xdr:colOff>
      <xdr:row>24</xdr:row>
      <xdr:rowOff>28575</xdr:rowOff>
    </xdr:to>
    <xdr:pic>
      <xdr:nvPicPr>
        <xdr:cNvPr id="62" name="Imagem 61">
          <a:extLst>
            <a:ext uri="{FF2B5EF4-FFF2-40B4-BE49-F238E27FC236}">
              <a16:creationId xmlns:a16="http://schemas.microsoft.com/office/drawing/2014/main" id="{2E9A7C86-64DF-49AE-9A59-CEA8444B068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3" name="Imagem 62">
          <a:extLst>
            <a:ext uri="{FF2B5EF4-FFF2-40B4-BE49-F238E27FC236}">
              <a16:creationId xmlns:a16="http://schemas.microsoft.com/office/drawing/2014/main" id="{054BD3AF-A75C-4261-8E04-B77F7FA652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64" name="Imagem 63">
          <a:extLst>
            <a:ext uri="{FF2B5EF4-FFF2-40B4-BE49-F238E27FC236}">
              <a16:creationId xmlns:a16="http://schemas.microsoft.com/office/drawing/2014/main" id="{E61828E3-B717-4FEC-BFD1-B5086853F6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5" name="Imagem 64">
          <a:extLst>
            <a:ext uri="{FF2B5EF4-FFF2-40B4-BE49-F238E27FC236}">
              <a16:creationId xmlns:a16="http://schemas.microsoft.com/office/drawing/2014/main" id="{2CA8040E-C9E4-43B0-B9CD-2A5C72D5B9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6" name="Imagem 65">
          <a:extLst>
            <a:ext uri="{FF2B5EF4-FFF2-40B4-BE49-F238E27FC236}">
              <a16:creationId xmlns:a16="http://schemas.microsoft.com/office/drawing/2014/main" id="{F1073DE5-D85E-4C84-B616-13BC261AC8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7" name="Imagem 66">
          <a:extLst>
            <a:ext uri="{FF2B5EF4-FFF2-40B4-BE49-F238E27FC236}">
              <a16:creationId xmlns:a16="http://schemas.microsoft.com/office/drawing/2014/main" id="{CF7A11E0-F5E2-4430-BB22-F6214A98F19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8" name="Imagem 67">
          <a:extLst>
            <a:ext uri="{FF2B5EF4-FFF2-40B4-BE49-F238E27FC236}">
              <a16:creationId xmlns:a16="http://schemas.microsoft.com/office/drawing/2014/main" id="{2877D4A3-20E6-48A4-BE53-5C6EAFF98C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69" name="Imagem 68">
          <a:extLst>
            <a:ext uri="{FF2B5EF4-FFF2-40B4-BE49-F238E27FC236}">
              <a16:creationId xmlns:a16="http://schemas.microsoft.com/office/drawing/2014/main" id="{EBB41632-A5C7-4661-9CAC-62D2314F1B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0" name="Imagem 69">
          <a:extLst>
            <a:ext uri="{FF2B5EF4-FFF2-40B4-BE49-F238E27FC236}">
              <a16:creationId xmlns:a16="http://schemas.microsoft.com/office/drawing/2014/main" id="{98369CD0-E962-4D7F-AA65-581FBCE3F9B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1" name="Imagem 70">
          <a:extLst>
            <a:ext uri="{FF2B5EF4-FFF2-40B4-BE49-F238E27FC236}">
              <a16:creationId xmlns:a16="http://schemas.microsoft.com/office/drawing/2014/main" id="{26F0AB89-4650-4EEB-84CB-8825786E08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2" name="Imagem 71">
          <a:extLst>
            <a:ext uri="{FF2B5EF4-FFF2-40B4-BE49-F238E27FC236}">
              <a16:creationId xmlns:a16="http://schemas.microsoft.com/office/drawing/2014/main" id="{9834859D-D911-424B-8E44-9FEAB8449A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3" name="Imagem 72">
          <a:extLst>
            <a:ext uri="{FF2B5EF4-FFF2-40B4-BE49-F238E27FC236}">
              <a16:creationId xmlns:a16="http://schemas.microsoft.com/office/drawing/2014/main" id="{648D4B1D-129E-4EA7-A7A7-9DF7CC99C4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4" name="Imagem 73">
          <a:extLst>
            <a:ext uri="{FF2B5EF4-FFF2-40B4-BE49-F238E27FC236}">
              <a16:creationId xmlns:a16="http://schemas.microsoft.com/office/drawing/2014/main" id="{DEDEB962-8865-490C-A937-7EE69B93C5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5" name="Imagem 74">
          <a:extLst>
            <a:ext uri="{FF2B5EF4-FFF2-40B4-BE49-F238E27FC236}">
              <a16:creationId xmlns:a16="http://schemas.microsoft.com/office/drawing/2014/main" id="{2023A01F-104D-4B44-9AB9-7B83563582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6" name="Imagem 75">
          <a:extLst>
            <a:ext uri="{FF2B5EF4-FFF2-40B4-BE49-F238E27FC236}">
              <a16:creationId xmlns:a16="http://schemas.microsoft.com/office/drawing/2014/main" id="{D2EB671F-BF34-4D06-84F3-8007A1DE1C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7" name="Imagem 76">
          <a:extLst>
            <a:ext uri="{FF2B5EF4-FFF2-40B4-BE49-F238E27FC236}">
              <a16:creationId xmlns:a16="http://schemas.microsoft.com/office/drawing/2014/main" id="{26B167EC-B360-413D-B9C6-2BF5C7CD2B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8" name="Imagem 77">
          <a:extLst>
            <a:ext uri="{FF2B5EF4-FFF2-40B4-BE49-F238E27FC236}">
              <a16:creationId xmlns:a16="http://schemas.microsoft.com/office/drawing/2014/main" id="{A3878D27-F611-4E6D-B5C6-72837372AB1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9" name="Imagem 78">
          <a:extLst>
            <a:ext uri="{FF2B5EF4-FFF2-40B4-BE49-F238E27FC236}">
              <a16:creationId xmlns:a16="http://schemas.microsoft.com/office/drawing/2014/main" id="{7D06FBFF-133F-4BF8-9E38-59F5D02D52C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0" name="Imagem 79">
          <a:extLst>
            <a:ext uri="{FF2B5EF4-FFF2-40B4-BE49-F238E27FC236}">
              <a16:creationId xmlns:a16="http://schemas.microsoft.com/office/drawing/2014/main" id="{AB6DBAC0-C4D5-492D-920C-104441C0808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1" name="Imagem 80">
          <a:extLst>
            <a:ext uri="{FF2B5EF4-FFF2-40B4-BE49-F238E27FC236}">
              <a16:creationId xmlns:a16="http://schemas.microsoft.com/office/drawing/2014/main" id="{1063374C-2E0A-4A7A-AA15-9F5053B4FD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2" name="Imagem 81">
          <a:extLst>
            <a:ext uri="{FF2B5EF4-FFF2-40B4-BE49-F238E27FC236}">
              <a16:creationId xmlns:a16="http://schemas.microsoft.com/office/drawing/2014/main" id="{4D36293E-AD8E-4951-B56C-4514DF2181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3" name="Imagem 82">
          <a:extLst>
            <a:ext uri="{FF2B5EF4-FFF2-40B4-BE49-F238E27FC236}">
              <a16:creationId xmlns:a16="http://schemas.microsoft.com/office/drawing/2014/main" id="{6C6413ED-03D5-48C2-A771-4186BF10C7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4" name="Imagem 83">
          <a:extLst>
            <a:ext uri="{FF2B5EF4-FFF2-40B4-BE49-F238E27FC236}">
              <a16:creationId xmlns:a16="http://schemas.microsoft.com/office/drawing/2014/main" id="{E0230DE7-FC5E-4D47-A85E-278E0B82D2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5" name="Imagem 84">
          <a:extLst>
            <a:ext uri="{FF2B5EF4-FFF2-40B4-BE49-F238E27FC236}">
              <a16:creationId xmlns:a16="http://schemas.microsoft.com/office/drawing/2014/main" id="{59B16174-FFDE-4931-BC18-9015A1BD48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6" name="Imagem 85">
          <a:extLst>
            <a:ext uri="{FF2B5EF4-FFF2-40B4-BE49-F238E27FC236}">
              <a16:creationId xmlns:a16="http://schemas.microsoft.com/office/drawing/2014/main" id="{59206C4A-F141-4570-A28A-AFE0F1ABED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7" name="Imagem 86">
          <a:extLst>
            <a:ext uri="{FF2B5EF4-FFF2-40B4-BE49-F238E27FC236}">
              <a16:creationId xmlns:a16="http://schemas.microsoft.com/office/drawing/2014/main" id="{3F8FADAE-EC43-4D7E-8E6E-9912021FF1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8" name="Imagem 87">
          <a:extLst>
            <a:ext uri="{FF2B5EF4-FFF2-40B4-BE49-F238E27FC236}">
              <a16:creationId xmlns:a16="http://schemas.microsoft.com/office/drawing/2014/main" id="{77A31E74-53FF-4962-9CAA-8F9C2CD419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9" name="Imagem 88">
          <a:extLst>
            <a:ext uri="{FF2B5EF4-FFF2-40B4-BE49-F238E27FC236}">
              <a16:creationId xmlns:a16="http://schemas.microsoft.com/office/drawing/2014/main" id="{C30314ED-1A80-4BFA-A5C9-8B0CE34D84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0" name="Imagem 89">
          <a:extLst>
            <a:ext uri="{FF2B5EF4-FFF2-40B4-BE49-F238E27FC236}">
              <a16:creationId xmlns:a16="http://schemas.microsoft.com/office/drawing/2014/main" id="{E8CA7ED3-174F-45B0-8E59-77C1BDE1824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1" name="Imagem 90">
          <a:extLst>
            <a:ext uri="{FF2B5EF4-FFF2-40B4-BE49-F238E27FC236}">
              <a16:creationId xmlns:a16="http://schemas.microsoft.com/office/drawing/2014/main" id="{0E7601AD-44AE-4672-9A3A-91D1A26FB5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AF605996-9037-4AA6-8C05-833E8827BC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3" name="Imagem 92">
          <a:extLst>
            <a:ext uri="{FF2B5EF4-FFF2-40B4-BE49-F238E27FC236}">
              <a16:creationId xmlns:a16="http://schemas.microsoft.com/office/drawing/2014/main" id="{67A4D392-B0BC-482C-819E-E7189F2F87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4" name="Imagem 93">
          <a:extLst>
            <a:ext uri="{FF2B5EF4-FFF2-40B4-BE49-F238E27FC236}">
              <a16:creationId xmlns:a16="http://schemas.microsoft.com/office/drawing/2014/main" id="{09D2E1AA-12BD-4B6E-9B92-9BF5D5EA5E5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5" name="Imagem 94">
          <a:extLst>
            <a:ext uri="{FF2B5EF4-FFF2-40B4-BE49-F238E27FC236}">
              <a16:creationId xmlns:a16="http://schemas.microsoft.com/office/drawing/2014/main" id="{F6AF5517-10C7-4D24-A423-060992BB71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96" name="Imagem 95">
          <a:extLst>
            <a:ext uri="{FF2B5EF4-FFF2-40B4-BE49-F238E27FC236}">
              <a16:creationId xmlns:a16="http://schemas.microsoft.com/office/drawing/2014/main" id="{57F939EA-2DC9-4BA4-9B79-D63185B7F9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97" name="Imagem 96">
          <a:extLst>
            <a:ext uri="{FF2B5EF4-FFF2-40B4-BE49-F238E27FC236}">
              <a16:creationId xmlns:a16="http://schemas.microsoft.com/office/drawing/2014/main" id="{C0FB3F5E-38C3-44FF-8027-5C2F9DE5F2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 name="Imagem 1">
          <a:extLst>
            <a:ext uri="{FF2B5EF4-FFF2-40B4-BE49-F238E27FC236}">
              <a16:creationId xmlns:a16="http://schemas.microsoft.com/office/drawing/2014/main" id="{B7069966-1CDC-4D83-812D-C74DC23B58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3" name="Imagem 2">
          <a:extLst>
            <a:ext uri="{FF2B5EF4-FFF2-40B4-BE49-F238E27FC236}">
              <a16:creationId xmlns:a16="http://schemas.microsoft.com/office/drawing/2014/main" id="{74013D97-503D-4B5C-AA72-B377927B15E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22" name="Imagem 21">
          <a:extLst>
            <a:ext uri="{FF2B5EF4-FFF2-40B4-BE49-F238E27FC236}">
              <a16:creationId xmlns:a16="http://schemas.microsoft.com/office/drawing/2014/main" id="{F49143E8-DB33-4E96-831A-E5D3824EEB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3" name="Imagem 22">
          <a:extLst>
            <a:ext uri="{FF2B5EF4-FFF2-40B4-BE49-F238E27FC236}">
              <a16:creationId xmlns:a16="http://schemas.microsoft.com/office/drawing/2014/main" id="{4DC87B9C-624F-462E-885C-6589946E557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4" name="Imagem 23">
          <a:extLst>
            <a:ext uri="{FF2B5EF4-FFF2-40B4-BE49-F238E27FC236}">
              <a16:creationId xmlns:a16="http://schemas.microsoft.com/office/drawing/2014/main" id="{7260EC49-D448-4736-A4CD-2B11AEF847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5" name="Imagem 24">
          <a:extLst>
            <a:ext uri="{FF2B5EF4-FFF2-40B4-BE49-F238E27FC236}">
              <a16:creationId xmlns:a16="http://schemas.microsoft.com/office/drawing/2014/main" id="{06BF18A5-F492-4436-84A8-AADF1D0A8DE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7" name="Imagem 26">
          <a:extLst>
            <a:ext uri="{FF2B5EF4-FFF2-40B4-BE49-F238E27FC236}">
              <a16:creationId xmlns:a16="http://schemas.microsoft.com/office/drawing/2014/main" id="{035B6FD1-055B-4C9B-B8DE-7CA62B29CA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28" name="Imagem 27">
          <a:extLst>
            <a:ext uri="{FF2B5EF4-FFF2-40B4-BE49-F238E27FC236}">
              <a16:creationId xmlns:a16="http://schemas.microsoft.com/office/drawing/2014/main" id="{53D42F8B-BFB6-4D44-883B-52907770B5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29" name="Imagem 28">
          <a:extLst>
            <a:ext uri="{FF2B5EF4-FFF2-40B4-BE49-F238E27FC236}">
              <a16:creationId xmlns:a16="http://schemas.microsoft.com/office/drawing/2014/main" id="{9E37EAB8-35D9-44D9-AFC5-98A3D93FABB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0" name="Imagem 29">
          <a:extLst>
            <a:ext uri="{FF2B5EF4-FFF2-40B4-BE49-F238E27FC236}">
              <a16:creationId xmlns:a16="http://schemas.microsoft.com/office/drawing/2014/main" id="{B0F038BF-9602-4499-B4B8-5CCC436EABF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1" name="Imagem 30">
          <a:extLst>
            <a:ext uri="{FF2B5EF4-FFF2-40B4-BE49-F238E27FC236}">
              <a16:creationId xmlns:a16="http://schemas.microsoft.com/office/drawing/2014/main" id="{D213A7FF-A7A4-439F-A0C7-5890248B0F3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32" name="Imagem 31">
          <a:extLst>
            <a:ext uri="{FF2B5EF4-FFF2-40B4-BE49-F238E27FC236}">
              <a16:creationId xmlns:a16="http://schemas.microsoft.com/office/drawing/2014/main" id="{ADD55BCE-5343-4E78-B96C-2C0C3661B66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33" name="Imagem 32">
          <a:extLst>
            <a:ext uri="{FF2B5EF4-FFF2-40B4-BE49-F238E27FC236}">
              <a16:creationId xmlns:a16="http://schemas.microsoft.com/office/drawing/2014/main" id="{61872F59-949A-4558-B82A-DC3D9F1590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34" name="Imagem 33">
          <a:extLst>
            <a:ext uri="{FF2B5EF4-FFF2-40B4-BE49-F238E27FC236}">
              <a16:creationId xmlns:a16="http://schemas.microsoft.com/office/drawing/2014/main" id="{97ADF3E3-648A-4870-BBA9-0E21BFE892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5" name="Imagem 34">
          <a:extLst>
            <a:ext uri="{FF2B5EF4-FFF2-40B4-BE49-F238E27FC236}">
              <a16:creationId xmlns:a16="http://schemas.microsoft.com/office/drawing/2014/main" id="{295C2C39-E14B-4A7A-B030-AF92518A158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6" name="Imagem 35">
          <a:extLst>
            <a:ext uri="{FF2B5EF4-FFF2-40B4-BE49-F238E27FC236}">
              <a16:creationId xmlns:a16="http://schemas.microsoft.com/office/drawing/2014/main" id="{D0729F13-A60E-4B02-ADAC-BA6B6E1A8E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7" name="Imagem 36">
          <a:extLst>
            <a:ext uri="{FF2B5EF4-FFF2-40B4-BE49-F238E27FC236}">
              <a16:creationId xmlns:a16="http://schemas.microsoft.com/office/drawing/2014/main" id="{A83D3289-E709-485C-8B51-EFAFC1104F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8" name="Imagem 37">
          <a:extLst>
            <a:ext uri="{FF2B5EF4-FFF2-40B4-BE49-F238E27FC236}">
              <a16:creationId xmlns:a16="http://schemas.microsoft.com/office/drawing/2014/main" id="{C4F7F80D-D645-4DDF-8DC1-8D093C3AC5F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39" name="Imagem 38">
          <a:extLst>
            <a:ext uri="{FF2B5EF4-FFF2-40B4-BE49-F238E27FC236}">
              <a16:creationId xmlns:a16="http://schemas.microsoft.com/office/drawing/2014/main" id="{351BE893-CFB6-4E56-98F3-0D5C3B0642C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40" name="Imagem 39">
          <a:extLst>
            <a:ext uri="{FF2B5EF4-FFF2-40B4-BE49-F238E27FC236}">
              <a16:creationId xmlns:a16="http://schemas.microsoft.com/office/drawing/2014/main" id="{2BDC889B-8B49-42F0-9828-958364017B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41" name="Imagem 40">
          <a:extLst>
            <a:ext uri="{FF2B5EF4-FFF2-40B4-BE49-F238E27FC236}">
              <a16:creationId xmlns:a16="http://schemas.microsoft.com/office/drawing/2014/main" id="{D7A269E2-2FDB-4341-8D1A-ADD53404598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42" name="Imagem 41">
          <a:extLst>
            <a:ext uri="{FF2B5EF4-FFF2-40B4-BE49-F238E27FC236}">
              <a16:creationId xmlns:a16="http://schemas.microsoft.com/office/drawing/2014/main" id="{595EDAF0-1AC9-4C68-A2DB-998D3467A54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43" name="Imagem 42">
          <a:extLst>
            <a:ext uri="{FF2B5EF4-FFF2-40B4-BE49-F238E27FC236}">
              <a16:creationId xmlns:a16="http://schemas.microsoft.com/office/drawing/2014/main" id="{3692CA87-ED27-42EF-928C-5C467BEE908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4" name="Imagem 43">
          <a:extLst>
            <a:ext uri="{FF2B5EF4-FFF2-40B4-BE49-F238E27FC236}">
              <a16:creationId xmlns:a16="http://schemas.microsoft.com/office/drawing/2014/main" id="{CB4689CB-1E58-413C-8A4F-2D9F2F92F2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5" name="Imagem 44">
          <a:extLst>
            <a:ext uri="{FF2B5EF4-FFF2-40B4-BE49-F238E27FC236}">
              <a16:creationId xmlns:a16="http://schemas.microsoft.com/office/drawing/2014/main" id="{CB16A905-58F8-4105-83CB-4A2048F1A72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6" name="Imagem 45">
          <a:extLst>
            <a:ext uri="{FF2B5EF4-FFF2-40B4-BE49-F238E27FC236}">
              <a16:creationId xmlns:a16="http://schemas.microsoft.com/office/drawing/2014/main" id="{1207CF98-134E-4C4F-AB55-28B893B8990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7" name="Imagem 46">
          <a:extLst>
            <a:ext uri="{FF2B5EF4-FFF2-40B4-BE49-F238E27FC236}">
              <a16:creationId xmlns:a16="http://schemas.microsoft.com/office/drawing/2014/main" id="{C1911005-6D36-4F44-8D95-F4588C203AB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8" name="Imagem 47">
          <a:extLst>
            <a:ext uri="{FF2B5EF4-FFF2-40B4-BE49-F238E27FC236}">
              <a16:creationId xmlns:a16="http://schemas.microsoft.com/office/drawing/2014/main" id="{9CB8D3B3-DEF2-4DC0-978B-12D561245E6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9" name="Imagem 48">
          <a:extLst>
            <a:ext uri="{FF2B5EF4-FFF2-40B4-BE49-F238E27FC236}">
              <a16:creationId xmlns:a16="http://schemas.microsoft.com/office/drawing/2014/main" id="{EBA684F6-A037-4EF7-820D-73295890FD8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50" name="Imagem 49">
          <a:extLst>
            <a:ext uri="{FF2B5EF4-FFF2-40B4-BE49-F238E27FC236}">
              <a16:creationId xmlns:a16="http://schemas.microsoft.com/office/drawing/2014/main" id="{C921BCD5-3484-413D-87E1-93C38F89957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51" name="Imagem 50">
          <a:extLst>
            <a:ext uri="{FF2B5EF4-FFF2-40B4-BE49-F238E27FC236}">
              <a16:creationId xmlns:a16="http://schemas.microsoft.com/office/drawing/2014/main" id="{7200416A-3624-4C9A-9FF9-BA2E9769F9D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52" name="Imagem 51">
          <a:extLst>
            <a:ext uri="{FF2B5EF4-FFF2-40B4-BE49-F238E27FC236}">
              <a16:creationId xmlns:a16="http://schemas.microsoft.com/office/drawing/2014/main" id="{61046CE2-1F87-4AF8-8570-F17A321D11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3" name="Imagem 52">
          <a:extLst>
            <a:ext uri="{FF2B5EF4-FFF2-40B4-BE49-F238E27FC236}">
              <a16:creationId xmlns:a16="http://schemas.microsoft.com/office/drawing/2014/main" id="{8FD5D350-1AFD-4C52-9DE0-F83A4284671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6" name="Imagem 55">
          <a:extLst>
            <a:ext uri="{FF2B5EF4-FFF2-40B4-BE49-F238E27FC236}">
              <a16:creationId xmlns:a16="http://schemas.microsoft.com/office/drawing/2014/main" id="{2A170038-14F1-41D9-BF50-4D34F001C1F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7" name="Imagem 56">
          <a:extLst>
            <a:ext uri="{FF2B5EF4-FFF2-40B4-BE49-F238E27FC236}">
              <a16:creationId xmlns:a16="http://schemas.microsoft.com/office/drawing/2014/main" id="{3FF50128-7542-4434-8C04-7C24A020C10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9" name="Imagem 98">
          <a:extLst>
            <a:ext uri="{FF2B5EF4-FFF2-40B4-BE49-F238E27FC236}">
              <a16:creationId xmlns:a16="http://schemas.microsoft.com/office/drawing/2014/main" id="{53043AD9-2BD4-4DDC-AF85-04387C1DD21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0" name="Imagem 99">
          <a:extLst>
            <a:ext uri="{FF2B5EF4-FFF2-40B4-BE49-F238E27FC236}">
              <a16:creationId xmlns:a16="http://schemas.microsoft.com/office/drawing/2014/main" id="{93D89220-69EA-4477-8BD4-D078B053E3F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1" name="Imagem 100">
          <a:extLst>
            <a:ext uri="{FF2B5EF4-FFF2-40B4-BE49-F238E27FC236}">
              <a16:creationId xmlns:a16="http://schemas.microsoft.com/office/drawing/2014/main" id="{F78BAB61-C33A-45F3-81D4-BFECF0D8D3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2" name="Imagem 101">
          <a:extLst>
            <a:ext uri="{FF2B5EF4-FFF2-40B4-BE49-F238E27FC236}">
              <a16:creationId xmlns:a16="http://schemas.microsoft.com/office/drawing/2014/main" id="{2E47F304-6691-40F5-ACE8-183CC8988C3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3" name="Imagem 102">
          <a:extLst>
            <a:ext uri="{FF2B5EF4-FFF2-40B4-BE49-F238E27FC236}">
              <a16:creationId xmlns:a16="http://schemas.microsoft.com/office/drawing/2014/main" id="{BDCF26C8-2942-440C-B183-DB3078BCDA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4" name="Imagem 103">
          <a:extLst>
            <a:ext uri="{FF2B5EF4-FFF2-40B4-BE49-F238E27FC236}">
              <a16:creationId xmlns:a16="http://schemas.microsoft.com/office/drawing/2014/main" id="{F232F4A3-260D-4E90-A014-0087F5720E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5" name="Imagem 104">
          <a:extLst>
            <a:ext uri="{FF2B5EF4-FFF2-40B4-BE49-F238E27FC236}">
              <a16:creationId xmlns:a16="http://schemas.microsoft.com/office/drawing/2014/main" id="{028AD32D-14F7-4889-882D-2D215D365E1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6" name="Imagem 105">
          <a:extLst>
            <a:ext uri="{FF2B5EF4-FFF2-40B4-BE49-F238E27FC236}">
              <a16:creationId xmlns:a16="http://schemas.microsoft.com/office/drawing/2014/main" id="{A670E58F-D687-4E9D-90A1-BA60E51AE6B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7" name="Imagem 106">
          <a:extLst>
            <a:ext uri="{FF2B5EF4-FFF2-40B4-BE49-F238E27FC236}">
              <a16:creationId xmlns:a16="http://schemas.microsoft.com/office/drawing/2014/main" id="{6E3DAB37-740E-4AC0-8BB8-7C6E7513AAC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8" name="Imagem 107">
          <a:extLst>
            <a:ext uri="{FF2B5EF4-FFF2-40B4-BE49-F238E27FC236}">
              <a16:creationId xmlns:a16="http://schemas.microsoft.com/office/drawing/2014/main" id="{9CC8B116-B5A9-45A4-8A0C-2E37B25036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9" name="Imagem 108">
          <a:extLst>
            <a:ext uri="{FF2B5EF4-FFF2-40B4-BE49-F238E27FC236}">
              <a16:creationId xmlns:a16="http://schemas.microsoft.com/office/drawing/2014/main" id="{87376340-42DB-42B4-BEAA-BACF3CBE1AA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10" name="Imagem 109">
          <a:extLst>
            <a:ext uri="{FF2B5EF4-FFF2-40B4-BE49-F238E27FC236}">
              <a16:creationId xmlns:a16="http://schemas.microsoft.com/office/drawing/2014/main" id="{FA762E3D-C47F-4ACC-957C-DCC90B7B00D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111" name="Imagem 110">
          <a:extLst>
            <a:ext uri="{FF2B5EF4-FFF2-40B4-BE49-F238E27FC236}">
              <a16:creationId xmlns:a16="http://schemas.microsoft.com/office/drawing/2014/main" id="{95FBB4FA-3D67-4745-8214-095D7F08D1B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112" name="Imagem 111">
          <a:extLst>
            <a:ext uri="{FF2B5EF4-FFF2-40B4-BE49-F238E27FC236}">
              <a16:creationId xmlns:a16="http://schemas.microsoft.com/office/drawing/2014/main" id="{95FFB9A6-7947-41C9-AD7F-9DED26EB62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113" name="Imagem 112">
          <a:extLst>
            <a:ext uri="{FF2B5EF4-FFF2-40B4-BE49-F238E27FC236}">
              <a16:creationId xmlns:a16="http://schemas.microsoft.com/office/drawing/2014/main" id="{004C8C34-CFAB-41E1-BE9C-3014165E0F8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14" name="Imagem 113">
          <a:extLst>
            <a:ext uri="{FF2B5EF4-FFF2-40B4-BE49-F238E27FC236}">
              <a16:creationId xmlns:a16="http://schemas.microsoft.com/office/drawing/2014/main" id="{EBF2CF5A-4B3B-470D-A674-7893CF2B5DD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15" name="Imagem 114">
          <a:extLst>
            <a:ext uri="{FF2B5EF4-FFF2-40B4-BE49-F238E27FC236}">
              <a16:creationId xmlns:a16="http://schemas.microsoft.com/office/drawing/2014/main" id="{94ECC9BE-AC3A-4FD4-822F-4EB822991C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6" name="Imagem 115">
          <a:extLst>
            <a:ext uri="{FF2B5EF4-FFF2-40B4-BE49-F238E27FC236}">
              <a16:creationId xmlns:a16="http://schemas.microsoft.com/office/drawing/2014/main" id="{ABBDDC57-A4FD-4BCD-A6A5-00F79DEE762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7" name="Imagem 116">
          <a:extLst>
            <a:ext uri="{FF2B5EF4-FFF2-40B4-BE49-F238E27FC236}">
              <a16:creationId xmlns:a16="http://schemas.microsoft.com/office/drawing/2014/main" id="{F2F6888F-DADD-4CE9-8AAA-648839EF7A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18" name="Imagem 117">
          <a:extLst>
            <a:ext uri="{FF2B5EF4-FFF2-40B4-BE49-F238E27FC236}">
              <a16:creationId xmlns:a16="http://schemas.microsoft.com/office/drawing/2014/main" id="{96EC422D-A9DD-4DF5-948F-5BBD9BF3387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19" name="Imagem 118">
          <a:extLst>
            <a:ext uri="{FF2B5EF4-FFF2-40B4-BE49-F238E27FC236}">
              <a16:creationId xmlns:a16="http://schemas.microsoft.com/office/drawing/2014/main" id="{547F546E-DAF3-438B-9292-9946CE2D2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20" name="Imagem 119">
          <a:extLst>
            <a:ext uri="{FF2B5EF4-FFF2-40B4-BE49-F238E27FC236}">
              <a16:creationId xmlns:a16="http://schemas.microsoft.com/office/drawing/2014/main" id="{97D5ACC9-2146-467C-881E-4C0334835B6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21" name="Imagem 120">
          <a:extLst>
            <a:ext uri="{FF2B5EF4-FFF2-40B4-BE49-F238E27FC236}">
              <a16:creationId xmlns:a16="http://schemas.microsoft.com/office/drawing/2014/main" id="{ED30382C-D5B2-4424-B375-A3141D840E4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22" name="Imagem 121">
          <a:extLst>
            <a:ext uri="{FF2B5EF4-FFF2-40B4-BE49-F238E27FC236}">
              <a16:creationId xmlns:a16="http://schemas.microsoft.com/office/drawing/2014/main" id="{1B24B940-3897-4CA5-B84C-D1BEB199BF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3" name="Imagem 122">
          <a:extLst>
            <a:ext uri="{FF2B5EF4-FFF2-40B4-BE49-F238E27FC236}">
              <a16:creationId xmlns:a16="http://schemas.microsoft.com/office/drawing/2014/main" id="{2C96D15C-68F0-470D-8084-3390326A81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4" name="Imagem 123">
          <a:extLst>
            <a:ext uri="{FF2B5EF4-FFF2-40B4-BE49-F238E27FC236}">
              <a16:creationId xmlns:a16="http://schemas.microsoft.com/office/drawing/2014/main" id="{B8042089-5CF8-4550-9156-DD33E06D946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5" name="Imagem 124">
          <a:extLst>
            <a:ext uri="{FF2B5EF4-FFF2-40B4-BE49-F238E27FC236}">
              <a16:creationId xmlns:a16="http://schemas.microsoft.com/office/drawing/2014/main" id="{CD931A36-9E8D-4041-A479-D6712421B8E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6" name="Imagem 125">
          <a:extLst>
            <a:ext uri="{FF2B5EF4-FFF2-40B4-BE49-F238E27FC236}">
              <a16:creationId xmlns:a16="http://schemas.microsoft.com/office/drawing/2014/main" id="{7F5A610E-A689-40AE-ABB4-98B8E4175B4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7" name="Imagem 126">
          <a:extLst>
            <a:ext uri="{FF2B5EF4-FFF2-40B4-BE49-F238E27FC236}">
              <a16:creationId xmlns:a16="http://schemas.microsoft.com/office/drawing/2014/main" id="{2002C890-BACB-49D6-B866-399A128BE5D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8" name="Imagem 127">
          <a:extLst>
            <a:ext uri="{FF2B5EF4-FFF2-40B4-BE49-F238E27FC236}">
              <a16:creationId xmlns:a16="http://schemas.microsoft.com/office/drawing/2014/main" id="{46910946-46ED-4CC7-930B-0D3235FAA4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9" name="Imagem 128">
          <a:extLst>
            <a:ext uri="{FF2B5EF4-FFF2-40B4-BE49-F238E27FC236}">
              <a16:creationId xmlns:a16="http://schemas.microsoft.com/office/drawing/2014/main" id="{752F4297-3379-4C0E-90A1-1E5C9E1C0F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30" name="Imagem 129">
          <a:extLst>
            <a:ext uri="{FF2B5EF4-FFF2-40B4-BE49-F238E27FC236}">
              <a16:creationId xmlns:a16="http://schemas.microsoft.com/office/drawing/2014/main" id="{86F80ACE-CA9C-4BA6-9F58-45BEACE5643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31" name="Imagem 130">
          <a:extLst>
            <a:ext uri="{FF2B5EF4-FFF2-40B4-BE49-F238E27FC236}">
              <a16:creationId xmlns:a16="http://schemas.microsoft.com/office/drawing/2014/main" id="{3A655A59-59AB-4DC8-B982-1D138B16BC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2" name="Imagem 131">
          <a:extLst>
            <a:ext uri="{FF2B5EF4-FFF2-40B4-BE49-F238E27FC236}">
              <a16:creationId xmlns:a16="http://schemas.microsoft.com/office/drawing/2014/main" id="{BD63BF1F-68BE-4DDF-B0C3-3A19F79094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3" name="Imagem 132">
          <a:extLst>
            <a:ext uri="{FF2B5EF4-FFF2-40B4-BE49-F238E27FC236}">
              <a16:creationId xmlns:a16="http://schemas.microsoft.com/office/drawing/2014/main" id="{9B48CC40-D78E-4DD9-91D1-8E7A9B059BF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4" name="Imagem 133">
          <a:extLst>
            <a:ext uri="{FF2B5EF4-FFF2-40B4-BE49-F238E27FC236}">
              <a16:creationId xmlns:a16="http://schemas.microsoft.com/office/drawing/2014/main" id="{40CABAA0-43E7-48DE-A60F-92C74639129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5" name="Imagem 134">
          <a:extLst>
            <a:ext uri="{FF2B5EF4-FFF2-40B4-BE49-F238E27FC236}">
              <a16:creationId xmlns:a16="http://schemas.microsoft.com/office/drawing/2014/main" id="{4971E375-6A5A-4F5A-A1F5-51109778CC2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6" name="Imagem 135">
          <a:extLst>
            <a:ext uri="{FF2B5EF4-FFF2-40B4-BE49-F238E27FC236}">
              <a16:creationId xmlns:a16="http://schemas.microsoft.com/office/drawing/2014/main" id="{54CA9C96-E5FE-4C44-BFFD-7096CBF452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7" name="Imagem 136">
          <a:extLst>
            <a:ext uri="{FF2B5EF4-FFF2-40B4-BE49-F238E27FC236}">
              <a16:creationId xmlns:a16="http://schemas.microsoft.com/office/drawing/2014/main" id="{0B6352FB-8965-4A9D-9952-BB1857D5B04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8" name="Imagem 137">
          <a:extLst>
            <a:ext uri="{FF2B5EF4-FFF2-40B4-BE49-F238E27FC236}">
              <a16:creationId xmlns:a16="http://schemas.microsoft.com/office/drawing/2014/main" id="{1561411F-BCC7-439F-A1D6-2A1766998B0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9" name="Imagem 138">
          <a:extLst>
            <a:ext uri="{FF2B5EF4-FFF2-40B4-BE49-F238E27FC236}">
              <a16:creationId xmlns:a16="http://schemas.microsoft.com/office/drawing/2014/main" id="{6F1A6BDA-68CA-4ABD-91FF-607C2658BF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40" name="Imagem 139">
          <a:extLst>
            <a:ext uri="{FF2B5EF4-FFF2-40B4-BE49-F238E27FC236}">
              <a16:creationId xmlns:a16="http://schemas.microsoft.com/office/drawing/2014/main" id="{6DF02F95-3138-450B-A1B0-E03A5E675F7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41" name="Imagem 140">
          <a:extLst>
            <a:ext uri="{FF2B5EF4-FFF2-40B4-BE49-F238E27FC236}">
              <a16:creationId xmlns:a16="http://schemas.microsoft.com/office/drawing/2014/main" id="{44A45ABC-F8EA-4101-9D9B-EBC036F6A5A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42" name="Imagem 141">
          <a:extLst>
            <a:ext uri="{FF2B5EF4-FFF2-40B4-BE49-F238E27FC236}">
              <a16:creationId xmlns:a16="http://schemas.microsoft.com/office/drawing/2014/main" id="{43D3E6A3-9DC9-4363-809B-0EF4A15E85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43" name="Imagem 142">
          <a:extLst>
            <a:ext uri="{FF2B5EF4-FFF2-40B4-BE49-F238E27FC236}">
              <a16:creationId xmlns:a16="http://schemas.microsoft.com/office/drawing/2014/main" id="{A86B3C9B-D107-49DD-942D-A10822D154A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44" name="Imagem 143">
          <a:extLst>
            <a:ext uri="{FF2B5EF4-FFF2-40B4-BE49-F238E27FC236}">
              <a16:creationId xmlns:a16="http://schemas.microsoft.com/office/drawing/2014/main" id="{69C1283D-CEA7-4B69-B348-3DAEE05E9C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161925</xdr:rowOff>
    </xdr:from>
    <xdr:to>
      <xdr:col>4</xdr:col>
      <xdr:colOff>304165</xdr:colOff>
      <xdr:row>10</xdr:row>
      <xdr:rowOff>196850</xdr:rowOff>
    </xdr:to>
    <xdr:pic>
      <xdr:nvPicPr>
        <xdr:cNvPr id="54" name="Imagem 53">
          <a:extLst>
            <a:ext uri="{FF2B5EF4-FFF2-40B4-BE49-F238E27FC236}">
              <a16:creationId xmlns:a16="http://schemas.microsoft.com/office/drawing/2014/main" id="{028E2DFF-4246-1310-A660-5BE069961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22193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43</xdr:row>
      <xdr:rowOff>28575</xdr:rowOff>
    </xdr:from>
    <xdr:to>
      <xdr:col>7</xdr:col>
      <xdr:colOff>561975</xdr:colOff>
      <xdr:row>43</xdr:row>
      <xdr:rowOff>209550</xdr:rowOff>
    </xdr:to>
    <xdr:pic>
      <xdr:nvPicPr>
        <xdr:cNvPr id="103" name="Imagem 102">
          <a:extLst>
            <a:ext uri="{FF2B5EF4-FFF2-40B4-BE49-F238E27FC236}">
              <a16:creationId xmlns:a16="http://schemas.microsoft.com/office/drawing/2014/main" id="{E07E4A76-6E55-4DAF-8548-6E7B6CFF02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5286375"/>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28575</xdr:rowOff>
    </xdr:from>
    <xdr:to>
      <xdr:col>4</xdr:col>
      <xdr:colOff>590550</xdr:colOff>
      <xdr:row>44</xdr:row>
      <xdr:rowOff>152400</xdr:rowOff>
    </xdr:to>
    <xdr:pic>
      <xdr:nvPicPr>
        <xdr:cNvPr id="102" name="Imagem 101">
          <a:extLst>
            <a:ext uri="{FF2B5EF4-FFF2-40B4-BE49-F238E27FC236}">
              <a16:creationId xmlns:a16="http://schemas.microsoft.com/office/drawing/2014/main" id="{68C8E07B-06E0-4342-AC2C-37A2AE5CC91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057775"/>
          <a:ext cx="9715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15" name="CaixaDeTexto 14">
          <a:extLst>
            <a:ext uri="{FF2B5EF4-FFF2-40B4-BE49-F238E27FC236}">
              <a16:creationId xmlns:a16="http://schemas.microsoft.com/office/drawing/2014/main" id="{00000000-0008-0000-0000-00000F000000}"/>
            </a:ext>
          </a:extLst>
        </xdr:cNvPr>
        <xdr:cNvSpPr txBox="1"/>
      </xdr:nvSpPr>
      <xdr:spPr>
        <a:xfrm>
          <a:off x="7543800" y="775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23</xdr:row>
      <xdr:rowOff>0</xdr:rowOff>
    </xdr:from>
    <xdr:to>
      <xdr:col>3</xdr:col>
      <xdr:colOff>38100</xdr:colOff>
      <xdr:row>24</xdr:row>
      <xdr:rowOff>28575</xdr:rowOff>
    </xdr:to>
    <xdr:pic>
      <xdr:nvPicPr>
        <xdr:cNvPr id="25" name="Imagem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1743075"/>
          <a:ext cx="38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26" name="Imagem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2133600"/>
          <a:ext cx="38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28" name="Imagem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1552575"/>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107</xdr:row>
      <xdr:rowOff>0</xdr:rowOff>
    </xdr:from>
    <xdr:ext cx="65" cy="172227"/>
    <xdr:sp macro="" textlink="">
      <xdr:nvSpPr>
        <xdr:cNvPr id="197" name="CaixaDeTexto 196">
          <a:extLst>
            <a:ext uri="{FF2B5EF4-FFF2-40B4-BE49-F238E27FC236}">
              <a16:creationId xmlns:a16="http://schemas.microsoft.com/office/drawing/2014/main" id="{00000000-0008-0000-0000-0000C5000000}"/>
            </a:ext>
          </a:extLst>
        </xdr:cNvPr>
        <xdr:cNvSpPr txBox="1"/>
      </xdr:nvSpPr>
      <xdr:spPr>
        <a:xfrm>
          <a:off x="1743075"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26</xdr:row>
      <xdr:rowOff>0</xdr:rowOff>
    </xdr:from>
    <xdr:to>
      <xdr:col>3</xdr:col>
      <xdr:colOff>38100</xdr:colOff>
      <xdr:row>27</xdr:row>
      <xdr:rowOff>28575</xdr:rowOff>
    </xdr:to>
    <xdr:pic>
      <xdr:nvPicPr>
        <xdr:cNvPr id="282" name="Imagem 281">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83" name="Imagem 282">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99" name="Imagem 29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00" name="Imagem 299">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331" name="CaixaDeTexto 330">
          <a:extLst>
            <a:ext uri="{FF2B5EF4-FFF2-40B4-BE49-F238E27FC236}">
              <a16:creationId xmlns:a16="http://schemas.microsoft.com/office/drawing/2014/main" id="{00000000-0008-0000-0000-00004B010000}"/>
            </a:ext>
          </a:extLst>
        </xdr:cNvPr>
        <xdr:cNvSpPr txBox="1"/>
      </xdr:nvSpPr>
      <xdr:spPr>
        <a:xfrm>
          <a:off x="4800600"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332" name="CaixaDeTexto 331">
          <a:extLst>
            <a:ext uri="{FF2B5EF4-FFF2-40B4-BE49-F238E27FC236}">
              <a16:creationId xmlns:a16="http://schemas.microsoft.com/office/drawing/2014/main" id="{00000000-0008-0000-0000-00004C010000}"/>
            </a:ext>
          </a:extLst>
        </xdr:cNvPr>
        <xdr:cNvSpPr txBox="1"/>
      </xdr:nvSpPr>
      <xdr:spPr>
        <a:xfrm>
          <a:off x="8791575"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337" name="CaixaDeTexto 336">
          <a:extLst>
            <a:ext uri="{FF2B5EF4-FFF2-40B4-BE49-F238E27FC236}">
              <a16:creationId xmlns:a16="http://schemas.microsoft.com/office/drawing/2014/main" id="{00000000-0008-0000-0000-000051010000}"/>
            </a:ext>
          </a:extLst>
        </xdr:cNvPr>
        <xdr:cNvSpPr txBox="1"/>
      </xdr:nvSpPr>
      <xdr:spPr>
        <a:xfrm>
          <a:off x="4800600"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338" name="CaixaDeTexto 337">
          <a:extLst>
            <a:ext uri="{FF2B5EF4-FFF2-40B4-BE49-F238E27FC236}">
              <a16:creationId xmlns:a16="http://schemas.microsoft.com/office/drawing/2014/main" id="{00000000-0008-0000-0000-000052010000}"/>
            </a:ext>
          </a:extLst>
        </xdr:cNvPr>
        <xdr:cNvSpPr txBox="1"/>
      </xdr:nvSpPr>
      <xdr:spPr>
        <a:xfrm>
          <a:off x="8791575"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13" name="CaixaDeTexto 112">
          <a:extLst>
            <a:ext uri="{FF2B5EF4-FFF2-40B4-BE49-F238E27FC236}">
              <a16:creationId xmlns:a16="http://schemas.microsoft.com/office/drawing/2014/main" id="{4BD6A28C-C2E3-4608-B228-ED7AA4CB0F93}"/>
            </a:ext>
          </a:extLst>
        </xdr:cNvPr>
        <xdr:cNvSpPr txBox="1"/>
      </xdr:nvSpPr>
      <xdr:spPr>
        <a:xfrm>
          <a:off x="4781550" y="1143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19</xdr:row>
      <xdr:rowOff>0</xdr:rowOff>
    </xdr:from>
    <xdr:to>
      <xdr:col>3</xdr:col>
      <xdr:colOff>38100</xdr:colOff>
      <xdr:row>20</xdr:row>
      <xdr:rowOff>28575</xdr:rowOff>
    </xdr:to>
    <xdr:pic>
      <xdr:nvPicPr>
        <xdr:cNvPr id="88" name="Imagem 87">
          <a:extLst>
            <a:ext uri="{FF2B5EF4-FFF2-40B4-BE49-F238E27FC236}">
              <a16:creationId xmlns:a16="http://schemas.microsoft.com/office/drawing/2014/main" id="{0D6FCACB-548D-4701-97B3-687F7091EC6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429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89" name="Imagem 88">
          <a:extLst>
            <a:ext uri="{FF2B5EF4-FFF2-40B4-BE49-F238E27FC236}">
              <a16:creationId xmlns:a16="http://schemas.microsoft.com/office/drawing/2014/main" id="{07C18E3D-5150-43A6-99AE-5406E86D49C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743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1" name="Imagem 90">
          <a:extLst>
            <a:ext uri="{FF2B5EF4-FFF2-40B4-BE49-F238E27FC236}">
              <a16:creationId xmlns:a16="http://schemas.microsoft.com/office/drawing/2014/main" id="{0885B1EE-82D9-4C26-9E02-7C1A5AE682B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56382AD1-A88E-4459-96C0-F59EEE902E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48</xdr:row>
      <xdr:rowOff>85725</xdr:rowOff>
    </xdr:from>
    <xdr:ext cx="285750" cy="266700"/>
    <mc:AlternateContent xmlns:mc="http://schemas.openxmlformats.org/markup-compatibility/2006" xmlns:a14="http://schemas.microsoft.com/office/drawing/2010/main">
      <mc:Choice Requires="a14">
        <xdr:sp macro="" textlink="">
          <xdr:nvSpPr>
            <xdr:cNvPr id="11" name="CaixaDeTexto 10">
              <a:extLst>
                <a:ext uri="{FF2B5EF4-FFF2-40B4-BE49-F238E27FC236}">
                  <a16:creationId xmlns:a16="http://schemas.microsoft.com/office/drawing/2014/main" id="{7CCAAFF9-75F1-46D7-A699-F95D44B76E8C}"/>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𝒌</m:t>
                            </m:r>
                          </m:sub>
                        </m:sSub>
                      </m:sub>
                    </m:sSub>
                  </m:oMath>
                </m:oMathPara>
              </a14:m>
              <a:endParaRPr lang="pt-BR" sz="1400" b="1"/>
            </a:p>
          </xdr:txBody>
        </xdr:sp>
      </mc:Choice>
      <mc:Fallback xmlns="">
        <xdr:sp macro="" textlink="">
          <xdr:nvSpPr>
            <xdr:cNvPr id="11" name="CaixaDeTexto 10">
              <a:extLst>
                <a:ext uri="{FF2B5EF4-FFF2-40B4-BE49-F238E27FC236}">
                  <a16:creationId xmlns:a16="http://schemas.microsoft.com/office/drawing/2014/main" id="{7CCAAFF9-75F1-46D7-A699-F95D44B76E8C}"/>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𝒌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6</xdr:col>
      <xdr:colOff>47626</xdr:colOff>
      <xdr:row>48</xdr:row>
      <xdr:rowOff>85725</xdr:rowOff>
    </xdr:from>
    <xdr:ext cx="285750" cy="266700"/>
    <mc:AlternateContent xmlns:mc="http://schemas.openxmlformats.org/markup-compatibility/2006" xmlns:a14="http://schemas.microsoft.com/office/drawing/2010/main">
      <mc:Choice Requires="a14">
        <xdr:sp macro="" textlink="">
          <xdr:nvSpPr>
            <xdr:cNvPr id="118" name="CaixaDeTexto 117">
              <a:extLst>
                <a:ext uri="{FF2B5EF4-FFF2-40B4-BE49-F238E27FC236}">
                  <a16:creationId xmlns:a16="http://schemas.microsoft.com/office/drawing/2014/main" id="{4A8374E2-6E2C-4D8B-B754-F2826D10DCA4}"/>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𝒗</m:t>
                            </m:r>
                          </m:sub>
                        </m:sSub>
                      </m:sub>
                    </m:sSub>
                  </m:oMath>
                </m:oMathPara>
              </a14:m>
              <a:endParaRPr lang="pt-BR" sz="1400" b="1"/>
            </a:p>
          </xdr:txBody>
        </xdr:sp>
      </mc:Choice>
      <mc:Fallback xmlns="">
        <xdr:sp macro="" textlink="">
          <xdr:nvSpPr>
            <xdr:cNvPr id="118" name="CaixaDeTexto 117">
              <a:extLst>
                <a:ext uri="{FF2B5EF4-FFF2-40B4-BE49-F238E27FC236}">
                  <a16:creationId xmlns:a16="http://schemas.microsoft.com/office/drawing/2014/main" id="{4A8374E2-6E2C-4D8B-B754-F2826D10DCA4}"/>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𝒗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3</xdr:col>
      <xdr:colOff>38101</xdr:colOff>
      <xdr:row>43</xdr:row>
      <xdr:rowOff>209550</xdr:rowOff>
    </xdr:from>
    <xdr:ext cx="285750" cy="266700"/>
    <mc:AlternateContent xmlns:mc="http://schemas.openxmlformats.org/markup-compatibility/2006" xmlns:a14="http://schemas.microsoft.com/office/drawing/2010/main">
      <mc:Choice Requires="a14">
        <xdr:sp macro="" textlink="">
          <xdr:nvSpPr>
            <xdr:cNvPr id="132" name="CaixaDeTexto 131">
              <a:extLst>
                <a:ext uri="{FF2B5EF4-FFF2-40B4-BE49-F238E27FC236}">
                  <a16:creationId xmlns:a16="http://schemas.microsoft.com/office/drawing/2014/main" id="{D1796042-6C0E-49BF-A679-0C97A5D15978}"/>
                </a:ext>
              </a:extLst>
            </xdr:cNvPr>
            <xdr:cNvSpPr txBox="1"/>
          </xdr:nvSpPr>
          <xdr:spPr>
            <a:xfrm>
              <a:off x="561976" y="5467350"/>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𝒁</m:t>
                        </m:r>
                      </m:e>
                      <m:sub>
                        <m:r>
                          <a:rPr lang="pt-BR" sz="1400" b="1" i="1">
                            <a:latin typeface="Cambria Math" panose="02040503050406030204" pitchFamily="18" charset="0"/>
                          </a:rPr>
                          <m:t>𝑮</m:t>
                        </m:r>
                      </m:sub>
                    </m:sSub>
                  </m:oMath>
                </m:oMathPara>
              </a14:m>
              <a:endParaRPr lang="pt-BR" sz="1400" b="1"/>
            </a:p>
          </xdr:txBody>
        </xdr:sp>
      </mc:Choice>
      <mc:Fallback xmlns="">
        <xdr:sp macro="" textlink="">
          <xdr:nvSpPr>
            <xdr:cNvPr id="132" name="CaixaDeTexto 131">
              <a:extLst>
                <a:ext uri="{FF2B5EF4-FFF2-40B4-BE49-F238E27FC236}">
                  <a16:creationId xmlns:a16="http://schemas.microsoft.com/office/drawing/2014/main" id="{D1796042-6C0E-49BF-A679-0C97A5D15978}"/>
                </a:ext>
              </a:extLst>
            </xdr:cNvPr>
            <xdr:cNvSpPr txBox="1"/>
          </xdr:nvSpPr>
          <xdr:spPr>
            <a:xfrm>
              <a:off x="561976" y="5467350"/>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400" b="1" i="0">
                  <a:latin typeface="Cambria Math" panose="02040503050406030204" pitchFamily="18" charset="0"/>
                  <a:ea typeface="Cambria Math" panose="02040503050406030204" pitchFamily="18" charset="0"/>
                </a:rPr>
                <a:t>𝒁_</a:t>
              </a:r>
              <a:r>
                <a:rPr lang="pt-BR" sz="1400" b="1" i="0">
                  <a:latin typeface="Cambria Math" panose="02040503050406030204" pitchFamily="18" charset="0"/>
                </a:rPr>
                <a:t>𝑮</a:t>
              </a:r>
              <a:endParaRPr lang="pt-BR" sz="1400" b="1"/>
            </a:p>
          </xdr:txBody>
        </xdr:sp>
      </mc:Fallback>
    </mc:AlternateContent>
    <xdr:clientData/>
  </xdr:oneCellAnchor>
  <xdr:oneCellAnchor>
    <xdr:from>
      <xdr:col>6</xdr:col>
      <xdr:colOff>38101</xdr:colOff>
      <xdr:row>44</xdr:row>
      <xdr:rowOff>85725</xdr:rowOff>
    </xdr:from>
    <xdr:ext cx="285750" cy="266700"/>
    <mc:AlternateContent xmlns:mc="http://schemas.openxmlformats.org/markup-compatibility/2006" xmlns:a14="http://schemas.microsoft.com/office/drawing/2010/main">
      <mc:Choice Requires="a14">
        <xdr:sp macro="" textlink="">
          <xdr:nvSpPr>
            <xdr:cNvPr id="133" name="CaixaDeTexto 132">
              <a:extLst>
                <a:ext uri="{FF2B5EF4-FFF2-40B4-BE49-F238E27FC236}">
                  <a16:creationId xmlns:a16="http://schemas.microsoft.com/office/drawing/2014/main" id="{77CF1FFE-0265-4400-A427-A91C6D294988}"/>
                </a:ext>
              </a:extLst>
            </xdr:cNvPr>
            <xdr:cNvSpPr txBox="1"/>
          </xdr:nvSpPr>
          <xdr:spPr>
            <a:xfrm>
              <a:off x="3067051" y="62579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ea typeface="Cambria Math" panose="02040503050406030204" pitchFamily="18" charset="0"/>
                          </a:rPr>
                        </m:ctrlPr>
                      </m:sSubPr>
                      <m:e>
                        <m:r>
                          <a:rPr lang="el-GR" sz="1400" b="1" i="1">
                            <a:latin typeface="Cambria Math" panose="02040503050406030204" pitchFamily="18" charset="0"/>
                            <a:ea typeface="Cambria Math" panose="02040503050406030204" pitchFamily="18" charset="0"/>
                          </a:rPr>
                          <m:t>𝜽</m:t>
                        </m:r>
                      </m:e>
                      <m:sub>
                        <m:r>
                          <a:rPr lang="pt-BR" sz="1400" b="1" i="1">
                            <a:latin typeface="Cambria Math" panose="02040503050406030204" pitchFamily="18" charset="0"/>
                            <a:ea typeface="Cambria Math" panose="02040503050406030204" pitchFamily="18" charset="0"/>
                          </a:rPr>
                          <m:t>𝑮</m:t>
                        </m:r>
                      </m:sub>
                    </m:sSub>
                  </m:oMath>
                </m:oMathPara>
              </a14:m>
              <a:endParaRPr lang="pt-BR" sz="1400" b="1" i="1"/>
            </a:p>
          </xdr:txBody>
        </xdr:sp>
      </mc:Choice>
      <mc:Fallback xmlns="">
        <xdr:sp macro="" textlink="">
          <xdr:nvSpPr>
            <xdr:cNvPr id="133" name="CaixaDeTexto 132">
              <a:extLst>
                <a:ext uri="{FF2B5EF4-FFF2-40B4-BE49-F238E27FC236}">
                  <a16:creationId xmlns:a16="http://schemas.microsoft.com/office/drawing/2014/main" id="{77CF1FFE-0265-4400-A427-A91C6D294988}"/>
                </a:ext>
              </a:extLst>
            </xdr:cNvPr>
            <xdr:cNvSpPr txBox="1"/>
          </xdr:nvSpPr>
          <xdr:spPr>
            <a:xfrm>
              <a:off x="3067051" y="62579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latin typeface="Cambria Math" panose="02040503050406030204" pitchFamily="18" charset="0"/>
                  <a:ea typeface="Cambria Math" panose="02040503050406030204" pitchFamily="18" charset="0"/>
                </a:rPr>
                <a:t>𝜽</a:t>
              </a:r>
              <a:r>
                <a:rPr lang="pt-BR" sz="1400" b="1" i="0">
                  <a:latin typeface="Cambria Math" panose="02040503050406030204" pitchFamily="18" charset="0"/>
                  <a:ea typeface="Cambria Math" panose="02040503050406030204" pitchFamily="18" charset="0"/>
                </a:rPr>
                <a:t>_𝑮</a:t>
              </a:r>
              <a:endParaRPr lang="pt-BR" sz="1400" b="1" i="1"/>
            </a:p>
          </xdr:txBody>
        </xdr:sp>
      </mc:Fallback>
    </mc:AlternateContent>
    <xdr:clientData/>
  </xdr:oneCellAnchor>
  <xdr:oneCellAnchor>
    <xdr:from>
      <xdr:col>8</xdr:col>
      <xdr:colOff>190500</xdr:colOff>
      <xdr:row>48</xdr:row>
      <xdr:rowOff>204787</xdr:rowOff>
    </xdr:from>
    <xdr:ext cx="65" cy="172227"/>
    <xdr:sp macro="" textlink="">
      <xdr:nvSpPr>
        <xdr:cNvPr id="14" name="CaixaDeTexto 13">
          <a:extLst>
            <a:ext uri="{FF2B5EF4-FFF2-40B4-BE49-F238E27FC236}">
              <a16:creationId xmlns:a16="http://schemas.microsoft.com/office/drawing/2014/main" id="{4AD28086-FC99-4BB6-8444-F2E7E27AA9B0}"/>
            </a:ext>
          </a:extLst>
        </xdr:cNvPr>
        <xdr:cNvSpPr txBox="1"/>
      </xdr:nvSpPr>
      <xdr:spPr>
        <a:xfrm>
          <a:off x="4648200" y="6376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6</xdr:col>
      <xdr:colOff>0</xdr:colOff>
      <xdr:row>47</xdr:row>
      <xdr:rowOff>0</xdr:rowOff>
    </xdr:from>
    <xdr:to>
      <xdr:col>7</xdr:col>
      <xdr:colOff>904875</xdr:colOff>
      <xdr:row>47</xdr:row>
      <xdr:rowOff>209550</xdr:rowOff>
    </xdr:to>
    <xdr:pic>
      <xdr:nvPicPr>
        <xdr:cNvPr id="134" name="Imagem 133">
          <a:extLst>
            <a:ext uri="{FF2B5EF4-FFF2-40B4-BE49-F238E27FC236}">
              <a16:creationId xmlns:a16="http://schemas.microsoft.com/office/drawing/2014/main" id="{A1C9F6BE-E9C0-413E-8546-154003FB4624}"/>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1722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0</xdr:rowOff>
    </xdr:from>
    <xdr:to>
      <xdr:col>4</xdr:col>
      <xdr:colOff>904875</xdr:colOff>
      <xdr:row>47</xdr:row>
      <xdr:rowOff>209550</xdr:rowOff>
    </xdr:to>
    <xdr:pic>
      <xdr:nvPicPr>
        <xdr:cNvPr id="135" name="Imagem 134">
          <a:extLst>
            <a:ext uri="{FF2B5EF4-FFF2-40B4-BE49-F238E27FC236}">
              <a16:creationId xmlns:a16="http://schemas.microsoft.com/office/drawing/2014/main" id="{0A3D3DCB-F26F-4264-B4AE-9F4884C2BCEE}"/>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xdr:colOff>
      <xdr:row>54</xdr:row>
      <xdr:rowOff>14287</xdr:rowOff>
    </xdr:from>
    <xdr:ext cx="368562" cy="187872"/>
    <mc:AlternateContent xmlns:mc="http://schemas.openxmlformats.org/markup-compatibility/2006" xmlns:a14="http://schemas.microsoft.com/office/drawing/2010/main">
      <mc:Choice Requires="a14">
        <xdr:sp macro="" textlink="">
          <xdr:nvSpPr>
            <xdr:cNvPr id="143" name="CaixaDeTexto 142">
              <a:extLst>
                <a:ext uri="{FF2B5EF4-FFF2-40B4-BE49-F238E27FC236}">
                  <a16:creationId xmlns:a16="http://schemas.microsoft.com/office/drawing/2014/main" id="{ED610E4F-DAFE-4E6F-8C52-97CF4589CA70}"/>
                </a:ext>
              </a:extLst>
            </xdr:cNvPr>
            <xdr:cNvSpPr txBox="1"/>
          </xdr:nvSpPr>
          <xdr:spPr>
            <a:xfrm>
              <a:off x="3038475" y="89296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43" name="CaixaDeTexto 142">
              <a:extLst>
                <a:ext uri="{FF2B5EF4-FFF2-40B4-BE49-F238E27FC236}">
                  <a16:creationId xmlns:a16="http://schemas.microsoft.com/office/drawing/2014/main" id="{ED610E4F-DAFE-4E6F-8C52-97CF4589CA70}"/>
                </a:ext>
              </a:extLst>
            </xdr:cNvPr>
            <xdr:cNvSpPr txBox="1"/>
          </xdr:nvSpPr>
          <xdr:spPr>
            <a:xfrm>
              <a:off x="3038475" y="89296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200" b="1" i="0">
                  <a:latin typeface="Cambria Math" panose="02040503050406030204" pitchFamily="18" charset="0"/>
                </a:rPr>
                <a:t>𝑽_𝑮</a:t>
              </a:r>
              <a:r>
                <a:rPr lang="pt-BR" sz="1200" b="1" i="1"/>
                <a:t>(V)</a:t>
              </a:r>
            </a:p>
          </xdr:txBody>
        </xdr:sp>
      </mc:Fallback>
    </mc:AlternateContent>
    <xdr:clientData/>
  </xdr:oneCellAnchor>
  <xdr:twoCellAnchor>
    <xdr:from>
      <xdr:col>3</xdr:col>
      <xdr:colOff>47625</xdr:colOff>
      <xdr:row>65</xdr:row>
      <xdr:rowOff>114300</xdr:rowOff>
    </xdr:from>
    <xdr:to>
      <xdr:col>3</xdr:col>
      <xdr:colOff>333375</xdr:colOff>
      <xdr:row>66</xdr:row>
      <xdr:rowOff>114300</xdr:rowOff>
    </xdr:to>
    <xdr:pic>
      <xdr:nvPicPr>
        <xdr:cNvPr id="164" name="Imagem 163">
          <a:extLst>
            <a:ext uri="{FF2B5EF4-FFF2-40B4-BE49-F238E27FC236}">
              <a16:creationId xmlns:a16="http://schemas.microsoft.com/office/drawing/2014/main" id="{86A0EDED-EDCF-4B53-83B0-38795226C18F}"/>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9715500"/>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xdr:row>
      <xdr:rowOff>0</xdr:rowOff>
    </xdr:from>
    <xdr:to>
      <xdr:col>4</xdr:col>
      <xdr:colOff>962025</xdr:colOff>
      <xdr:row>64</xdr:row>
      <xdr:rowOff>209550</xdr:rowOff>
    </xdr:to>
    <xdr:pic>
      <xdr:nvPicPr>
        <xdr:cNvPr id="165" name="Imagem 164">
          <a:extLst>
            <a:ext uri="{FF2B5EF4-FFF2-40B4-BE49-F238E27FC236}">
              <a16:creationId xmlns:a16="http://schemas.microsoft.com/office/drawing/2014/main" id="{FA63E0E8-57DD-4D4E-B30C-1D087BCB2317}"/>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93726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65</xdr:row>
      <xdr:rowOff>76200</xdr:rowOff>
    </xdr:from>
    <xdr:to>
      <xdr:col>6</xdr:col>
      <xdr:colOff>323850</xdr:colOff>
      <xdr:row>66</xdr:row>
      <xdr:rowOff>95250</xdr:rowOff>
    </xdr:to>
    <xdr:pic>
      <xdr:nvPicPr>
        <xdr:cNvPr id="166" name="Imagem 165">
          <a:extLst>
            <a:ext uri="{FF2B5EF4-FFF2-40B4-BE49-F238E27FC236}">
              <a16:creationId xmlns:a16="http://schemas.microsoft.com/office/drawing/2014/main" id="{FA178028-4018-408B-B280-FC2145D8540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95950" y="96774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64</xdr:row>
      <xdr:rowOff>0</xdr:rowOff>
    </xdr:from>
    <xdr:to>
      <xdr:col>7</xdr:col>
      <xdr:colOff>933450</xdr:colOff>
      <xdr:row>64</xdr:row>
      <xdr:rowOff>209550</xdr:rowOff>
    </xdr:to>
    <xdr:pic>
      <xdr:nvPicPr>
        <xdr:cNvPr id="167" name="Imagem 166">
          <a:extLst>
            <a:ext uri="{FF2B5EF4-FFF2-40B4-BE49-F238E27FC236}">
              <a16:creationId xmlns:a16="http://schemas.microsoft.com/office/drawing/2014/main" id="{107F88AB-5367-4ABF-94F9-FEB9071FDA3E}"/>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38800" y="9372600"/>
          <a:ext cx="13620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69</xdr:row>
      <xdr:rowOff>95250</xdr:rowOff>
    </xdr:from>
    <xdr:to>
      <xdr:col>3</xdr:col>
      <xdr:colOff>342900</xdr:colOff>
      <xdr:row>70</xdr:row>
      <xdr:rowOff>114300</xdr:rowOff>
    </xdr:to>
    <xdr:pic>
      <xdr:nvPicPr>
        <xdr:cNvPr id="168" name="Imagem 167">
          <a:extLst>
            <a:ext uri="{FF2B5EF4-FFF2-40B4-BE49-F238E27FC236}">
              <a16:creationId xmlns:a16="http://schemas.microsoft.com/office/drawing/2014/main" id="{89BF2802-A189-412D-AECB-906C4B32A685}"/>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12966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68</xdr:row>
      <xdr:rowOff>0</xdr:rowOff>
    </xdr:from>
    <xdr:to>
      <xdr:col>4</xdr:col>
      <xdr:colOff>1028700</xdr:colOff>
      <xdr:row>68</xdr:row>
      <xdr:rowOff>209550</xdr:rowOff>
    </xdr:to>
    <xdr:pic>
      <xdr:nvPicPr>
        <xdr:cNvPr id="169" name="Imagem 168">
          <a:extLst>
            <a:ext uri="{FF2B5EF4-FFF2-40B4-BE49-F238E27FC236}">
              <a16:creationId xmlns:a16="http://schemas.microsoft.com/office/drawing/2014/main" id="{80DEFF10-79B5-4AC9-827D-23DA47B07478}"/>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174200"/>
          <a:ext cx="1409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71437</xdr:colOff>
      <xdr:row>12</xdr:row>
      <xdr:rowOff>200025</xdr:rowOff>
    </xdr:from>
    <xdr:ext cx="237950" cy="219163"/>
    <mc:AlternateContent xmlns:mc="http://schemas.openxmlformats.org/markup-compatibility/2006" xmlns:a14="http://schemas.microsoft.com/office/drawing/2010/main">
      <mc:Choice Requires="a14">
        <xdr:sp macro="" textlink="">
          <xdr:nvSpPr>
            <xdr:cNvPr id="138" name="CaixaDeTexto 137">
              <a:extLst>
                <a:ext uri="{FF2B5EF4-FFF2-40B4-BE49-F238E27FC236}">
                  <a16:creationId xmlns:a16="http://schemas.microsoft.com/office/drawing/2014/main" id="{0687A86D-F743-4C8E-BACA-46D51FBD6FFA}"/>
                </a:ext>
              </a:extLst>
            </xdr:cNvPr>
            <xdr:cNvSpPr txBox="1"/>
          </xdr:nvSpPr>
          <xdr:spPr>
            <a:xfrm>
              <a:off x="15282862" y="29432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8" name="CaixaDeTexto 137">
              <a:extLst>
                <a:ext uri="{FF2B5EF4-FFF2-40B4-BE49-F238E27FC236}">
                  <a16:creationId xmlns:a16="http://schemas.microsoft.com/office/drawing/2014/main" id="{0687A86D-F743-4C8E-BACA-46D51FBD6FFA}"/>
                </a:ext>
              </a:extLst>
            </xdr:cNvPr>
            <xdr:cNvSpPr txBox="1"/>
          </xdr:nvSpPr>
          <xdr:spPr>
            <a:xfrm>
              <a:off x="15282862" y="29432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𝒂_𝟏</a:t>
              </a:r>
              <a:endParaRPr lang="pt-BR" sz="1400"/>
            </a:p>
          </xdr:txBody>
        </xdr:sp>
      </mc:Fallback>
    </mc:AlternateContent>
    <xdr:clientData/>
  </xdr:oneCellAnchor>
  <xdr:oneCellAnchor>
    <xdr:from>
      <xdr:col>24</xdr:col>
      <xdr:colOff>0</xdr:colOff>
      <xdr:row>10</xdr:row>
      <xdr:rowOff>209550</xdr:rowOff>
    </xdr:from>
    <xdr:ext cx="3852862" cy="466725"/>
    <mc:AlternateContent xmlns:mc="http://schemas.openxmlformats.org/markup-compatibility/2006" xmlns:a14="http://schemas.microsoft.com/office/drawing/2010/main">
      <mc:Choice Requires="a14">
        <xdr:sp macro="" textlink="">
          <xdr:nvSpPr>
            <xdr:cNvPr id="16" name="CaixaDeTexto 15">
              <a:extLst>
                <a:ext uri="{FF2B5EF4-FFF2-40B4-BE49-F238E27FC236}">
                  <a16:creationId xmlns:a16="http://schemas.microsoft.com/office/drawing/2014/main" id="{EE79F475-F173-4876-A44B-9F325738EA37}"/>
                </a:ext>
              </a:extLst>
            </xdr:cNvPr>
            <xdr:cNvSpPr txBox="1"/>
          </xdr:nvSpPr>
          <xdr:spPr>
            <a:xfrm>
              <a:off x="8443913" y="2266950"/>
              <a:ext cx="3852862"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𝒂</m:t>
                        </m:r>
                      </m:e>
                      <m:sub>
                        <m:r>
                          <a:rPr lang="pt-BR" sz="1050" b="1" i="1">
                            <a:solidFill>
                              <a:schemeClr val="tx1"/>
                            </a:solidFill>
                            <a:effectLst/>
                            <a:latin typeface="Cambria Math" panose="02040503050406030204" pitchFamily="18" charset="0"/>
                            <a:ea typeface="+mn-ea"/>
                            <a:cs typeface="+mn-cs"/>
                          </a:rPr>
                          <m:t>𝟏</m:t>
                        </m:r>
                      </m:sub>
                    </m:sSub>
                    <m:r>
                      <a:rPr lang="pt-BR" sz="1050" b="1" i="1">
                        <a:solidFill>
                          <a:schemeClr val="tx1"/>
                        </a:solidFill>
                        <a:effectLst/>
                        <a:latin typeface="Cambria Math" panose="02040503050406030204" pitchFamily="18" charset="0"/>
                        <a:ea typeface="+mn-ea"/>
                        <a:cs typeface="+mn-cs"/>
                      </a:rPr>
                      <m:t>=</m:t>
                    </m:r>
                    <m:d>
                      <m:dPr>
                        <m:begChr m:val=""/>
                        <m:endChr m:val=""/>
                        <m:ctrlPr>
                          <a:rPr lang="pt-BR" sz="1050" b="1" i="1">
                            <a:solidFill>
                              <a:schemeClr val="tx1"/>
                            </a:solidFill>
                            <a:effectLst/>
                            <a:latin typeface="Cambria Math" panose="02040503050406030204" pitchFamily="18" charset="0"/>
                            <a:ea typeface="+mn-ea"/>
                            <a:cs typeface="+mn-cs"/>
                          </a:rPr>
                        </m:ctrlPr>
                      </m:dPr>
                      <m:e>
                        <m:d>
                          <m:dPr>
                            <m:begChr m:val=""/>
                            <m:endChr m:val=""/>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r>
                                  <a:rPr lang="pt-BR" sz="1050" b="1" i="1">
                                    <a:solidFill>
                                      <a:schemeClr val="tx1"/>
                                    </a:solidFill>
                                    <a:effectLst/>
                                    <a:latin typeface="Cambria Math" panose="02040503050406030204" pitchFamily="18" charset="0"/>
                                    <a:ea typeface="+mn-ea"/>
                                    <a:cs typeface="+mn-cs"/>
                                  </a:rPr>
                                  <m:t>𝟏</m:t>
                                </m:r>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den>
                            </m:f>
                            <m:r>
                              <a:rPr lang="pt-BR" sz="1050" b="1" i="1">
                                <a:solidFill>
                                  <a:schemeClr val="tx1"/>
                                </a:solidFill>
                                <a:effectLst/>
                                <a:latin typeface="Cambria Math" panose="02040503050406030204" pitchFamily="18" charset="0"/>
                                <a:ea typeface="+mn-ea"/>
                                <a:cs typeface="+mn-cs"/>
                              </a:rPr>
                              <m:t>+</m:t>
                            </m:r>
                            <m:d>
                              <m:dPr>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m:t>
                                            </m:r>
                                          </m:sub>
                                        </m:sSub>
                                      </m:sub>
                                    </m:sSub>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𝑽𝒏</m:t>
                                                </m:r>
                                              </m:sub>
                                            </m:sSub>
                                          </m:sub>
                                        </m:sSub>
                                      </m:e>
                                      <m:sup>
                                        <m:r>
                                          <a:rPr lang="pt-BR" sz="1050" b="1" i="1">
                                            <a:solidFill>
                                              <a:schemeClr val="tx1"/>
                                            </a:solidFill>
                                            <a:effectLst/>
                                            <a:latin typeface="Cambria Math" panose="02040503050406030204" pitchFamily="18" charset="0"/>
                                            <a:ea typeface="+mn-ea"/>
                                            <a:cs typeface="+mn-cs"/>
                                          </a:rPr>
                                          <m:t>𝟐</m:t>
                                        </m:r>
                                      </m:sup>
                                    </m:sSup>
                                  </m:den>
                                </m:f>
                                <m:r>
                                  <a:rPr lang="pt-BR" sz="1050" b="1" i="1">
                                    <a:solidFill>
                                      <a:schemeClr val="tx1"/>
                                    </a:solidFill>
                                    <a:effectLst/>
                                    <a:latin typeface="Cambria Math" panose="02040503050406030204" pitchFamily="18" charset="0"/>
                                    <a:ea typeface="+mn-ea"/>
                                    <a:cs typeface="+mn-cs"/>
                                  </a:rPr>
                                  <m:t>+</m:t>
                                </m:r>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𝑰</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m:t>
                                            </m:r>
                                          </m:sub>
                                        </m:sSub>
                                      </m:sub>
                                    </m:sSub>
                                  </m:num>
                                  <m:den>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𝑷𝒏</m:t>
                                            </m:r>
                                          </m:sub>
                                        </m:sSub>
                                      </m:sub>
                                    </m:sSub>
                                  </m:den>
                                </m:f>
                                <m:r>
                                  <a:rPr lang="pt-BR" sz="1050" b="1" i="1">
                                    <a:solidFill>
                                      <a:schemeClr val="tx1"/>
                                    </a:solidFill>
                                    <a:effectLst/>
                                    <a:latin typeface="Cambria Math" panose="02040503050406030204" pitchFamily="18" charset="0"/>
                                    <a:ea typeface="+mn-ea"/>
                                    <a:cs typeface="+mn-cs"/>
                                  </a:rPr>
                                  <m:t>+</m:t>
                                </m:r>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m:t>
                                            </m:r>
                                          </m:sub>
                                        </m:sSub>
                                      </m:sub>
                                    </m:sSub>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𝒗𝒏</m:t>
                                                </m:r>
                                              </m:sub>
                                            </m:sSub>
                                          </m:sub>
                                        </m:sSub>
                                      </m:e>
                                      <m:sup>
                                        <m:r>
                                          <a:rPr lang="pt-BR" sz="1050" b="1" i="1">
                                            <a:solidFill>
                                              <a:schemeClr val="tx1"/>
                                            </a:solidFill>
                                            <a:effectLst/>
                                            <a:latin typeface="Cambria Math" panose="02040503050406030204" pitchFamily="18" charset="0"/>
                                            <a:ea typeface="+mn-ea"/>
                                            <a:cs typeface="+mn-cs"/>
                                          </a:rPr>
                                          <m:t>𝟐</m:t>
                                        </m:r>
                                      </m:sup>
                                    </m:sSup>
                                  </m:den>
                                </m:f>
                              </m:e>
                            </m:d>
                            <m:f>
                              <m:fPr>
                                <m:ctrlPr>
                                  <a:rPr lang="pt-BR" sz="1050" b="1" i="1">
                                    <a:solidFill>
                                      <a:schemeClr val="tx1"/>
                                    </a:solidFill>
                                    <a:effectLst/>
                                    <a:latin typeface="Cambria Math" panose="02040503050406030204" pitchFamily="18" charset="0"/>
                                    <a:ea typeface="+mn-ea"/>
                                    <a:cs typeface="+mn-cs"/>
                                  </a:rPr>
                                </m:ctrlPr>
                              </m:fPr>
                              <m:num>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e>
                                  <m:sup>
                                    <m:r>
                                      <a:rPr lang="pt-BR" sz="1050" b="1" i="1">
                                        <a:solidFill>
                                          <a:schemeClr val="tx1"/>
                                        </a:solidFill>
                                        <a:effectLst/>
                                        <a:latin typeface="Cambria Math" panose="02040503050406030204" pitchFamily="18" charset="0"/>
                                        <a:ea typeface="+mn-ea"/>
                                        <a:cs typeface="+mn-cs"/>
                                      </a:rPr>
                                      <m:t>𝟐</m:t>
                                    </m:r>
                                  </m:sup>
                                </m:sSup>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𝑿</m:t>
                                    </m:r>
                                    <m:r>
                                      <a:rPr lang="pt-BR" sz="1050" b="1" i="1">
                                        <a:solidFill>
                                          <a:schemeClr val="tx1"/>
                                        </a:solidFill>
                                        <a:effectLst/>
                                        <a:latin typeface="Cambria Math" panose="02040503050406030204" pitchFamily="18" charset="0"/>
                                        <a:ea typeface="+mn-ea"/>
                                        <a:cs typeface="+mn-cs"/>
                                      </a:rPr>
                                      <m:t>′</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num>
                              <m:den>
                                <m:r>
                                  <a:rPr lang="pt-BR" sz="1050" b="1" i="1">
                                    <a:solidFill>
                                      <a:schemeClr val="tx1"/>
                                    </a:solidFill>
                                    <a:effectLst/>
                                    <a:latin typeface="Cambria Math" panose="02040503050406030204" pitchFamily="18" charset="0"/>
                                    <a:ea typeface="+mn-ea"/>
                                    <a:cs typeface="+mn-cs"/>
                                  </a:rPr>
                                  <m:t>𝟏𝟎𝟎</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den>
                            </m:f>
                          </m:e>
                        </m:d>
                      </m:e>
                    </m:d>
                  </m:oMath>
                </m:oMathPara>
              </a14:m>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6" name="CaixaDeTexto 15">
              <a:extLst>
                <a:ext uri="{FF2B5EF4-FFF2-40B4-BE49-F238E27FC236}">
                  <a16:creationId xmlns:a16="http://schemas.microsoft.com/office/drawing/2014/main" id="{EE79F475-F173-4876-A44B-9F325738EA37}"/>
                </a:ext>
              </a:extLst>
            </xdr:cNvPr>
            <xdr:cNvSpPr txBox="1"/>
          </xdr:nvSpPr>
          <xdr:spPr>
            <a:xfrm>
              <a:off x="8443913" y="2266950"/>
              <a:ext cx="3852862"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50" b="1" i="0">
                  <a:solidFill>
                    <a:schemeClr val="tx1"/>
                  </a:solidFill>
                  <a:effectLst/>
                  <a:latin typeface="Cambria Math" panose="02040503050406030204" pitchFamily="18" charset="0"/>
                  <a:ea typeface="+mn-ea"/>
                  <a:cs typeface="+mn-cs"/>
                </a:rPr>
                <a:t>𝒂_𝟏=├ ├ 𝟏/√𝟑+((𝑷_(𝑪_𝑽𝒏 ) 𝒔𝒆𝒏𝜽_(𝑪_𝑽 ))/(√𝟑 〖𝑽_(𝑪_𝑽𝒏 )〗^𝟐 )+(𝑰_(𝑴_𝑷𝒏 ) 𝒔𝒆𝒏𝜽_(𝑴_𝑷 ))/𝑽_(𝑴_𝑷𝒏 ) +(𝑷_(𝒄_𝒗𝒏 ) 𝒔𝒆𝒏𝜽_(𝒄_𝒗 ))/(√𝟑 〖𝑽_(𝒄_𝒗𝒏 )〗^𝟐 ))  (〖𝑽_(𝑮_𝒏 )〗^𝟐 〖𝑿′〗_(𝑮_𝒏 ))/(𝟏𝟎𝟎𝑷_(𝑮_𝒏 ) )┤┤</a:t>
              </a: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23</xdr:col>
      <xdr:colOff>538162</xdr:colOff>
      <xdr:row>15</xdr:row>
      <xdr:rowOff>9524</xdr:rowOff>
    </xdr:from>
    <xdr:ext cx="2795588" cy="485775"/>
    <mc:AlternateContent xmlns:mc="http://schemas.openxmlformats.org/markup-compatibility/2006" xmlns:a14="http://schemas.microsoft.com/office/drawing/2010/main">
      <mc:Choice Requires="a14">
        <xdr:sp macro="" textlink="">
          <xdr:nvSpPr>
            <xdr:cNvPr id="17" name="CaixaDeTexto 16">
              <a:extLst>
                <a:ext uri="{FF2B5EF4-FFF2-40B4-BE49-F238E27FC236}">
                  <a16:creationId xmlns:a16="http://schemas.microsoft.com/office/drawing/2014/main" id="{DD5F1932-23E7-47FF-9AD2-22BBE217B6AD}"/>
                </a:ext>
              </a:extLst>
            </xdr:cNvPr>
            <xdr:cNvSpPr txBox="1"/>
          </xdr:nvSpPr>
          <xdr:spPr>
            <a:xfrm>
              <a:off x="13539787" y="3438524"/>
              <a:ext cx="2795588"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𝒃</m:t>
                        </m:r>
                      </m:e>
                      <m:sub>
                        <m:r>
                          <a:rPr lang="pt-BR" sz="1050" b="1" i="1">
                            <a:effectLst/>
                            <a:latin typeface="Cambria Math" panose="02040503050406030204" pitchFamily="18" charset="0"/>
                            <a:ea typeface="Calibri" panose="020F0502020204030204" pitchFamily="34" charset="0"/>
                          </a:rPr>
                          <m:t>𝟏</m:t>
                        </m:r>
                      </m:sub>
                    </m:sSub>
                    <m:r>
                      <m:rPr>
                        <m:nor/>
                      </m:rPr>
                      <a:rPr lang="pt-BR" sz="1050" b="1">
                        <a:effectLst/>
                        <a:latin typeface="Arial" panose="020B0604020202020204" pitchFamily="34" charset="0"/>
                        <a:ea typeface="Times New Roman" panose="02020603050405020304" pitchFamily="18" charset="0"/>
                      </a:rPr>
                      <m:t>=</m:t>
                    </m:r>
                    <m:d>
                      <m:dPr>
                        <m:ctrlPr>
                          <a:rPr lang="pt-BR" sz="1050" b="1" i="1">
                            <a:effectLst/>
                            <a:latin typeface="Cambria Math" panose="02040503050406030204" pitchFamily="18" charset="0"/>
                            <a:ea typeface="Times New Roman" panose="02020603050405020304" pitchFamily="18" charset="0"/>
                          </a:rPr>
                        </m:ctrlPr>
                      </m:d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𝑲𝒏</m:t>
                                </m:r>
                              </m:sub>
                            </m:sSub>
                          </m:sub>
                        </m:sSub>
                        <m:r>
                          <a:rPr lang="pt-BR" sz="1050" b="1" i="1">
                            <a:effectLst/>
                            <a:latin typeface="Cambria Math" panose="02040503050406030204" pitchFamily="18" charset="0"/>
                            <a:ea typeface="Calibri" panose="020F0502020204030204" pitchFamily="34" charset="0"/>
                          </a:rPr>
                          <m:t>𝒔𝒆𝒏</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m:t>
                                </m:r>
                              </m:sub>
                            </m:sSub>
                          </m:sub>
                        </m:sSub>
                        <m:r>
                          <a:rPr lang="pt-BR" sz="1050" b="1" i="1">
                            <a:effectLst/>
                            <a:latin typeface="Cambria Math" panose="02040503050406030204" pitchFamily="18" charset="0"/>
                            <a:ea typeface="Calibri" panose="020F0502020204030204" pitchFamily="34" charset="0"/>
                          </a:rPr>
                          <m:t>+</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𝒌𝒏</m:t>
                                </m:r>
                              </m:sub>
                            </m:sSub>
                          </m:sub>
                        </m:sSub>
                        <m:r>
                          <a:rPr lang="pt-BR" sz="1050" b="1" i="1">
                            <a:effectLst/>
                            <a:latin typeface="Cambria Math" panose="02040503050406030204" pitchFamily="18" charset="0"/>
                            <a:ea typeface="Calibri" panose="020F0502020204030204" pitchFamily="34" charset="0"/>
                          </a:rPr>
                          <m:t>𝒔𝒆𝒏</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m:t>
                                </m:r>
                              </m:sub>
                            </m:sSub>
                          </m:sub>
                        </m:sSub>
                      </m:e>
                    </m:d>
                    <m:f>
                      <m:fPr>
                        <m:ctrlPr>
                          <a:rPr lang="pt-BR" sz="1050" b="1" i="1">
                            <a:effectLst/>
                            <a:latin typeface="Cambria Math" panose="02040503050406030204" pitchFamily="18" charset="0"/>
                            <a:ea typeface="Calibri" panose="020F0502020204030204" pitchFamily="34" charset="0"/>
                          </a:rPr>
                        </m:ctrlPr>
                      </m:fPr>
                      <m:num>
                        <m:sSup>
                          <m:sSupPr>
                            <m:ctrlPr>
                              <a:rPr lang="pt-BR" sz="1050" b="1" i="1">
                                <a:effectLst/>
                                <a:latin typeface="Cambria Math" panose="02040503050406030204" pitchFamily="18" charset="0"/>
                                <a:ea typeface="Calibri" panose="020F0502020204030204" pitchFamily="34" charset="0"/>
                              </a:rPr>
                            </m:ctrlPr>
                          </m:sSup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e>
                          <m:sup>
                            <m:r>
                              <a:rPr lang="pt-BR" sz="1050" b="1" i="1">
                                <a:effectLst/>
                                <a:latin typeface="Cambria Math" panose="02040503050406030204" pitchFamily="18" charset="0"/>
                                <a:ea typeface="Calibri" panose="020F0502020204030204" pitchFamily="34" charset="0"/>
                              </a:rPr>
                              <m:t>𝟐</m:t>
                            </m:r>
                          </m:sup>
                        </m:sSup>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𝑿</m:t>
                            </m:r>
                            <m:r>
                              <a:rPr lang="pt-BR" sz="1050" b="1" i="1">
                                <a:effectLst/>
                                <a:latin typeface="Cambria Math" panose="02040503050406030204" pitchFamily="18" charset="0"/>
                                <a:ea typeface="Calibri" panose="020F0502020204030204" pitchFamily="34" charset="0"/>
                              </a:rPr>
                              <m:t>′</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num>
                      <m:den>
                        <m:r>
                          <a:rPr lang="pt-BR" sz="1050" b="1" i="1">
                            <a:effectLst/>
                            <a:latin typeface="Cambria Math" panose="02040503050406030204" pitchFamily="18" charset="0"/>
                            <a:ea typeface="Calibri" panose="020F0502020204030204" pitchFamily="34" charset="0"/>
                          </a:rPr>
                          <m:t>𝟏𝟎𝟎</m:t>
                        </m:r>
                        <m:rad>
                          <m:radPr>
                            <m:degHide m:val="on"/>
                            <m:ctrlPr>
                              <a:rPr lang="pt-BR" sz="1050" b="1" i="1">
                                <a:effectLst/>
                                <a:latin typeface="Cambria Math" panose="02040503050406030204" pitchFamily="18" charset="0"/>
                                <a:ea typeface="Calibri" panose="020F0502020204030204" pitchFamily="34" charset="0"/>
                              </a:rPr>
                            </m:ctrlPr>
                          </m:radPr>
                          <m:deg/>
                          <m:e>
                            <m:r>
                              <a:rPr lang="pt-BR" sz="1050" b="1" i="1">
                                <a:effectLst/>
                                <a:latin typeface="Cambria Math" panose="02040503050406030204" pitchFamily="18" charset="0"/>
                                <a:ea typeface="Calibri" panose="020F0502020204030204" pitchFamily="34" charset="0"/>
                              </a:rPr>
                              <m:t>𝟑</m:t>
                            </m:r>
                          </m:e>
                        </m:rad>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den>
                    </m:f>
                  </m:oMath>
                </m:oMathPara>
              </a14:m>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7" name="CaixaDeTexto 16">
              <a:extLst>
                <a:ext uri="{FF2B5EF4-FFF2-40B4-BE49-F238E27FC236}">
                  <a16:creationId xmlns:a16="http://schemas.microsoft.com/office/drawing/2014/main" id="{DD5F1932-23E7-47FF-9AD2-22BBE217B6AD}"/>
                </a:ext>
              </a:extLst>
            </xdr:cNvPr>
            <xdr:cNvSpPr txBox="1"/>
          </xdr:nvSpPr>
          <xdr:spPr>
            <a:xfrm>
              <a:off x="13539787" y="3438524"/>
              <a:ext cx="2795588"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r>
                <a:rPr lang="pt-BR" sz="1050" b="1" i="0">
                  <a:effectLst/>
                  <a:latin typeface="Cambria Math" panose="02040503050406030204" pitchFamily="18" charset="0"/>
                  <a:ea typeface="Calibri" panose="020F0502020204030204" pitchFamily="34" charset="0"/>
                </a:rPr>
                <a:t>𝒃_𝟏 "</a:t>
              </a:r>
              <a:r>
                <a:rPr lang="pt-BR" sz="1050" b="1" i="0">
                  <a:effectLst/>
                  <a:latin typeface="Cambria Math" panose="02040503050406030204" pitchFamily="18" charset="0"/>
                  <a:ea typeface="Times New Roman" panose="02020603050405020304" pitchFamily="18" charset="0"/>
                </a:rPr>
                <a:t>=" </a:t>
              </a:r>
              <a:r>
                <a:rPr lang="pt-BR" sz="1050" b="1" i="0">
                  <a:effectLst/>
                  <a:latin typeface="Cambria Math" panose="02040503050406030204" pitchFamily="18" charset="0"/>
                </a:rPr>
                <a:t>(</a:t>
              </a:r>
              <a:r>
                <a:rPr lang="pt-BR" sz="1050" b="1" i="0">
                  <a:effectLst/>
                  <a:latin typeface="Cambria Math" panose="02040503050406030204" pitchFamily="18" charset="0"/>
                  <a:ea typeface="Calibri" panose="020F0502020204030204" pitchFamily="34" charset="0"/>
                </a:rPr>
                <a:t>𝑷_(𝑪_𝑲𝒏 ) 𝒔𝒆𝒏𝜽_(𝑪_𝑲 )+𝑷_(𝒄_𝒌𝒏 ) 𝒔𝒆𝒏𝜽_(𝒄_𝒌 ) ) </a:t>
              </a:r>
              <a:r>
                <a:rPr lang="pt-BR" sz="1050" b="1" i="0">
                  <a:effectLst/>
                  <a:latin typeface="Cambria Math" panose="02040503050406030204" pitchFamily="18" charset="0"/>
                </a:rPr>
                <a:t> (〖</a:t>
              </a:r>
              <a:r>
                <a:rPr lang="pt-BR" sz="1050" b="1" i="0">
                  <a:effectLst/>
                  <a:latin typeface="Cambria Math" panose="02040503050406030204" pitchFamily="18" charset="0"/>
                  <a:ea typeface="Calibri" panose="020F0502020204030204" pitchFamily="34" charset="0"/>
                </a:rPr>
                <a:t>𝑽_(𝑮_𝒏 )〗^𝟐 〖𝑿′〗_(𝑮_𝒏 ))/(𝟏𝟎𝟎√𝟑 𝑷_(𝑮_𝒏 ) )</a:t>
              </a:r>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80962</xdr:colOff>
      <xdr:row>16</xdr:row>
      <xdr:rowOff>209550</xdr:rowOff>
    </xdr:from>
    <xdr:ext cx="237950" cy="219163"/>
    <mc:AlternateContent xmlns:mc="http://schemas.openxmlformats.org/markup-compatibility/2006" xmlns:a14="http://schemas.microsoft.com/office/drawing/2010/main">
      <mc:Choice Requires="a14">
        <xdr:sp macro="" textlink="">
          <xdr:nvSpPr>
            <xdr:cNvPr id="142" name="CaixaDeTexto 141">
              <a:extLst>
                <a:ext uri="{FF2B5EF4-FFF2-40B4-BE49-F238E27FC236}">
                  <a16:creationId xmlns:a16="http://schemas.microsoft.com/office/drawing/2014/main" id="{E74E31CB-6E21-480A-9411-2C29BD77E710}"/>
                </a:ext>
              </a:extLst>
            </xdr:cNvPr>
            <xdr:cNvSpPr txBox="1"/>
          </xdr:nvSpPr>
          <xdr:spPr>
            <a:xfrm>
              <a:off x="15292387" y="3867150"/>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2" name="CaixaDeTexto 141">
              <a:extLst>
                <a:ext uri="{FF2B5EF4-FFF2-40B4-BE49-F238E27FC236}">
                  <a16:creationId xmlns:a16="http://schemas.microsoft.com/office/drawing/2014/main" id="{E74E31CB-6E21-480A-9411-2C29BD77E710}"/>
                </a:ext>
              </a:extLst>
            </xdr:cNvPr>
            <xdr:cNvSpPr txBox="1"/>
          </xdr:nvSpPr>
          <xdr:spPr>
            <a:xfrm>
              <a:off x="15292387" y="3867150"/>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𝒃_𝟏</a:t>
              </a:r>
              <a:endParaRPr lang="pt-BR" sz="1400"/>
            </a:p>
          </xdr:txBody>
        </xdr:sp>
      </mc:Fallback>
    </mc:AlternateContent>
    <xdr:clientData/>
  </xdr:oneCellAnchor>
  <xdr:oneCellAnchor>
    <xdr:from>
      <xdr:col>23</xdr:col>
      <xdr:colOff>571500</xdr:colOff>
      <xdr:row>18</xdr:row>
      <xdr:rowOff>104775</xdr:rowOff>
    </xdr:from>
    <xdr:ext cx="3714750" cy="561975"/>
    <mc:AlternateContent xmlns:mc="http://schemas.openxmlformats.org/markup-compatibility/2006" xmlns:a14="http://schemas.microsoft.com/office/drawing/2010/main">
      <mc:Choice Requires="a14">
        <xdr:sp macro="" textlink="">
          <xdr:nvSpPr>
            <xdr:cNvPr id="18" name="CaixaDeTexto 17">
              <a:extLst>
                <a:ext uri="{FF2B5EF4-FFF2-40B4-BE49-F238E27FC236}">
                  <a16:creationId xmlns:a16="http://schemas.microsoft.com/office/drawing/2014/main" id="{CB91F958-D8BB-4C06-A4E0-230AE6AA12B0}"/>
                </a:ext>
              </a:extLst>
            </xdr:cNvPr>
            <xdr:cNvSpPr txBox="1"/>
          </xdr:nvSpPr>
          <xdr:spPr>
            <a:xfrm>
              <a:off x="13573125" y="4219575"/>
              <a:ext cx="37147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𝟏</m:t>
                        </m:r>
                      </m:sub>
                    </m:sSub>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𝑽𝒏</m:t>
                                            </m:r>
                                          </m:sub>
                                        </m:sSub>
                                      </m:sub>
                                    </m:sSub>
                                  </m:e>
                                  <m:sup>
                                    <m:r>
                                      <a:rPr lang="pt-BR" sz="1100" b="1" i="1">
                                        <a:effectLst/>
                                        <a:latin typeface="Cambria Math" panose="02040503050406030204" pitchFamily="18" charset="0"/>
                                        <a:ea typeface="Calibri" panose="020F0502020204030204" pitchFamily="34" charset="0"/>
                                      </a:rPr>
                                      <m:t>𝟐</m:t>
                                    </m:r>
                                  </m:sup>
                                </m:sSup>
                              </m:den>
                            </m:f>
                          </m:e>
                        </m:d>
                      </m:e>
                    </m:d>
                    <m:r>
                      <a:rPr lang="pt-BR" sz="1100" b="1" i="1">
                        <a:effectLst/>
                        <a:latin typeface="Cambria Math" panose="02040503050406030204" pitchFamily="18" charset="0"/>
                        <a:ea typeface="Calibri" panose="020F0502020204030204" pitchFamily="34" charset="0"/>
                      </a:rPr>
                      <m:t>+</m:t>
                    </m:r>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𝑰</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m:t>
                                    </m:r>
                                  </m:sub>
                                </m:sSub>
                              </m:sub>
                            </m:sSub>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𝑷𝒏</m:t>
                                    </m:r>
                                  </m:sub>
                                </m:sSub>
                              </m:sub>
                            </m:sSub>
                          </m:den>
                        </m:f>
                        <m:r>
                          <a:rPr lang="pt-BR" sz="1100" b="1" i="1">
                            <a:effectLst/>
                            <a:latin typeface="Cambria Math" panose="02040503050406030204" pitchFamily="18" charset="0"/>
                            <a:ea typeface="Calibri" panose="020F0502020204030204" pitchFamily="34" charset="0"/>
                          </a:rPr>
                          <m:t>+</m:t>
                        </m:r>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sSup>
                              <m:sSupPr>
                                <m:ctrlPr>
                                  <a:rPr lang="pt-BR" sz="1100" b="1" i="1">
                                    <a:effectLst/>
                                    <a:latin typeface="Cambria Math" panose="02040503050406030204" pitchFamily="18" charset="0"/>
                                    <a:ea typeface="Calibri" panose="020F0502020204030204" pitchFamily="34" charset="0"/>
                                  </a:rPr>
                                </m:ctrlPr>
                              </m:sSupPr>
                              <m:e>
                                <m:r>
                                  <a:rPr lang="pt-BR" sz="1100" b="1" i="1">
                                    <a:effectLst/>
                                    <a:latin typeface="Cambria Math" panose="02040503050406030204" pitchFamily="18" charset="0"/>
                                    <a:ea typeface="Calibri" panose="020F0502020204030204" pitchFamily="34" charset="0"/>
                                  </a:rPr>
                                  <m:t>𝑿</m:t>
                                </m:r>
                              </m:e>
                              <m:sup>
                                <m:r>
                                  <a:rPr lang="pt-BR" sz="1100" b="1" i="1">
                                    <a:effectLst/>
                                    <a:latin typeface="Cambria Math" panose="02040503050406030204" pitchFamily="18" charset="0"/>
                                    <a:ea typeface="Calibri" panose="020F0502020204030204" pitchFamily="34" charset="0"/>
                                  </a:rPr>
                                  <m:t>′</m:t>
                                </m:r>
                              </m:sup>
                            </m:sSup>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oMath>
                </m:oMathPara>
              </a14:m>
              <a:endParaRPr lang="pt-BR" sz="110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8" name="CaixaDeTexto 17">
              <a:extLst>
                <a:ext uri="{FF2B5EF4-FFF2-40B4-BE49-F238E27FC236}">
                  <a16:creationId xmlns:a16="http://schemas.microsoft.com/office/drawing/2014/main" id="{CB91F958-D8BB-4C06-A4E0-230AE6AA12B0}"/>
                </a:ext>
              </a:extLst>
            </xdr:cNvPr>
            <xdr:cNvSpPr txBox="1"/>
          </xdr:nvSpPr>
          <xdr:spPr>
            <a:xfrm>
              <a:off x="13573125" y="4219575"/>
              <a:ext cx="37147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r>
                <a:rPr lang="pt-BR" sz="1100" b="1" i="0">
                  <a:effectLst/>
                  <a:latin typeface="Cambria Math" panose="02040503050406030204" pitchFamily="18" charset="0"/>
                  <a:ea typeface="Calibri" panose="020F0502020204030204" pitchFamily="34" charset="0"/>
                </a:rPr>
                <a:t>𝒄_𝟏=</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𝑷_(𝑪_𝑽𝒏 ) 𝒄𝒐𝒔𝜽_(𝑪_𝑽 ))/(√𝟑 〖𝑽_(𝑪_𝑽𝒏 )〗^𝟐 )┤┤+</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𝑰_(𝑴_𝑷𝒏 ) 𝒄𝒐𝒔𝜽_(𝑴_𝑷 ))/𝑽_(𝑴_𝑷𝒏 ) +(𝑷_(𝒄_𝒗𝒏 ) 𝒄𝒐𝒔𝜽_(𝒄_𝒗 ))/(√𝟑 〖𝑽_(𝒄_𝒗𝒏 )〗^𝟐 )) </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𝑽_(𝑮_𝒏 )〗^𝟐 〖𝑿^′〗_(𝑮_𝒏 ))/(𝟏𝟎𝟎𝑷_(𝑮_𝒏 ) )</a:t>
              </a:r>
              <a:endParaRPr lang="pt-BR" sz="110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90487</xdr:colOff>
      <xdr:row>20</xdr:row>
      <xdr:rowOff>200025</xdr:rowOff>
    </xdr:from>
    <xdr:ext cx="217111" cy="219163"/>
    <mc:AlternateContent xmlns:mc="http://schemas.openxmlformats.org/markup-compatibility/2006" xmlns:a14="http://schemas.microsoft.com/office/drawing/2010/main">
      <mc:Choice Requires="a14">
        <xdr:sp macro="" textlink="">
          <xdr:nvSpPr>
            <xdr:cNvPr id="144" name="CaixaDeTexto 143">
              <a:extLst>
                <a:ext uri="{FF2B5EF4-FFF2-40B4-BE49-F238E27FC236}">
                  <a16:creationId xmlns:a16="http://schemas.microsoft.com/office/drawing/2014/main" id="{66E3D2BC-DD51-4F68-8139-3184F04459CA}"/>
                </a:ext>
              </a:extLst>
            </xdr:cNvPr>
            <xdr:cNvSpPr txBox="1"/>
          </xdr:nvSpPr>
          <xdr:spPr>
            <a:xfrm>
              <a:off x="15301912" y="4772025"/>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4" name="CaixaDeTexto 143">
              <a:extLst>
                <a:ext uri="{FF2B5EF4-FFF2-40B4-BE49-F238E27FC236}">
                  <a16:creationId xmlns:a16="http://schemas.microsoft.com/office/drawing/2014/main" id="{66E3D2BC-DD51-4F68-8139-3184F04459CA}"/>
                </a:ext>
              </a:extLst>
            </xdr:cNvPr>
            <xdr:cNvSpPr txBox="1"/>
          </xdr:nvSpPr>
          <xdr:spPr>
            <a:xfrm>
              <a:off x="15301912" y="4772025"/>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𝒄_𝟏</a:t>
              </a:r>
              <a:endParaRPr lang="pt-BR" sz="1400"/>
            </a:p>
          </xdr:txBody>
        </xdr:sp>
      </mc:Fallback>
    </mc:AlternateContent>
    <xdr:clientData/>
  </xdr:oneCellAnchor>
  <xdr:oneCellAnchor>
    <xdr:from>
      <xdr:col>23</xdr:col>
      <xdr:colOff>595312</xdr:colOff>
      <xdr:row>22</xdr:row>
      <xdr:rowOff>209549</xdr:rowOff>
    </xdr:from>
    <xdr:ext cx="2709863" cy="485775"/>
    <mc:AlternateContent xmlns:mc="http://schemas.openxmlformats.org/markup-compatibility/2006" xmlns:a14="http://schemas.microsoft.com/office/drawing/2010/main">
      <mc:Choice Requires="a14">
        <xdr:sp macro="" textlink="">
          <xdr:nvSpPr>
            <xdr:cNvPr id="21" name="CaixaDeTexto 20">
              <a:extLst>
                <a:ext uri="{FF2B5EF4-FFF2-40B4-BE49-F238E27FC236}">
                  <a16:creationId xmlns:a16="http://schemas.microsoft.com/office/drawing/2014/main" id="{9EEA0CBA-ED22-4538-A50A-1DDFAFED2498}"/>
                </a:ext>
              </a:extLst>
            </xdr:cNvPr>
            <xdr:cNvSpPr txBox="1"/>
          </xdr:nvSpPr>
          <xdr:spPr>
            <a:xfrm>
              <a:off x="13596937" y="5238749"/>
              <a:ext cx="2709863"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𝒅</m:t>
                        </m:r>
                      </m:e>
                      <m:sub>
                        <m:r>
                          <a:rPr lang="pt-BR" sz="1050" b="1" i="1">
                            <a:effectLst/>
                            <a:latin typeface="Cambria Math" panose="02040503050406030204" pitchFamily="18" charset="0"/>
                            <a:ea typeface="Calibri" panose="020F0502020204030204" pitchFamily="34" charset="0"/>
                          </a:rPr>
                          <m:t>𝟏</m:t>
                        </m:r>
                      </m:sub>
                    </m:sSub>
                    <m:r>
                      <a:rPr lang="pt-BR" sz="1050" b="1" i="1">
                        <a:effectLst/>
                        <a:latin typeface="Cambria Math" panose="02040503050406030204" pitchFamily="18" charset="0"/>
                        <a:ea typeface="Calibri" panose="020F0502020204030204" pitchFamily="34" charset="0"/>
                      </a:rPr>
                      <m:t>=</m:t>
                    </m:r>
                    <m:d>
                      <m:dPr>
                        <m:ctrlPr>
                          <a:rPr lang="pt-BR" sz="1050" b="1" i="1">
                            <a:effectLst/>
                            <a:latin typeface="Cambria Math" panose="02040503050406030204" pitchFamily="18" charset="0"/>
                            <a:ea typeface="Calibri" panose="020F0502020204030204" pitchFamily="34" charset="0"/>
                          </a:rPr>
                        </m:ctrlPr>
                      </m:d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𝑲𝒏</m:t>
                                </m:r>
                              </m:sub>
                            </m:sSub>
                          </m:sub>
                        </m:sSub>
                        <m:r>
                          <a:rPr lang="pt-BR" sz="1050" b="1" i="1">
                            <a:effectLst/>
                            <a:latin typeface="Cambria Math" panose="02040503050406030204" pitchFamily="18" charset="0"/>
                            <a:ea typeface="Calibri" panose="020F0502020204030204" pitchFamily="34" charset="0"/>
                          </a:rPr>
                          <m:t>𝒄𝒐𝒔</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m:t>
                                </m:r>
                              </m:sub>
                            </m:sSub>
                          </m:sub>
                        </m:sSub>
                        <m:r>
                          <a:rPr lang="pt-BR" sz="1050" b="1" i="1">
                            <a:effectLst/>
                            <a:latin typeface="Cambria Math" panose="02040503050406030204" pitchFamily="18" charset="0"/>
                            <a:ea typeface="Calibri" panose="020F0502020204030204" pitchFamily="34" charset="0"/>
                          </a:rPr>
                          <m:t>+</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𝒌𝒏</m:t>
                                </m:r>
                              </m:sub>
                            </m:sSub>
                          </m:sub>
                        </m:sSub>
                        <m:r>
                          <a:rPr lang="pt-BR" sz="1050" b="1" i="1">
                            <a:effectLst/>
                            <a:latin typeface="Cambria Math" panose="02040503050406030204" pitchFamily="18" charset="0"/>
                            <a:ea typeface="Calibri" panose="020F0502020204030204" pitchFamily="34" charset="0"/>
                          </a:rPr>
                          <m:t>𝒄𝒐𝒔</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m:t>
                                </m:r>
                              </m:sub>
                            </m:sSub>
                          </m:sub>
                        </m:sSub>
                      </m:e>
                    </m:d>
                    <m:f>
                      <m:fPr>
                        <m:ctrlPr>
                          <a:rPr lang="pt-BR" sz="1050" b="1" i="1">
                            <a:effectLst/>
                            <a:latin typeface="Cambria Math" panose="02040503050406030204" pitchFamily="18" charset="0"/>
                            <a:ea typeface="Calibri" panose="020F0502020204030204" pitchFamily="34" charset="0"/>
                          </a:rPr>
                        </m:ctrlPr>
                      </m:fPr>
                      <m:num>
                        <m:sSup>
                          <m:sSupPr>
                            <m:ctrlPr>
                              <a:rPr lang="pt-BR" sz="1050" b="1" i="1">
                                <a:effectLst/>
                                <a:latin typeface="Cambria Math" panose="02040503050406030204" pitchFamily="18" charset="0"/>
                                <a:ea typeface="Calibri" panose="020F0502020204030204" pitchFamily="34" charset="0"/>
                              </a:rPr>
                            </m:ctrlPr>
                          </m:sSup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e>
                          <m:sup>
                            <m:r>
                              <a:rPr lang="pt-BR" sz="1050" b="1" i="1">
                                <a:effectLst/>
                                <a:latin typeface="Cambria Math" panose="02040503050406030204" pitchFamily="18" charset="0"/>
                                <a:ea typeface="Calibri" panose="020F0502020204030204" pitchFamily="34" charset="0"/>
                              </a:rPr>
                              <m:t>𝟐</m:t>
                            </m:r>
                          </m:sup>
                        </m:sSup>
                        <m:sSub>
                          <m:sSubPr>
                            <m:ctrlPr>
                              <a:rPr lang="pt-BR" sz="1050" b="1" i="1">
                                <a:effectLst/>
                                <a:latin typeface="Cambria Math" panose="02040503050406030204" pitchFamily="18" charset="0"/>
                                <a:ea typeface="Calibri" panose="020F0502020204030204" pitchFamily="34" charset="0"/>
                              </a:rPr>
                            </m:ctrlPr>
                          </m:sSubPr>
                          <m:e>
                            <m:sSup>
                              <m:sSupPr>
                                <m:ctrlPr>
                                  <a:rPr lang="pt-BR" sz="1050" b="1" i="1">
                                    <a:effectLst/>
                                    <a:latin typeface="Cambria Math" panose="02040503050406030204" pitchFamily="18" charset="0"/>
                                    <a:ea typeface="Calibri" panose="020F0502020204030204" pitchFamily="34" charset="0"/>
                                  </a:rPr>
                                </m:ctrlPr>
                              </m:sSupPr>
                              <m:e>
                                <m:r>
                                  <a:rPr lang="pt-BR" sz="1050" b="1" i="1">
                                    <a:effectLst/>
                                    <a:latin typeface="Cambria Math" panose="02040503050406030204" pitchFamily="18" charset="0"/>
                                    <a:ea typeface="Calibri" panose="020F0502020204030204" pitchFamily="34" charset="0"/>
                                  </a:rPr>
                                  <m:t>𝑿</m:t>
                                </m:r>
                              </m:e>
                              <m:sup>
                                <m:r>
                                  <a:rPr lang="pt-BR" sz="1050" b="1" i="1">
                                    <a:effectLst/>
                                    <a:latin typeface="Cambria Math" panose="02040503050406030204" pitchFamily="18" charset="0"/>
                                    <a:ea typeface="Calibri" panose="020F0502020204030204" pitchFamily="34" charset="0"/>
                                  </a:rPr>
                                  <m:t>′</m:t>
                                </m:r>
                              </m:sup>
                            </m:sSup>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num>
                      <m:den>
                        <m:r>
                          <a:rPr lang="pt-BR" sz="1050" b="1" i="1">
                            <a:effectLst/>
                            <a:latin typeface="Cambria Math" panose="02040503050406030204" pitchFamily="18" charset="0"/>
                            <a:ea typeface="Calibri" panose="020F0502020204030204" pitchFamily="34" charset="0"/>
                          </a:rPr>
                          <m:t>𝟏𝟎𝟎</m:t>
                        </m:r>
                        <m:rad>
                          <m:radPr>
                            <m:degHide m:val="on"/>
                            <m:ctrlPr>
                              <a:rPr lang="pt-BR" sz="1050" b="1" i="1">
                                <a:effectLst/>
                                <a:latin typeface="Cambria Math" panose="02040503050406030204" pitchFamily="18" charset="0"/>
                                <a:ea typeface="Calibri" panose="020F0502020204030204" pitchFamily="34" charset="0"/>
                              </a:rPr>
                            </m:ctrlPr>
                          </m:radPr>
                          <m:deg/>
                          <m:e>
                            <m:r>
                              <a:rPr lang="pt-BR" sz="1050" b="1" i="1">
                                <a:effectLst/>
                                <a:latin typeface="Cambria Math" panose="02040503050406030204" pitchFamily="18" charset="0"/>
                                <a:ea typeface="Calibri" panose="020F0502020204030204" pitchFamily="34" charset="0"/>
                              </a:rPr>
                              <m:t>𝟑</m:t>
                            </m:r>
                          </m:e>
                        </m:rad>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den>
                    </m:f>
                  </m:oMath>
                </m:oMathPara>
              </a14:m>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21" name="CaixaDeTexto 20">
              <a:extLst>
                <a:ext uri="{FF2B5EF4-FFF2-40B4-BE49-F238E27FC236}">
                  <a16:creationId xmlns:a16="http://schemas.microsoft.com/office/drawing/2014/main" id="{9EEA0CBA-ED22-4538-A50A-1DDFAFED2498}"/>
                </a:ext>
              </a:extLst>
            </xdr:cNvPr>
            <xdr:cNvSpPr txBox="1"/>
          </xdr:nvSpPr>
          <xdr:spPr>
            <a:xfrm>
              <a:off x="13596937" y="5238749"/>
              <a:ext cx="2709863"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r>
                <a:rPr lang="pt-BR" sz="1050" b="1" i="0">
                  <a:effectLst/>
                  <a:latin typeface="Cambria Math" panose="02040503050406030204" pitchFamily="18" charset="0"/>
                  <a:ea typeface="Calibri" panose="020F0502020204030204" pitchFamily="34" charset="0"/>
                </a:rPr>
                <a:t>𝒅_𝟏=</a:t>
              </a:r>
              <a:r>
                <a:rPr lang="pt-BR" sz="1050" b="1" i="0">
                  <a:effectLst/>
                  <a:latin typeface="Cambria Math" panose="02040503050406030204" pitchFamily="18" charset="0"/>
                </a:rPr>
                <a:t>(</a:t>
              </a:r>
              <a:r>
                <a:rPr lang="pt-BR" sz="1050" b="1" i="0">
                  <a:effectLst/>
                  <a:latin typeface="Cambria Math" panose="02040503050406030204" pitchFamily="18" charset="0"/>
                  <a:ea typeface="Calibri" panose="020F0502020204030204" pitchFamily="34" charset="0"/>
                </a:rPr>
                <a:t>𝑷_(𝑪_𝑲𝒏 ) 𝒄𝒐𝒔𝜽_(𝑪_𝑲 )+𝑷_(𝒄_𝒌𝒏 ) 𝒄𝒐𝒔𝜽_(𝒄_𝒌 ) ) </a:t>
              </a:r>
              <a:r>
                <a:rPr lang="pt-BR" sz="1050" b="1" i="0">
                  <a:effectLst/>
                  <a:latin typeface="Cambria Math" panose="02040503050406030204" pitchFamily="18" charset="0"/>
                </a:rPr>
                <a:t> (〖</a:t>
              </a:r>
              <a:r>
                <a:rPr lang="pt-BR" sz="1050" b="1" i="0">
                  <a:effectLst/>
                  <a:latin typeface="Cambria Math" panose="02040503050406030204" pitchFamily="18" charset="0"/>
                  <a:ea typeface="Calibri" panose="020F0502020204030204" pitchFamily="34" charset="0"/>
                </a:rPr>
                <a:t>𝑽_(𝑮_𝒏 )〗^𝟐 〖𝑿^′〗_(𝑮_𝒏 ))/(𝟏𝟎𝟎√𝟑 𝑷_(𝑮_𝒏 ) )</a:t>
              </a:r>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80962</xdr:colOff>
      <xdr:row>24</xdr:row>
      <xdr:rowOff>200025</xdr:rowOff>
    </xdr:from>
    <xdr:ext cx="241989" cy="219163"/>
    <mc:AlternateContent xmlns:mc="http://schemas.openxmlformats.org/markup-compatibility/2006" xmlns:a14="http://schemas.microsoft.com/office/drawing/2010/main">
      <mc:Choice Requires="a14">
        <xdr:sp macro="" textlink="">
          <xdr:nvSpPr>
            <xdr:cNvPr id="145" name="CaixaDeTexto 144">
              <a:extLst>
                <a:ext uri="{FF2B5EF4-FFF2-40B4-BE49-F238E27FC236}">
                  <a16:creationId xmlns:a16="http://schemas.microsoft.com/office/drawing/2014/main" id="{96C61C57-72C8-42B2-A26A-5F2B6FD48CDF}"/>
                </a:ext>
              </a:extLst>
            </xdr:cNvPr>
            <xdr:cNvSpPr txBox="1"/>
          </xdr:nvSpPr>
          <xdr:spPr>
            <a:xfrm>
              <a:off x="15292387" y="5686425"/>
              <a:ext cx="241989"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𝒅</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5" name="CaixaDeTexto 144">
              <a:extLst>
                <a:ext uri="{FF2B5EF4-FFF2-40B4-BE49-F238E27FC236}">
                  <a16:creationId xmlns:a16="http://schemas.microsoft.com/office/drawing/2014/main" id="{96C61C57-72C8-42B2-A26A-5F2B6FD48CDF}"/>
                </a:ext>
              </a:extLst>
            </xdr:cNvPr>
            <xdr:cNvSpPr txBox="1"/>
          </xdr:nvSpPr>
          <xdr:spPr>
            <a:xfrm>
              <a:off x="15292387" y="5686425"/>
              <a:ext cx="241989"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𝒅_𝟏</a:t>
              </a:r>
              <a:endParaRPr lang="pt-BR" sz="1400"/>
            </a:p>
          </xdr:txBody>
        </xdr:sp>
      </mc:Fallback>
    </mc:AlternateContent>
    <xdr:clientData/>
  </xdr:oneCellAnchor>
  <xdr:oneCellAnchor>
    <xdr:from>
      <xdr:col>24</xdr:col>
      <xdr:colOff>14287</xdr:colOff>
      <xdr:row>26</xdr:row>
      <xdr:rowOff>57150</xdr:rowOff>
    </xdr:from>
    <xdr:ext cx="766763" cy="371475"/>
    <mc:AlternateContent xmlns:mc="http://schemas.openxmlformats.org/markup-compatibility/2006" xmlns:a14="http://schemas.microsoft.com/office/drawing/2010/main">
      <mc:Choice Requires="a14">
        <xdr:sp macro="" textlink="">
          <xdr:nvSpPr>
            <xdr:cNvPr id="22" name="CaixaDeTexto 21">
              <a:extLst>
                <a:ext uri="{FF2B5EF4-FFF2-40B4-BE49-F238E27FC236}">
                  <a16:creationId xmlns:a16="http://schemas.microsoft.com/office/drawing/2014/main" id="{F4D61A73-C6A3-482D-9485-0134DD471FBD}"/>
                </a:ext>
              </a:extLst>
            </xdr:cNvPr>
            <xdr:cNvSpPr txBox="1"/>
          </xdr:nvSpPr>
          <xdr:spPr>
            <a:xfrm>
              <a:off x="8462962" y="5772150"/>
              <a:ext cx="766763"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𝒆</m:t>
                        </m:r>
                      </m:e>
                      <m:sub>
                        <m:r>
                          <a:rPr lang="pt-BR" sz="1050" b="1" i="1">
                            <a:solidFill>
                              <a:schemeClr val="tx1"/>
                            </a:solidFill>
                            <a:effectLst/>
                            <a:latin typeface="Cambria Math" panose="02040503050406030204" pitchFamily="18" charset="0"/>
                            <a:ea typeface="+mn-ea"/>
                            <a:cs typeface="+mn-cs"/>
                          </a:rPr>
                          <m:t>𝟏</m:t>
                        </m:r>
                      </m:sub>
                    </m:sSub>
                    <m:r>
                      <a:rPr lang="pt-BR" sz="1050" b="1" i="1">
                        <a:solidFill>
                          <a:schemeClr val="tx1"/>
                        </a:solidFill>
                        <a:effectLst/>
                        <a:latin typeface="Cambria Math" panose="02040503050406030204" pitchFamily="18" charset="0"/>
                        <a:ea typeface="+mn-ea"/>
                        <a:cs typeface="+mn-cs"/>
                      </a:rPr>
                      <m:t>=−</m:t>
                    </m:r>
                    <m:d>
                      <m:dPr>
                        <m:begChr m:val=""/>
                        <m:endChr m:val=""/>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r>
                                      <a:rPr lang="pt-BR" sz="1050" b="1" i="1">
                                        <a:solidFill>
                                          <a:schemeClr val="tx1"/>
                                        </a:solidFill>
                                        <a:effectLst/>
                                        <a:latin typeface="Cambria Math" panose="02040503050406030204" pitchFamily="18" charset="0"/>
                                        <a:ea typeface="+mn-ea"/>
                                        <a:cs typeface="+mn-cs"/>
                                      </a:rPr>
                                      <m:t>𝑮</m:t>
                                    </m:r>
                                  </m:sub>
                                </m:sSub>
                              </m:e>
                              <m:sup>
                                <m:r>
                                  <a:rPr lang="pt-BR" sz="1050" b="1" i="1">
                                    <a:solidFill>
                                      <a:schemeClr val="tx1"/>
                                    </a:solidFill>
                                    <a:effectLst/>
                                    <a:latin typeface="Cambria Math" panose="02040503050406030204" pitchFamily="18" charset="0"/>
                                    <a:ea typeface="+mn-ea"/>
                                    <a:cs typeface="+mn-cs"/>
                                  </a:rPr>
                                  <m:t>𝟐</m:t>
                                </m:r>
                              </m:sup>
                            </m:sSup>
                          </m:num>
                          <m:den>
                            <m:r>
                              <a:rPr lang="pt-BR" sz="1050" b="1" i="1">
                                <a:solidFill>
                                  <a:schemeClr val="tx1"/>
                                </a:solidFill>
                                <a:effectLst/>
                                <a:latin typeface="Cambria Math" panose="02040503050406030204" pitchFamily="18" charset="0"/>
                                <a:ea typeface="+mn-ea"/>
                                <a:cs typeface="+mn-cs"/>
                              </a:rPr>
                              <m:t>𝟑</m:t>
                            </m:r>
                          </m:den>
                        </m:f>
                      </m:e>
                    </m:d>
                  </m:oMath>
                </m:oMathPara>
              </a14:m>
              <a:endParaRPr lang="pt-BR" sz="1050" i="1">
                <a:solidFill>
                  <a:schemeClr val="tx1"/>
                </a:solidFill>
                <a:effectLst/>
                <a:latin typeface="+mn-lt"/>
                <a:ea typeface="+mn-ea"/>
                <a:cs typeface="+mn-cs"/>
              </a:endParaRPr>
            </a:p>
            <a:p>
              <a:endParaRPr lang="pt-BR" sz="1100"/>
            </a:p>
          </xdr:txBody>
        </xdr:sp>
      </mc:Choice>
      <mc:Fallback xmlns="">
        <xdr:sp macro="" textlink="">
          <xdr:nvSpPr>
            <xdr:cNvPr id="22" name="CaixaDeTexto 21">
              <a:extLst>
                <a:ext uri="{FF2B5EF4-FFF2-40B4-BE49-F238E27FC236}">
                  <a16:creationId xmlns:a16="http://schemas.microsoft.com/office/drawing/2014/main" id="{F4D61A73-C6A3-482D-9485-0134DD471FBD}"/>
                </a:ext>
              </a:extLst>
            </xdr:cNvPr>
            <xdr:cNvSpPr txBox="1"/>
          </xdr:nvSpPr>
          <xdr:spPr>
            <a:xfrm>
              <a:off x="8462962" y="5772150"/>
              <a:ext cx="766763"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50" b="1" i="0">
                  <a:solidFill>
                    <a:schemeClr val="tx1"/>
                  </a:solidFill>
                  <a:effectLst/>
                  <a:latin typeface="Cambria Math" panose="02040503050406030204" pitchFamily="18" charset="0"/>
                  <a:ea typeface="+mn-ea"/>
                  <a:cs typeface="+mn-cs"/>
                </a:rPr>
                <a:t>𝒆_𝟏=−├ 〖𝑽_𝑮〗^𝟐/𝟑┤</a:t>
              </a:r>
              <a:endParaRPr lang="pt-BR" sz="105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90487</xdr:colOff>
      <xdr:row>27</xdr:row>
      <xdr:rowOff>200025</xdr:rowOff>
    </xdr:from>
    <xdr:ext cx="225062" cy="219163"/>
    <mc:AlternateContent xmlns:mc="http://schemas.openxmlformats.org/markup-compatibility/2006" xmlns:a14="http://schemas.microsoft.com/office/drawing/2010/main">
      <mc:Choice Requires="a14">
        <xdr:sp macro="" textlink="">
          <xdr:nvSpPr>
            <xdr:cNvPr id="146" name="CaixaDeTexto 145">
              <a:extLst>
                <a:ext uri="{FF2B5EF4-FFF2-40B4-BE49-F238E27FC236}">
                  <a16:creationId xmlns:a16="http://schemas.microsoft.com/office/drawing/2014/main" id="{D6F395F0-9349-449A-AD21-7818639EAA8B}"/>
                </a:ext>
              </a:extLst>
            </xdr:cNvPr>
            <xdr:cNvSpPr txBox="1"/>
          </xdr:nvSpPr>
          <xdr:spPr>
            <a:xfrm>
              <a:off x="15301912" y="6372225"/>
              <a:ext cx="22506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𝒆</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6" name="CaixaDeTexto 145">
              <a:extLst>
                <a:ext uri="{FF2B5EF4-FFF2-40B4-BE49-F238E27FC236}">
                  <a16:creationId xmlns:a16="http://schemas.microsoft.com/office/drawing/2014/main" id="{D6F395F0-9349-449A-AD21-7818639EAA8B}"/>
                </a:ext>
              </a:extLst>
            </xdr:cNvPr>
            <xdr:cNvSpPr txBox="1"/>
          </xdr:nvSpPr>
          <xdr:spPr>
            <a:xfrm>
              <a:off x="15301912" y="6372225"/>
              <a:ext cx="22506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𝒆_𝟏</a:t>
              </a:r>
              <a:endParaRPr lang="pt-BR" sz="1400"/>
            </a:p>
          </xdr:txBody>
        </xdr:sp>
      </mc:Fallback>
    </mc:AlternateContent>
    <xdr:clientData/>
  </xdr:oneCellAnchor>
  <xdr:oneCellAnchor>
    <xdr:from>
      <xdr:col>3</xdr:col>
      <xdr:colOff>4762</xdr:colOff>
      <xdr:row>37</xdr:row>
      <xdr:rowOff>28575</xdr:rowOff>
    </xdr:from>
    <xdr:ext cx="1210011" cy="219075"/>
    <mc:AlternateContent xmlns:mc="http://schemas.openxmlformats.org/markup-compatibility/2006" xmlns:a14="http://schemas.microsoft.com/office/drawing/2010/main">
      <mc:Choice Requires="a14">
        <xdr:sp macro="" textlink="">
          <xdr:nvSpPr>
            <xdr:cNvPr id="147" name="CaixaDeTexto 146">
              <a:extLst>
                <a:ext uri="{FF2B5EF4-FFF2-40B4-BE49-F238E27FC236}">
                  <a16:creationId xmlns:a16="http://schemas.microsoft.com/office/drawing/2014/main" id="{C05A324C-D7D6-454F-801E-96071B3B820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𝟒</m:t>
                        </m:r>
                      </m:sup>
                    </m:sSup>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𝟐</m:t>
                        </m:r>
                      </m:sup>
                    </m:sSup>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𝒆</m:t>
                    </m:r>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𝟎</m:t>
                    </m:r>
                  </m:oMath>
                </m:oMathPara>
              </a14:m>
              <a:endParaRPr lang="pt-BR" sz="1100"/>
            </a:p>
          </xdr:txBody>
        </xdr:sp>
      </mc:Choice>
      <mc:Fallback xmlns="">
        <xdr:sp macro="" textlink="">
          <xdr:nvSpPr>
            <xdr:cNvPr id="147" name="CaixaDeTexto 146">
              <a:extLst>
                <a:ext uri="{FF2B5EF4-FFF2-40B4-BE49-F238E27FC236}">
                  <a16:creationId xmlns:a16="http://schemas.microsoft.com/office/drawing/2014/main" id="{C05A324C-D7D6-454F-801E-96071B3B820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𝒂𝒙^𝟒+𝒄𝒙^𝟐+𝒆=𝟎</a:t>
              </a:r>
              <a:endParaRPr lang="pt-BR" sz="1100"/>
            </a:p>
          </xdr:txBody>
        </xdr:sp>
      </mc:Fallback>
    </mc:AlternateContent>
    <xdr:clientData/>
  </xdr:oneCellAnchor>
  <xdr:oneCellAnchor>
    <xdr:from>
      <xdr:col>3</xdr:col>
      <xdr:colOff>23812</xdr:colOff>
      <xdr:row>38</xdr:row>
      <xdr:rowOff>9525</xdr:rowOff>
    </xdr:from>
    <xdr:ext cx="862013" cy="238125"/>
    <mc:AlternateContent xmlns:mc="http://schemas.openxmlformats.org/markup-compatibility/2006" xmlns:a14="http://schemas.microsoft.com/office/drawing/2010/main">
      <mc:Choice Requires="a14">
        <xdr:sp macro="" textlink="">
          <xdr:nvSpPr>
            <xdr:cNvPr id="148" name="CaixaDeTexto 147">
              <a:extLst>
                <a:ext uri="{FF2B5EF4-FFF2-40B4-BE49-F238E27FC236}">
                  <a16:creationId xmlns:a16="http://schemas.microsoft.com/office/drawing/2014/main" id="{CB0F5D9E-3563-4CCC-89C5-97101C2DFFD6}"/>
                </a:ext>
              </a:extLst>
            </xdr:cNvPr>
            <xdr:cNvSpPr txBox="1"/>
          </xdr:nvSpPr>
          <xdr:spPr>
            <a:xfrm>
              <a:off x="547687" y="5267325"/>
              <a:ext cx="8620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8" name="CaixaDeTexto 147">
              <a:extLst>
                <a:ext uri="{FF2B5EF4-FFF2-40B4-BE49-F238E27FC236}">
                  <a16:creationId xmlns:a16="http://schemas.microsoft.com/office/drawing/2014/main" id="{CB0F5D9E-3563-4CCC-89C5-97101C2DFFD6}"/>
                </a:ext>
              </a:extLst>
            </xdr:cNvPr>
            <xdr:cNvSpPr txBox="1"/>
          </xdr:nvSpPr>
          <xdr:spPr>
            <a:xfrm>
              <a:off x="547687" y="5267325"/>
              <a:ext cx="8620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𝒂=〖𝒂_𝟏〗^𝟐 〖+𝒄_𝟏〗^𝟐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39</xdr:row>
      <xdr:rowOff>28575</xdr:rowOff>
    </xdr:from>
    <xdr:ext cx="1604963" cy="219075"/>
    <mc:AlternateContent xmlns:mc="http://schemas.openxmlformats.org/markup-compatibility/2006" xmlns:a14="http://schemas.microsoft.com/office/drawing/2010/main">
      <mc:Choice Requires="a14">
        <xdr:sp macro="" textlink="">
          <xdr:nvSpPr>
            <xdr:cNvPr id="149" name="CaixaDeTexto 148">
              <a:extLst>
                <a:ext uri="{FF2B5EF4-FFF2-40B4-BE49-F238E27FC236}">
                  <a16:creationId xmlns:a16="http://schemas.microsoft.com/office/drawing/2014/main" id="{BBF4390A-6147-4545-A50D-925707FB32E6}"/>
                </a:ext>
              </a:extLst>
            </xdr:cNvPr>
            <xdr:cNvSpPr txBox="1"/>
          </xdr:nvSpPr>
          <xdr:spPr>
            <a:xfrm>
              <a:off x="528637" y="5514975"/>
              <a:ext cx="1604963"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𝒅</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𝒆</m:t>
                        </m:r>
                      </m:e>
                      <m:sub>
                        <m:r>
                          <a:rPr lang="pt-BR" sz="1100" b="1" i="1">
                            <a:solidFill>
                              <a:schemeClr val="tx1"/>
                            </a:solidFill>
                            <a:effectLst/>
                            <a:latin typeface="Cambria Math" panose="02040503050406030204" pitchFamily="18" charset="0"/>
                            <a:ea typeface="+mn-ea"/>
                            <a:cs typeface="+mn-cs"/>
                          </a:rPr>
                          <m:t>𝟏</m:t>
                        </m:r>
                      </m:sub>
                    </m:sSub>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9" name="CaixaDeTexto 148">
              <a:extLst>
                <a:ext uri="{FF2B5EF4-FFF2-40B4-BE49-F238E27FC236}">
                  <a16:creationId xmlns:a16="http://schemas.microsoft.com/office/drawing/2014/main" id="{BBF4390A-6147-4545-A50D-925707FB32E6}"/>
                </a:ext>
              </a:extLst>
            </xdr:cNvPr>
            <xdr:cNvSpPr txBox="1"/>
          </xdr:nvSpPr>
          <xdr:spPr>
            <a:xfrm>
              <a:off x="528637" y="5514975"/>
              <a:ext cx="1604963"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100" b="1" i="0">
                  <a:solidFill>
                    <a:schemeClr val="tx1"/>
                  </a:solidFill>
                  <a:effectLst/>
                  <a:latin typeface="Cambria Math" panose="02040503050406030204" pitchFamily="18" charset="0"/>
                  <a:ea typeface="+mn-ea"/>
                  <a:cs typeface="+mn-cs"/>
                </a:rPr>
                <a:t>𝒄=𝟐𝒂_𝟏 𝒃_𝟏+𝟐𝒄_𝟏 𝒅_𝟏+𝒆_𝟏</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40</xdr:row>
      <xdr:rowOff>19051</xdr:rowOff>
    </xdr:from>
    <xdr:ext cx="1010598" cy="209550"/>
    <mc:AlternateContent xmlns:mc="http://schemas.openxmlformats.org/markup-compatibility/2006" xmlns:a14="http://schemas.microsoft.com/office/drawing/2010/main">
      <mc:Choice Requires="a14">
        <xdr:sp macro="" textlink="">
          <xdr:nvSpPr>
            <xdr:cNvPr id="150" name="CaixaDeTexto 149">
              <a:extLst>
                <a:ext uri="{FF2B5EF4-FFF2-40B4-BE49-F238E27FC236}">
                  <a16:creationId xmlns:a16="http://schemas.microsoft.com/office/drawing/2014/main" id="{4C8A694F-4505-4F91-BDAC-9BB2193B25CF}"/>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𝒅</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50" name="CaixaDeTexto 149">
              <a:extLst>
                <a:ext uri="{FF2B5EF4-FFF2-40B4-BE49-F238E27FC236}">
                  <a16:creationId xmlns:a16="http://schemas.microsoft.com/office/drawing/2014/main" id="{4C8A694F-4505-4F91-BDAC-9BB2193B25CF}"/>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𝒆=〖𝒃_𝟏〗^𝟐+〖𝒅_𝟏〗^𝟐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6</xdr:col>
      <xdr:colOff>61912</xdr:colOff>
      <xdr:row>38</xdr:row>
      <xdr:rowOff>1</xdr:rowOff>
    </xdr:from>
    <xdr:ext cx="223838" cy="219163"/>
    <mc:AlternateContent xmlns:mc="http://schemas.openxmlformats.org/markup-compatibility/2006" xmlns:a14="http://schemas.microsoft.com/office/drawing/2010/main">
      <mc:Choice Requires="a14">
        <xdr:sp macro="" textlink="">
          <xdr:nvSpPr>
            <xdr:cNvPr id="151" name="CaixaDeTexto 150">
              <a:extLst>
                <a:ext uri="{FF2B5EF4-FFF2-40B4-BE49-F238E27FC236}">
                  <a16:creationId xmlns:a16="http://schemas.microsoft.com/office/drawing/2014/main" id="{8E911024-322E-4F93-9E40-4293E08979B4}"/>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𝒂</m:t>
                    </m:r>
                  </m:oMath>
                </m:oMathPara>
              </a14:m>
              <a:endParaRPr lang="pt-BR" sz="1400" b="1"/>
            </a:p>
          </xdr:txBody>
        </xdr:sp>
      </mc:Choice>
      <mc:Fallback xmlns="">
        <xdr:sp macro="" textlink="">
          <xdr:nvSpPr>
            <xdr:cNvPr id="151" name="CaixaDeTexto 150">
              <a:extLst>
                <a:ext uri="{FF2B5EF4-FFF2-40B4-BE49-F238E27FC236}">
                  <a16:creationId xmlns:a16="http://schemas.microsoft.com/office/drawing/2014/main" id="{8E911024-322E-4F93-9E40-4293E08979B4}"/>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𝒂</a:t>
              </a:r>
              <a:endParaRPr lang="pt-BR" sz="1400" b="1"/>
            </a:p>
          </xdr:txBody>
        </xdr:sp>
      </mc:Fallback>
    </mc:AlternateContent>
    <xdr:clientData/>
  </xdr:oneCellAnchor>
  <xdr:oneCellAnchor>
    <xdr:from>
      <xdr:col>6</xdr:col>
      <xdr:colOff>71437</xdr:colOff>
      <xdr:row>38</xdr:row>
      <xdr:rowOff>219076</xdr:rowOff>
    </xdr:from>
    <xdr:ext cx="223838" cy="219163"/>
    <mc:AlternateContent xmlns:mc="http://schemas.openxmlformats.org/markup-compatibility/2006" xmlns:a14="http://schemas.microsoft.com/office/drawing/2010/main">
      <mc:Choice Requires="a14">
        <xdr:sp macro="" textlink="">
          <xdr:nvSpPr>
            <xdr:cNvPr id="152" name="CaixaDeTexto 151">
              <a:extLst>
                <a:ext uri="{FF2B5EF4-FFF2-40B4-BE49-F238E27FC236}">
                  <a16:creationId xmlns:a16="http://schemas.microsoft.com/office/drawing/2014/main" id="{81D974F4-4A73-44B7-8ABC-BEF02F52E32F}"/>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𝒄</m:t>
                    </m:r>
                  </m:oMath>
                </m:oMathPara>
              </a14:m>
              <a:endParaRPr lang="pt-BR" sz="1400" b="1"/>
            </a:p>
          </xdr:txBody>
        </xdr:sp>
      </mc:Choice>
      <mc:Fallback xmlns="">
        <xdr:sp macro="" textlink="">
          <xdr:nvSpPr>
            <xdr:cNvPr id="152" name="CaixaDeTexto 151">
              <a:extLst>
                <a:ext uri="{FF2B5EF4-FFF2-40B4-BE49-F238E27FC236}">
                  <a16:creationId xmlns:a16="http://schemas.microsoft.com/office/drawing/2014/main" id="{81D974F4-4A73-44B7-8ABC-BEF02F52E32F}"/>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𝒄</a:t>
              </a:r>
              <a:endParaRPr lang="pt-BR" sz="1400" b="1"/>
            </a:p>
          </xdr:txBody>
        </xdr:sp>
      </mc:Fallback>
    </mc:AlternateContent>
    <xdr:clientData/>
  </xdr:oneCellAnchor>
  <xdr:oneCellAnchor>
    <xdr:from>
      <xdr:col>6</xdr:col>
      <xdr:colOff>71437</xdr:colOff>
      <xdr:row>39</xdr:row>
      <xdr:rowOff>209551</xdr:rowOff>
    </xdr:from>
    <xdr:ext cx="223838" cy="219163"/>
    <mc:AlternateContent xmlns:mc="http://schemas.openxmlformats.org/markup-compatibility/2006" xmlns:a14="http://schemas.microsoft.com/office/drawing/2010/main">
      <mc:Choice Requires="a14">
        <xdr:sp macro="" textlink="">
          <xdr:nvSpPr>
            <xdr:cNvPr id="153" name="CaixaDeTexto 152">
              <a:extLst>
                <a:ext uri="{FF2B5EF4-FFF2-40B4-BE49-F238E27FC236}">
                  <a16:creationId xmlns:a16="http://schemas.microsoft.com/office/drawing/2014/main" id="{541856FB-AF8A-4B4E-9D15-49A1BA9144AD}"/>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𝒆</m:t>
                    </m:r>
                  </m:oMath>
                </m:oMathPara>
              </a14:m>
              <a:endParaRPr lang="pt-BR" sz="1400" b="1"/>
            </a:p>
          </xdr:txBody>
        </xdr:sp>
      </mc:Choice>
      <mc:Fallback xmlns="">
        <xdr:sp macro="" textlink="">
          <xdr:nvSpPr>
            <xdr:cNvPr id="153" name="CaixaDeTexto 152">
              <a:extLst>
                <a:ext uri="{FF2B5EF4-FFF2-40B4-BE49-F238E27FC236}">
                  <a16:creationId xmlns:a16="http://schemas.microsoft.com/office/drawing/2014/main" id="{541856FB-AF8A-4B4E-9D15-49A1BA9144AD}"/>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𝒆</a:t>
              </a:r>
              <a:endParaRPr lang="pt-BR" sz="1400" b="1"/>
            </a:p>
          </xdr:txBody>
        </xdr:sp>
      </mc:Fallback>
    </mc:AlternateContent>
    <xdr:clientData/>
  </xdr:oneCellAnchor>
  <xdr:oneCellAnchor>
    <xdr:from>
      <xdr:col>7</xdr:col>
      <xdr:colOff>252412</xdr:colOff>
      <xdr:row>31</xdr:row>
      <xdr:rowOff>133350</xdr:rowOff>
    </xdr:from>
    <xdr:ext cx="1580433" cy="533400"/>
    <mc:AlternateContent xmlns:mc="http://schemas.openxmlformats.org/markup-compatibility/2006" xmlns:a14="http://schemas.microsoft.com/office/drawing/2010/main">
      <mc:Choice Requires="a14">
        <xdr:sp macro="" textlink="">
          <xdr:nvSpPr>
            <xdr:cNvPr id="154" name="CaixaDeTexto 153">
              <a:extLst>
                <a:ext uri="{FF2B5EF4-FFF2-40B4-BE49-F238E27FC236}">
                  <a16:creationId xmlns:a16="http://schemas.microsoft.com/office/drawing/2014/main" id="{A91D8178-27CF-42CD-8FB2-4C55C473A58A}"/>
                </a:ext>
              </a:extLst>
            </xdr:cNvPr>
            <xdr:cNvSpPr txBox="1"/>
          </xdr:nvSpPr>
          <xdr:spPr>
            <a:xfrm>
              <a:off x="3986212" y="7219950"/>
              <a:ext cx="158043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f>
                          <m:fPr>
                            <m:ctrlPr>
                              <a:rPr lang="pt-BR" sz="1100" b="1" i="1">
                                <a:solidFill>
                                  <a:schemeClr val="tx1"/>
                                </a:solidFill>
                                <a:effectLst/>
                                <a:latin typeface="Cambria Math" panose="02040503050406030204" pitchFamily="18" charset="0"/>
                                <a:ea typeface="+mn-ea"/>
                                <a:cs typeface="+mn-cs"/>
                              </a:rPr>
                            </m:ctrlPr>
                          </m:fPr>
                          <m:num>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𝒄</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𝟒</m:t>
                                </m:r>
                                <m:r>
                                  <a:rPr lang="pt-BR" sz="1100" b="1" i="1">
                                    <a:solidFill>
                                      <a:schemeClr val="tx1"/>
                                    </a:solidFill>
                                    <a:effectLst/>
                                    <a:latin typeface="Cambria Math" panose="02040503050406030204" pitchFamily="18" charset="0"/>
                                    <a:ea typeface="+mn-ea"/>
                                    <a:cs typeface="+mn-cs"/>
                                  </a:rPr>
                                  <m:t>𝒂𝒆</m:t>
                                </m:r>
                              </m:e>
                            </m:rad>
                          </m:num>
                          <m:den>
                            <m:r>
                              <a:rPr lang="pt-BR" sz="1100" b="1" i="1">
                                <a:solidFill>
                                  <a:schemeClr val="tx1"/>
                                </a:solidFill>
                                <a:effectLst/>
                                <a:latin typeface="Cambria Math" panose="02040503050406030204" pitchFamily="18" charset="0"/>
                                <a:ea typeface="+mn-ea"/>
                                <a:cs typeface="+mn-cs"/>
                              </a:rPr>
                              <m:t>𝟐</m:t>
                            </m:r>
                            <m:r>
                              <a:rPr lang="pt-BR" sz="1100" b="1" i="1">
                                <a:solidFill>
                                  <a:schemeClr val="tx1"/>
                                </a:solidFill>
                                <a:effectLst/>
                                <a:latin typeface="Cambria Math" panose="02040503050406030204" pitchFamily="18" charset="0"/>
                                <a:ea typeface="+mn-ea"/>
                                <a:cs typeface="+mn-cs"/>
                              </a:rPr>
                              <m:t>𝒂</m:t>
                            </m:r>
                          </m:den>
                        </m:f>
                      </m:e>
                    </m:rad>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54" name="CaixaDeTexto 153">
              <a:extLst>
                <a:ext uri="{FF2B5EF4-FFF2-40B4-BE49-F238E27FC236}">
                  <a16:creationId xmlns:a16="http://schemas.microsoft.com/office/drawing/2014/main" id="{A91D8178-27CF-42CD-8FB2-4C55C473A58A}"/>
                </a:ext>
              </a:extLst>
            </xdr:cNvPr>
            <xdr:cNvSpPr txBox="1"/>
          </xdr:nvSpPr>
          <xdr:spPr>
            <a:xfrm>
              <a:off x="3986212" y="7219950"/>
              <a:ext cx="158043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𝑽_(𝑮_𝑻 )=√((−𝒄+√(𝒄^𝟐−𝟒𝒂𝒆))/𝟐𝒂)</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5</xdr:col>
      <xdr:colOff>733425</xdr:colOff>
      <xdr:row>61</xdr:row>
      <xdr:rowOff>15456</xdr:rowOff>
    </xdr:from>
    <xdr:ext cx="2061846" cy="344453"/>
    <mc:AlternateContent xmlns:mc="http://schemas.openxmlformats.org/markup-compatibility/2006" xmlns:a14="http://schemas.microsoft.com/office/drawing/2010/main">
      <mc:Choice Requires="a14">
        <xdr:sp macro="" textlink="">
          <xdr:nvSpPr>
            <xdr:cNvPr id="24" name="CaixaDeTexto 23">
              <a:extLst>
                <a:ext uri="{FF2B5EF4-FFF2-40B4-BE49-F238E27FC236}">
                  <a16:creationId xmlns:a16="http://schemas.microsoft.com/office/drawing/2014/main" id="{0FCA788E-F3D2-4CD8-A38B-7CD44A30F33F}"/>
                </a:ext>
              </a:extLst>
            </xdr:cNvPr>
            <xdr:cNvSpPr txBox="1"/>
          </xdr:nvSpPr>
          <xdr:spPr>
            <a:xfrm>
              <a:off x="3009900" y="13960056"/>
              <a:ext cx="206184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r>
                          <a:rPr lang="pt-BR" sz="1100" b="1" i="1">
                            <a:solidFill>
                              <a:schemeClr val="tx1"/>
                            </a:solidFill>
                            <a:effectLst/>
                            <a:latin typeface="Cambria Math" panose="02040503050406030204" pitchFamily="18" charset="0"/>
                            <a:ea typeface="+mn-ea"/>
                            <a:cs typeface="+mn-cs"/>
                          </a:rPr>
                          <m:t>𝑮</m:t>
                        </m:r>
                      </m:sub>
                    </m:sSub>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Tension</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en</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el</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Alternador</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V</m:t>
                    </m:r>
                    <m:r>
                      <m:rPr>
                        <m:nor/>
                      </m:rPr>
                      <a:rPr lang="pt-BR" sz="1100" b="1" i="1">
                        <a:solidFill>
                          <a:schemeClr val="tx1"/>
                        </a:solidFill>
                        <a:effectLst/>
                        <a:latin typeface="+mn-lt"/>
                        <a:ea typeface="+mn-ea"/>
                        <a:cs typeface="+mn-cs"/>
                      </a:rPr>
                      <m:t>)</m:t>
                    </m:r>
                  </m:oMath>
                </m:oMathPara>
              </a14:m>
              <a:endParaRPr lang="pt-BR" sz="1100" b="1" i="1">
                <a:solidFill>
                  <a:schemeClr val="tx1"/>
                </a:solidFill>
                <a:effectLst/>
                <a:latin typeface="+mn-lt"/>
                <a:ea typeface="+mn-ea"/>
                <a:cs typeface="+mn-cs"/>
              </a:endParaRPr>
            </a:p>
            <a:p>
              <a:r>
                <a:rPr lang="pt-BR" sz="1100" b="1" baseline="0">
                  <a:solidFill>
                    <a:schemeClr val="tx1"/>
                  </a:solidFill>
                  <a:effectLst/>
                  <a:ea typeface="+mn-ea"/>
                  <a:cs typeface="+mn-cs"/>
                </a:rPr>
                <a:t>     </a:t>
              </a:r>
              <a:endParaRPr lang="pt-BR" sz="1100" b="1" i="1"/>
            </a:p>
          </xdr:txBody>
        </xdr:sp>
      </mc:Choice>
      <mc:Fallback xmlns="">
        <xdr:sp macro="" textlink="">
          <xdr:nvSpPr>
            <xdr:cNvPr id="24" name="CaixaDeTexto 23">
              <a:extLst>
                <a:ext uri="{FF2B5EF4-FFF2-40B4-BE49-F238E27FC236}">
                  <a16:creationId xmlns:a16="http://schemas.microsoft.com/office/drawing/2014/main" id="{0FCA788E-F3D2-4CD8-A38B-7CD44A30F33F}"/>
                </a:ext>
              </a:extLst>
            </xdr:cNvPr>
            <xdr:cNvSpPr txBox="1"/>
          </xdr:nvSpPr>
          <xdr:spPr>
            <a:xfrm>
              <a:off x="3009900" y="13960056"/>
              <a:ext cx="206184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pt-BR" sz="1100" b="1" i="0">
                  <a:solidFill>
                    <a:schemeClr val="tx1"/>
                  </a:solidFill>
                  <a:effectLst/>
                  <a:latin typeface="Cambria Math" panose="02040503050406030204" pitchFamily="18" charset="0"/>
                  <a:ea typeface="+mn-ea"/>
                  <a:cs typeface="+mn-cs"/>
                </a:rPr>
                <a:t>𝑽_𝑮</a:t>
              </a:r>
              <a:r>
                <a:rPr lang="pt-BR" sz="1100" b="1" i="0">
                  <a:solidFill>
                    <a:schemeClr val="tx1"/>
                  </a:solidFill>
                  <a:effectLst/>
                  <a:latin typeface="+mn-lt"/>
                  <a:ea typeface="+mn-ea"/>
                  <a:cs typeface="+mn-cs"/>
                </a:rPr>
                <a:t> </a:t>
              </a:r>
              <a:r>
                <a:rPr lang="pt-BR" sz="1100" b="1" i="0">
                  <a:solidFill>
                    <a:schemeClr val="tx1"/>
                  </a:solidFill>
                  <a:effectLst/>
                  <a:latin typeface="Cambria Math" panose="02040503050406030204" pitchFamily="18" charset="0"/>
                  <a:ea typeface="+mn-ea"/>
                  <a:cs typeface="+mn-cs"/>
                </a:rPr>
                <a:t>"− Tension en el  Alternador (V)</a:t>
              </a:r>
              <a:r>
                <a:rPr lang="pt-BR" sz="1100" b="1" i="0">
                  <a:solidFill>
                    <a:schemeClr val="tx1"/>
                  </a:solidFill>
                  <a:effectLst/>
                  <a:latin typeface="+mn-lt"/>
                  <a:ea typeface="+mn-ea"/>
                  <a:cs typeface="+mn-cs"/>
                </a:rPr>
                <a:t>"</a:t>
              </a:r>
              <a:endParaRPr lang="pt-BR" sz="1100" b="1" i="1">
                <a:solidFill>
                  <a:schemeClr val="tx1"/>
                </a:solidFill>
                <a:effectLst/>
                <a:latin typeface="+mn-lt"/>
                <a:ea typeface="+mn-ea"/>
                <a:cs typeface="+mn-cs"/>
              </a:endParaRPr>
            </a:p>
            <a:p>
              <a:r>
                <a:rPr lang="pt-BR" sz="1100" b="1" baseline="0">
                  <a:solidFill>
                    <a:schemeClr val="tx1"/>
                  </a:solidFill>
                  <a:effectLst/>
                  <a:ea typeface="+mn-ea"/>
                  <a:cs typeface="+mn-cs"/>
                </a:rPr>
                <a:t>     </a:t>
              </a:r>
              <a:endParaRPr lang="pt-BR" sz="1100" b="1" i="1"/>
            </a:p>
          </xdr:txBody>
        </xdr:sp>
      </mc:Fallback>
    </mc:AlternateContent>
    <xdr:clientData/>
  </xdr:oneCellAnchor>
  <xdr:oneCellAnchor>
    <xdr:from>
      <xdr:col>1</xdr:col>
      <xdr:colOff>223837</xdr:colOff>
      <xdr:row>50</xdr:row>
      <xdr:rowOff>161924</xdr:rowOff>
    </xdr:from>
    <xdr:ext cx="7239866" cy="714375"/>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FAD3B61-BE03-4A57-A8F0-15E9877A00AB}"/>
                </a:ext>
              </a:extLst>
            </xdr:cNvPr>
            <xdr:cNvSpPr txBox="1"/>
          </xdr:nvSpPr>
          <xdr:spPr>
            <a:xfrm>
              <a:off x="509587" y="11363324"/>
              <a:ext cx="7239866"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r>
                          <a:rPr lang="pt-BR" sz="1100" b="1" i="1">
                            <a:effectLst/>
                            <a:latin typeface="Cambria Math" panose="02040503050406030204" pitchFamily="18" charset="0"/>
                            <a:ea typeface="Calibri" panose="020F0502020204030204" pitchFamily="34" charset="0"/>
                          </a:rPr>
                          <m:t>𝑮</m:t>
                        </m:r>
                      </m:sub>
                    </m:sSub>
                    <m:r>
                      <a:rPr lang="pt-BR" sz="1100" b="1" i="1">
                        <a:effectLst/>
                        <a:latin typeface="Cambria Math" panose="02040503050406030204" pitchFamily="18" charset="0"/>
                        <a:ea typeface="Calibri" panose="020F0502020204030204" pitchFamily="34" charset="0"/>
                      </a:rPr>
                      <m:t>=</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den>
                                                </m:f>
                                              </m:e>
                                            </m:d>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𝒌𝒏</m:t>
                                                                </m:r>
                                                              </m:sub>
                                                            </m:sSub>
                                                          </m:sub>
                                                        </m:sSub>
                                                        <m:func>
                                                          <m:funcPr>
                                                            <m:ctrlPr>
                                                              <a:rPr lang="pt-BR" sz="1100" b="1" i="1">
                                                                <a:effectLst/>
                                                                <a:latin typeface="Cambria Math" panose="02040503050406030204" pitchFamily="18" charset="0"/>
                                                                <a:ea typeface="Calibri" panose="020F0502020204030204" pitchFamily="34" charset="0"/>
                                                              </a:rPr>
                                                            </m:ctrlPr>
                                                          </m:funcPr>
                                                          <m:fName>
                                                            <m:r>
                                                              <a:rPr lang="pt-BR" sz="1100" b="1" i="1">
                                                                <a:effectLst/>
                                                                <a:latin typeface="Cambria Math" panose="02040503050406030204" pitchFamily="18" charset="0"/>
                                                                <a:ea typeface="Calibri" panose="020F0502020204030204" pitchFamily="34" charset="0"/>
                                                              </a:rPr>
                                                              <m:t>𝒔𝒆𝒏</m:t>
                                                            </m:r>
                                                          </m:fName>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m:t>
                                                                    </m:r>
                                                                  </m:sub>
                                                                </m:sSub>
                                                              </m:sub>
                                                            </m:sSub>
                                                          </m:e>
                                                        </m:func>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den>
                                                    </m:f>
                                                  </m:e>
                                                </m:d>
                                                <m:d>
                                                  <m:dPr>
                                                    <m:begChr m:val=""/>
                                                    <m:endChr m:val=""/>
                                                    <m:ctrlPr>
                                                      <a:rPr lang="pt-BR" sz="1100" b="1" i="1">
                                                        <a:effectLst/>
                                                        <a:latin typeface="Cambria Math" panose="02040503050406030204" pitchFamily="18" charset="0"/>
                                                        <a:ea typeface="Calibri" panose="020F0502020204030204" pitchFamily="34" charset="0"/>
                                                      </a:rPr>
                                                    </m:ctrlPr>
                                                  </m:dPr>
                                                  <m:e>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𝒔𝒆𝒏</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e>
                                                        </m:d>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𝑿</m:t>
                                                                    </m:r>
                                                                    <m:r>
                                                                      <a:rPr lang="pt-BR" sz="1100" b="1" i="1">
                                                                        <a:effectLst/>
                                                                        <a:latin typeface="Cambria Math" panose="02040503050406030204" pitchFamily="18" charset="0"/>
                                                                        <a:ea typeface="Calibri" panose="020F0502020204030204" pitchFamily="34" charset="0"/>
                                                                      </a:rPr>
                                                                      <m:t>′</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r>
                                                                      <a:rPr lang="pt-BR" sz="1100" b="1" i="1">
                                                                        <a:effectLst/>
                                                                        <a:latin typeface="Cambria Math" panose="02040503050406030204" pitchFamily="18" charset="0"/>
                                                                        <a:ea typeface="Calibri" panose="020F0502020204030204" pitchFamily="34" charset="0"/>
                                                                      </a:rPr>
                                                                      <m:t> </m:t>
                                                                    </m:r>
                                                                  </m:e>
                                                                </m:rad>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e>
                                                        </m:d>
                                                      </m:e>
                                                    </m:d>
                                                  </m:e>
                                                </m:d>
                                              </m:e>
                                            </m:d>
                                          </m:e>
                                        </m:d>
                                      </m:e>
                                      <m:sup>
                                        <m:r>
                                          <a:rPr lang="pt-BR" sz="1100" b="1" i="1">
                                            <a:effectLst/>
                                            <a:latin typeface="Cambria Math" panose="02040503050406030204" pitchFamily="18" charset="0"/>
                                            <a:ea typeface="Calibri" panose="020F0502020204030204" pitchFamily="34" charset="0"/>
                                          </a:rPr>
                                          <m:t>𝟐</m:t>
                                        </m:r>
                                      </m:sup>
                                    </m:sSup>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𝒌𝒏</m:t>
                                                        </m:r>
                                                      </m:sub>
                                                    </m:sSub>
                                                  </m:sub>
                                                </m:sSub>
                                                <m:func>
                                                  <m:funcPr>
                                                    <m:ctrlPr>
                                                      <a:rPr lang="pt-BR" sz="1100" b="1" i="1">
                                                        <a:effectLst/>
                                                        <a:latin typeface="Cambria Math" panose="02040503050406030204" pitchFamily="18" charset="0"/>
                                                        <a:ea typeface="Calibri" panose="020F0502020204030204" pitchFamily="34" charset="0"/>
                                                      </a:rPr>
                                                    </m:ctrlPr>
                                                  </m:funcPr>
                                                  <m:fName>
                                                    <m:r>
                                                      <a:rPr lang="pt-BR" sz="1100" b="1" i="1">
                                                        <a:effectLst/>
                                                        <a:latin typeface="Cambria Math" panose="02040503050406030204" pitchFamily="18" charset="0"/>
                                                        <a:ea typeface="Calibri" panose="020F0502020204030204" pitchFamily="34" charset="0"/>
                                                      </a:rPr>
                                                      <m:t>𝒄𝒐𝒔</m:t>
                                                    </m:r>
                                                  </m:fName>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m:t>
                                                            </m:r>
                                                          </m:sub>
                                                        </m:sSub>
                                                      </m:sub>
                                                    </m:sSub>
                                                  </m:e>
                                                </m:func>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den>
                                            </m:f>
                                          </m:e>
                                        </m:d>
                                      </m:e>
                                    </m:d>
                                    <m:r>
                                      <a:rPr lang="pt-BR" sz="1100" b="1" i="1">
                                        <a:effectLst/>
                                        <a:latin typeface="Cambria Math" panose="02040503050406030204" pitchFamily="18" charset="0"/>
                                        <a:ea typeface="Calibri" panose="020F0502020204030204" pitchFamily="34" charset="0"/>
                                      </a:rPr>
                                      <m:t>+</m:t>
                                    </m:r>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e>
                                </m:d>
                              </m:e>
                            </m:d>
                          </m:e>
                        </m:d>
                      </m:e>
                    </m:d>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𝑿</m:t>
                                                    </m:r>
                                                    <m:r>
                                                      <a:rPr lang="pt-BR" sz="1100" b="1" i="1">
                                                        <a:effectLst/>
                                                        <a:latin typeface="Cambria Math" panose="02040503050406030204" pitchFamily="18" charset="0"/>
                                                        <a:ea typeface="Calibri" panose="020F0502020204030204" pitchFamily="34" charset="0"/>
                                                      </a:rPr>
                                                      <m:t>′</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r>
                                                      <a:rPr lang="pt-BR" sz="1100" b="1" i="1">
                                                        <a:effectLst/>
                                                        <a:latin typeface="Cambria Math" panose="02040503050406030204" pitchFamily="18" charset="0"/>
                                                        <a:ea typeface="Calibri" panose="020F0502020204030204" pitchFamily="34" charset="0"/>
                                                      </a:rPr>
                                                      <m:t> </m:t>
                                                    </m:r>
                                                  </m:e>
                                                </m:rad>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r>
                                              <a:rPr lang="pt-BR" sz="1100" b="1" i="1">
                                                <a:effectLst/>
                                                <a:latin typeface="Cambria Math" panose="02040503050406030204" pitchFamily="18" charset="0"/>
                                                <a:ea typeface="Calibri" panose="020F0502020204030204" pitchFamily="34" charset="0"/>
                                              </a:rPr>
                                              <m:t> </m:t>
                                            </m:r>
                                          </m:e>
                                        </m:d>
                                      </m:e>
                                      <m:sup>
                                        <m:r>
                                          <a:rPr lang="pt-BR" sz="1100" b="1" i="1">
                                            <a:effectLst/>
                                            <a:latin typeface="Cambria Math" panose="02040503050406030204" pitchFamily="18" charset="0"/>
                                            <a:ea typeface="Calibri" panose="020F0502020204030204" pitchFamily="34" charset="0"/>
                                          </a:rPr>
                                          <m:t>𝟐</m:t>
                                        </m:r>
                                      </m:sup>
                                    </m:sSup>
                                  </m:e>
                                </m:d>
                              </m:e>
                              <m:sup>
                                <m:f>
                                  <m:fPr>
                                    <m:ctrlPr>
                                      <a:rPr lang="pt-BR" sz="1100" b="1" i="1">
                                        <a:effectLst/>
                                        <a:latin typeface="Cambria Math" panose="02040503050406030204" pitchFamily="18" charset="0"/>
                                        <a:ea typeface="Calibri" panose="020F0502020204030204" pitchFamily="34" charset="0"/>
                                      </a:rPr>
                                    </m:ctrlPr>
                                  </m:fPr>
                                  <m:num>
                                    <m:r>
                                      <a:rPr lang="pt-BR" sz="1100" b="1" i="1">
                                        <a:effectLst/>
                                        <a:latin typeface="Cambria Math" panose="02040503050406030204" pitchFamily="18" charset="0"/>
                                        <a:ea typeface="Calibri" panose="020F0502020204030204" pitchFamily="34" charset="0"/>
                                      </a:rPr>
                                      <m:t>𝟏</m:t>
                                    </m:r>
                                  </m:num>
                                  <m:den>
                                    <m:r>
                                      <a:rPr lang="pt-BR" sz="1100" b="1" i="1">
                                        <a:effectLst/>
                                        <a:latin typeface="Cambria Math" panose="02040503050406030204" pitchFamily="18" charset="0"/>
                                        <a:ea typeface="Calibri" panose="020F0502020204030204" pitchFamily="34" charset="0"/>
                                      </a:rPr>
                                      <m:t>𝟐</m:t>
                                    </m:r>
                                  </m:den>
                                </m:f>
                              </m:sup>
                            </m:sSup>
                          </m:e>
                        </m:d>
                      </m:e>
                    </m:d>
                  </m:oMath>
                </m:oMathPara>
              </a14:m>
              <a:endParaRPr lang="pt-BR" sz="1100">
                <a:effectLst/>
                <a:latin typeface="Arial" panose="020B0604020202020204" pitchFamily="34" charset="0"/>
                <a:ea typeface="Calibri" panose="020F0502020204030204" pitchFamily="34" charset="0"/>
              </a:endParaRPr>
            </a:p>
            <a:p>
              <a:endParaRPr lang="pt-BR" sz="1100"/>
            </a:p>
          </xdr:txBody>
        </xdr:sp>
      </mc:Choice>
      <mc:Fallback xmlns="">
        <xdr:sp macro="" textlink="">
          <xdr:nvSpPr>
            <xdr:cNvPr id="3" name="CaixaDeTexto 2">
              <a:extLst>
                <a:ext uri="{FF2B5EF4-FFF2-40B4-BE49-F238E27FC236}">
                  <a16:creationId xmlns:a16="http://schemas.microsoft.com/office/drawing/2014/main" id="{0FAD3B61-BE03-4A57-A8F0-15E9877A00AB}"/>
                </a:ext>
              </a:extLst>
            </xdr:cNvPr>
            <xdr:cNvSpPr txBox="1"/>
          </xdr:nvSpPr>
          <xdr:spPr>
            <a:xfrm>
              <a:off x="509587" y="11363324"/>
              <a:ext cx="7239866"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r>
                <a:rPr lang="pt-BR" sz="1100" b="1" i="0">
                  <a:effectLst/>
                  <a:latin typeface="Cambria Math" panose="02040503050406030204" pitchFamily="18" charset="0"/>
                  <a:ea typeface="Calibri" panose="020F0502020204030204" pitchFamily="34" charset="0"/>
                </a:rPr>
                <a:t>𝑽_𝑮=</a:t>
              </a:r>
              <a:r>
                <a:rPr lang="pt-BR" sz="1100" b="1" i="0">
                  <a:effectLst/>
                  <a:latin typeface="Cambria Math" panose="02040503050406030204" pitchFamily="18" charset="0"/>
                </a:rPr>
                <a:t>√</a:t>
              </a:r>
              <a:r>
                <a:rPr lang="pt-BR" sz="1100" b="1" i="0">
                  <a:effectLst/>
                  <a:latin typeface="Cambria Math" panose="02040503050406030204" pitchFamily="18" charset="0"/>
                  <a:ea typeface="Calibri" panose="020F0502020204030204" pitchFamily="34" charset="0"/>
                </a:rPr>
                <a:t>𝟑 </a:t>
              </a:r>
              <a:r>
                <a:rPr lang="pt-BR" sz="1100" b="1" i="0">
                  <a:effectLst/>
                  <a:latin typeface="Cambria Math" panose="02040503050406030204" pitchFamily="18" charset="0"/>
                </a:rPr>
                <a:t>├ ├ ├ ([├ </a:t>
              </a:r>
              <a:r>
                <a:rPr lang="pt-BR" sz="1100" b="1" i="0">
                  <a:effectLst/>
                  <a:latin typeface="Cambria Math" panose="02040503050406030204" pitchFamily="18" charset="0"/>
                  <a:ea typeface="Calibri" panose="020F0502020204030204" pitchFamily="34" charset="0"/>
                </a:rPr>
                <a:t>𝑽_(𝑮_𝑨 )/√𝟑┤+├ ((𝑷_(𝒄_𝒌𝒏 )  𝒔𝒆𝒏⁡〖𝜽_(𝒄_𝒌 ) 〗)/𝑽_(𝑮_𝑨 ) ┤ ├ +├ ├ ├ (𝑽_(𝑮_𝑨 ) 𝑷_(𝒄_𝒗𝒏 ) 𝒔𝒆𝒏𝜽_(𝒄_𝒗 ))/〖𝑽_(𝒄_𝒗𝒏 )〗^𝟐 )┤ ├ (〖𝑽_(𝑮_𝒏 )〗^𝟐 〖𝑿′〗_(𝑮_𝒏 ))/(𝟏𝟎𝟎√(𝟑 ) 𝑷_(𝑮_𝒏 ) )┤┤┤┤]^𝟐+[((𝑷_(𝒄_𝒌𝒏 )  𝒄𝒐𝒔⁡〖𝜽_(𝒄_𝒌 ) 〗)/𝑽_(𝑮_𝑨 ) ┤┤+├ (𝑽_(𝑮_𝑨 ) 𝑷_(𝒄_𝒗𝒏 ) 𝒄𝒐𝒔𝜽_(𝒄_𝒗 ))/〖𝑽_(𝒄_𝒗𝒏 )〗^𝟐 )┤┤┤┤ </a:t>
              </a:r>
              <a:r>
                <a:rPr lang="pt-BR" sz="1100" b="1" i="0">
                  <a:effectLst/>
                  <a:latin typeface="Cambria Math" panose="02040503050406030204" pitchFamily="18" charset="0"/>
                </a:rPr>
                <a:t>├ ├ ├ ├ (〖</a:t>
              </a:r>
              <a:r>
                <a:rPr lang="pt-BR" sz="1100" b="1" i="0">
                  <a:effectLst/>
                  <a:latin typeface="Cambria Math" panose="02040503050406030204" pitchFamily="18" charset="0"/>
                  <a:ea typeface="Calibri" panose="020F0502020204030204" pitchFamily="34" charset="0"/>
                </a:rPr>
                <a:t>𝑽_(𝑮_𝒏 )〗^𝟐 〖𝑿′〗_(𝑮_𝒏 ))/(𝟏𝟎𝟎√(𝟑 ) 𝑷_(𝑮_𝒏 ) )  ]^𝟐 )^(𝟏/𝟐) ┤┤</a:t>
              </a:r>
              <a:endParaRPr lang="pt-BR" sz="1100">
                <a:effectLst/>
                <a:latin typeface="Arial" panose="020B0604020202020204" pitchFamily="34" charset="0"/>
                <a:ea typeface="Calibri" panose="020F0502020204030204" pitchFamily="34" charset="0"/>
              </a:endParaRPr>
            </a:p>
            <a:p>
              <a:pPr/>
              <a:endParaRPr lang="pt-BR" sz="1100"/>
            </a:p>
          </xdr:txBody>
        </xdr:sp>
      </mc:Fallback>
    </mc:AlternateContent>
    <xdr:clientData/>
  </xdr:oneCellAnchor>
  <xdr:oneCellAnchor>
    <xdr:from>
      <xdr:col>5</xdr:col>
      <xdr:colOff>119062</xdr:colOff>
      <xdr:row>6</xdr:row>
      <xdr:rowOff>0</xdr:rowOff>
    </xdr:from>
    <xdr:ext cx="65" cy="219163"/>
    <xdr:sp macro="" textlink="">
      <xdr:nvSpPr>
        <xdr:cNvPr id="94" name="CaixaDeTexto 93">
          <a:extLst>
            <a:ext uri="{FF2B5EF4-FFF2-40B4-BE49-F238E27FC236}">
              <a16:creationId xmlns:a16="http://schemas.microsoft.com/office/drawing/2014/main" id="{21151A3E-A56B-48D3-A852-FC7BE859FD27}"/>
            </a:ext>
          </a:extLst>
        </xdr:cNvPr>
        <xdr:cNvSpPr txBox="1"/>
      </xdr:nvSpPr>
      <xdr:spPr>
        <a:xfrm>
          <a:off x="3148012"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5</xdr:col>
      <xdr:colOff>119062</xdr:colOff>
      <xdr:row>6</xdr:row>
      <xdr:rowOff>0</xdr:rowOff>
    </xdr:from>
    <xdr:ext cx="65" cy="219163"/>
    <xdr:sp macro="" textlink="">
      <xdr:nvSpPr>
        <xdr:cNvPr id="95" name="CaixaDeTexto 94">
          <a:extLst>
            <a:ext uri="{FF2B5EF4-FFF2-40B4-BE49-F238E27FC236}">
              <a16:creationId xmlns:a16="http://schemas.microsoft.com/office/drawing/2014/main" id="{5F5554BF-6999-4348-A128-D4A62D8982BE}"/>
            </a:ext>
          </a:extLst>
        </xdr:cNvPr>
        <xdr:cNvSpPr txBox="1"/>
      </xdr:nvSpPr>
      <xdr:spPr>
        <a:xfrm>
          <a:off x="3148012"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2</xdr:col>
      <xdr:colOff>0</xdr:colOff>
      <xdr:row>1</xdr:row>
      <xdr:rowOff>0</xdr:rowOff>
    </xdr:from>
    <xdr:to>
      <xdr:col>11</xdr:col>
      <xdr:colOff>156845</xdr:colOff>
      <xdr:row>8</xdr:row>
      <xdr:rowOff>105410</xdr:rowOff>
    </xdr:to>
    <xdr:pic>
      <xdr:nvPicPr>
        <xdr:cNvPr id="96" name="Imagem 95">
          <a:extLst>
            <a:ext uri="{FF2B5EF4-FFF2-40B4-BE49-F238E27FC236}">
              <a16:creationId xmlns:a16="http://schemas.microsoft.com/office/drawing/2014/main" id="{EFB76B65-B45F-4C7C-A31D-BB58F471DB8B}"/>
            </a:ext>
          </a:extLst>
        </xdr:cNvPr>
        <xdr:cNvPicPr/>
      </xdr:nvPicPr>
      <xdr:blipFill>
        <a:blip xmlns:r="http://schemas.openxmlformats.org/officeDocument/2006/relationships" r:embed="rId12"/>
        <a:stretch>
          <a:fillRect/>
        </a:stretch>
      </xdr:blipFill>
      <xdr:spPr>
        <a:xfrm>
          <a:off x="523875" y="228600"/>
          <a:ext cx="6119495" cy="1705610"/>
        </a:xfrm>
        <a:prstGeom prst="rect">
          <a:avLst/>
        </a:prstGeom>
      </xdr:spPr>
    </xdr:pic>
    <xdr:clientData/>
  </xdr:twoCellAnchor>
  <xdr:twoCellAnchor editAs="oneCell">
    <xdr:from>
      <xdr:col>11</xdr:col>
      <xdr:colOff>114300</xdr:colOff>
      <xdr:row>1</xdr:row>
      <xdr:rowOff>0</xdr:rowOff>
    </xdr:from>
    <xdr:to>
      <xdr:col>20</xdr:col>
      <xdr:colOff>466725</xdr:colOff>
      <xdr:row>8</xdr:row>
      <xdr:rowOff>123825</xdr:rowOff>
    </xdr:to>
    <xdr:pic>
      <xdr:nvPicPr>
        <xdr:cNvPr id="97" name="Imagem 96">
          <a:extLst>
            <a:ext uri="{FF2B5EF4-FFF2-40B4-BE49-F238E27FC236}">
              <a16:creationId xmlns:a16="http://schemas.microsoft.com/office/drawing/2014/main" id="{D799FCC1-D132-46E1-AD61-EDCF1E94C61D}"/>
            </a:ext>
          </a:extLst>
        </xdr:cNvPr>
        <xdr:cNvPicPr/>
      </xdr:nvPicPr>
      <xdr:blipFill>
        <a:blip xmlns:r="http://schemas.openxmlformats.org/officeDocument/2006/relationships" r:embed="rId13"/>
        <a:stretch>
          <a:fillRect/>
        </a:stretch>
      </xdr:blipFill>
      <xdr:spPr>
        <a:xfrm>
          <a:off x="7219950" y="228600"/>
          <a:ext cx="6267450" cy="1724025"/>
        </a:xfrm>
        <a:prstGeom prst="rect">
          <a:avLst/>
        </a:prstGeom>
      </xdr:spPr>
    </xdr:pic>
    <xdr:clientData/>
  </xdr:twoCellAnchor>
  <xdr:twoCellAnchor>
    <xdr:from>
      <xdr:col>3</xdr:col>
      <xdr:colOff>0</xdr:colOff>
      <xdr:row>23</xdr:row>
      <xdr:rowOff>0</xdr:rowOff>
    </xdr:from>
    <xdr:to>
      <xdr:col>3</xdr:col>
      <xdr:colOff>38100</xdr:colOff>
      <xdr:row>24</xdr:row>
      <xdr:rowOff>28575</xdr:rowOff>
    </xdr:to>
    <xdr:pic>
      <xdr:nvPicPr>
        <xdr:cNvPr id="81" name="Imagem 80">
          <a:extLst>
            <a:ext uri="{FF2B5EF4-FFF2-40B4-BE49-F238E27FC236}">
              <a16:creationId xmlns:a16="http://schemas.microsoft.com/office/drawing/2014/main" id="{8CD71CDC-587E-42E0-8D66-64AFE2FF651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82" name="Imagem 81">
          <a:extLst>
            <a:ext uri="{FF2B5EF4-FFF2-40B4-BE49-F238E27FC236}">
              <a16:creationId xmlns:a16="http://schemas.microsoft.com/office/drawing/2014/main" id="{2CFBD99E-0D00-4D70-8AE4-3572B777C3D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87" name="Imagem 86">
          <a:extLst>
            <a:ext uri="{FF2B5EF4-FFF2-40B4-BE49-F238E27FC236}">
              <a16:creationId xmlns:a16="http://schemas.microsoft.com/office/drawing/2014/main" id="{B35BF018-E948-4EFF-B689-537F6B655D0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0" name="Imagem 89">
          <a:extLst>
            <a:ext uri="{FF2B5EF4-FFF2-40B4-BE49-F238E27FC236}">
              <a16:creationId xmlns:a16="http://schemas.microsoft.com/office/drawing/2014/main" id="{F20707DF-8133-45EB-B300-BBCB0695E9E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3" name="Imagem 92">
          <a:extLst>
            <a:ext uri="{FF2B5EF4-FFF2-40B4-BE49-F238E27FC236}">
              <a16:creationId xmlns:a16="http://schemas.microsoft.com/office/drawing/2014/main" id="{F8BB8A3C-D753-417D-91DC-585AE00AAEF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8" name="Imagem 97">
          <a:extLst>
            <a:ext uri="{FF2B5EF4-FFF2-40B4-BE49-F238E27FC236}">
              <a16:creationId xmlns:a16="http://schemas.microsoft.com/office/drawing/2014/main" id="{7E6FDB48-5B6B-4075-814B-AAABD596A71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9" name="Imagem 98">
          <a:extLst>
            <a:ext uri="{FF2B5EF4-FFF2-40B4-BE49-F238E27FC236}">
              <a16:creationId xmlns:a16="http://schemas.microsoft.com/office/drawing/2014/main" id="{FB619B46-341D-40CD-BA37-9CCB70C04A7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0" name="Imagem 99">
          <a:extLst>
            <a:ext uri="{FF2B5EF4-FFF2-40B4-BE49-F238E27FC236}">
              <a16:creationId xmlns:a16="http://schemas.microsoft.com/office/drawing/2014/main" id="{89C61B06-A0BF-45D4-AF3C-4C0F6AFE9F9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1" name="Imagem 100">
          <a:extLst>
            <a:ext uri="{FF2B5EF4-FFF2-40B4-BE49-F238E27FC236}">
              <a16:creationId xmlns:a16="http://schemas.microsoft.com/office/drawing/2014/main" id="{F4BAE9C7-C7E3-4C15-BCE0-1C27EC678D1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6" name="Imagem 105">
          <a:extLst>
            <a:ext uri="{FF2B5EF4-FFF2-40B4-BE49-F238E27FC236}">
              <a16:creationId xmlns:a16="http://schemas.microsoft.com/office/drawing/2014/main" id="{BCB8601D-A040-4373-BEE6-A8B3517EDDB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7" name="Imagem 106">
          <a:extLst>
            <a:ext uri="{FF2B5EF4-FFF2-40B4-BE49-F238E27FC236}">
              <a16:creationId xmlns:a16="http://schemas.microsoft.com/office/drawing/2014/main" id="{B2CF8555-5366-4C9E-80AF-BB3DBAD31F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8" name="Imagem 107">
          <a:extLst>
            <a:ext uri="{FF2B5EF4-FFF2-40B4-BE49-F238E27FC236}">
              <a16:creationId xmlns:a16="http://schemas.microsoft.com/office/drawing/2014/main" id="{8C2CD797-E4B9-491E-8DF7-429050C1F8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09" name="Imagem 108">
          <a:extLst>
            <a:ext uri="{FF2B5EF4-FFF2-40B4-BE49-F238E27FC236}">
              <a16:creationId xmlns:a16="http://schemas.microsoft.com/office/drawing/2014/main" id="{AD975963-DC0E-4C79-902F-3490ED7C069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1" name="Imagem 110">
          <a:extLst>
            <a:ext uri="{FF2B5EF4-FFF2-40B4-BE49-F238E27FC236}">
              <a16:creationId xmlns:a16="http://schemas.microsoft.com/office/drawing/2014/main" id="{D05C4B2B-3F74-46E7-9015-7004C944634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2" name="Imagem 111">
          <a:extLst>
            <a:ext uri="{FF2B5EF4-FFF2-40B4-BE49-F238E27FC236}">
              <a16:creationId xmlns:a16="http://schemas.microsoft.com/office/drawing/2014/main" id="{4FEADF45-E5AE-41A6-95E2-3117198F4F3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6" name="Imagem 115">
          <a:extLst>
            <a:ext uri="{FF2B5EF4-FFF2-40B4-BE49-F238E27FC236}">
              <a16:creationId xmlns:a16="http://schemas.microsoft.com/office/drawing/2014/main" id="{AF10E646-0AD9-428E-876E-8FDC6EAAD8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7" name="Imagem 116">
          <a:extLst>
            <a:ext uri="{FF2B5EF4-FFF2-40B4-BE49-F238E27FC236}">
              <a16:creationId xmlns:a16="http://schemas.microsoft.com/office/drawing/2014/main" id="{9933FAB0-80E5-4C94-A272-E69D688EED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9" name="Imagem 118">
          <a:extLst>
            <a:ext uri="{FF2B5EF4-FFF2-40B4-BE49-F238E27FC236}">
              <a16:creationId xmlns:a16="http://schemas.microsoft.com/office/drawing/2014/main" id="{3EC087DC-8335-4F48-B72A-9694C8D320B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0" name="Imagem 119">
          <a:extLst>
            <a:ext uri="{FF2B5EF4-FFF2-40B4-BE49-F238E27FC236}">
              <a16:creationId xmlns:a16="http://schemas.microsoft.com/office/drawing/2014/main" id="{58AECACB-28E6-493F-8014-76D591568AA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1" name="Imagem 120">
          <a:extLst>
            <a:ext uri="{FF2B5EF4-FFF2-40B4-BE49-F238E27FC236}">
              <a16:creationId xmlns:a16="http://schemas.microsoft.com/office/drawing/2014/main" id="{A7E40820-B5F3-4EF4-9E40-9B06435B7C2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2" name="Imagem 121">
          <a:extLst>
            <a:ext uri="{FF2B5EF4-FFF2-40B4-BE49-F238E27FC236}">
              <a16:creationId xmlns:a16="http://schemas.microsoft.com/office/drawing/2014/main" id="{ECF985F8-DA3C-4F8B-8BE6-DE4CA55043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3" name="Imagem 122">
          <a:extLst>
            <a:ext uri="{FF2B5EF4-FFF2-40B4-BE49-F238E27FC236}">
              <a16:creationId xmlns:a16="http://schemas.microsoft.com/office/drawing/2014/main" id="{90AD6C7A-5362-4798-B32F-D278D32DFF2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4" name="Imagem 123">
          <a:extLst>
            <a:ext uri="{FF2B5EF4-FFF2-40B4-BE49-F238E27FC236}">
              <a16:creationId xmlns:a16="http://schemas.microsoft.com/office/drawing/2014/main" id="{ADA42965-39EB-4F33-AD22-7E363AD3B5D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5" name="Imagem 124">
          <a:extLst>
            <a:ext uri="{FF2B5EF4-FFF2-40B4-BE49-F238E27FC236}">
              <a16:creationId xmlns:a16="http://schemas.microsoft.com/office/drawing/2014/main" id="{D2042D75-AFA2-4FED-AFC9-6F524EB7600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6" name="Imagem 125">
          <a:extLst>
            <a:ext uri="{FF2B5EF4-FFF2-40B4-BE49-F238E27FC236}">
              <a16:creationId xmlns:a16="http://schemas.microsoft.com/office/drawing/2014/main" id="{94EF5E54-5D49-40E7-8481-76DC4D00F78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7" name="Imagem 126">
          <a:extLst>
            <a:ext uri="{FF2B5EF4-FFF2-40B4-BE49-F238E27FC236}">
              <a16:creationId xmlns:a16="http://schemas.microsoft.com/office/drawing/2014/main" id="{7D74B95E-BD0E-4FFB-8A3F-C871DB4B54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8" name="Imagem 127">
          <a:extLst>
            <a:ext uri="{FF2B5EF4-FFF2-40B4-BE49-F238E27FC236}">
              <a16:creationId xmlns:a16="http://schemas.microsoft.com/office/drawing/2014/main" id="{7BD29943-FF92-42D1-BEE0-97B87ED521E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9" name="Imagem 128">
          <a:extLst>
            <a:ext uri="{FF2B5EF4-FFF2-40B4-BE49-F238E27FC236}">
              <a16:creationId xmlns:a16="http://schemas.microsoft.com/office/drawing/2014/main" id="{2F7728F2-B6CE-425C-A2B2-3F03B0479FC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0" name="Imagem 129">
          <a:extLst>
            <a:ext uri="{FF2B5EF4-FFF2-40B4-BE49-F238E27FC236}">
              <a16:creationId xmlns:a16="http://schemas.microsoft.com/office/drawing/2014/main" id="{C7A5A8F1-D99E-42E5-8242-CB5130091DF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1" name="Imagem 130">
          <a:extLst>
            <a:ext uri="{FF2B5EF4-FFF2-40B4-BE49-F238E27FC236}">
              <a16:creationId xmlns:a16="http://schemas.microsoft.com/office/drawing/2014/main" id="{27067451-AA63-4032-9C03-6A366E5CD2E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6" name="Imagem 135">
          <a:extLst>
            <a:ext uri="{FF2B5EF4-FFF2-40B4-BE49-F238E27FC236}">
              <a16:creationId xmlns:a16="http://schemas.microsoft.com/office/drawing/2014/main" id="{C508CDE1-CCB2-4DD6-B9FA-90B96112CFD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37" name="Imagem 136">
          <a:extLst>
            <a:ext uri="{FF2B5EF4-FFF2-40B4-BE49-F238E27FC236}">
              <a16:creationId xmlns:a16="http://schemas.microsoft.com/office/drawing/2014/main" id="{1E08281A-31E6-45F6-A24D-177A0A13EDF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39" name="Imagem 138">
          <a:extLst>
            <a:ext uri="{FF2B5EF4-FFF2-40B4-BE49-F238E27FC236}">
              <a16:creationId xmlns:a16="http://schemas.microsoft.com/office/drawing/2014/main" id="{C13DC2A6-B1F0-49B1-ABF9-ED0CAEE442C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40" name="Imagem 139">
          <a:extLst>
            <a:ext uri="{FF2B5EF4-FFF2-40B4-BE49-F238E27FC236}">
              <a16:creationId xmlns:a16="http://schemas.microsoft.com/office/drawing/2014/main" id="{E12BD588-22A4-42C1-990E-AFA40B981CC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41" name="Imagem 140">
          <a:extLst>
            <a:ext uri="{FF2B5EF4-FFF2-40B4-BE49-F238E27FC236}">
              <a16:creationId xmlns:a16="http://schemas.microsoft.com/office/drawing/2014/main" id="{3A870743-83F8-4D87-B55F-4231C9CDC98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56" name="Imagem 155">
          <a:extLst>
            <a:ext uri="{FF2B5EF4-FFF2-40B4-BE49-F238E27FC236}">
              <a16:creationId xmlns:a16="http://schemas.microsoft.com/office/drawing/2014/main" id="{8BC7C732-9A30-4B92-BC14-123779E4395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xdr:colOff>
      <xdr:row>60</xdr:row>
      <xdr:rowOff>14287</xdr:rowOff>
    </xdr:from>
    <xdr:ext cx="368562" cy="187872"/>
    <mc:AlternateContent xmlns:mc="http://schemas.openxmlformats.org/markup-compatibility/2006" xmlns:a14="http://schemas.microsoft.com/office/drawing/2010/main">
      <mc:Choice Requires="a14">
        <xdr:sp macro="" textlink="">
          <xdr:nvSpPr>
            <xdr:cNvPr id="115" name="CaixaDeTexto 114">
              <a:extLst>
                <a:ext uri="{FF2B5EF4-FFF2-40B4-BE49-F238E27FC236}">
                  <a16:creationId xmlns:a16="http://schemas.microsoft.com/office/drawing/2014/main" id="{A8C77CA8-C57D-46C7-AFC6-84845638F1F3}"/>
                </a:ext>
              </a:extLst>
            </xdr:cNvPr>
            <xdr:cNvSpPr txBox="1"/>
          </xdr:nvSpPr>
          <xdr:spPr>
            <a:xfrm>
              <a:off x="3362325" y="121300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15" name="CaixaDeTexto 114">
              <a:extLst>
                <a:ext uri="{FF2B5EF4-FFF2-40B4-BE49-F238E27FC236}">
                  <a16:creationId xmlns:a16="http://schemas.microsoft.com/office/drawing/2014/main" id="{A8C77CA8-C57D-46C7-AFC6-84845638F1F3}"/>
                </a:ext>
              </a:extLst>
            </xdr:cNvPr>
            <xdr:cNvSpPr txBox="1"/>
          </xdr:nvSpPr>
          <xdr:spPr>
            <a:xfrm>
              <a:off x="3362325" y="121300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200" b="1" i="0">
                  <a:latin typeface="Cambria Math" panose="02040503050406030204" pitchFamily="18" charset="0"/>
                </a:rPr>
                <a:t>𝑽_𝑮</a:t>
              </a:r>
              <a:r>
                <a:rPr lang="pt-BR" sz="1200" b="1" i="1"/>
                <a:t>(V)</a:t>
              </a:r>
            </a:p>
          </xdr:txBody>
        </xdr:sp>
      </mc:Fallback>
    </mc:AlternateContent>
    <xdr:clientData/>
  </xdr:oneCellAnchor>
  <xdr:oneCellAnchor>
    <xdr:from>
      <xdr:col>6</xdr:col>
      <xdr:colOff>9525</xdr:colOff>
      <xdr:row>58</xdr:row>
      <xdr:rowOff>14287</xdr:rowOff>
    </xdr:from>
    <xdr:ext cx="368562" cy="187872"/>
    <mc:AlternateContent xmlns:mc="http://schemas.openxmlformats.org/markup-compatibility/2006" xmlns:a14="http://schemas.microsoft.com/office/drawing/2010/main">
      <mc:Choice Requires="a14">
        <xdr:sp macro="" textlink="">
          <xdr:nvSpPr>
            <xdr:cNvPr id="159" name="CaixaDeTexto 158">
              <a:extLst>
                <a:ext uri="{FF2B5EF4-FFF2-40B4-BE49-F238E27FC236}">
                  <a16:creationId xmlns:a16="http://schemas.microsoft.com/office/drawing/2014/main" id="{12B8763F-52DD-40D0-9CDB-C11CA55A73C4}"/>
                </a:ext>
              </a:extLst>
            </xdr:cNvPr>
            <xdr:cNvSpPr txBox="1"/>
          </xdr:nvSpPr>
          <xdr:spPr>
            <a:xfrm>
              <a:off x="3362325" y="130444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59" name="CaixaDeTexto 158">
              <a:extLst>
                <a:ext uri="{FF2B5EF4-FFF2-40B4-BE49-F238E27FC236}">
                  <a16:creationId xmlns:a16="http://schemas.microsoft.com/office/drawing/2014/main" id="{12B8763F-52DD-40D0-9CDB-C11CA55A73C4}"/>
                </a:ext>
              </a:extLst>
            </xdr:cNvPr>
            <xdr:cNvSpPr txBox="1"/>
          </xdr:nvSpPr>
          <xdr:spPr>
            <a:xfrm>
              <a:off x="3362325" y="130444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200" b="1" i="0">
                  <a:latin typeface="Cambria Math" panose="02040503050406030204" pitchFamily="18" charset="0"/>
                </a:rPr>
                <a:t>𝑽_𝑮</a:t>
              </a:r>
              <a:r>
                <a:rPr lang="pt-BR" sz="1200" b="1" i="1"/>
                <a:t>(V)</a:t>
              </a:r>
            </a:p>
          </xdr:txBody>
        </xdr:sp>
      </mc:Fallback>
    </mc:AlternateContent>
    <xdr:clientData/>
  </xdr:oneCellAnchor>
  <xdr:twoCellAnchor>
    <xdr:from>
      <xdr:col>5</xdr:col>
      <xdr:colOff>171450</xdr:colOff>
      <xdr:row>55</xdr:row>
      <xdr:rowOff>38100</xdr:rowOff>
    </xdr:from>
    <xdr:to>
      <xdr:col>10</xdr:col>
      <xdr:colOff>247650</xdr:colOff>
      <xdr:row>57</xdr:row>
      <xdr:rowOff>200025</xdr:rowOff>
    </xdr:to>
    <xdr:pic>
      <xdr:nvPicPr>
        <xdr:cNvPr id="110" name="Imagem 109">
          <a:extLst>
            <a:ext uri="{FF2B5EF4-FFF2-40B4-BE49-F238E27FC236}">
              <a16:creationId xmlns:a16="http://schemas.microsoft.com/office/drawing/2014/main" id="{0D466981-AE23-494B-B075-75E457CDAD6A}"/>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7925" y="12382500"/>
          <a:ext cx="37623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 name="Imagem 1">
          <a:extLst>
            <a:ext uri="{FF2B5EF4-FFF2-40B4-BE49-F238E27FC236}">
              <a16:creationId xmlns:a16="http://schemas.microsoft.com/office/drawing/2014/main" id="{E2EAA772-7AE3-4855-B8D3-55563417F17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4" name="Imagem 3">
          <a:extLst>
            <a:ext uri="{FF2B5EF4-FFF2-40B4-BE49-F238E27FC236}">
              <a16:creationId xmlns:a16="http://schemas.microsoft.com/office/drawing/2014/main" id="{8FC4AD3A-D343-479C-B91C-47A046E1425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5" name="Imagem 4">
          <a:extLst>
            <a:ext uri="{FF2B5EF4-FFF2-40B4-BE49-F238E27FC236}">
              <a16:creationId xmlns:a16="http://schemas.microsoft.com/office/drawing/2014/main" id="{6552FCD8-0335-4A49-BEE6-6715697BDAF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 name="Imagem 5">
          <a:extLst>
            <a:ext uri="{FF2B5EF4-FFF2-40B4-BE49-F238E27FC236}">
              <a16:creationId xmlns:a16="http://schemas.microsoft.com/office/drawing/2014/main" id="{2F2E3902-D176-4B22-9D3B-78095514B28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7" name="Imagem 6">
          <a:extLst>
            <a:ext uri="{FF2B5EF4-FFF2-40B4-BE49-F238E27FC236}">
              <a16:creationId xmlns:a16="http://schemas.microsoft.com/office/drawing/2014/main" id="{112F2987-E108-4097-B48C-59174FD6EC0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 name="Imagem 7">
          <a:extLst>
            <a:ext uri="{FF2B5EF4-FFF2-40B4-BE49-F238E27FC236}">
              <a16:creationId xmlns:a16="http://schemas.microsoft.com/office/drawing/2014/main" id="{39FE8EBC-F419-4967-BE86-6F456F75D4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 name="Imagem 8">
          <a:extLst>
            <a:ext uri="{FF2B5EF4-FFF2-40B4-BE49-F238E27FC236}">
              <a16:creationId xmlns:a16="http://schemas.microsoft.com/office/drawing/2014/main" id="{F547FEA7-53F5-4EFA-95A1-2109ECC516B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 name="Imagem 9">
          <a:extLst>
            <a:ext uri="{FF2B5EF4-FFF2-40B4-BE49-F238E27FC236}">
              <a16:creationId xmlns:a16="http://schemas.microsoft.com/office/drawing/2014/main" id="{B5782BB6-71F8-4575-8A49-D251742988D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3" name="Imagem 12">
          <a:extLst>
            <a:ext uri="{FF2B5EF4-FFF2-40B4-BE49-F238E27FC236}">
              <a16:creationId xmlns:a16="http://schemas.microsoft.com/office/drawing/2014/main" id="{5ABFB3D7-F6E3-41A0-8B03-61CF8A4E8D5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9" name="Imagem 18">
          <a:extLst>
            <a:ext uri="{FF2B5EF4-FFF2-40B4-BE49-F238E27FC236}">
              <a16:creationId xmlns:a16="http://schemas.microsoft.com/office/drawing/2014/main" id="{26982CCC-EEF4-472D-9BD0-4A61062AF94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0" name="Imagem 19">
          <a:extLst>
            <a:ext uri="{FF2B5EF4-FFF2-40B4-BE49-F238E27FC236}">
              <a16:creationId xmlns:a16="http://schemas.microsoft.com/office/drawing/2014/main" id="{380C4F48-E909-49C6-9BFA-58D780C63CC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23" name="Imagem 22">
          <a:extLst>
            <a:ext uri="{FF2B5EF4-FFF2-40B4-BE49-F238E27FC236}">
              <a16:creationId xmlns:a16="http://schemas.microsoft.com/office/drawing/2014/main" id="{B2650EE6-71BA-4F4E-A647-79E07EFD024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7" name="Imagem 26">
          <a:extLst>
            <a:ext uri="{FF2B5EF4-FFF2-40B4-BE49-F238E27FC236}">
              <a16:creationId xmlns:a16="http://schemas.microsoft.com/office/drawing/2014/main" id="{D5DEEE00-BA07-4E1A-B32A-73F0DC81822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9" name="Imagem 28">
          <a:extLst>
            <a:ext uri="{FF2B5EF4-FFF2-40B4-BE49-F238E27FC236}">
              <a16:creationId xmlns:a16="http://schemas.microsoft.com/office/drawing/2014/main" id="{7288C201-DADB-494C-A6CD-0F66125CB17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0" name="Imagem 29">
          <a:extLst>
            <a:ext uri="{FF2B5EF4-FFF2-40B4-BE49-F238E27FC236}">
              <a16:creationId xmlns:a16="http://schemas.microsoft.com/office/drawing/2014/main" id="{641B697A-1260-44BD-8DB5-6D7A4A05AFD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1" name="Imagem 30">
          <a:extLst>
            <a:ext uri="{FF2B5EF4-FFF2-40B4-BE49-F238E27FC236}">
              <a16:creationId xmlns:a16="http://schemas.microsoft.com/office/drawing/2014/main" id="{A1F33D85-D729-4246-8AA9-18E4E0909A8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2" name="Imagem 31">
          <a:extLst>
            <a:ext uri="{FF2B5EF4-FFF2-40B4-BE49-F238E27FC236}">
              <a16:creationId xmlns:a16="http://schemas.microsoft.com/office/drawing/2014/main" id="{A8AD2A03-456F-4ABB-960C-0D17046378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3" name="Imagem 32">
          <a:extLst>
            <a:ext uri="{FF2B5EF4-FFF2-40B4-BE49-F238E27FC236}">
              <a16:creationId xmlns:a16="http://schemas.microsoft.com/office/drawing/2014/main" id="{BFC7B79D-A33B-4FE5-B393-788D5C6C4A9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4" name="Imagem 33">
          <a:extLst>
            <a:ext uri="{FF2B5EF4-FFF2-40B4-BE49-F238E27FC236}">
              <a16:creationId xmlns:a16="http://schemas.microsoft.com/office/drawing/2014/main" id="{CF549D66-D010-4D7B-B7F6-84848D7736E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5" name="Imagem 34">
          <a:extLst>
            <a:ext uri="{FF2B5EF4-FFF2-40B4-BE49-F238E27FC236}">
              <a16:creationId xmlns:a16="http://schemas.microsoft.com/office/drawing/2014/main" id="{6AD44CA0-34ED-400B-8A26-CF55B76760F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6" name="Imagem 35">
          <a:extLst>
            <a:ext uri="{FF2B5EF4-FFF2-40B4-BE49-F238E27FC236}">
              <a16:creationId xmlns:a16="http://schemas.microsoft.com/office/drawing/2014/main" id="{1CC43E84-DBCF-45A8-AA56-68F91880611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7" name="Imagem 36">
          <a:extLst>
            <a:ext uri="{FF2B5EF4-FFF2-40B4-BE49-F238E27FC236}">
              <a16:creationId xmlns:a16="http://schemas.microsoft.com/office/drawing/2014/main" id="{4F42A432-1E0D-4BC9-8951-DFABDDE633B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8" name="Imagem 37">
          <a:extLst>
            <a:ext uri="{FF2B5EF4-FFF2-40B4-BE49-F238E27FC236}">
              <a16:creationId xmlns:a16="http://schemas.microsoft.com/office/drawing/2014/main" id="{89794776-5A6E-4B5E-B9B1-EE9BE96D0B7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9" name="Imagem 38">
          <a:extLst>
            <a:ext uri="{FF2B5EF4-FFF2-40B4-BE49-F238E27FC236}">
              <a16:creationId xmlns:a16="http://schemas.microsoft.com/office/drawing/2014/main" id="{26FD7ECF-8569-4A13-80A1-52C600E0224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0" name="Imagem 39">
          <a:extLst>
            <a:ext uri="{FF2B5EF4-FFF2-40B4-BE49-F238E27FC236}">
              <a16:creationId xmlns:a16="http://schemas.microsoft.com/office/drawing/2014/main" id="{E326A20C-785F-4BDD-9CF9-1FD03828FC8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1" name="Imagem 40">
          <a:extLst>
            <a:ext uri="{FF2B5EF4-FFF2-40B4-BE49-F238E27FC236}">
              <a16:creationId xmlns:a16="http://schemas.microsoft.com/office/drawing/2014/main" id="{4241CAEF-75AA-4833-AFAC-AD36685284D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2" name="Imagem 41">
          <a:extLst>
            <a:ext uri="{FF2B5EF4-FFF2-40B4-BE49-F238E27FC236}">
              <a16:creationId xmlns:a16="http://schemas.microsoft.com/office/drawing/2014/main" id="{A8ADBD0C-F796-4E89-9F0D-A4515C87C3B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3" name="Imagem 42">
          <a:extLst>
            <a:ext uri="{FF2B5EF4-FFF2-40B4-BE49-F238E27FC236}">
              <a16:creationId xmlns:a16="http://schemas.microsoft.com/office/drawing/2014/main" id="{29F0D157-150A-4C85-9F97-C9B8F1FE96D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4" name="Imagem 43">
          <a:extLst>
            <a:ext uri="{FF2B5EF4-FFF2-40B4-BE49-F238E27FC236}">
              <a16:creationId xmlns:a16="http://schemas.microsoft.com/office/drawing/2014/main" id="{B3A36D25-54AD-4757-9A3B-929C5C218BB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5" name="Imagem 44">
          <a:extLst>
            <a:ext uri="{FF2B5EF4-FFF2-40B4-BE49-F238E27FC236}">
              <a16:creationId xmlns:a16="http://schemas.microsoft.com/office/drawing/2014/main" id="{D128B9B7-21E6-49B1-B994-B10A19D13D3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46" name="Imagem 45">
          <a:extLst>
            <a:ext uri="{FF2B5EF4-FFF2-40B4-BE49-F238E27FC236}">
              <a16:creationId xmlns:a16="http://schemas.microsoft.com/office/drawing/2014/main" id="{6BF9ABA8-A7E9-4DDB-8E7F-127EC4DC2A7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47" name="Imagem 46">
          <a:extLst>
            <a:ext uri="{FF2B5EF4-FFF2-40B4-BE49-F238E27FC236}">
              <a16:creationId xmlns:a16="http://schemas.microsoft.com/office/drawing/2014/main" id="{DD8E6713-A116-4875-9DFC-109CD690F81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48" name="Imagem 47">
          <a:extLst>
            <a:ext uri="{FF2B5EF4-FFF2-40B4-BE49-F238E27FC236}">
              <a16:creationId xmlns:a16="http://schemas.microsoft.com/office/drawing/2014/main" id="{2916F615-AC5C-42A8-9CA5-677BA34ACA1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49" name="Imagem 48">
          <a:extLst>
            <a:ext uri="{FF2B5EF4-FFF2-40B4-BE49-F238E27FC236}">
              <a16:creationId xmlns:a16="http://schemas.microsoft.com/office/drawing/2014/main" id="{D64EE9C5-0717-46EE-8445-097FAA19038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161925</xdr:rowOff>
    </xdr:from>
    <xdr:to>
      <xdr:col>4</xdr:col>
      <xdr:colOff>304165</xdr:colOff>
      <xdr:row>10</xdr:row>
      <xdr:rowOff>196850</xdr:rowOff>
    </xdr:to>
    <xdr:pic>
      <xdr:nvPicPr>
        <xdr:cNvPr id="12" name="Imagem 11">
          <a:extLst>
            <a:ext uri="{FF2B5EF4-FFF2-40B4-BE49-F238E27FC236}">
              <a16:creationId xmlns:a16="http://schemas.microsoft.com/office/drawing/2014/main" id="{BD883D3B-781F-26B7-B600-EA387AF91E7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5750" y="22193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2038-4E82-4FD4-918F-0F48254BEBC8}">
  <dimension ref="A1:AR102"/>
  <sheetViews>
    <sheetView tabSelected="1" zoomScaleNormal="100" workbookViewId="0">
      <selection activeCell="I25" sqref="I25"/>
    </sheetView>
  </sheetViews>
  <sheetFormatPr defaultRowHeight="18" customHeight="1" x14ac:dyDescent="0.25"/>
  <cols>
    <col min="1" max="1" width="4.28515625" style="6" customWidth="1"/>
    <col min="2" max="3" width="3.42578125" style="6" customWidth="1"/>
    <col min="4" max="4" width="7.285156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7.7109375" style="6" customWidth="1"/>
    <col min="12" max="12" width="12.7109375" style="6" customWidth="1"/>
    <col min="13" max="13" width="10.5703125" style="6" bestFit="1" customWidth="1"/>
    <col min="14" max="14" width="11" style="6" bestFit="1" customWidth="1"/>
    <col min="15" max="15" width="12.7109375" style="6" bestFit="1" customWidth="1"/>
    <col min="16" max="16" width="9.5703125" style="6" bestFit="1" customWidth="1"/>
    <col min="17" max="17" width="9.140625" style="6"/>
    <col min="18" max="18" width="12" style="6" bestFit="1" customWidth="1"/>
    <col min="19" max="19" width="1.85546875" style="6" customWidth="1"/>
    <col min="20" max="22" width="9.140625" style="6"/>
    <col min="23" max="24" width="12" style="6" bestFit="1" customWidth="1"/>
    <col min="25" max="25" width="5.7109375" style="6" customWidth="1"/>
    <col min="26" max="27" width="9.140625" style="6"/>
    <col min="28" max="28" width="1.85546875" style="6" customWidth="1"/>
    <col min="29" max="29" width="9.140625" style="6"/>
    <col min="30" max="30" width="10" style="6" bestFit="1" customWidth="1"/>
    <col min="31" max="16384" width="9.140625" style="6"/>
  </cols>
  <sheetData>
    <row r="1" spans="1:44" ht="18" customHeight="1" x14ac:dyDescent="0.25">
      <c r="X1" s="7"/>
      <c r="Y1" s="7"/>
      <c r="Z1" s="7"/>
      <c r="AA1" s="7"/>
      <c r="AB1" s="7"/>
      <c r="AC1" s="7"/>
      <c r="AD1" s="7"/>
      <c r="AE1" s="7"/>
      <c r="AF1" s="7"/>
      <c r="AG1" s="7"/>
      <c r="AH1" s="7"/>
      <c r="AI1" s="7"/>
      <c r="AJ1" s="7"/>
      <c r="AK1" s="7"/>
      <c r="AL1" s="7"/>
      <c r="AM1" s="7"/>
      <c r="AN1" s="7"/>
    </row>
    <row r="2" spans="1:44" ht="18" customHeight="1" x14ac:dyDescent="0.25">
      <c r="X2" s="7"/>
      <c r="Y2" s="7"/>
      <c r="Z2" s="7"/>
      <c r="AA2" s="7"/>
      <c r="AB2" s="7"/>
      <c r="AC2" s="7"/>
      <c r="AD2" s="7"/>
      <c r="AE2" s="7"/>
      <c r="AF2" s="7"/>
      <c r="AG2" s="7"/>
      <c r="AH2" s="7"/>
      <c r="AI2" s="7"/>
      <c r="AJ2" s="7"/>
      <c r="AK2" s="7"/>
      <c r="AL2" s="7"/>
      <c r="AM2" s="7"/>
      <c r="AN2" s="7"/>
    </row>
    <row r="3" spans="1:44" ht="18" customHeight="1" x14ac:dyDescent="0.25">
      <c r="X3" s="7"/>
      <c r="Y3" s="7"/>
      <c r="Z3" s="7"/>
      <c r="AA3" s="7"/>
      <c r="AB3" s="7"/>
      <c r="AC3" s="7"/>
      <c r="AD3" s="7"/>
      <c r="AE3" s="7"/>
      <c r="AF3" s="7"/>
      <c r="AG3" s="7"/>
      <c r="AH3" s="7"/>
      <c r="AI3" s="7"/>
      <c r="AJ3" s="7"/>
      <c r="AK3" s="7"/>
      <c r="AL3" s="7"/>
      <c r="AM3" s="7"/>
      <c r="AN3" s="7"/>
    </row>
    <row r="4" spans="1:44" ht="18" customHeight="1" x14ac:dyDescent="0.25">
      <c r="X4" s="7"/>
      <c r="Y4" s="7"/>
      <c r="Z4" s="7"/>
      <c r="AA4" s="7"/>
      <c r="AB4" s="7"/>
      <c r="AC4" s="7"/>
      <c r="AD4" s="7"/>
      <c r="AE4" s="7"/>
      <c r="AF4" s="7"/>
      <c r="AG4" s="7"/>
      <c r="AH4" s="7"/>
      <c r="AI4" s="7"/>
      <c r="AJ4" s="7"/>
      <c r="AK4" s="7"/>
      <c r="AL4" s="7"/>
      <c r="AM4" s="7"/>
      <c r="AN4" s="7"/>
    </row>
    <row r="5" spans="1:44" ht="18" customHeight="1" x14ac:dyDescent="0.25">
      <c r="X5" s="7"/>
      <c r="Y5" s="7"/>
      <c r="Z5" s="7"/>
      <c r="AA5" s="7"/>
      <c r="AB5" s="7"/>
      <c r="AC5" s="7"/>
      <c r="AD5" s="7"/>
      <c r="AE5" s="7"/>
      <c r="AF5" s="7"/>
      <c r="AG5" s="7"/>
      <c r="AH5" s="7"/>
      <c r="AI5" s="7"/>
      <c r="AJ5" s="7"/>
      <c r="AK5" s="7"/>
      <c r="AL5" s="7"/>
      <c r="AM5" s="7"/>
      <c r="AN5" s="7"/>
    </row>
    <row r="6" spans="1:44" ht="18" customHeight="1" x14ac:dyDescent="0.25">
      <c r="X6" s="7"/>
      <c r="Y6" s="7"/>
      <c r="Z6" s="7"/>
      <c r="AA6" s="7"/>
      <c r="AB6" s="7"/>
      <c r="AC6" s="7"/>
      <c r="AD6" s="7"/>
      <c r="AE6" s="7"/>
      <c r="AF6" s="7"/>
      <c r="AG6" s="7"/>
      <c r="AH6" s="7"/>
      <c r="AI6" s="7"/>
      <c r="AJ6" s="7"/>
      <c r="AK6" s="7"/>
      <c r="AL6" s="7"/>
      <c r="AM6" s="7"/>
      <c r="AN6" s="7"/>
    </row>
    <row r="7" spans="1:44" ht="18" customHeight="1" x14ac:dyDescent="0.25">
      <c r="X7" s="7"/>
      <c r="Y7" s="7"/>
      <c r="Z7" s="7"/>
      <c r="AA7" s="7"/>
      <c r="AB7" s="7"/>
      <c r="AC7" s="7"/>
      <c r="AD7" s="7"/>
      <c r="AE7" s="7"/>
      <c r="AF7" s="7"/>
      <c r="AG7" s="7"/>
      <c r="AH7" s="7"/>
      <c r="AI7" s="7"/>
      <c r="AJ7" s="7"/>
      <c r="AK7" s="7"/>
      <c r="AL7" s="7"/>
      <c r="AM7" s="7"/>
      <c r="AN7" s="7"/>
    </row>
    <row r="8" spans="1:44" ht="18" customHeight="1" x14ac:dyDescent="0.25">
      <c r="X8" s="7"/>
      <c r="Y8" s="7"/>
      <c r="Z8" s="7"/>
      <c r="AA8" s="7"/>
      <c r="AB8" s="7"/>
      <c r="AC8" s="7"/>
      <c r="AD8" s="7"/>
      <c r="AE8" s="7"/>
      <c r="AF8" s="7"/>
      <c r="AG8" s="7"/>
      <c r="AH8" s="7"/>
      <c r="AI8" s="7"/>
      <c r="AJ8" s="7"/>
      <c r="AK8" s="7"/>
      <c r="AL8" s="7"/>
      <c r="AM8" s="7"/>
      <c r="AN8" s="7"/>
    </row>
    <row r="9" spans="1:44" ht="18" customHeight="1" x14ac:dyDescent="0.25">
      <c r="X9" s="7"/>
      <c r="Y9" s="7"/>
      <c r="Z9" s="7"/>
      <c r="AA9" s="7"/>
      <c r="AB9" s="7"/>
      <c r="AC9" s="7"/>
      <c r="AD9" s="7"/>
      <c r="AE9" s="7"/>
      <c r="AF9" s="7"/>
      <c r="AG9" s="7"/>
      <c r="AH9" s="7"/>
      <c r="AI9" s="7"/>
      <c r="AJ9" s="7"/>
      <c r="AK9" s="7"/>
      <c r="AL9" s="7"/>
      <c r="AM9" s="7"/>
      <c r="AN9" s="7"/>
    </row>
    <row r="10" spans="1:44" ht="18" customHeight="1" x14ac:dyDescent="0.25">
      <c r="X10" s="7"/>
      <c r="Y10" s="7"/>
      <c r="Z10" s="7"/>
      <c r="AA10" s="7"/>
      <c r="AB10" s="7"/>
      <c r="AC10" s="7"/>
      <c r="AD10" s="7"/>
      <c r="AE10" s="7"/>
      <c r="AF10" s="7"/>
      <c r="AG10" s="7"/>
      <c r="AH10" s="7"/>
      <c r="AI10" s="7"/>
      <c r="AJ10" s="7"/>
      <c r="AK10" s="7"/>
      <c r="AL10" s="7"/>
      <c r="AM10" s="7"/>
      <c r="AN10" s="7"/>
    </row>
    <row r="11" spans="1:44" ht="18" customHeight="1" thickBot="1" x14ac:dyDescent="0.3">
      <c r="A11" s="8"/>
      <c r="B11" s="9"/>
      <c r="C11" s="9"/>
      <c r="D11" s="10"/>
      <c r="E11" s="10"/>
      <c r="F11" s="10"/>
      <c r="X11" s="7"/>
      <c r="Y11" s="7"/>
      <c r="Z11" s="7"/>
      <c r="AA11" s="7"/>
      <c r="AB11" s="7"/>
      <c r="AC11" s="7"/>
      <c r="AD11" s="7"/>
      <c r="AE11" s="7"/>
      <c r="AF11" s="7"/>
      <c r="AG11" s="7"/>
      <c r="AH11" s="7"/>
      <c r="AI11" s="7"/>
      <c r="AJ11" s="7"/>
      <c r="AK11" s="7"/>
      <c r="AL11" s="7"/>
      <c r="AM11" s="7"/>
      <c r="AN11" s="7"/>
    </row>
    <row r="12" spans="1:44" ht="18" customHeight="1" thickBot="1" x14ac:dyDescent="0.35">
      <c r="B12" s="148" t="s">
        <v>25</v>
      </c>
      <c r="C12" s="149"/>
      <c r="D12" s="149"/>
      <c r="E12" s="149"/>
      <c r="F12" s="149"/>
      <c r="G12" s="149"/>
      <c r="H12" s="149"/>
      <c r="I12" s="150"/>
      <c r="J12" s="11"/>
      <c r="K12" s="11"/>
      <c r="L12" s="11"/>
      <c r="M12" s="11"/>
      <c r="N12" s="111" t="s">
        <v>23</v>
      </c>
      <c r="O12" s="112"/>
      <c r="P12" s="112"/>
      <c r="Q12" s="112"/>
      <c r="R12" s="112"/>
      <c r="S12" s="112"/>
      <c r="T12" s="112"/>
      <c r="U12" s="112"/>
      <c r="V12" s="113"/>
      <c r="W12" s="11"/>
      <c r="X12" s="12"/>
      <c r="Y12" s="7"/>
      <c r="Z12" s="7"/>
      <c r="AA12" s="7"/>
      <c r="AB12" s="7"/>
      <c r="AC12" s="7"/>
      <c r="AD12" s="7"/>
      <c r="AE12" s="13"/>
      <c r="AF12" s="14"/>
      <c r="AG12" s="14"/>
      <c r="AH12" s="13"/>
      <c r="AI12" s="14"/>
      <c r="AJ12" s="14"/>
      <c r="AK12" s="13"/>
      <c r="AL12" s="14"/>
      <c r="AM12" s="14"/>
      <c r="AN12" s="13"/>
      <c r="AO12" s="15"/>
      <c r="AP12" s="15"/>
      <c r="AQ12" s="16"/>
      <c r="AR12" s="15"/>
    </row>
    <row r="13" spans="1:44" ht="18" customHeight="1" x14ac:dyDescent="0.3">
      <c r="B13" s="151" t="s">
        <v>1</v>
      </c>
      <c r="C13" s="152"/>
      <c r="D13" s="17" t="s">
        <v>4</v>
      </c>
      <c r="E13" s="157" t="s">
        <v>43</v>
      </c>
      <c r="F13" s="157"/>
      <c r="G13" s="157"/>
      <c r="H13" s="157"/>
      <c r="I13" s="1"/>
      <c r="J13" s="18"/>
      <c r="K13" s="18"/>
      <c r="L13" s="18"/>
      <c r="M13" s="18"/>
      <c r="N13" s="158" t="s">
        <v>47</v>
      </c>
      <c r="O13" s="159"/>
      <c r="P13" s="159"/>
      <c r="Q13" s="159"/>
      <c r="R13" s="159"/>
      <c r="S13" s="159"/>
      <c r="T13" s="159"/>
      <c r="U13" s="159"/>
      <c r="V13" s="160"/>
      <c r="W13" s="18"/>
      <c r="X13" s="19"/>
      <c r="Y13" s="7"/>
      <c r="Z13" s="7"/>
      <c r="AA13" s="7"/>
      <c r="AB13" s="7"/>
      <c r="AC13" s="7"/>
      <c r="AD13" s="7"/>
      <c r="AE13" s="13"/>
      <c r="AF13" s="14"/>
      <c r="AG13" s="14"/>
      <c r="AH13" s="186"/>
      <c r="AI13" s="186"/>
      <c r="AJ13" s="186"/>
      <c r="AK13" s="20"/>
      <c r="AL13" s="21"/>
      <c r="AM13" s="21"/>
      <c r="AN13" s="21"/>
      <c r="AO13" s="22"/>
      <c r="AP13" s="15"/>
      <c r="AQ13" s="16"/>
      <c r="AR13" s="15"/>
    </row>
    <row r="14" spans="1:44" ht="18" customHeight="1" x14ac:dyDescent="0.3">
      <c r="B14" s="153"/>
      <c r="C14" s="154"/>
      <c r="D14" s="23" t="s">
        <v>5</v>
      </c>
      <c r="E14" s="187" t="s">
        <v>44</v>
      </c>
      <c r="F14" s="187"/>
      <c r="G14" s="187"/>
      <c r="H14" s="187"/>
      <c r="I14" s="2"/>
      <c r="J14" s="18"/>
      <c r="K14" s="18"/>
      <c r="L14" s="18"/>
      <c r="M14" s="18"/>
      <c r="N14" s="161"/>
      <c r="O14" s="162"/>
      <c r="P14" s="162"/>
      <c r="Q14" s="162"/>
      <c r="R14" s="162"/>
      <c r="S14" s="162"/>
      <c r="T14" s="162"/>
      <c r="U14" s="162"/>
      <c r="V14" s="163"/>
      <c r="W14" s="18"/>
      <c r="X14" s="19"/>
      <c r="Y14" s="24"/>
      <c r="Z14" s="25" t="e">
        <f>(1/3^(1/2))+((IF(I27=0,0,((I26*1000*SIN(H66))/((I27^2)*3^(1/2))))+(IF(I30=0,0,((I30*SIN(E70))/I29)))+(IF(I21=0,0,(I20*1000*SIN(H49))/((I21^2)*(3^(1/2)))))))*((I13^2)*I16)/(100*I15*1000)</f>
        <v>#DIV/0!</v>
      </c>
      <c r="AA14" s="7"/>
      <c r="AB14" s="7"/>
      <c r="AC14" s="7"/>
      <c r="AD14" s="7"/>
      <c r="AE14" s="186"/>
      <c r="AF14" s="186"/>
      <c r="AG14" s="186"/>
      <c r="AH14" s="26"/>
      <c r="AI14" s="26"/>
      <c r="AJ14" s="26"/>
      <c r="AK14" s="26"/>
      <c r="AL14" s="26"/>
      <c r="AM14" s="26"/>
      <c r="AN14" s="27"/>
      <c r="AO14" s="28"/>
    </row>
    <row r="15" spans="1:44" ht="18" customHeight="1" x14ac:dyDescent="0.3">
      <c r="B15" s="153"/>
      <c r="C15" s="154"/>
      <c r="D15" s="23" t="s">
        <v>6</v>
      </c>
      <c r="E15" s="187" t="s">
        <v>45</v>
      </c>
      <c r="F15" s="187"/>
      <c r="G15" s="187"/>
      <c r="H15" s="187"/>
      <c r="I15" s="2"/>
      <c r="J15" s="18"/>
      <c r="K15" s="18"/>
      <c r="L15" s="18"/>
      <c r="M15" s="18"/>
      <c r="N15" s="161"/>
      <c r="O15" s="162"/>
      <c r="P15" s="162"/>
      <c r="Q15" s="162"/>
      <c r="R15" s="162"/>
      <c r="S15" s="162"/>
      <c r="T15" s="162"/>
      <c r="U15" s="162"/>
      <c r="V15" s="163"/>
      <c r="W15" s="18"/>
      <c r="X15" s="19"/>
      <c r="Y15" s="24"/>
      <c r="Z15" s="25"/>
      <c r="AA15" s="7"/>
      <c r="AB15" s="7"/>
      <c r="AC15" s="7"/>
      <c r="AD15" s="7"/>
      <c r="AE15" s="29"/>
      <c r="AF15" s="29"/>
      <c r="AG15" s="29"/>
      <c r="AH15" s="29"/>
      <c r="AI15" s="29"/>
      <c r="AJ15" s="29"/>
      <c r="AK15" s="29"/>
      <c r="AL15" s="29"/>
      <c r="AM15" s="29"/>
      <c r="AN15" s="27"/>
      <c r="AO15" s="28"/>
    </row>
    <row r="16" spans="1:44" ht="18" customHeight="1" thickBot="1" x14ac:dyDescent="0.3">
      <c r="B16" s="155"/>
      <c r="C16" s="156"/>
      <c r="D16" s="30" t="s">
        <v>7</v>
      </c>
      <c r="E16" s="167" t="s">
        <v>46</v>
      </c>
      <c r="F16" s="167"/>
      <c r="G16" s="167"/>
      <c r="H16" s="167"/>
      <c r="I16" s="3"/>
      <c r="J16" s="18"/>
      <c r="K16" s="18"/>
      <c r="L16" s="18"/>
      <c r="M16" s="18"/>
      <c r="N16" s="161"/>
      <c r="O16" s="162"/>
      <c r="P16" s="162"/>
      <c r="Q16" s="162"/>
      <c r="R16" s="162"/>
      <c r="S16" s="162"/>
      <c r="T16" s="162"/>
      <c r="U16" s="162"/>
      <c r="V16" s="163"/>
      <c r="W16" s="18"/>
      <c r="X16" s="19"/>
      <c r="Y16" s="24"/>
      <c r="Z16" s="24"/>
      <c r="AA16" s="7"/>
      <c r="AB16" s="7"/>
      <c r="AC16" s="7"/>
      <c r="AD16" s="31"/>
      <c r="AE16" s="29"/>
      <c r="AF16" s="29"/>
      <c r="AG16" s="29"/>
      <c r="AH16" s="29"/>
      <c r="AI16" s="29"/>
      <c r="AJ16" s="29"/>
      <c r="AK16" s="29"/>
      <c r="AL16" s="29"/>
      <c r="AM16" s="29"/>
      <c r="AN16" s="27"/>
      <c r="AO16" s="28"/>
    </row>
    <row r="17" spans="2:41" ht="18" customHeight="1" x14ac:dyDescent="0.3">
      <c r="B17" s="168" t="s">
        <v>26</v>
      </c>
      <c r="C17" s="168" t="s">
        <v>2</v>
      </c>
      <c r="D17" s="110" t="s">
        <v>8</v>
      </c>
      <c r="E17" s="171" t="s">
        <v>28</v>
      </c>
      <c r="F17" s="172"/>
      <c r="G17" s="172"/>
      <c r="H17" s="173"/>
      <c r="I17" s="4"/>
      <c r="J17" s="18"/>
      <c r="K17" s="18"/>
      <c r="L17" s="18"/>
      <c r="M17" s="18"/>
      <c r="N17" s="161"/>
      <c r="O17" s="162"/>
      <c r="P17" s="162"/>
      <c r="Q17" s="162"/>
      <c r="R17" s="162"/>
      <c r="S17" s="162"/>
      <c r="T17" s="162"/>
      <c r="U17" s="162"/>
      <c r="V17" s="163"/>
      <c r="W17" s="18"/>
      <c r="X17" s="19"/>
      <c r="Y17" s="7"/>
      <c r="Z17" s="31"/>
      <c r="AA17" s="31"/>
      <c r="AB17" s="31"/>
      <c r="AC17" s="31"/>
      <c r="AD17" s="7"/>
      <c r="AE17" s="29"/>
      <c r="AF17" s="29"/>
      <c r="AG17" s="29"/>
      <c r="AH17" s="29"/>
      <c r="AI17" s="29"/>
      <c r="AJ17" s="29"/>
      <c r="AK17" s="29"/>
      <c r="AL17" s="29"/>
      <c r="AM17" s="29"/>
      <c r="AN17" s="27"/>
      <c r="AO17" s="28"/>
    </row>
    <row r="18" spans="2:41" ht="18" customHeight="1" x14ac:dyDescent="0.3">
      <c r="B18" s="169"/>
      <c r="C18" s="169"/>
      <c r="D18" s="33" t="s">
        <v>9</v>
      </c>
      <c r="E18" s="174" t="s">
        <v>29</v>
      </c>
      <c r="F18" s="175"/>
      <c r="G18" s="175"/>
      <c r="H18" s="176"/>
      <c r="I18" s="2"/>
      <c r="J18" s="18"/>
      <c r="K18" s="18"/>
      <c r="L18" s="18"/>
      <c r="M18" s="18"/>
      <c r="N18" s="161"/>
      <c r="O18" s="162"/>
      <c r="P18" s="162"/>
      <c r="Q18" s="162"/>
      <c r="R18" s="162"/>
      <c r="S18" s="162"/>
      <c r="T18" s="162"/>
      <c r="U18" s="162"/>
      <c r="V18" s="163"/>
      <c r="W18" s="18"/>
      <c r="X18" s="19"/>
      <c r="Y18" s="24"/>
      <c r="Z18" s="25" t="e">
        <f>((I23*1000*SIN(E66))+(I17*1000*SIN(E49)))*(((I13^2)*I16)/((3^(1/2))*I15*1000*100))</f>
        <v>#DIV/0!</v>
      </c>
      <c r="AA18" s="7"/>
      <c r="AB18" s="7"/>
      <c r="AC18" s="7"/>
      <c r="AD18" s="7"/>
      <c r="AE18" s="29"/>
      <c r="AF18" s="29"/>
      <c r="AG18" s="29"/>
      <c r="AH18" s="29"/>
      <c r="AI18" s="29"/>
      <c r="AJ18" s="29"/>
      <c r="AK18" s="29"/>
      <c r="AL18" s="29"/>
      <c r="AM18" s="29"/>
      <c r="AN18" s="27"/>
      <c r="AO18" s="28"/>
    </row>
    <row r="19" spans="2:41" ht="18" customHeight="1" thickBot="1" x14ac:dyDescent="0.35">
      <c r="B19" s="169"/>
      <c r="C19" s="169"/>
      <c r="D19" s="34" t="s">
        <v>10</v>
      </c>
      <c r="E19" s="177" t="s">
        <v>30</v>
      </c>
      <c r="F19" s="178"/>
      <c r="G19" s="178"/>
      <c r="H19" s="179"/>
      <c r="I19" s="5"/>
      <c r="J19" s="18"/>
      <c r="K19" s="18"/>
      <c r="L19" s="18"/>
      <c r="M19" s="18"/>
      <c r="N19" s="161"/>
      <c r="O19" s="162"/>
      <c r="P19" s="162"/>
      <c r="Q19" s="162"/>
      <c r="R19" s="162"/>
      <c r="S19" s="162"/>
      <c r="T19" s="162"/>
      <c r="U19" s="162"/>
      <c r="V19" s="163"/>
      <c r="W19" s="18"/>
      <c r="X19" s="19"/>
      <c r="Y19" s="24"/>
      <c r="Z19" s="25"/>
      <c r="AA19" s="7"/>
      <c r="AB19" s="7"/>
      <c r="AC19" s="7"/>
      <c r="AD19" s="35"/>
      <c r="AE19" s="29"/>
      <c r="AF19" s="29"/>
      <c r="AG19" s="29"/>
      <c r="AH19" s="29"/>
      <c r="AI19" s="29"/>
      <c r="AJ19" s="29"/>
      <c r="AK19" s="29"/>
      <c r="AL19" s="29"/>
      <c r="AM19" s="29"/>
      <c r="AN19" s="27"/>
      <c r="AO19" s="28"/>
    </row>
    <row r="20" spans="2:41" ht="18" customHeight="1" x14ac:dyDescent="0.3">
      <c r="B20" s="169"/>
      <c r="C20" s="169"/>
      <c r="D20" s="36" t="s">
        <v>11</v>
      </c>
      <c r="E20" s="139" t="s">
        <v>31</v>
      </c>
      <c r="F20" s="140"/>
      <c r="G20" s="140"/>
      <c r="H20" s="141"/>
      <c r="I20" s="1"/>
      <c r="J20" s="18"/>
      <c r="K20" s="18"/>
      <c r="L20" s="18"/>
      <c r="M20" s="18"/>
      <c r="N20" s="161"/>
      <c r="O20" s="162"/>
      <c r="P20" s="162"/>
      <c r="Q20" s="162"/>
      <c r="R20" s="162"/>
      <c r="S20" s="162"/>
      <c r="T20" s="162"/>
      <c r="U20" s="162"/>
      <c r="V20" s="163"/>
      <c r="W20" s="18"/>
      <c r="X20" s="19"/>
      <c r="Y20" s="35"/>
      <c r="Z20" s="37"/>
      <c r="AA20" s="35"/>
      <c r="AB20" s="35"/>
      <c r="AC20" s="35"/>
      <c r="AD20" s="35"/>
      <c r="AE20" s="29"/>
      <c r="AF20" s="29"/>
      <c r="AG20" s="29"/>
      <c r="AH20" s="29"/>
      <c r="AI20" s="29"/>
      <c r="AJ20" s="29"/>
      <c r="AK20" s="29"/>
      <c r="AL20" s="29"/>
      <c r="AM20" s="29"/>
      <c r="AN20" s="27"/>
      <c r="AO20" s="28"/>
    </row>
    <row r="21" spans="2:41" ht="18" customHeight="1" x14ac:dyDescent="0.3">
      <c r="B21" s="169"/>
      <c r="C21" s="169"/>
      <c r="D21" s="38" t="s">
        <v>12</v>
      </c>
      <c r="E21" s="142" t="s">
        <v>32</v>
      </c>
      <c r="F21" s="143"/>
      <c r="G21" s="143"/>
      <c r="H21" s="144"/>
      <c r="I21" s="2"/>
      <c r="J21" s="18"/>
      <c r="K21" s="18"/>
      <c r="L21" s="18"/>
      <c r="M21" s="18"/>
      <c r="N21" s="161"/>
      <c r="O21" s="162"/>
      <c r="P21" s="162"/>
      <c r="Q21" s="162"/>
      <c r="R21" s="162"/>
      <c r="S21" s="162"/>
      <c r="T21" s="162"/>
      <c r="U21" s="162"/>
      <c r="V21" s="163"/>
      <c r="W21" s="18"/>
      <c r="X21" s="19"/>
      <c r="Y21" s="35"/>
      <c r="Z21" s="37"/>
      <c r="AA21" s="35"/>
      <c r="AB21" s="35"/>
      <c r="AC21" s="35"/>
      <c r="AD21" s="7"/>
      <c r="AE21" s="29"/>
      <c r="AF21" s="29"/>
      <c r="AG21" s="29"/>
      <c r="AH21" s="29"/>
      <c r="AI21" s="29"/>
      <c r="AJ21" s="29"/>
      <c r="AK21" s="29"/>
      <c r="AL21" s="29"/>
      <c r="AM21" s="29"/>
      <c r="AN21" s="27"/>
      <c r="AO21" s="28"/>
    </row>
    <row r="22" spans="2:41" ht="18" customHeight="1" thickBot="1" x14ac:dyDescent="0.35">
      <c r="B22" s="169"/>
      <c r="C22" s="170"/>
      <c r="D22" s="39" t="s">
        <v>13</v>
      </c>
      <c r="E22" s="145" t="s">
        <v>33</v>
      </c>
      <c r="F22" s="146"/>
      <c r="G22" s="146"/>
      <c r="H22" s="147"/>
      <c r="I22" s="3"/>
      <c r="J22" s="18"/>
      <c r="K22" s="18"/>
      <c r="L22" s="18"/>
      <c r="M22" s="18"/>
      <c r="N22" s="164"/>
      <c r="O22" s="165"/>
      <c r="P22" s="165"/>
      <c r="Q22" s="165"/>
      <c r="R22" s="165"/>
      <c r="S22" s="165"/>
      <c r="T22" s="165"/>
      <c r="U22" s="165"/>
      <c r="V22" s="166"/>
      <c r="W22" s="18"/>
      <c r="X22" s="19"/>
      <c r="Y22" s="24"/>
      <c r="Z22" s="40" t="e">
        <f>((IF(I27=0,0,((I26*1000*COS(H66))/((I27^2)*3^(1/2))))+(IF(I29=0,0,((I30*COS(E70))/I29)))+(IF(I21=0,0,(I20*1000*COS(H49))/((I21^2)*(3^(1/2)))))))*((I13^2)*I16)/(100*I15*1000)</f>
        <v>#DIV/0!</v>
      </c>
      <c r="AA22" s="7"/>
      <c r="AB22" s="7"/>
      <c r="AC22" s="7"/>
      <c r="AD22" s="7"/>
      <c r="AE22" s="29"/>
      <c r="AF22" s="29"/>
      <c r="AG22" s="29"/>
      <c r="AH22" s="29"/>
      <c r="AI22" s="29"/>
      <c r="AJ22" s="29"/>
      <c r="AK22" s="29"/>
      <c r="AL22" s="29"/>
      <c r="AM22" s="29"/>
      <c r="AN22" s="27"/>
      <c r="AO22" s="28"/>
    </row>
    <row r="23" spans="2:41" ht="18" customHeight="1" thickBot="1" x14ac:dyDescent="0.35">
      <c r="B23" s="169"/>
      <c r="C23" s="168" t="s">
        <v>27</v>
      </c>
      <c r="D23" s="32" t="s">
        <v>14</v>
      </c>
      <c r="E23" s="180" t="s">
        <v>34</v>
      </c>
      <c r="F23" s="181"/>
      <c r="G23" s="181"/>
      <c r="H23" s="182"/>
      <c r="I23" s="1"/>
      <c r="J23" s="18"/>
      <c r="K23" s="18"/>
      <c r="L23" s="18"/>
      <c r="M23" s="18"/>
      <c r="N23" s="18"/>
      <c r="O23" s="18"/>
      <c r="P23" s="18"/>
      <c r="Q23" s="18"/>
      <c r="R23" s="18"/>
      <c r="S23" s="18"/>
      <c r="T23" s="18"/>
      <c r="U23" s="18"/>
      <c r="V23" s="18"/>
      <c r="W23" s="18"/>
      <c r="X23" s="19"/>
      <c r="Y23" s="24"/>
      <c r="Z23" s="40"/>
      <c r="AA23" s="7"/>
      <c r="AB23" s="7"/>
      <c r="AC23" s="7"/>
      <c r="AD23" s="7"/>
      <c r="AE23" s="29"/>
      <c r="AF23" s="29"/>
      <c r="AG23" s="29"/>
      <c r="AH23" s="29"/>
      <c r="AI23" s="29"/>
      <c r="AJ23" s="29"/>
      <c r="AK23" s="29"/>
      <c r="AL23" s="29"/>
      <c r="AM23" s="29"/>
      <c r="AN23" s="7"/>
    </row>
    <row r="24" spans="2:41" ht="18" customHeight="1" thickBot="1" x14ac:dyDescent="0.35">
      <c r="B24" s="169"/>
      <c r="C24" s="169"/>
      <c r="D24" s="33" t="s">
        <v>15</v>
      </c>
      <c r="E24" s="174" t="s">
        <v>35</v>
      </c>
      <c r="F24" s="175"/>
      <c r="G24" s="175"/>
      <c r="H24" s="176"/>
      <c r="I24" s="2"/>
      <c r="J24" s="18"/>
      <c r="K24" s="18"/>
      <c r="L24" s="18"/>
      <c r="M24" s="18"/>
      <c r="N24" s="183" t="s">
        <v>3</v>
      </c>
      <c r="O24" s="184"/>
      <c r="P24" s="184"/>
      <c r="Q24" s="184"/>
      <c r="R24" s="184"/>
      <c r="S24" s="184"/>
      <c r="T24" s="184"/>
      <c r="U24" s="184"/>
      <c r="V24" s="185"/>
      <c r="W24" s="18"/>
      <c r="X24" s="19"/>
      <c r="Y24" s="7"/>
      <c r="Z24" s="7"/>
      <c r="AA24" s="7"/>
      <c r="AB24" s="7"/>
      <c r="AC24" s="7"/>
      <c r="AD24" s="7"/>
      <c r="AE24" s="29"/>
      <c r="AF24" s="29"/>
      <c r="AG24" s="29"/>
      <c r="AH24" s="29"/>
      <c r="AI24" s="29"/>
      <c r="AJ24" s="29"/>
      <c r="AK24" s="29"/>
      <c r="AL24" s="29"/>
      <c r="AM24" s="29"/>
      <c r="AN24" s="7"/>
    </row>
    <row r="25" spans="2:41" ht="18" customHeight="1" thickBot="1" x14ac:dyDescent="0.35">
      <c r="B25" s="169"/>
      <c r="C25" s="169"/>
      <c r="D25" s="34" t="s">
        <v>16</v>
      </c>
      <c r="E25" s="177" t="s">
        <v>36</v>
      </c>
      <c r="F25" s="178"/>
      <c r="G25" s="178"/>
      <c r="H25" s="179"/>
      <c r="I25" s="3"/>
      <c r="J25" s="18"/>
      <c r="K25" s="18"/>
      <c r="L25" s="18"/>
      <c r="M25" s="18"/>
      <c r="N25" s="117" t="s">
        <v>49</v>
      </c>
      <c r="O25" s="118"/>
      <c r="P25" s="118"/>
      <c r="Q25" s="118"/>
      <c r="R25" s="118"/>
      <c r="S25" s="118"/>
      <c r="T25" s="118"/>
      <c r="U25" s="118"/>
      <c r="V25" s="119"/>
      <c r="W25" s="18"/>
      <c r="X25" s="19"/>
      <c r="Y25" s="7"/>
      <c r="Z25" s="7"/>
      <c r="AA25" s="7"/>
      <c r="AB25" s="7"/>
      <c r="AC25" s="7"/>
      <c r="AD25" s="7"/>
      <c r="AE25" s="7"/>
      <c r="AF25" s="7"/>
      <c r="AG25" s="7"/>
      <c r="AH25" s="7"/>
      <c r="AI25" s="7"/>
      <c r="AJ25" s="7"/>
      <c r="AK25" s="7"/>
      <c r="AL25" s="7"/>
      <c r="AM25" s="7"/>
      <c r="AN25" s="7"/>
    </row>
    <row r="26" spans="2:41" ht="18" customHeight="1" thickBot="1" x14ac:dyDescent="0.35">
      <c r="B26" s="169"/>
      <c r="C26" s="169"/>
      <c r="D26" s="36" t="s">
        <v>17</v>
      </c>
      <c r="E26" s="139" t="s">
        <v>37</v>
      </c>
      <c r="F26" s="140"/>
      <c r="G26" s="140"/>
      <c r="H26" s="141"/>
      <c r="I26" s="4"/>
      <c r="J26" s="18"/>
      <c r="K26" s="18"/>
      <c r="L26" s="18"/>
      <c r="M26" s="18"/>
      <c r="N26" s="120"/>
      <c r="O26" s="121"/>
      <c r="P26" s="121"/>
      <c r="Q26" s="121"/>
      <c r="R26" s="121"/>
      <c r="S26" s="121"/>
      <c r="T26" s="121"/>
      <c r="U26" s="121"/>
      <c r="V26" s="122"/>
      <c r="W26" s="18"/>
      <c r="X26" s="19"/>
      <c r="Y26" s="24"/>
      <c r="Z26" s="25" t="e">
        <f>((I23*1000*COS(E66))+(I17*1000*COS(E49)))*(((I13^2)*I16)/((3^(1/2))*I15*1000*100))</f>
        <v>#DIV/0!</v>
      </c>
      <c r="AA26" s="7"/>
      <c r="AB26" s="7"/>
      <c r="AC26" s="7"/>
      <c r="AD26" s="7"/>
      <c r="AE26" s="7"/>
      <c r="AF26" s="7"/>
      <c r="AG26" s="7"/>
      <c r="AH26" s="7"/>
      <c r="AI26" s="7"/>
      <c r="AJ26" s="7"/>
      <c r="AK26" s="7"/>
      <c r="AL26" s="7"/>
      <c r="AM26" s="7"/>
      <c r="AN26" s="7"/>
    </row>
    <row r="27" spans="2:41" ht="18" customHeight="1" x14ac:dyDescent="0.3">
      <c r="B27" s="169"/>
      <c r="C27" s="169"/>
      <c r="D27" s="38" t="s">
        <v>18</v>
      </c>
      <c r="E27" s="142" t="s">
        <v>38</v>
      </c>
      <c r="F27" s="143"/>
      <c r="G27" s="143"/>
      <c r="H27" s="144"/>
      <c r="I27" s="2"/>
      <c r="J27" s="18"/>
      <c r="K27" s="18"/>
      <c r="L27" s="18"/>
      <c r="M27" s="18"/>
      <c r="N27" s="123" t="s">
        <v>50</v>
      </c>
      <c r="O27" s="124"/>
      <c r="P27" s="124"/>
      <c r="Q27" s="124"/>
      <c r="R27" s="124"/>
      <c r="S27" s="124"/>
      <c r="T27" s="124"/>
      <c r="U27" s="124"/>
      <c r="V27" s="125"/>
      <c r="W27" s="18"/>
      <c r="X27" s="19"/>
      <c r="Y27" s="24"/>
      <c r="Z27" s="24"/>
      <c r="AA27" s="7"/>
      <c r="AB27" s="7"/>
      <c r="AC27" s="7"/>
      <c r="AD27" s="7"/>
      <c r="AE27" s="7"/>
      <c r="AF27" s="7"/>
      <c r="AG27" s="7"/>
      <c r="AH27" s="7"/>
      <c r="AI27" s="7"/>
      <c r="AJ27" s="7"/>
      <c r="AK27" s="7"/>
      <c r="AL27" s="7"/>
      <c r="AM27" s="7"/>
      <c r="AN27" s="7"/>
    </row>
    <row r="28" spans="2:41" ht="18" customHeight="1" thickBot="1" x14ac:dyDescent="0.35">
      <c r="B28" s="169"/>
      <c r="C28" s="169"/>
      <c r="D28" s="39" t="s">
        <v>19</v>
      </c>
      <c r="E28" s="145" t="s">
        <v>39</v>
      </c>
      <c r="F28" s="146"/>
      <c r="G28" s="146"/>
      <c r="H28" s="147"/>
      <c r="I28" s="5"/>
      <c r="J28" s="18"/>
      <c r="K28" s="18"/>
      <c r="L28" s="18"/>
      <c r="M28" s="18"/>
      <c r="N28" s="126"/>
      <c r="O28" s="127"/>
      <c r="P28" s="127"/>
      <c r="Q28" s="127"/>
      <c r="R28" s="127"/>
      <c r="S28" s="127"/>
      <c r="T28" s="127"/>
      <c r="U28" s="127"/>
      <c r="V28" s="128"/>
      <c r="W28" s="18"/>
      <c r="X28" s="19"/>
      <c r="Y28" s="24"/>
      <c r="Z28" s="24"/>
      <c r="AA28" s="7"/>
      <c r="AB28" s="7"/>
      <c r="AC28" s="7"/>
      <c r="AD28" s="7"/>
      <c r="AE28" s="7"/>
      <c r="AF28" s="7"/>
      <c r="AG28" s="7"/>
      <c r="AH28" s="7"/>
      <c r="AI28" s="7"/>
      <c r="AJ28" s="7"/>
      <c r="AK28" s="7"/>
      <c r="AL28" s="7"/>
      <c r="AM28" s="7"/>
      <c r="AN28" s="7"/>
    </row>
    <row r="29" spans="2:41" ht="18" customHeight="1" x14ac:dyDescent="0.3">
      <c r="B29" s="169"/>
      <c r="C29" s="169"/>
      <c r="D29" s="41" t="s">
        <v>20</v>
      </c>
      <c r="E29" s="130" t="s">
        <v>40</v>
      </c>
      <c r="F29" s="131"/>
      <c r="G29" s="131"/>
      <c r="H29" s="132"/>
      <c r="I29" s="1"/>
      <c r="J29" s="18"/>
      <c r="K29" s="18"/>
      <c r="L29" s="18"/>
      <c r="M29" s="18"/>
      <c r="N29" s="18"/>
      <c r="O29" s="18"/>
      <c r="P29" s="18"/>
      <c r="Q29" s="18"/>
      <c r="R29" s="18"/>
      <c r="S29" s="18"/>
      <c r="T29" s="18"/>
      <c r="U29" s="18"/>
      <c r="V29" s="18"/>
      <c r="W29" s="18"/>
      <c r="X29" s="19"/>
      <c r="Y29" s="24"/>
      <c r="Z29" s="25" t="e">
        <f>-(H61^2)/3</f>
        <v>#DIV/0!</v>
      </c>
      <c r="AA29" s="7"/>
      <c r="AB29" s="7"/>
      <c r="AC29" s="7"/>
      <c r="AD29" s="7"/>
      <c r="AE29" s="7"/>
      <c r="AF29" s="7"/>
      <c r="AG29" s="7"/>
      <c r="AH29" s="7"/>
      <c r="AI29" s="7"/>
      <c r="AJ29" s="7"/>
      <c r="AK29" s="7"/>
      <c r="AL29" s="7"/>
      <c r="AM29" s="7"/>
      <c r="AN29" s="7"/>
    </row>
    <row r="30" spans="2:41" ht="18" customHeight="1" x14ac:dyDescent="0.3">
      <c r="B30" s="169"/>
      <c r="C30" s="169"/>
      <c r="D30" s="42" t="s">
        <v>21</v>
      </c>
      <c r="E30" s="133" t="s">
        <v>41</v>
      </c>
      <c r="F30" s="134"/>
      <c r="G30" s="134"/>
      <c r="H30" s="135"/>
      <c r="I30" s="2"/>
      <c r="J30" s="18"/>
      <c r="K30" s="18"/>
      <c r="L30" s="18"/>
      <c r="M30" s="18"/>
      <c r="X30" s="43"/>
      <c r="Y30" s="7"/>
      <c r="Z30" s="7"/>
      <c r="AA30" s="7"/>
      <c r="AB30" s="7"/>
      <c r="AC30" s="7"/>
      <c r="AD30" s="7"/>
      <c r="AE30" s="7"/>
      <c r="AF30" s="7"/>
      <c r="AG30" s="7"/>
      <c r="AH30" s="7"/>
      <c r="AI30" s="7"/>
      <c r="AJ30" s="7"/>
      <c r="AK30" s="7"/>
      <c r="AL30" s="7"/>
      <c r="AM30" s="7"/>
      <c r="AN30" s="7"/>
    </row>
    <row r="31" spans="2:41" ht="18" customHeight="1" thickBot="1" x14ac:dyDescent="0.35">
      <c r="B31" s="170"/>
      <c r="C31" s="170"/>
      <c r="D31" s="44" t="s">
        <v>22</v>
      </c>
      <c r="E31" s="136" t="s">
        <v>42</v>
      </c>
      <c r="F31" s="137"/>
      <c r="G31" s="137"/>
      <c r="H31" s="138"/>
      <c r="I31" s="3"/>
      <c r="J31" s="18"/>
      <c r="L31" s="45"/>
      <c r="M31" s="45"/>
      <c r="N31" s="45"/>
      <c r="O31" s="45"/>
      <c r="P31" s="45"/>
      <c r="Q31" s="45"/>
      <c r="R31" s="45"/>
      <c r="S31" s="45"/>
      <c r="T31" s="45"/>
      <c r="U31" s="45"/>
      <c r="V31" s="45"/>
      <c r="X31" s="7"/>
      <c r="Y31" s="7"/>
      <c r="Z31" s="7"/>
      <c r="AA31" s="7"/>
      <c r="AB31" s="7"/>
      <c r="AC31" s="7"/>
      <c r="AD31" s="7"/>
      <c r="AE31" s="7"/>
      <c r="AF31" s="7"/>
      <c r="AG31" s="7"/>
      <c r="AH31" s="7"/>
      <c r="AI31" s="7"/>
      <c r="AJ31" s="7"/>
      <c r="AK31" s="7"/>
      <c r="AL31" s="7"/>
      <c r="AM31" s="7"/>
      <c r="AN31" s="7"/>
    </row>
    <row r="32" spans="2:41" ht="18" customHeight="1" thickBot="1" x14ac:dyDescent="0.3">
      <c r="E32" s="46"/>
      <c r="F32" s="46"/>
      <c r="G32" s="46"/>
      <c r="H32" s="46"/>
      <c r="I32" s="15"/>
      <c r="X32" s="7"/>
      <c r="Y32" s="7"/>
      <c r="Z32" s="7"/>
      <c r="AA32" s="7"/>
      <c r="AB32" s="7"/>
      <c r="AC32" s="7"/>
      <c r="AD32" s="7"/>
      <c r="AE32" s="7"/>
      <c r="AF32" s="7"/>
      <c r="AG32" s="7"/>
      <c r="AH32" s="7"/>
      <c r="AI32" s="7"/>
      <c r="AJ32" s="7"/>
      <c r="AK32" s="7"/>
      <c r="AL32" s="7"/>
      <c r="AM32" s="7"/>
      <c r="AN32" s="7"/>
    </row>
    <row r="33" spans="1:41" ht="18" hidden="1" customHeight="1" x14ac:dyDescent="0.25">
      <c r="E33" s="46"/>
      <c r="F33" s="46"/>
      <c r="G33" s="46"/>
      <c r="H33" s="46"/>
      <c r="I33" s="15"/>
      <c r="X33" s="7"/>
      <c r="Y33" s="7"/>
      <c r="Z33" s="7"/>
      <c r="AA33" s="7"/>
      <c r="AB33" s="7"/>
      <c r="AC33" s="7"/>
      <c r="AD33" s="7"/>
      <c r="AE33" s="7"/>
      <c r="AF33" s="7"/>
      <c r="AG33" s="7"/>
      <c r="AH33" s="7"/>
      <c r="AI33" s="7"/>
      <c r="AJ33" s="7"/>
      <c r="AK33" s="7"/>
      <c r="AL33" s="7"/>
      <c r="AM33" s="7"/>
      <c r="AN33" s="7"/>
    </row>
    <row r="34" spans="1:41" ht="18" hidden="1" customHeight="1" thickBot="1" x14ac:dyDescent="0.3">
      <c r="E34" s="46"/>
      <c r="F34" s="46"/>
      <c r="G34" s="46"/>
      <c r="H34" s="46"/>
      <c r="I34" s="15"/>
      <c r="X34" s="7"/>
      <c r="Y34" s="7"/>
      <c r="Z34" s="7"/>
      <c r="AA34" s="7"/>
      <c r="AB34" s="7"/>
      <c r="AC34" s="7"/>
      <c r="AD34" s="7"/>
      <c r="AE34" s="7"/>
      <c r="AF34" s="7"/>
      <c r="AG34" s="7"/>
      <c r="AH34" s="7"/>
      <c r="AI34" s="7"/>
      <c r="AJ34" s="7"/>
      <c r="AK34" s="7"/>
      <c r="AL34" s="7"/>
      <c r="AM34" s="7"/>
      <c r="AN34" s="7"/>
    </row>
    <row r="35" spans="1:41" ht="18" customHeight="1" thickBot="1" x14ac:dyDescent="0.35">
      <c r="C35" s="114" t="s">
        <v>51</v>
      </c>
      <c r="D35" s="115"/>
      <c r="E35" s="115"/>
      <c r="F35" s="115"/>
      <c r="G35" s="116"/>
      <c r="H35" s="47" t="s">
        <v>24</v>
      </c>
      <c r="I35" s="48" t="e">
        <f>((-H40+((H40^2)-4*H39*H41)^(1/2))/(2*H39))^(1/2)</f>
        <v>#DIV/0!</v>
      </c>
      <c r="U35" s="7"/>
      <c r="V35" s="7"/>
      <c r="W35" s="7"/>
      <c r="X35" s="7"/>
      <c r="Y35" s="7"/>
      <c r="Z35" s="7"/>
      <c r="AA35" s="7"/>
      <c r="AB35" s="7"/>
      <c r="AC35" s="7"/>
      <c r="AD35" s="7"/>
      <c r="AE35" s="7"/>
      <c r="AF35" s="7"/>
      <c r="AG35" s="7"/>
      <c r="AH35" s="7"/>
      <c r="AI35" s="7"/>
      <c r="AJ35" s="7"/>
      <c r="AK35" s="7"/>
    </row>
    <row r="36" spans="1:41" ht="18" customHeight="1" x14ac:dyDescent="0.25">
      <c r="E36" s="46"/>
      <c r="F36" s="46"/>
      <c r="G36" s="46"/>
      <c r="H36" s="46"/>
      <c r="I36" s="15"/>
      <c r="K36" s="49"/>
      <c r="L36" s="49"/>
      <c r="X36" s="7"/>
      <c r="Y36" s="7"/>
      <c r="Z36" s="7"/>
      <c r="AA36" s="7"/>
      <c r="AB36" s="7"/>
      <c r="AC36" s="7"/>
      <c r="AD36" s="7"/>
      <c r="AE36" s="7"/>
      <c r="AF36" s="7"/>
      <c r="AG36" s="7"/>
      <c r="AH36" s="7"/>
      <c r="AI36" s="7"/>
      <c r="AJ36" s="7"/>
      <c r="AK36" s="7"/>
      <c r="AL36" s="7"/>
      <c r="AM36" s="7"/>
      <c r="AN36" s="7"/>
    </row>
    <row r="37" spans="1:41" ht="18" customHeight="1" x14ac:dyDescent="0.25">
      <c r="A37" s="7"/>
      <c r="B37" s="7"/>
      <c r="C37" s="7"/>
      <c r="D37" s="7"/>
      <c r="E37" s="50"/>
      <c r="F37" s="50"/>
      <c r="G37" s="50"/>
      <c r="H37" s="50"/>
      <c r="I37" s="14"/>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row>
    <row r="38" spans="1:41" ht="18" customHeight="1" x14ac:dyDescent="0.25">
      <c r="A38" s="7"/>
      <c r="B38" s="7"/>
      <c r="C38" s="7"/>
      <c r="D38" s="7"/>
      <c r="E38" s="50"/>
      <c r="F38" s="50"/>
      <c r="G38" s="50"/>
      <c r="H38" s="50"/>
      <c r="I38" s="14"/>
      <c r="J38" s="7"/>
      <c r="K38" s="7"/>
      <c r="L38" s="7"/>
      <c r="M38" s="51"/>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row>
    <row r="39" spans="1:41" ht="18" customHeight="1" x14ac:dyDescent="0.25">
      <c r="A39" s="7"/>
      <c r="B39" s="7"/>
      <c r="C39" s="7"/>
      <c r="D39" s="52"/>
      <c r="E39" s="52"/>
      <c r="F39" s="52"/>
      <c r="G39" s="52"/>
      <c r="H39" s="40" t="e">
        <f>Z14^2+Z22^2</f>
        <v>#DIV/0!</v>
      </c>
      <c r="I39" s="52"/>
      <c r="J39" s="52"/>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row>
    <row r="40" spans="1:41" ht="18" customHeight="1" x14ac:dyDescent="0.25">
      <c r="A40" s="7"/>
      <c r="B40" s="7"/>
      <c r="C40" s="7"/>
      <c r="D40" s="51"/>
      <c r="E40" s="51"/>
      <c r="F40" s="51"/>
      <c r="G40" s="51"/>
      <c r="H40" s="24" t="e">
        <f>2*Z14*Z18+2*Z22*Z26+Z29</f>
        <v>#DIV/0!</v>
      </c>
      <c r="I40" s="51"/>
      <c r="J40" s="51"/>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row>
    <row r="41" spans="1:41" ht="18" customHeight="1" x14ac:dyDescent="0.25">
      <c r="A41" s="7"/>
      <c r="B41" s="7"/>
      <c r="C41" s="7"/>
      <c r="D41" s="7"/>
      <c r="E41" s="7"/>
      <c r="F41" s="7"/>
      <c r="G41" s="7"/>
      <c r="H41" s="24" t="e">
        <f>(Z18^2)+(Z26^2)</f>
        <v>#DIV/0!</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row>
    <row r="42" spans="1:41" ht="18" customHeight="1" x14ac:dyDescent="0.25">
      <c r="A42" s="7"/>
      <c r="B42" s="7"/>
      <c r="C42" s="7"/>
      <c r="D42" s="7"/>
      <c r="E42" s="7"/>
      <c r="F42" s="7"/>
      <c r="G42" s="7"/>
      <c r="H42" s="7"/>
      <c r="I42" s="7"/>
      <c r="J42" s="53"/>
      <c r="K42" s="7"/>
      <c r="L42" s="7"/>
      <c r="M42" s="53"/>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row>
    <row r="43" spans="1:41" ht="18"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row>
    <row r="44" spans="1:41" ht="18"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row>
    <row r="45" spans="1:41" ht="18" customHeight="1" x14ac:dyDescent="0.25">
      <c r="A45" s="7"/>
      <c r="B45" s="7"/>
      <c r="C45" s="7"/>
      <c r="D45" s="7"/>
      <c r="E45" s="7" t="e">
        <f>(I13^2)*I16/(100*I15*1000)</f>
        <v>#DIV/0!</v>
      </c>
      <c r="F45" s="7"/>
      <c r="G45" s="129"/>
      <c r="H45" s="7">
        <f>ACOS(0)</f>
        <v>1.5707963267948966</v>
      </c>
      <c r="I45" s="7"/>
      <c r="J45" s="7"/>
      <c r="K45" s="53"/>
      <c r="L45" s="53"/>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row>
    <row r="46" spans="1:41" ht="18" customHeight="1" x14ac:dyDescent="0.25">
      <c r="A46" s="7"/>
      <c r="B46" s="7"/>
      <c r="C46" s="7"/>
      <c r="D46" s="7"/>
      <c r="E46" s="7"/>
      <c r="F46" s="7"/>
      <c r="G46" s="129"/>
      <c r="H46" s="43">
        <f>DEGREES(H45)</f>
        <v>90</v>
      </c>
      <c r="I46" s="7"/>
      <c r="J46" s="7"/>
      <c r="K46" s="7"/>
      <c r="L46" s="7"/>
      <c r="M46" s="7"/>
      <c r="N46" s="7"/>
      <c r="O46" s="7"/>
      <c r="P46" s="54"/>
      <c r="Q46" s="7"/>
      <c r="R46" s="7"/>
      <c r="S46" s="7"/>
      <c r="T46" s="7"/>
      <c r="U46" s="7"/>
      <c r="V46" s="7"/>
      <c r="W46" s="7"/>
      <c r="X46" s="7"/>
      <c r="Y46" s="7"/>
      <c r="Z46" s="7"/>
      <c r="AA46" s="7"/>
      <c r="AB46" s="7"/>
      <c r="AC46" s="7"/>
      <c r="AD46" s="7"/>
      <c r="AE46" s="7"/>
      <c r="AF46" s="7"/>
      <c r="AG46" s="7"/>
      <c r="AH46" s="7"/>
      <c r="AI46" s="7"/>
      <c r="AJ46" s="7"/>
      <c r="AK46" s="7"/>
      <c r="AL46" s="7"/>
      <c r="AM46" s="7"/>
      <c r="AN46" s="7"/>
      <c r="AO46" s="7"/>
    </row>
    <row r="47" spans="1:41" ht="18"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row>
    <row r="48" spans="1:41" ht="18" customHeight="1" x14ac:dyDescent="0.25">
      <c r="A48" s="7"/>
      <c r="B48" s="7"/>
      <c r="C48" s="7"/>
      <c r="D48" s="7"/>
      <c r="E48" s="7"/>
      <c r="F48" s="7"/>
      <c r="G48" s="55" t="s">
        <v>0</v>
      </c>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row>
    <row r="49" spans="1:41" ht="18" customHeight="1" x14ac:dyDescent="0.25">
      <c r="A49" s="7"/>
      <c r="B49" s="7"/>
      <c r="C49" s="7"/>
      <c r="D49" s="129"/>
      <c r="E49" s="14">
        <f>ACOS(I19)</f>
        <v>1.5707963267948966</v>
      </c>
      <c r="F49" s="7"/>
      <c r="G49" s="129"/>
      <c r="H49" s="14">
        <f>ACOS(I22)</f>
        <v>1.5707963267948966</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row>
    <row r="50" spans="1:41" ht="18" customHeight="1" x14ac:dyDescent="0.25">
      <c r="A50" s="7"/>
      <c r="B50" s="7"/>
      <c r="C50" s="7"/>
      <c r="D50" s="129"/>
      <c r="E50" s="19">
        <f>DEGREES(E49)</f>
        <v>90</v>
      </c>
      <c r="F50" s="7"/>
      <c r="G50" s="129"/>
      <c r="H50" s="19">
        <f>DEGREES(H49)</f>
        <v>90</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row>
    <row r="51" spans="1:41" ht="18" customHeight="1" x14ac:dyDescent="0.25">
      <c r="A51" s="53"/>
      <c r="B51" s="53"/>
      <c r="C51" s="53"/>
      <c r="D51" s="53"/>
      <c r="E51" s="53"/>
      <c r="F51" s="53"/>
      <c r="G51" s="53"/>
      <c r="H51" s="53"/>
      <c r="I51" s="53"/>
      <c r="J51" s="53"/>
      <c r="K51" s="52"/>
      <c r="L51" s="52"/>
      <c r="M51" s="53"/>
      <c r="N51" s="53"/>
      <c r="O51" s="7"/>
      <c r="P51" s="7"/>
      <c r="Q51" s="7"/>
      <c r="R51" s="53"/>
      <c r="S51" s="53"/>
      <c r="T51" s="7"/>
      <c r="U51" s="7"/>
      <c r="V51" s="7"/>
      <c r="W51" s="7"/>
      <c r="X51" s="7"/>
      <c r="Y51" s="7"/>
      <c r="Z51" s="7"/>
      <c r="AA51" s="7"/>
      <c r="AB51" s="7"/>
      <c r="AC51" s="7"/>
      <c r="AD51" s="7"/>
      <c r="AE51" s="7"/>
      <c r="AF51" s="7"/>
      <c r="AG51" s="7"/>
      <c r="AH51" s="7"/>
      <c r="AI51" s="7"/>
      <c r="AJ51" s="7"/>
      <c r="AK51" s="7"/>
      <c r="AL51" s="7"/>
      <c r="AM51" s="7"/>
      <c r="AN51" s="7"/>
      <c r="AO51" s="7"/>
    </row>
    <row r="52" spans="1:41" ht="18" customHeight="1" x14ac:dyDescent="0.25">
      <c r="A52" s="7"/>
      <c r="B52" s="7"/>
      <c r="C52" s="7"/>
      <c r="D52" s="7"/>
      <c r="E52" s="7"/>
      <c r="F52" s="7"/>
      <c r="G52" s="7"/>
      <c r="H52" s="7"/>
      <c r="I52" s="7"/>
      <c r="J52" s="7"/>
      <c r="K52" s="7"/>
      <c r="L52" s="7"/>
      <c r="M52" s="7"/>
      <c r="N52" s="7"/>
      <c r="O52" s="7"/>
      <c r="P52" s="53"/>
      <c r="Q52" s="53"/>
      <c r="R52" s="7"/>
      <c r="S52" s="7"/>
      <c r="T52" s="7"/>
      <c r="U52" s="7"/>
      <c r="V52" s="7"/>
      <c r="W52" s="7"/>
      <c r="X52" s="7"/>
      <c r="Y52" s="7"/>
      <c r="Z52" s="7"/>
      <c r="AA52" s="7"/>
      <c r="AB52" s="7"/>
      <c r="AC52" s="7"/>
      <c r="AD52" s="7"/>
      <c r="AE52" s="7"/>
      <c r="AF52" s="7"/>
      <c r="AG52" s="7"/>
      <c r="AH52" s="7"/>
      <c r="AI52" s="7"/>
      <c r="AJ52" s="7"/>
      <c r="AK52" s="7"/>
      <c r="AL52" s="7"/>
      <c r="AM52" s="7"/>
      <c r="AN52" s="7"/>
      <c r="AO52" s="7"/>
    </row>
    <row r="53" spans="1:41" ht="18" customHeight="1" x14ac:dyDescent="0.25">
      <c r="A53" s="7"/>
      <c r="B53" s="7"/>
      <c r="C53" s="7"/>
      <c r="D53" s="7"/>
      <c r="E53" s="7"/>
      <c r="F53" s="7"/>
      <c r="G53" s="7"/>
      <c r="H53" s="7"/>
      <c r="I53" s="7"/>
      <c r="J53" s="7"/>
      <c r="K53" s="55"/>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row>
    <row r="54" spans="1:41" ht="18" customHeight="1" x14ac:dyDescent="0.25">
      <c r="A54" s="7"/>
      <c r="B54" s="7"/>
      <c r="C54" s="7"/>
      <c r="D54" s="7"/>
      <c r="E54" s="7"/>
      <c r="F54" s="7"/>
      <c r="G54" s="7"/>
      <c r="H54" s="7"/>
      <c r="I54" s="7"/>
      <c r="J54" s="7"/>
      <c r="K54" s="129"/>
      <c r="L54" s="14"/>
      <c r="M54" s="7"/>
      <c r="N54" s="7"/>
      <c r="O54" s="53"/>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ht="18" customHeight="1" x14ac:dyDescent="0.25">
      <c r="A55" s="7"/>
      <c r="B55" s="7"/>
      <c r="C55" s="7"/>
      <c r="D55" s="7"/>
      <c r="E55" s="7"/>
      <c r="F55" s="7"/>
      <c r="G55" s="7"/>
      <c r="H55" s="56" t="e">
        <f>(3^(1/2))*((((I14/(3^(1/2))+((I17*1000*SIN(E49)/I14)+IF(I21=0,0,(I14*I20*1000*SIN(H49)/I21^2)))*((I13^2)*I16/(100*(3^(1/2))*I15*1000))))^2)+((((I17*1000*COS(E49)/I14)+IF(I21=0,0,(I14*I20*1000*COS(H49)/I21^2)))*((I13^2)*I16/(100*(3^(1/2))*I15*1000)))^2))^(1/2)</f>
        <v>#DIV/0!</v>
      </c>
      <c r="I55" s="7"/>
      <c r="J55" s="7"/>
      <c r="K55" s="129"/>
      <c r="L55" s="43"/>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1:41" ht="18"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1:41" ht="18"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row>
    <row r="58" spans="1:41" ht="18"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1:41" ht="18" customHeight="1" x14ac:dyDescent="0.25">
      <c r="A59" s="7"/>
      <c r="B59" s="7"/>
      <c r="C59" s="7"/>
      <c r="D59" s="7"/>
      <c r="E59" s="7"/>
      <c r="F59" s="7"/>
      <c r="G59" s="7"/>
      <c r="H59" s="56" t="e">
        <f>(3^(1/2))*(((I14/(3^(1/2))+0.6*(I13^2)*I16/(100*(3^(1/2))*I14))^2+(0.8*(I13^2)*I16/(100*(3^(1/2))*I14))^2)^(1/2))</f>
        <v>#DIV/0!</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row r="60" spans="1:41" ht="18"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row>
    <row r="61" spans="1:41" ht="18" customHeight="1" x14ac:dyDescent="0.25">
      <c r="A61" s="7"/>
      <c r="B61" s="7"/>
      <c r="C61" s="7"/>
      <c r="D61" s="7"/>
      <c r="E61" s="7"/>
      <c r="F61" s="7"/>
      <c r="G61" s="7"/>
      <c r="H61" s="56" t="e">
        <f>IF(H55&lt;H59,H55,H59)</f>
        <v>#DIV/0!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row>
    <row r="62" spans="1:41" ht="18"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1:41" ht="18" customHeight="1" x14ac:dyDescent="0.25">
      <c r="A63" s="7"/>
      <c r="B63" s="7"/>
      <c r="C63" s="7"/>
      <c r="D63" s="52"/>
      <c r="E63" s="52"/>
      <c r="F63" s="52"/>
      <c r="G63" s="52"/>
      <c r="H63" s="52"/>
      <c r="I63" s="52"/>
      <c r="J63" s="52"/>
      <c r="K63" s="7"/>
      <c r="L63" s="7"/>
      <c r="M63" s="52"/>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1:41" ht="18"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row>
    <row r="65" spans="1:41" ht="18" customHeight="1" x14ac:dyDescent="0.25">
      <c r="A65" s="7"/>
      <c r="B65" s="7"/>
      <c r="C65" s="7"/>
      <c r="D65" s="7"/>
      <c r="E65" s="7"/>
      <c r="F65" s="7"/>
      <c r="G65" s="55" t="s">
        <v>0</v>
      </c>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row>
    <row r="66" spans="1:41" ht="18" customHeight="1" x14ac:dyDescent="0.25">
      <c r="A66" s="7"/>
      <c r="B66" s="7"/>
      <c r="C66" s="7"/>
      <c r="D66" s="129"/>
      <c r="E66" s="7">
        <f>ACOS(I25)</f>
        <v>1.5707963267948966</v>
      </c>
      <c r="F66" s="7"/>
      <c r="G66" s="129"/>
      <c r="H66" s="14">
        <f>ACOS(I28)</f>
        <v>1.5707963267948966</v>
      </c>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row>
    <row r="67" spans="1:41" ht="18" customHeight="1" x14ac:dyDescent="0.25">
      <c r="A67" s="7"/>
      <c r="B67" s="7"/>
      <c r="C67" s="7"/>
      <c r="D67" s="129"/>
      <c r="E67" s="43">
        <f>DEGREES(E66)</f>
        <v>90</v>
      </c>
      <c r="F67" s="7"/>
      <c r="G67" s="129"/>
      <c r="H67" s="43">
        <f>DEGREES(H66)</f>
        <v>90</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row>
    <row r="68" spans="1:41" ht="18"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row>
    <row r="69" spans="1:41" ht="18"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1:41" ht="18" customHeight="1" x14ac:dyDescent="0.25">
      <c r="A70" s="7"/>
      <c r="B70" s="7"/>
      <c r="C70" s="7"/>
      <c r="D70" s="129"/>
      <c r="E70" s="7">
        <f>ACOS(I31)</f>
        <v>1.5707963267948966</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row>
    <row r="71" spans="1:41" ht="18" customHeight="1" x14ac:dyDescent="0.25">
      <c r="A71" s="7"/>
      <c r="B71" s="7"/>
      <c r="C71" s="7"/>
      <c r="D71" s="129"/>
      <c r="E71" s="43">
        <f>DEGREES(E70)</f>
        <v>90</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row>
    <row r="72" spans="1:41" ht="18"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row>
    <row r="73" spans="1:41" ht="18"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row>
    <row r="74" spans="1:41" ht="18"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row>
    <row r="75" spans="1:41" ht="18"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1:41" ht="18"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ht="18" customHeight="1" x14ac:dyDescent="0.25">
      <c r="A77" s="7"/>
      <c r="B77" s="7"/>
      <c r="C77" s="7"/>
      <c r="D77" s="7"/>
      <c r="E77" s="43"/>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ht="18"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row>
    <row r="79" spans="1:41" ht="18"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row>
    <row r="80" spans="1:41" ht="18"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row>
    <row r="81" spans="1:41" ht="18"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row>
    <row r="82" spans="1:41" ht="18"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row>
    <row r="83" spans="1:41" ht="18"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row>
    <row r="84" spans="1:41" ht="18"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row>
    <row r="85" spans="1:41" ht="18"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1:41" ht="18"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row>
    <row r="87" spans="1:41" ht="18"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row>
    <row r="88" spans="1:41" ht="18"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row>
    <row r="89" spans="1:41" ht="18"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row>
    <row r="90" spans="1:41" ht="18"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row>
    <row r="91" spans="1:41" ht="18"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row>
    <row r="92" spans="1:41" ht="18"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row>
    <row r="93" spans="1:41" ht="18"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row>
    <row r="94" spans="1:41" ht="18"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row>
    <row r="95" spans="1:41" ht="18"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row>
    <row r="96" spans="1:41" ht="18"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row>
    <row r="97" spans="1:41" ht="18"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row>
    <row r="98" spans="1:41" ht="18"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row>
    <row r="99" spans="1:41" ht="18"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row>
    <row r="100" spans="1:41" ht="18"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row>
    <row r="101" spans="1:41" ht="18"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row>
    <row r="102" spans="1:41" ht="18"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sheetData>
  <sheetProtection sheet="1" objects="1" scenarios="1" selectLockedCells="1"/>
  <mergeCells count="39">
    <mergeCell ref="E25:H25"/>
    <mergeCell ref="N24:V24"/>
    <mergeCell ref="AH13:AJ13"/>
    <mergeCell ref="E14:H14"/>
    <mergeCell ref="AE14:AG14"/>
    <mergeCell ref="E15:H15"/>
    <mergeCell ref="E24:H24"/>
    <mergeCell ref="E28:H28"/>
    <mergeCell ref="B12:I12"/>
    <mergeCell ref="B13:C16"/>
    <mergeCell ref="E13:H13"/>
    <mergeCell ref="N13:V22"/>
    <mergeCell ref="E16:H16"/>
    <mergeCell ref="B17:B31"/>
    <mergeCell ref="C17:C22"/>
    <mergeCell ref="E17:H17"/>
    <mergeCell ref="E18:H18"/>
    <mergeCell ref="E19:H19"/>
    <mergeCell ref="E20:H20"/>
    <mergeCell ref="E21:H21"/>
    <mergeCell ref="E22:H22"/>
    <mergeCell ref="C23:C31"/>
    <mergeCell ref="E23:H23"/>
    <mergeCell ref="N12:V12"/>
    <mergeCell ref="C35:G35"/>
    <mergeCell ref="N25:V26"/>
    <mergeCell ref="N27:V28"/>
    <mergeCell ref="D70:D71"/>
    <mergeCell ref="E29:H29"/>
    <mergeCell ref="E30:H30"/>
    <mergeCell ref="E31:H31"/>
    <mergeCell ref="G45:G46"/>
    <mergeCell ref="D49:D50"/>
    <mergeCell ref="G49:G50"/>
    <mergeCell ref="E26:H26"/>
    <mergeCell ref="E27:H27"/>
    <mergeCell ref="K54:K55"/>
    <mergeCell ref="D66:D67"/>
    <mergeCell ref="G66:G67"/>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F7F-FB28-43D8-9B7D-D104F36A8379}">
  <dimension ref="A1:AR102"/>
  <sheetViews>
    <sheetView topLeftCell="A2" zoomScaleNormal="100" workbookViewId="0">
      <selection activeCell="I13" sqref="I13"/>
    </sheetView>
  </sheetViews>
  <sheetFormatPr defaultRowHeight="18" customHeight="1" x14ac:dyDescent="0.25"/>
  <cols>
    <col min="1" max="1" width="4.28515625" style="6" customWidth="1"/>
    <col min="2" max="3" width="3.42578125" style="6" customWidth="1"/>
    <col min="4" max="4" width="7.285156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7.7109375" style="6" customWidth="1"/>
    <col min="12" max="12" width="12.7109375" style="6" customWidth="1"/>
    <col min="13" max="13" width="10.5703125" style="6" bestFit="1" customWidth="1"/>
    <col min="14" max="14" width="11" style="6" bestFit="1" customWidth="1"/>
    <col min="15" max="15" width="12.7109375" style="6" bestFit="1" customWidth="1"/>
    <col min="16" max="16" width="9.5703125" style="6" bestFit="1" customWidth="1"/>
    <col min="17" max="17" width="9.140625" style="6"/>
    <col min="18" max="18" width="12" style="6" bestFit="1" customWidth="1"/>
    <col min="19" max="19" width="1.85546875" style="6" customWidth="1"/>
    <col min="20" max="22" width="9.140625" style="6"/>
    <col min="23" max="24" width="12" style="6" bestFit="1" customWidth="1"/>
    <col min="25" max="25" width="5.7109375" style="6" customWidth="1"/>
    <col min="26" max="27" width="9.140625" style="6"/>
    <col min="28" max="28" width="1.85546875" style="6" customWidth="1"/>
    <col min="29" max="29" width="9.140625" style="6"/>
    <col min="30" max="30" width="10" style="6" bestFit="1" customWidth="1"/>
    <col min="31" max="16384" width="9.140625" style="6"/>
  </cols>
  <sheetData>
    <row r="1" spans="1:44" ht="18" customHeight="1" x14ac:dyDescent="0.25">
      <c r="W1" s="57"/>
      <c r="X1" s="58"/>
      <c r="Y1" s="58"/>
      <c r="Z1" s="58"/>
      <c r="AA1" s="58"/>
      <c r="AB1" s="58"/>
      <c r="AC1" s="58"/>
      <c r="AD1" s="58"/>
      <c r="AE1" s="58"/>
      <c r="AF1" s="58"/>
      <c r="AG1" s="58"/>
      <c r="AH1" s="58"/>
      <c r="AI1" s="58"/>
      <c r="AJ1" s="58"/>
      <c r="AK1" s="58"/>
      <c r="AL1" s="58"/>
    </row>
    <row r="2" spans="1:44" ht="18" customHeight="1" x14ac:dyDescent="0.25">
      <c r="W2" s="57"/>
      <c r="X2" s="58"/>
      <c r="Y2" s="58"/>
      <c r="Z2" s="58"/>
      <c r="AA2" s="58"/>
      <c r="AB2" s="58"/>
      <c r="AC2" s="58"/>
      <c r="AD2" s="58"/>
      <c r="AE2" s="58"/>
      <c r="AF2" s="58"/>
      <c r="AG2" s="58"/>
      <c r="AH2" s="58"/>
      <c r="AI2" s="58"/>
      <c r="AJ2" s="58"/>
      <c r="AK2" s="58"/>
      <c r="AL2" s="58"/>
    </row>
    <row r="3" spans="1:44" ht="18" customHeight="1" x14ac:dyDescent="0.25">
      <c r="W3" s="57"/>
      <c r="X3" s="58"/>
      <c r="Y3" s="58"/>
      <c r="Z3" s="58"/>
      <c r="AA3" s="58"/>
      <c r="AB3" s="58"/>
      <c r="AC3" s="58"/>
      <c r="AD3" s="58"/>
      <c r="AE3" s="58"/>
      <c r="AF3" s="58"/>
      <c r="AG3" s="58"/>
      <c r="AH3" s="58"/>
      <c r="AI3" s="58"/>
      <c r="AJ3" s="58"/>
      <c r="AK3" s="58"/>
      <c r="AL3" s="58"/>
    </row>
    <row r="4" spans="1:44" ht="18" customHeight="1" x14ac:dyDescent="0.25">
      <c r="W4" s="57"/>
      <c r="X4" s="58"/>
      <c r="Y4" s="58"/>
      <c r="Z4" s="58"/>
      <c r="AA4" s="58"/>
      <c r="AB4" s="58"/>
      <c r="AC4" s="58"/>
      <c r="AD4" s="58"/>
      <c r="AE4" s="58"/>
      <c r="AF4" s="58"/>
      <c r="AG4" s="58"/>
      <c r="AH4" s="58"/>
      <c r="AI4" s="58"/>
      <c r="AJ4" s="58"/>
      <c r="AK4" s="58"/>
      <c r="AL4" s="58"/>
    </row>
    <row r="5" spans="1:44" ht="18" customHeight="1" x14ac:dyDescent="0.25">
      <c r="W5" s="57"/>
      <c r="X5" s="58"/>
      <c r="Y5" s="58"/>
      <c r="Z5" s="58"/>
      <c r="AA5" s="58"/>
      <c r="AB5" s="58"/>
      <c r="AC5" s="58"/>
      <c r="AD5" s="58"/>
      <c r="AE5" s="58"/>
      <c r="AF5" s="58"/>
      <c r="AG5" s="58"/>
      <c r="AH5" s="58"/>
      <c r="AI5" s="58"/>
      <c r="AJ5" s="58"/>
      <c r="AK5" s="58"/>
      <c r="AL5" s="58"/>
    </row>
    <row r="6" spans="1:44" ht="18" customHeight="1" x14ac:dyDescent="0.25">
      <c r="W6" s="57"/>
      <c r="X6" s="58"/>
      <c r="Y6" s="58"/>
      <c r="Z6" s="58"/>
      <c r="AA6" s="58"/>
      <c r="AB6" s="58"/>
      <c r="AC6" s="58"/>
      <c r="AD6" s="58"/>
      <c r="AE6" s="58"/>
      <c r="AF6" s="58"/>
      <c r="AG6" s="58"/>
      <c r="AH6" s="58"/>
      <c r="AI6" s="58"/>
      <c r="AJ6" s="58"/>
      <c r="AK6" s="58"/>
      <c r="AL6" s="58"/>
      <c r="AM6" s="58"/>
      <c r="AN6" s="58"/>
    </row>
    <row r="7" spans="1:44" ht="18" customHeight="1" x14ac:dyDescent="0.25">
      <c r="W7" s="57"/>
      <c r="X7" s="58"/>
      <c r="Y7" s="58"/>
      <c r="Z7" s="58"/>
      <c r="AA7" s="58"/>
      <c r="AB7" s="58"/>
      <c r="AC7" s="58"/>
      <c r="AD7" s="58"/>
      <c r="AE7" s="58"/>
      <c r="AF7" s="58"/>
      <c r="AG7" s="58"/>
      <c r="AH7" s="58"/>
      <c r="AI7" s="58"/>
      <c r="AJ7" s="58"/>
      <c r="AK7" s="58"/>
      <c r="AL7" s="58"/>
      <c r="AM7" s="58"/>
      <c r="AN7" s="58"/>
    </row>
    <row r="8" spans="1:44" ht="18" customHeight="1" x14ac:dyDescent="0.25">
      <c r="W8" s="57"/>
      <c r="X8" s="58"/>
      <c r="Y8" s="58"/>
      <c r="Z8" s="58"/>
      <c r="AA8" s="58"/>
      <c r="AB8" s="58"/>
      <c r="AC8" s="58"/>
      <c r="AD8" s="58"/>
      <c r="AE8" s="58"/>
      <c r="AF8" s="58"/>
      <c r="AG8" s="58"/>
      <c r="AH8" s="58"/>
      <c r="AI8" s="58"/>
      <c r="AJ8" s="58"/>
      <c r="AK8" s="58"/>
      <c r="AL8" s="58"/>
      <c r="AM8" s="58"/>
      <c r="AN8" s="58"/>
    </row>
    <row r="9" spans="1:44" ht="18" customHeight="1" x14ac:dyDescent="0.25">
      <c r="W9" s="57"/>
      <c r="X9" s="58"/>
      <c r="Y9" s="58"/>
      <c r="Z9" s="58"/>
      <c r="AA9" s="58"/>
      <c r="AB9" s="58"/>
      <c r="AC9" s="58"/>
      <c r="AD9" s="58"/>
      <c r="AE9" s="58"/>
      <c r="AF9" s="58"/>
      <c r="AG9" s="58"/>
      <c r="AH9" s="58"/>
      <c r="AI9" s="58"/>
      <c r="AJ9" s="58"/>
      <c r="AK9" s="58"/>
      <c r="AL9" s="58"/>
      <c r="AM9" s="58"/>
      <c r="AN9" s="58"/>
    </row>
    <row r="10" spans="1:44" ht="18" customHeight="1" x14ac:dyDescent="0.25">
      <c r="W10" s="57"/>
      <c r="X10" s="58"/>
      <c r="Y10" s="58"/>
      <c r="Z10" s="58"/>
      <c r="AA10" s="58"/>
      <c r="AB10" s="58"/>
      <c r="AC10" s="58"/>
      <c r="AD10" s="58"/>
      <c r="AE10" s="58"/>
      <c r="AF10" s="58"/>
      <c r="AG10" s="58"/>
      <c r="AH10" s="58"/>
      <c r="AI10" s="58"/>
      <c r="AJ10" s="58"/>
      <c r="AK10" s="58"/>
      <c r="AL10" s="58"/>
      <c r="AM10" s="58"/>
      <c r="AN10" s="58"/>
    </row>
    <row r="11" spans="1:44" ht="18" customHeight="1" thickBot="1" x14ac:dyDescent="0.3">
      <c r="A11" s="8"/>
      <c r="B11" s="9"/>
      <c r="C11" s="9"/>
      <c r="D11" s="10"/>
      <c r="E11" s="10"/>
      <c r="F11" s="10"/>
      <c r="W11" s="57"/>
      <c r="X11" s="58"/>
      <c r="Y11" s="58"/>
      <c r="Z11" s="58"/>
      <c r="AA11" s="58"/>
      <c r="AB11" s="58"/>
      <c r="AC11" s="58"/>
      <c r="AD11" s="58"/>
      <c r="AE11" s="58"/>
      <c r="AF11" s="58"/>
      <c r="AG11" s="58"/>
      <c r="AH11" s="58"/>
      <c r="AI11" s="58"/>
      <c r="AJ11" s="58"/>
      <c r="AK11" s="58"/>
      <c r="AL11" s="58"/>
      <c r="AM11" s="58"/>
      <c r="AN11" s="58"/>
    </row>
    <row r="12" spans="1:44" ht="18" customHeight="1" thickBot="1" x14ac:dyDescent="0.35">
      <c r="B12" s="148" t="s">
        <v>25</v>
      </c>
      <c r="C12" s="149"/>
      <c r="D12" s="149"/>
      <c r="E12" s="149"/>
      <c r="F12" s="149"/>
      <c r="G12" s="149"/>
      <c r="H12" s="149"/>
      <c r="I12" s="150"/>
      <c r="J12" s="11"/>
      <c r="K12" s="11"/>
      <c r="L12" s="11"/>
      <c r="M12" s="11"/>
      <c r="N12" s="111" t="s">
        <v>23</v>
      </c>
      <c r="O12" s="112"/>
      <c r="P12" s="112"/>
      <c r="Q12" s="112"/>
      <c r="R12" s="112"/>
      <c r="S12" s="112"/>
      <c r="T12" s="112"/>
      <c r="U12" s="112"/>
      <c r="V12" s="113"/>
      <c r="W12" s="59"/>
      <c r="X12" s="60"/>
      <c r="Y12" s="58"/>
      <c r="Z12" s="58"/>
      <c r="AA12" s="58"/>
      <c r="AB12" s="58"/>
      <c r="AC12" s="58"/>
      <c r="AD12" s="58"/>
      <c r="AE12" s="61"/>
      <c r="AF12" s="62"/>
      <c r="AG12" s="62"/>
      <c r="AH12" s="61"/>
      <c r="AI12" s="62"/>
      <c r="AJ12" s="62"/>
      <c r="AK12" s="61"/>
      <c r="AL12" s="62"/>
      <c r="AM12" s="62"/>
      <c r="AN12" s="61"/>
      <c r="AO12" s="15"/>
      <c r="AP12" s="15"/>
      <c r="AQ12" s="16"/>
      <c r="AR12" s="15"/>
    </row>
    <row r="13" spans="1:44" ht="18" customHeight="1" thickBot="1" x14ac:dyDescent="0.35">
      <c r="B13" s="151" t="s">
        <v>1</v>
      </c>
      <c r="C13" s="152"/>
      <c r="D13" s="17" t="s">
        <v>4</v>
      </c>
      <c r="E13" s="157" t="s">
        <v>43</v>
      </c>
      <c r="F13" s="157"/>
      <c r="G13" s="157"/>
      <c r="H13" s="157"/>
      <c r="I13" s="1"/>
      <c r="J13" s="18"/>
      <c r="K13" s="18"/>
      <c r="L13" s="18"/>
      <c r="M13" s="18"/>
      <c r="N13" s="188" t="s">
        <v>48</v>
      </c>
      <c r="O13" s="189"/>
      <c r="P13" s="189"/>
      <c r="Q13" s="189"/>
      <c r="R13" s="189"/>
      <c r="S13" s="189"/>
      <c r="T13" s="189"/>
      <c r="U13" s="189"/>
      <c r="V13" s="190"/>
      <c r="W13" s="63"/>
      <c r="X13" s="64"/>
      <c r="Y13" s="58"/>
      <c r="Z13" s="58"/>
      <c r="AA13" s="58"/>
      <c r="AB13" s="58"/>
      <c r="AC13" s="58"/>
      <c r="AD13" s="58"/>
      <c r="AE13" s="61"/>
      <c r="AF13" s="62"/>
      <c r="AG13" s="62"/>
      <c r="AH13" s="197"/>
      <c r="AI13" s="197"/>
      <c r="AJ13" s="197"/>
      <c r="AK13" s="65"/>
      <c r="AL13" s="66"/>
      <c r="AM13" s="66"/>
      <c r="AN13" s="66"/>
      <c r="AO13" s="22"/>
      <c r="AP13" s="15"/>
      <c r="AQ13" s="16"/>
      <c r="AR13" s="15"/>
    </row>
    <row r="14" spans="1:44" ht="18" customHeight="1" thickBot="1" x14ac:dyDescent="0.35">
      <c r="B14" s="153"/>
      <c r="C14" s="154"/>
      <c r="D14" s="23" t="s">
        <v>5</v>
      </c>
      <c r="E14" s="187" t="s">
        <v>44</v>
      </c>
      <c r="F14" s="187"/>
      <c r="G14" s="187"/>
      <c r="H14" s="187"/>
      <c r="I14" s="2"/>
      <c r="J14" s="18"/>
      <c r="K14" s="18"/>
      <c r="L14" s="18"/>
      <c r="M14" s="18"/>
      <c r="N14" s="191"/>
      <c r="O14" s="192"/>
      <c r="P14" s="192"/>
      <c r="Q14" s="192"/>
      <c r="R14" s="192"/>
      <c r="S14" s="192"/>
      <c r="T14" s="192"/>
      <c r="U14" s="192"/>
      <c r="V14" s="193"/>
      <c r="W14" s="63"/>
      <c r="X14" s="67"/>
      <c r="Y14" s="68"/>
      <c r="Z14" s="69" t="e">
        <f>(1/3^(1/2))+((IF(I27=0,0,((I26*1000*SIN(H66))/((I27^2)*3^(1/2))))+(IF(I30=0,0,((I30*SIN(E70))/I29)))+(IF(I21=0,0,(I20*1000*SIN(H49))/((I21^2)*(3^(1/2)))))))*((I13^2)*I16)/(100*I15*1000)</f>
        <v>#DIV/0!</v>
      </c>
      <c r="AA14" s="58"/>
      <c r="AB14" s="58"/>
      <c r="AC14" s="58"/>
      <c r="AD14" s="58"/>
      <c r="AE14" s="197"/>
      <c r="AF14" s="197"/>
      <c r="AG14" s="197"/>
      <c r="AH14" s="70"/>
      <c r="AI14" s="70"/>
      <c r="AJ14" s="70"/>
      <c r="AK14" s="70"/>
      <c r="AL14" s="70"/>
      <c r="AM14" s="70"/>
      <c r="AN14" s="71"/>
      <c r="AO14" s="28"/>
    </row>
    <row r="15" spans="1:44" ht="18" customHeight="1" x14ac:dyDescent="0.3">
      <c r="B15" s="153"/>
      <c r="C15" s="154"/>
      <c r="D15" s="23" t="s">
        <v>6</v>
      </c>
      <c r="E15" s="187" t="s">
        <v>45</v>
      </c>
      <c r="F15" s="187"/>
      <c r="G15" s="187"/>
      <c r="H15" s="187"/>
      <c r="I15" s="2"/>
      <c r="J15" s="18"/>
      <c r="K15" s="18"/>
      <c r="L15" s="18"/>
      <c r="M15" s="18"/>
      <c r="N15" s="191"/>
      <c r="O15" s="192"/>
      <c r="P15" s="192"/>
      <c r="Q15" s="192"/>
      <c r="R15" s="192"/>
      <c r="S15" s="192"/>
      <c r="T15" s="192"/>
      <c r="U15" s="192"/>
      <c r="V15" s="193"/>
      <c r="W15" s="63"/>
      <c r="X15" s="64"/>
      <c r="Y15" s="72"/>
      <c r="Z15" s="73"/>
      <c r="AA15" s="58"/>
      <c r="AB15" s="58"/>
      <c r="AC15" s="58"/>
      <c r="AD15" s="58"/>
      <c r="AE15" s="198"/>
      <c r="AF15" s="198"/>
      <c r="AG15" s="198"/>
      <c r="AH15" s="198"/>
      <c r="AI15" s="198"/>
      <c r="AJ15" s="198"/>
      <c r="AK15" s="198"/>
      <c r="AL15" s="198"/>
      <c r="AM15" s="198"/>
      <c r="AN15" s="71"/>
      <c r="AO15" s="28"/>
    </row>
    <row r="16" spans="1:44" ht="18" customHeight="1" thickBot="1" x14ac:dyDescent="0.3">
      <c r="B16" s="155"/>
      <c r="C16" s="156"/>
      <c r="D16" s="30" t="s">
        <v>7</v>
      </c>
      <c r="E16" s="167" t="s">
        <v>46</v>
      </c>
      <c r="F16" s="167"/>
      <c r="G16" s="167"/>
      <c r="H16" s="167"/>
      <c r="I16" s="3"/>
      <c r="J16" s="18"/>
      <c r="K16" s="18"/>
      <c r="L16" s="18"/>
      <c r="M16" s="18"/>
      <c r="N16" s="191"/>
      <c r="O16" s="192"/>
      <c r="P16" s="192"/>
      <c r="Q16" s="192"/>
      <c r="R16" s="192"/>
      <c r="S16" s="192"/>
      <c r="T16" s="192"/>
      <c r="U16" s="192"/>
      <c r="V16" s="193"/>
      <c r="W16" s="63"/>
      <c r="X16" s="64"/>
      <c r="Y16" s="72"/>
      <c r="Z16" s="74"/>
      <c r="AA16" s="58"/>
      <c r="AB16" s="58"/>
      <c r="AC16" s="58"/>
      <c r="AD16" s="75"/>
      <c r="AE16" s="198"/>
      <c r="AF16" s="198"/>
      <c r="AG16" s="198"/>
      <c r="AH16" s="198"/>
      <c r="AI16" s="198"/>
      <c r="AJ16" s="198"/>
      <c r="AK16" s="198"/>
      <c r="AL16" s="198"/>
      <c r="AM16" s="198"/>
      <c r="AN16" s="71"/>
      <c r="AO16" s="28"/>
    </row>
    <row r="17" spans="2:41" ht="18" customHeight="1" thickBot="1" x14ac:dyDescent="0.35">
      <c r="B17" s="168" t="s">
        <v>26</v>
      </c>
      <c r="C17" s="168" t="s">
        <v>2</v>
      </c>
      <c r="D17" s="110" t="s">
        <v>8</v>
      </c>
      <c r="E17" s="171" t="s">
        <v>28</v>
      </c>
      <c r="F17" s="172"/>
      <c r="G17" s="172"/>
      <c r="H17" s="173"/>
      <c r="I17" s="4"/>
      <c r="J17" s="18"/>
      <c r="K17" s="18"/>
      <c r="L17" s="18"/>
      <c r="M17" s="18"/>
      <c r="N17" s="194"/>
      <c r="O17" s="195"/>
      <c r="P17" s="195"/>
      <c r="Q17" s="195"/>
      <c r="R17" s="195"/>
      <c r="S17" s="195"/>
      <c r="T17" s="195"/>
      <c r="U17" s="195"/>
      <c r="V17" s="196"/>
      <c r="W17" s="63"/>
      <c r="X17" s="64"/>
      <c r="Y17" s="58"/>
      <c r="Z17" s="75"/>
      <c r="AA17" s="75"/>
      <c r="AB17" s="75"/>
      <c r="AC17" s="75"/>
      <c r="AD17" s="58"/>
      <c r="AE17" s="198"/>
      <c r="AF17" s="198"/>
      <c r="AG17" s="198"/>
      <c r="AH17" s="198"/>
      <c r="AI17" s="198"/>
      <c r="AJ17" s="198"/>
      <c r="AK17" s="198"/>
      <c r="AL17" s="198"/>
      <c r="AM17" s="198"/>
      <c r="AN17" s="71"/>
      <c r="AO17" s="28"/>
    </row>
    <row r="18" spans="2:41" ht="18" customHeight="1" thickBot="1" x14ac:dyDescent="0.35">
      <c r="B18" s="169"/>
      <c r="C18" s="169"/>
      <c r="D18" s="33" t="s">
        <v>9</v>
      </c>
      <c r="E18" s="174" t="s">
        <v>29</v>
      </c>
      <c r="F18" s="175"/>
      <c r="G18" s="175"/>
      <c r="H18" s="176"/>
      <c r="I18" s="2"/>
      <c r="J18" s="18"/>
      <c r="K18" s="18"/>
      <c r="L18" s="18"/>
      <c r="M18" s="18"/>
      <c r="N18" s="76"/>
      <c r="O18" s="76"/>
      <c r="P18" s="76"/>
      <c r="Q18" s="76"/>
      <c r="R18" s="76"/>
      <c r="S18" s="76"/>
      <c r="T18" s="76"/>
      <c r="U18" s="76"/>
      <c r="V18" s="76"/>
      <c r="W18" s="63"/>
      <c r="X18" s="67"/>
      <c r="Y18" s="68"/>
      <c r="Z18" s="69" t="e">
        <f>((I23*1000*SIN(E66))+(I17*1000*SIN(E49)))*(((I13^2)*I16)/((3^(1/2))*I15*1000*100))</f>
        <v>#DIV/0!</v>
      </c>
      <c r="AA18" s="58"/>
      <c r="AB18" s="58"/>
      <c r="AC18" s="58"/>
      <c r="AD18" s="58"/>
      <c r="AE18" s="198"/>
      <c r="AF18" s="198"/>
      <c r="AG18" s="198"/>
      <c r="AH18" s="198"/>
      <c r="AI18" s="198"/>
      <c r="AJ18" s="198"/>
      <c r="AK18" s="198"/>
      <c r="AL18" s="198"/>
      <c r="AM18" s="198"/>
      <c r="AN18" s="71"/>
      <c r="AO18" s="28"/>
    </row>
    <row r="19" spans="2:41" ht="18" customHeight="1" thickBot="1" x14ac:dyDescent="0.35">
      <c r="B19" s="169"/>
      <c r="C19" s="169"/>
      <c r="D19" s="34" t="s">
        <v>10</v>
      </c>
      <c r="E19" s="177" t="s">
        <v>30</v>
      </c>
      <c r="F19" s="178"/>
      <c r="G19" s="178"/>
      <c r="H19" s="179"/>
      <c r="I19" s="5"/>
      <c r="J19" s="18"/>
      <c r="K19" s="18"/>
      <c r="L19" s="18"/>
      <c r="M19" s="18"/>
      <c r="N19" s="77"/>
      <c r="O19" s="77"/>
      <c r="P19" s="77"/>
      <c r="Q19" s="77"/>
      <c r="R19" s="77"/>
      <c r="S19" s="77"/>
      <c r="T19" s="77"/>
      <c r="U19" s="77"/>
      <c r="V19" s="77"/>
      <c r="W19" s="63"/>
      <c r="X19" s="64"/>
      <c r="Y19" s="72"/>
      <c r="Z19" s="73"/>
      <c r="AA19" s="58"/>
      <c r="AB19" s="58"/>
      <c r="AC19" s="58"/>
      <c r="AD19" s="78"/>
      <c r="AE19" s="198"/>
      <c r="AF19" s="198"/>
      <c r="AG19" s="198"/>
      <c r="AH19" s="198"/>
      <c r="AI19" s="198"/>
      <c r="AJ19" s="198"/>
      <c r="AK19" s="198"/>
      <c r="AL19" s="198"/>
      <c r="AM19" s="198"/>
      <c r="AN19" s="71"/>
      <c r="AO19" s="28"/>
    </row>
    <row r="20" spans="2:41" ht="18" customHeight="1" x14ac:dyDescent="0.3">
      <c r="B20" s="169"/>
      <c r="C20" s="169"/>
      <c r="D20" s="36" t="s">
        <v>11</v>
      </c>
      <c r="E20" s="139" t="s">
        <v>31</v>
      </c>
      <c r="F20" s="140"/>
      <c r="G20" s="140"/>
      <c r="H20" s="141"/>
      <c r="I20" s="1"/>
      <c r="J20" s="18"/>
      <c r="K20" s="18"/>
      <c r="L20" s="18"/>
      <c r="M20" s="18"/>
      <c r="N20" s="77"/>
      <c r="O20" s="77"/>
      <c r="P20" s="77"/>
      <c r="Q20" s="77"/>
      <c r="R20" s="77"/>
      <c r="S20" s="77"/>
      <c r="T20" s="77"/>
      <c r="U20" s="77"/>
      <c r="V20" s="77"/>
      <c r="W20" s="63"/>
      <c r="X20" s="64"/>
      <c r="Y20" s="78"/>
      <c r="Z20" s="79"/>
      <c r="AA20" s="78"/>
      <c r="AB20" s="78"/>
      <c r="AC20" s="78"/>
      <c r="AD20" s="78"/>
      <c r="AE20" s="198"/>
      <c r="AF20" s="198"/>
      <c r="AG20" s="198"/>
      <c r="AH20" s="198"/>
      <c r="AI20" s="198"/>
      <c r="AJ20" s="198"/>
      <c r="AK20" s="198"/>
      <c r="AL20" s="198"/>
      <c r="AM20" s="198"/>
      <c r="AN20" s="71"/>
      <c r="AO20" s="28"/>
    </row>
    <row r="21" spans="2:41" ht="18" customHeight="1" thickBot="1" x14ac:dyDescent="0.35">
      <c r="B21" s="169"/>
      <c r="C21" s="169"/>
      <c r="D21" s="38" t="s">
        <v>12</v>
      </c>
      <c r="E21" s="142" t="s">
        <v>32</v>
      </c>
      <c r="F21" s="143"/>
      <c r="G21" s="143"/>
      <c r="H21" s="144"/>
      <c r="I21" s="2"/>
      <c r="J21" s="18"/>
      <c r="K21" s="18"/>
      <c r="L21" s="18"/>
      <c r="M21" s="18"/>
      <c r="N21" s="77"/>
      <c r="O21" s="77"/>
      <c r="P21" s="77"/>
      <c r="Q21" s="77"/>
      <c r="R21" s="77"/>
      <c r="S21" s="77"/>
      <c r="T21" s="77"/>
      <c r="U21" s="77"/>
      <c r="V21" s="77"/>
      <c r="W21" s="63"/>
      <c r="X21" s="64"/>
      <c r="Y21" s="78"/>
      <c r="Z21" s="79"/>
      <c r="AA21" s="78"/>
      <c r="AB21" s="78"/>
      <c r="AC21" s="78"/>
      <c r="AD21" s="58"/>
      <c r="AE21" s="198"/>
      <c r="AF21" s="198"/>
      <c r="AG21" s="198"/>
      <c r="AH21" s="198"/>
      <c r="AI21" s="198"/>
      <c r="AJ21" s="198"/>
      <c r="AK21" s="198"/>
      <c r="AL21" s="198"/>
      <c r="AM21" s="198"/>
      <c r="AN21" s="71"/>
      <c r="AO21" s="28"/>
    </row>
    <row r="22" spans="2:41" ht="18" customHeight="1" thickBot="1" x14ac:dyDescent="0.35">
      <c r="B22" s="169"/>
      <c r="C22" s="170"/>
      <c r="D22" s="39" t="s">
        <v>13</v>
      </c>
      <c r="E22" s="145" t="s">
        <v>33</v>
      </c>
      <c r="F22" s="146"/>
      <c r="G22" s="146"/>
      <c r="H22" s="147"/>
      <c r="I22" s="3"/>
      <c r="J22" s="18"/>
      <c r="K22" s="18"/>
      <c r="L22" s="18"/>
      <c r="M22" s="18"/>
      <c r="N22" s="77"/>
      <c r="O22" s="77"/>
      <c r="P22" s="77"/>
      <c r="Q22" s="77"/>
      <c r="R22" s="77"/>
      <c r="S22" s="77"/>
      <c r="T22" s="77"/>
      <c r="U22" s="77"/>
      <c r="V22" s="77"/>
      <c r="W22" s="63"/>
      <c r="X22" s="67"/>
      <c r="Y22" s="68"/>
      <c r="Z22" s="80" t="e">
        <f>((IF(I27=0,0,((I26*1000*COS(H66))/((I27^2)*3^(1/2))))+(IF(I29=0,0,((I30*COS(E70))/I29)))+(IF(I21=0,0,(I20*1000*COS(H49))/((I21^2)*(3^(1/2)))))))*((I13^2)*I16)/(100*I15*1000)</f>
        <v>#DIV/0!</v>
      </c>
      <c r="AA22" s="58"/>
      <c r="AB22" s="58"/>
      <c r="AC22" s="58"/>
      <c r="AD22" s="58"/>
      <c r="AE22" s="198"/>
      <c r="AF22" s="198"/>
      <c r="AG22" s="198"/>
      <c r="AH22" s="198"/>
      <c r="AI22" s="198"/>
      <c r="AJ22" s="198"/>
      <c r="AK22" s="198"/>
      <c r="AL22" s="198"/>
      <c r="AM22" s="198"/>
      <c r="AN22" s="71"/>
      <c r="AO22" s="28"/>
    </row>
    <row r="23" spans="2:41" ht="18" customHeight="1" thickBot="1" x14ac:dyDescent="0.35">
      <c r="B23" s="169"/>
      <c r="C23" s="168" t="s">
        <v>27</v>
      </c>
      <c r="D23" s="32" t="s">
        <v>14</v>
      </c>
      <c r="E23" s="180" t="s">
        <v>34</v>
      </c>
      <c r="F23" s="181"/>
      <c r="G23" s="181"/>
      <c r="H23" s="182"/>
      <c r="I23" s="1"/>
      <c r="J23" s="18"/>
      <c r="K23" s="18"/>
      <c r="L23" s="18"/>
      <c r="M23" s="18"/>
      <c r="N23" s="18"/>
      <c r="O23" s="18"/>
      <c r="P23" s="18"/>
      <c r="Q23" s="18"/>
      <c r="R23" s="18"/>
      <c r="S23" s="18"/>
      <c r="T23" s="18"/>
      <c r="U23" s="18"/>
      <c r="V23" s="18"/>
      <c r="W23" s="63"/>
      <c r="X23" s="64"/>
      <c r="Y23" s="72"/>
      <c r="Z23" s="81"/>
      <c r="AA23" s="58"/>
      <c r="AB23" s="58"/>
      <c r="AC23" s="58"/>
      <c r="AD23" s="58"/>
      <c r="AE23" s="198"/>
      <c r="AF23" s="198"/>
      <c r="AG23" s="198"/>
      <c r="AH23" s="198"/>
      <c r="AI23" s="198"/>
      <c r="AJ23" s="198"/>
      <c r="AK23" s="198"/>
      <c r="AL23" s="198"/>
      <c r="AM23" s="198"/>
      <c r="AN23" s="58"/>
    </row>
    <row r="24" spans="2:41" ht="18" customHeight="1" thickBot="1" x14ac:dyDescent="0.35">
      <c r="B24" s="169"/>
      <c r="C24" s="169"/>
      <c r="D24" s="33" t="s">
        <v>15</v>
      </c>
      <c r="E24" s="174" t="s">
        <v>35</v>
      </c>
      <c r="F24" s="175"/>
      <c r="G24" s="175"/>
      <c r="H24" s="176"/>
      <c r="I24" s="2"/>
      <c r="J24" s="18"/>
      <c r="K24" s="18"/>
      <c r="L24" s="18"/>
      <c r="M24" s="18"/>
      <c r="N24" s="183" t="s">
        <v>3</v>
      </c>
      <c r="O24" s="184"/>
      <c r="P24" s="184"/>
      <c r="Q24" s="184"/>
      <c r="R24" s="184"/>
      <c r="S24" s="184"/>
      <c r="T24" s="184"/>
      <c r="U24" s="184"/>
      <c r="V24" s="185"/>
      <c r="W24" s="63"/>
      <c r="X24" s="64"/>
      <c r="Y24" s="58"/>
      <c r="Z24" s="58"/>
      <c r="AA24" s="58"/>
      <c r="AB24" s="58"/>
      <c r="AC24" s="58"/>
      <c r="AD24" s="58"/>
      <c r="AE24" s="198"/>
      <c r="AF24" s="198"/>
      <c r="AG24" s="198"/>
      <c r="AH24" s="198"/>
      <c r="AI24" s="198"/>
      <c r="AJ24" s="198"/>
      <c r="AK24" s="198"/>
      <c r="AL24" s="198"/>
      <c r="AM24" s="198"/>
      <c r="AN24" s="58"/>
    </row>
    <row r="25" spans="2:41" ht="18" customHeight="1" thickBot="1" x14ac:dyDescent="0.35">
      <c r="B25" s="169"/>
      <c r="C25" s="169"/>
      <c r="D25" s="34" t="s">
        <v>16</v>
      </c>
      <c r="E25" s="177" t="s">
        <v>36</v>
      </c>
      <c r="F25" s="178"/>
      <c r="G25" s="178"/>
      <c r="H25" s="179"/>
      <c r="I25" s="3"/>
      <c r="J25" s="18"/>
      <c r="K25" s="18"/>
      <c r="L25" s="18"/>
      <c r="M25" s="18"/>
      <c r="N25" s="117" t="s">
        <v>49</v>
      </c>
      <c r="O25" s="118"/>
      <c r="P25" s="118"/>
      <c r="Q25" s="118"/>
      <c r="R25" s="118"/>
      <c r="S25" s="118"/>
      <c r="T25" s="118"/>
      <c r="U25" s="118"/>
      <c r="V25" s="119"/>
      <c r="W25" s="63"/>
      <c r="X25" s="64"/>
      <c r="Y25" s="58"/>
      <c r="Z25" s="58"/>
      <c r="AA25" s="58"/>
      <c r="AB25" s="58"/>
      <c r="AC25" s="58"/>
      <c r="AD25" s="58"/>
      <c r="AE25" s="58"/>
      <c r="AF25" s="58"/>
      <c r="AG25" s="58"/>
      <c r="AH25" s="58"/>
      <c r="AI25" s="58"/>
      <c r="AJ25" s="58"/>
      <c r="AK25" s="58"/>
      <c r="AL25" s="58"/>
      <c r="AM25" s="58"/>
      <c r="AN25" s="58"/>
    </row>
    <row r="26" spans="2:41" ht="18" customHeight="1" thickBot="1" x14ac:dyDescent="0.35">
      <c r="B26" s="169"/>
      <c r="C26" s="169"/>
      <c r="D26" s="36" t="s">
        <v>17</v>
      </c>
      <c r="E26" s="139" t="s">
        <v>37</v>
      </c>
      <c r="F26" s="140"/>
      <c r="G26" s="140"/>
      <c r="H26" s="141"/>
      <c r="I26" s="4"/>
      <c r="J26" s="18"/>
      <c r="K26" s="18"/>
      <c r="L26" s="18"/>
      <c r="M26" s="18"/>
      <c r="N26" s="120"/>
      <c r="O26" s="121"/>
      <c r="P26" s="121"/>
      <c r="Q26" s="121"/>
      <c r="R26" s="121"/>
      <c r="S26" s="121"/>
      <c r="T26" s="121"/>
      <c r="U26" s="121"/>
      <c r="V26" s="122"/>
      <c r="W26" s="63"/>
      <c r="X26" s="67"/>
      <c r="Y26" s="68"/>
      <c r="Z26" s="69" t="e">
        <f>((I23*1000*COS(E66))+(I17*1000*COS(E49)))*(((I13^2)*I16)/((3^(1/2))*I15*1000*100))</f>
        <v>#DIV/0!</v>
      </c>
      <c r="AA26" s="58"/>
      <c r="AB26" s="58"/>
      <c r="AC26" s="58"/>
      <c r="AD26" s="58"/>
      <c r="AE26" s="58"/>
      <c r="AF26" s="58"/>
      <c r="AG26" s="58"/>
      <c r="AH26" s="58"/>
      <c r="AI26" s="58"/>
      <c r="AJ26" s="58"/>
      <c r="AK26" s="58"/>
      <c r="AL26" s="58"/>
      <c r="AM26" s="58"/>
      <c r="AN26" s="58"/>
    </row>
    <row r="27" spans="2:41" ht="18" customHeight="1" x14ac:dyDescent="0.3">
      <c r="B27" s="169"/>
      <c r="C27" s="169"/>
      <c r="D27" s="38" t="s">
        <v>18</v>
      </c>
      <c r="E27" s="142" t="s">
        <v>38</v>
      </c>
      <c r="F27" s="143"/>
      <c r="G27" s="143"/>
      <c r="H27" s="144"/>
      <c r="I27" s="2"/>
      <c r="J27" s="18"/>
      <c r="K27" s="18"/>
      <c r="L27" s="18"/>
      <c r="M27" s="18"/>
      <c r="N27" s="123" t="s">
        <v>50</v>
      </c>
      <c r="O27" s="124"/>
      <c r="P27" s="124"/>
      <c r="Q27" s="124"/>
      <c r="R27" s="124"/>
      <c r="S27" s="124"/>
      <c r="T27" s="124"/>
      <c r="U27" s="124"/>
      <c r="V27" s="125"/>
      <c r="W27" s="63"/>
      <c r="X27" s="64"/>
      <c r="Y27" s="72"/>
      <c r="Z27" s="74"/>
      <c r="AA27" s="58"/>
      <c r="AB27" s="58"/>
      <c r="AC27" s="58"/>
      <c r="AD27" s="58"/>
      <c r="AE27" s="58"/>
      <c r="AF27" s="58"/>
      <c r="AG27" s="58"/>
      <c r="AH27" s="58"/>
      <c r="AI27" s="58"/>
      <c r="AJ27" s="58"/>
      <c r="AK27" s="58"/>
      <c r="AL27" s="58"/>
      <c r="AM27" s="58"/>
      <c r="AN27" s="58"/>
    </row>
    <row r="28" spans="2:41" ht="18" customHeight="1" thickBot="1" x14ac:dyDescent="0.35">
      <c r="B28" s="169"/>
      <c r="C28" s="169"/>
      <c r="D28" s="39" t="s">
        <v>19</v>
      </c>
      <c r="E28" s="145" t="s">
        <v>39</v>
      </c>
      <c r="F28" s="146"/>
      <c r="G28" s="146"/>
      <c r="H28" s="147"/>
      <c r="I28" s="5"/>
      <c r="J28" s="18"/>
      <c r="K28" s="18"/>
      <c r="L28" s="18"/>
      <c r="M28" s="18"/>
      <c r="N28" s="126"/>
      <c r="O28" s="127"/>
      <c r="P28" s="127"/>
      <c r="Q28" s="127"/>
      <c r="R28" s="127"/>
      <c r="S28" s="127"/>
      <c r="T28" s="127"/>
      <c r="U28" s="127"/>
      <c r="V28" s="128"/>
      <c r="W28" s="63"/>
      <c r="X28" s="64"/>
      <c r="Y28" s="72"/>
      <c r="Z28" s="74"/>
      <c r="AA28" s="58"/>
      <c r="AB28" s="58"/>
      <c r="AC28" s="58"/>
      <c r="AD28" s="58"/>
      <c r="AE28" s="58"/>
      <c r="AF28" s="58"/>
      <c r="AG28" s="58"/>
      <c r="AH28" s="58"/>
      <c r="AI28" s="58"/>
      <c r="AJ28" s="58"/>
      <c r="AK28" s="58"/>
      <c r="AL28" s="58"/>
      <c r="AM28" s="58"/>
      <c r="AN28" s="58"/>
    </row>
    <row r="29" spans="2:41" ht="18" customHeight="1" thickBot="1" x14ac:dyDescent="0.35">
      <c r="B29" s="169"/>
      <c r="C29" s="169"/>
      <c r="D29" s="41" t="s">
        <v>20</v>
      </c>
      <c r="E29" s="130" t="s">
        <v>40</v>
      </c>
      <c r="F29" s="131"/>
      <c r="G29" s="131"/>
      <c r="H29" s="132"/>
      <c r="I29" s="1"/>
      <c r="J29" s="18"/>
      <c r="K29" s="18"/>
      <c r="L29" s="18"/>
      <c r="M29" s="18"/>
      <c r="N29" s="82"/>
      <c r="O29" s="82"/>
      <c r="P29" s="82"/>
      <c r="Q29" s="82"/>
      <c r="R29" s="82"/>
      <c r="S29" s="82"/>
      <c r="T29" s="82"/>
      <c r="U29" s="82"/>
      <c r="V29" s="18"/>
      <c r="W29" s="63"/>
      <c r="X29" s="67"/>
      <c r="Y29" s="68"/>
      <c r="Z29" s="69" t="e">
        <f>-(H61^2)/3</f>
        <v>#DIV/0!</v>
      </c>
      <c r="AA29" s="58"/>
      <c r="AB29" s="58"/>
      <c r="AC29" s="58"/>
      <c r="AD29" s="58"/>
      <c r="AE29" s="58"/>
      <c r="AF29" s="58"/>
      <c r="AG29" s="58"/>
      <c r="AH29" s="58"/>
      <c r="AI29" s="58"/>
      <c r="AJ29" s="58"/>
      <c r="AK29" s="58"/>
      <c r="AL29" s="58"/>
      <c r="AM29" s="58"/>
      <c r="AN29" s="58"/>
    </row>
    <row r="30" spans="2:41" ht="18" customHeight="1" x14ac:dyDescent="0.3">
      <c r="B30" s="169"/>
      <c r="C30" s="169"/>
      <c r="D30" s="42" t="s">
        <v>21</v>
      </c>
      <c r="E30" s="133" t="s">
        <v>41</v>
      </c>
      <c r="F30" s="134"/>
      <c r="G30" s="134"/>
      <c r="H30" s="135"/>
      <c r="I30" s="2"/>
      <c r="J30" s="18"/>
      <c r="K30" s="18"/>
      <c r="L30" s="18"/>
      <c r="M30" s="18"/>
      <c r="N30" s="82"/>
      <c r="O30" s="82"/>
      <c r="P30" s="82"/>
      <c r="Q30" s="82"/>
      <c r="R30" s="82"/>
      <c r="S30" s="82"/>
      <c r="T30" s="82"/>
      <c r="U30" s="82"/>
      <c r="W30" s="57"/>
      <c r="X30" s="83"/>
      <c r="Y30" s="58"/>
      <c r="Z30" s="58"/>
      <c r="AA30" s="58"/>
      <c r="AB30" s="58"/>
      <c r="AC30" s="58"/>
      <c r="AD30" s="58"/>
      <c r="AE30" s="58"/>
      <c r="AF30" s="58"/>
      <c r="AG30" s="58"/>
      <c r="AH30" s="58"/>
      <c r="AI30" s="58"/>
      <c r="AJ30" s="58"/>
      <c r="AK30" s="58"/>
      <c r="AL30" s="58"/>
      <c r="AM30" s="58"/>
      <c r="AN30" s="58"/>
    </row>
    <row r="31" spans="2:41" ht="18" customHeight="1" thickBot="1" x14ac:dyDescent="0.35">
      <c r="B31" s="170"/>
      <c r="C31" s="170"/>
      <c r="D31" s="44" t="s">
        <v>22</v>
      </c>
      <c r="E31" s="136" t="s">
        <v>42</v>
      </c>
      <c r="F31" s="137"/>
      <c r="G31" s="137"/>
      <c r="H31" s="138"/>
      <c r="I31" s="3"/>
      <c r="J31" s="18"/>
      <c r="L31" s="45"/>
      <c r="M31" s="45"/>
      <c r="N31" s="82"/>
      <c r="O31" s="82"/>
      <c r="P31" s="82"/>
      <c r="Q31" s="82"/>
      <c r="R31" s="82"/>
      <c r="S31" s="82"/>
      <c r="T31" s="82"/>
      <c r="U31" s="82"/>
      <c r="V31" s="45"/>
      <c r="W31" s="57"/>
      <c r="X31" s="58"/>
      <c r="Y31" s="58"/>
      <c r="Z31" s="58"/>
      <c r="AA31" s="58"/>
      <c r="AB31" s="58"/>
      <c r="AC31" s="58"/>
      <c r="AD31" s="58"/>
      <c r="AE31" s="58"/>
      <c r="AF31" s="58"/>
      <c r="AG31" s="58"/>
      <c r="AH31" s="58"/>
      <c r="AI31" s="58"/>
      <c r="AJ31" s="58"/>
      <c r="AK31" s="58"/>
      <c r="AL31" s="58"/>
      <c r="AM31" s="58"/>
      <c r="AN31" s="58"/>
    </row>
    <row r="32" spans="2:41" ht="18" customHeight="1" x14ac:dyDescent="0.25">
      <c r="E32" s="46"/>
      <c r="F32" s="46"/>
      <c r="G32" s="46"/>
      <c r="H32" s="46"/>
      <c r="I32" s="15"/>
      <c r="W32" s="57"/>
      <c r="X32" s="58"/>
      <c r="Y32" s="58"/>
      <c r="Z32" s="58"/>
      <c r="AA32" s="58"/>
      <c r="AB32" s="58"/>
      <c r="AC32" s="58"/>
      <c r="AD32" s="58"/>
      <c r="AE32" s="58"/>
      <c r="AF32" s="58"/>
      <c r="AG32" s="58"/>
      <c r="AH32" s="58"/>
      <c r="AI32" s="58"/>
      <c r="AJ32" s="58"/>
      <c r="AK32" s="58"/>
      <c r="AL32" s="58"/>
      <c r="AM32" s="58"/>
      <c r="AN32" s="58"/>
    </row>
    <row r="33" spans="1:40" ht="18" customHeight="1" x14ac:dyDescent="0.25">
      <c r="E33" s="46"/>
      <c r="F33" s="46"/>
      <c r="G33" s="46"/>
      <c r="H33" s="46"/>
      <c r="I33" s="15"/>
      <c r="W33" s="57"/>
      <c r="X33" s="58"/>
      <c r="Y33" s="58"/>
      <c r="Z33" s="58"/>
      <c r="AA33" s="58"/>
      <c r="AB33" s="58"/>
      <c r="AC33" s="58"/>
      <c r="AD33" s="58"/>
      <c r="AE33" s="58"/>
      <c r="AF33" s="58"/>
      <c r="AG33" s="58"/>
      <c r="AH33" s="58"/>
      <c r="AI33" s="58"/>
      <c r="AJ33" s="58"/>
      <c r="AK33" s="58"/>
      <c r="AL33" s="58"/>
      <c r="AM33" s="58"/>
      <c r="AN33" s="58"/>
    </row>
    <row r="34" spans="1:40" ht="18" customHeight="1" thickBot="1" x14ac:dyDescent="0.3">
      <c r="E34" s="46"/>
      <c r="F34" s="46"/>
      <c r="G34" s="46"/>
      <c r="H34" s="46"/>
      <c r="I34" s="15"/>
      <c r="W34" s="57"/>
      <c r="X34" s="58"/>
      <c r="Y34" s="58"/>
      <c r="Z34" s="58"/>
      <c r="AA34" s="58"/>
      <c r="AB34" s="58"/>
      <c r="AC34" s="58"/>
      <c r="AD34" s="58"/>
      <c r="AE34" s="58"/>
      <c r="AF34" s="58"/>
      <c r="AG34" s="58"/>
      <c r="AH34" s="58"/>
      <c r="AI34" s="58"/>
      <c r="AJ34" s="58"/>
      <c r="AK34" s="58"/>
      <c r="AL34" s="58"/>
      <c r="AM34" s="58"/>
      <c r="AN34" s="58"/>
    </row>
    <row r="35" spans="1:40" ht="18" customHeight="1" thickBot="1" x14ac:dyDescent="0.35">
      <c r="C35" s="114" t="s">
        <v>51</v>
      </c>
      <c r="D35" s="115"/>
      <c r="E35" s="115"/>
      <c r="F35" s="115"/>
      <c r="G35" s="116"/>
      <c r="H35" s="47" t="s">
        <v>24</v>
      </c>
      <c r="I35" s="48" t="e">
        <f>((-H40+((H40^2)-4*H39*H41)^(1/2))/(2*H39))^(1/2)</f>
        <v>#DIV/0!</v>
      </c>
      <c r="W35" s="57"/>
      <c r="X35" s="58"/>
      <c r="Y35" s="58"/>
      <c r="Z35" s="58"/>
      <c r="AA35" s="58"/>
      <c r="AB35" s="58"/>
      <c r="AC35" s="58"/>
      <c r="AD35" s="58"/>
      <c r="AE35" s="58"/>
      <c r="AF35" s="58"/>
      <c r="AG35" s="58"/>
      <c r="AH35" s="58"/>
      <c r="AI35" s="58"/>
      <c r="AJ35" s="58"/>
      <c r="AK35" s="58"/>
      <c r="AL35" s="58"/>
      <c r="AM35" s="58"/>
      <c r="AN35" s="58"/>
    </row>
    <row r="36" spans="1:40" ht="18" customHeight="1" x14ac:dyDescent="0.25">
      <c r="A36" s="84"/>
      <c r="B36" s="84"/>
      <c r="C36" s="84"/>
      <c r="D36" s="84"/>
      <c r="E36" s="85"/>
      <c r="F36" s="85"/>
      <c r="G36" s="85"/>
      <c r="H36" s="85"/>
      <c r="I36" s="86"/>
      <c r="J36" s="84"/>
      <c r="K36" s="87"/>
      <c r="L36" s="87"/>
      <c r="M36" s="84"/>
      <c r="N36" s="84"/>
      <c r="O36" s="84"/>
      <c r="P36" s="84"/>
      <c r="Q36" s="84"/>
      <c r="R36" s="84"/>
      <c r="S36" s="84"/>
      <c r="T36" s="84"/>
      <c r="U36" s="84"/>
      <c r="V36" s="84"/>
      <c r="W36" s="88"/>
      <c r="X36" s="58"/>
      <c r="Y36" s="58"/>
      <c r="Z36" s="58"/>
      <c r="AA36" s="58"/>
      <c r="AB36" s="58"/>
      <c r="AC36" s="58"/>
      <c r="AD36" s="58"/>
      <c r="AE36" s="58"/>
      <c r="AF36" s="58"/>
      <c r="AG36" s="58"/>
      <c r="AH36" s="58"/>
      <c r="AI36" s="58"/>
      <c r="AJ36" s="58"/>
      <c r="AK36" s="58"/>
      <c r="AL36" s="58"/>
      <c r="AM36" s="58"/>
      <c r="AN36" s="58"/>
    </row>
    <row r="37" spans="1:40" ht="18" customHeight="1" x14ac:dyDescent="0.25">
      <c r="A37" s="58"/>
      <c r="B37" s="58"/>
      <c r="C37" s="58"/>
      <c r="D37" s="58"/>
      <c r="E37" s="89"/>
      <c r="F37" s="89"/>
      <c r="G37" s="89"/>
      <c r="H37" s="89"/>
      <c r="I37" s="62"/>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1:40" ht="18" customHeight="1" thickBot="1" x14ac:dyDescent="0.3">
      <c r="A38" s="58"/>
      <c r="B38" s="58"/>
      <c r="C38" s="58"/>
      <c r="D38" s="58"/>
      <c r="E38" s="89"/>
      <c r="F38" s="89"/>
      <c r="G38" s="89"/>
      <c r="H38" s="89"/>
      <c r="I38" s="62"/>
      <c r="J38" s="58"/>
      <c r="K38" s="58"/>
      <c r="L38" s="58"/>
      <c r="M38" s="90"/>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row>
    <row r="39" spans="1:40" ht="18" customHeight="1" thickBot="1" x14ac:dyDescent="0.3">
      <c r="A39" s="58"/>
      <c r="B39" s="58"/>
      <c r="C39" s="58"/>
      <c r="D39" s="91"/>
      <c r="E39" s="91"/>
      <c r="F39" s="91"/>
      <c r="G39" s="92"/>
      <c r="H39" s="93" t="e">
        <f>Z14^2+Z22^2</f>
        <v>#DIV/0!</v>
      </c>
      <c r="I39" s="91"/>
      <c r="J39" s="91"/>
      <c r="K39" s="58"/>
      <c r="L39" s="94"/>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row>
    <row r="40" spans="1:40" ht="18" customHeight="1" thickBot="1" x14ac:dyDescent="0.3">
      <c r="A40" s="58"/>
      <c r="B40" s="58"/>
      <c r="C40" s="58"/>
      <c r="D40" s="90"/>
      <c r="E40" s="90"/>
      <c r="F40" s="90"/>
      <c r="G40" s="95"/>
      <c r="H40" s="96" t="e">
        <f>2*Z14*Z18+2*Z22*Z26+Z29</f>
        <v>#DIV/0!</v>
      </c>
      <c r="I40" s="90"/>
      <c r="J40" s="90"/>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row>
    <row r="41" spans="1:40" ht="18" customHeight="1" thickBot="1" x14ac:dyDescent="0.3">
      <c r="A41" s="58"/>
      <c r="B41" s="58"/>
      <c r="C41" s="58"/>
      <c r="D41" s="58"/>
      <c r="E41" s="58"/>
      <c r="F41" s="58"/>
      <c r="G41" s="97"/>
      <c r="H41" s="96" t="e">
        <f>(Z18^2)+(Z26^2)</f>
        <v>#DIV/0!</v>
      </c>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row>
    <row r="42" spans="1:40" ht="18" customHeight="1" x14ac:dyDescent="0.25">
      <c r="A42" s="58"/>
      <c r="B42" s="58"/>
      <c r="C42" s="58"/>
      <c r="D42" s="58"/>
      <c r="E42" s="58"/>
      <c r="F42" s="58"/>
      <c r="G42" s="58"/>
      <c r="H42" s="58"/>
      <c r="I42" s="58"/>
      <c r="J42" s="98"/>
      <c r="K42" s="58"/>
      <c r="L42" s="58"/>
      <c r="M42" s="9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row>
    <row r="43" spans="1:40" ht="18" customHeight="1" x14ac:dyDescent="0.25">
      <c r="A43" s="58"/>
      <c r="B43" s="58"/>
      <c r="C43" s="58"/>
      <c r="D43" s="58"/>
      <c r="E43" s="58"/>
      <c r="F43" s="58"/>
      <c r="G43" s="58"/>
      <c r="H43" s="58"/>
      <c r="I43" s="58"/>
      <c r="J43" s="58"/>
      <c r="K43" s="58"/>
      <c r="L43" s="94"/>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row>
    <row r="44" spans="1:40" ht="18" customHeight="1" thickBot="1"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row>
    <row r="45" spans="1:40" ht="18" customHeight="1" thickBot="1" x14ac:dyDescent="0.3">
      <c r="A45" s="58"/>
      <c r="B45" s="58"/>
      <c r="C45" s="58"/>
      <c r="D45" s="97"/>
      <c r="E45" s="99" t="e">
        <f>(I13^2)*I16/(100*I15*1000)</f>
        <v>#DIV/0!</v>
      </c>
      <c r="F45" s="58"/>
      <c r="G45" s="199"/>
      <c r="H45" s="100">
        <f>ACOS(0)</f>
        <v>1.5707963267948966</v>
      </c>
      <c r="I45" s="58"/>
      <c r="J45" s="58"/>
      <c r="K45" s="98"/>
      <c r="L45" s="9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row>
    <row r="46" spans="1:40" ht="18" customHeight="1" thickBot="1" x14ac:dyDescent="0.3">
      <c r="A46" s="58"/>
      <c r="B46" s="58"/>
      <c r="C46" s="58"/>
      <c r="D46" s="58"/>
      <c r="E46" s="58"/>
      <c r="F46" s="58"/>
      <c r="G46" s="200"/>
      <c r="H46" s="101">
        <f>DEGREES(H45)</f>
        <v>90</v>
      </c>
      <c r="I46" s="58"/>
      <c r="J46" s="58"/>
      <c r="K46" s="58"/>
      <c r="L46" s="58"/>
      <c r="M46" s="58"/>
      <c r="N46" s="58"/>
      <c r="O46" s="58"/>
      <c r="P46" s="102"/>
      <c r="Q46" s="58"/>
      <c r="R46" s="58"/>
      <c r="S46" s="58"/>
      <c r="T46" s="58"/>
      <c r="U46" s="58"/>
      <c r="V46" s="58"/>
      <c r="W46" s="58"/>
      <c r="X46" s="58"/>
      <c r="Y46" s="58"/>
      <c r="Z46" s="58"/>
      <c r="AA46" s="58"/>
      <c r="AB46" s="58"/>
      <c r="AC46" s="58"/>
      <c r="AD46" s="58"/>
      <c r="AE46" s="58"/>
      <c r="AF46" s="58"/>
      <c r="AG46" s="58"/>
      <c r="AH46" s="58"/>
      <c r="AI46" s="58"/>
      <c r="AJ46" s="58"/>
      <c r="AK46" s="58"/>
      <c r="AL46" s="58"/>
      <c r="AM46" s="58"/>
      <c r="AN46" s="58"/>
    </row>
    <row r="47" spans="1:40" ht="18" customHeigh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row>
    <row r="48" spans="1:40" ht="18" customHeight="1" thickBot="1" x14ac:dyDescent="0.3">
      <c r="A48" s="58"/>
      <c r="B48" s="58"/>
      <c r="C48" s="58"/>
      <c r="D48" s="58"/>
      <c r="E48" s="58"/>
      <c r="F48" s="58"/>
      <c r="G48" s="103" t="s">
        <v>0</v>
      </c>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row>
    <row r="49" spans="1:40" ht="18" customHeight="1" thickBot="1" x14ac:dyDescent="0.3">
      <c r="A49" s="58"/>
      <c r="B49" s="58"/>
      <c r="C49" s="58"/>
      <c r="D49" s="199"/>
      <c r="E49" s="104">
        <f>ACOS(I19)</f>
        <v>1.5707963267948966</v>
      </c>
      <c r="F49" s="58"/>
      <c r="G49" s="199"/>
      <c r="H49" s="104">
        <f>ACOS(I22)</f>
        <v>1.5707963267948966</v>
      </c>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row>
    <row r="50" spans="1:40" ht="18" customHeight="1" thickBot="1" x14ac:dyDescent="0.3">
      <c r="A50" s="58"/>
      <c r="B50" s="58"/>
      <c r="C50" s="58"/>
      <c r="D50" s="200"/>
      <c r="E50" s="105">
        <f>DEGREES(E49)</f>
        <v>90</v>
      </c>
      <c r="F50" s="58"/>
      <c r="G50" s="200"/>
      <c r="H50" s="105">
        <f>DEGREES(H49)</f>
        <v>90</v>
      </c>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row>
    <row r="51" spans="1:40" ht="18" customHeight="1" x14ac:dyDescent="0.25">
      <c r="A51" s="98"/>
      <c r="B51" s="98"/>
      <c r="C51" s="98"/>
      <c r="D51" s="98"/>
      <c r="E51" s="98"/>
      <c r="F51" s="98"/>
      <c r="G51" s="98"/>
      <c r="H51" s="98"/>
      <c r="I51" s="98"/>
      <c r="J51" s="98"/>
      <c r="K51" s="91"/>
      <c r="L51" s="91"/>
      <c r="M51" s="98"/>
      <c r="N51" s="98"/>
      <c r="O51" s="58"/>
      <c r="P51" s="58"/>
      <c r="Q51" s="58"/>
      <c r="R51" s="98"/>
      <c r="S51" s="98"/>
      <c r="T51" s="58"/>
      <c r="U51" s="58"/>
      <c r="V51" s="58"/>
      <c r="W51" s="58"/>
      <c r="X51" s="58"/>
      <c r="Y51" s="58"/>
      <c r="Z51" s="58"/>
      <c r="AA51" s="58"/>
      <c r="AB51" s="58"/>
      <c r="AC51" s="58"/>
      <c r="AD51" s="58"/>
      <c r="AE51" s="58"/>
      <c r="AF51" s="58"/>
      <c r="AG51" s="58"/>
      <c r="AH51" s="58"/>
      <c r="AI51" s="58"/>
      <c r="AJ51" s="58"/>
      <c r="AK51" s="58"/>
      <c r="AL51" s="58"/>
      <c r="AM51" s="58"/>
      <c r="AN51" s="58"/>
    </row>
    <row r="52" spans="1:40" ht="18" customHeight="1" x14ac:dyDescent="0.25">
      <c r="A52" s="58"/>
      <c r="B52" s="58"/>
      <c r="C52" s="58"/>
      <c r="D52" s="58"/>
      <c r="E52" s="58"/>
      <c r="F52" s="58"/>
      <c r="G52" s="58"/>
      <c r="H52" s="58"/>
      <c r="I52" s="58"/>
      <c r="J52" s="58"/>
      <c r="K52" s="58"/>
      <c r="L52" s="58"/>
      <c r="M52" s="58"/>
      <c r="N52" s="58"/>
      <c r="O52" s="58"/>
      <c r="P52" s="98"/>
      <c r="Q52" s="98"/>
      <c r="R52" s="58"/>
      <c r="S52" s="58"/>
      <c r="T52" s="58"/>
      <c r="U52" s="58"/>
      <c r="V52" s="58"/>
      <c r="W52" s="58"/>
      <c r="X52" s="58"/>
      <c r="Y52" s="58"/>
      <c r="Z52" s="58"/>
      <c r="AA52" s="58"/>
      <c r="AB52" s="58"/>
      <c r="AC52" s="58"/>
      <c r="AD52" s="58"/>
      <c r="AE52" s="58"/>
      <c r="AF52" s="58"/>
      <c r="AG52" s="58"/>
      <c r="AH52" s="58"/>
      <c r="AI52" s="58"/>
      <c r="AJ52" s="58"/>
      <c r="AK52" s="58"/>
      <c r="AL52" s="58"/>
      <c r="AM52" s="58"/>
      <c r="AN52" s="58"/>
    </row>
    <row r="53" spans="1:40" ht="18" customHeight="1" x14ac:dyDescent="0.25">
      <c r="A53" s="58"/>
      <c r="B53" s="58"/>
      <c r="C53" s="58"/>
      <c r="D53" s="58"/>
      <c r="E53" s="58"/>
      <c r="F53" s="58"/>
      <c r="G53" s="58"/>
      <c r="H53" s="58"/>
      <c r="I53" s="58"/>
      <c r="J53" s="58"/>
      <c r="K53" s="103"/>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row>
    <row r="54" spans="1:40" ht="18" customHeight="1" thickBot="1" x14ac:dyDescent="0.3">
      <c r="A54" s="58"/>
      <c r="B54" s="58"/>
      <c r="C54" s="58"/>
      <c r="D54" s="58"/>
      <c r="E54" s="58"/>
      <c r="F54" s="58"/>
      <c r="G54" s="58"/>
      <c r="H54" s="58"/>
      <c r="I54" s="58"/>
      <c r="J54" s="58"/>
      <c r="K54" s="203"/>
      <c r="L54" s="62"/>
      <c r="M54" s="58"/>
      <c r="N54" s="58"/>
      <c r="O54" s="9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row>
    <row r="55" spans="1:40" ht="18" customHeight="1" thickBot="1" x14ac:dyDescent="0.3">
      <c r="A55" s="58"/>
      <c r="B55" s="58"/>
      <c r="C55" s="58"/>
      <c r="D55" s="58"/>
      <c r="E55" s="58"/>
      <c r="F55" s="58"/>
      <c r="G55" s="97"/>
      <c r="H55" s="106" t="e">
        <f>(3^(1/2))*((((I14/(3^(1/2))+((I17*1000*SIN(E49)/I14)+IF(I21=0,0,(I14*I20*1000*SIN(H49)/I21^2)))*((I13^2)*I16/(100*(3^(1/2))*I15*1000))))^2)+((((I17*1000*COS(E49)/I14)+IF(I21=0,0,(I14*I20*1000*COS(H49)/I21^2)))*((I13^2)*I16/(100*(3^(1/2))*I15*1000)))^2))^(1/2)</f>
        <v>#DIV/0!</v>
      </c>
      <c r="I55" s="58"/>
      <c r="J55" s="58"/>
      <c r="K55" s="203"/>
      <c r="L55" s="83"/>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row>
    <row r="56" spans="1:40" ht="18"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row>
    <row r="57" spans="1:40" ht="18"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row>
    <row r="58" spans="1:40" ht="18" customHeight="1" thickBot="1"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row>
    <row r="59" spans="1:40" ht="18" customHeight="1" thickBot="1" x14ac:dyDescent="0.3">
      <c r="A59" s="58"/>
      <c r="B59" s="58"/>
      <c r="C59" s="58"/>
      <c r="D59" s="58"/>
      <c r="E59" s="58"/>
      <c r="F59" s="58"/>
      <c r="G59" s="97"/>
      <c r="H59" s="106" t="e">
        <f>(3^(1/2))*(((I14/(3^(1/2))+0.6*(I13^2)*I16/(100*(3^(1/2))*I14))^2+(0.8*(I13^2)*I16/(100*(3^(1/2))*I14))^2)^(1/2))</f>
        <v>#DIV/0!</v>
      </c>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row>
    <row r="60" spans="1:40" ht="18" customHeight="1" thickBot="1" x14ac:dyDescent="0.3">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row>
    <row r="61" spans="1:40" ht="18" customHeight="1" thickBot="1" x14ac:dyDescent="0.3">
      <c r="A61" s="58"/>
      <c r="B61" s="58"/>
      <c r="C61" s="58"/>
      <c r="D61" s="58"/>
      <c r="E61" s="58"/>
      <c r="F61" s="58"/>
      <c r="G61" s="97"/>
      <c r="H61" s="106" t="e">
        <f>IF(H55&lt;H59,H55,H59)</f>
        <v>#DIV/0!</v>
      </c>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row>
    <row r="62" spans="1:40" ht="18" customHeight="1"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row>
    <row r="63" spans="1:40" ht="18" customHeight="1" x14ac:dyDescent="0.25">
      <c r="A63" s="58"/>
      <c r="B63" s="58"/>
      <c r="C63" s="58"/>
      <c r="D63" s="91"/>
      <c r="E63" s="91"/>
      <c r="F63" s="91"/>
      <c r="G63" s="91"/>
      <c r="H63" s="91"/>
      <c r="I63" s="91"/>
      <c r="J63" s="91"/>
      <c r="K63" s="58"/>
      <c r="L63" s="58"/>
      <c r="M63" s="91"/>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row>
    <row r="64" spans="1:40" ht="18" customHeight="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row>
    <row r="65" spans="1:40" ht="18" customHeight="1" thickBot="1" x14ac:dyDescent="0.3">
      <c r="A65" s="58"/>
      <c r="B65" s="58"/>
      <c r="C65" s="58"/>
      <c r="D65" s="58"/>
      <c r="E65" s="58"/>
      <c r="F65" s="58"/>
      <c r="G65" s="103" t="s">
        <v>0</v>
      </c>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row>
    <row r="66" spans="1:40" ht="18" customHeight="1" thickBot="1" x14ac:dyDescent="0.3">
      <c r="A66" s="58"/>
      <c r="B66" s="58"/>
      <c r="C66" s="58"/>
      <c r="D66" s="199"/>
      <c r="E66" s="100">
        <f>ACOS(I25)</f>
        <v>1.5707963267948966</v>
      </c>
      <c r="F66" s="58"/>
      <c r="G66" s="201"/>
      <c r="H66" s="107">
        <f>ACOS(I28)</f>
        <v>1.5707963267948966</v>
      </c>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row>
    <row r="67" spans="1:40" ht="18" customHeight="1" thickBot="1" x14ac:dyDescent="0.3">
      <c r="A67" s="58"/>
      <c r="B67" s="58"/>
      <c r="C67" s="58"/>
      <c r="D67" s="200"/>
      <c r="E67" s="108">
        <f>DEGREES(E66)</f>
        <v>90</v>
      </c>
      <c r="F67" s="58"/>
      <c r="G67" s="202"/>
      <c r="H67" s="109">
        <f>DEGREES(H66)</f>
        <v>90</v>
      </c>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row>
    <row r="68" spans="1:40" ht="18" customHeight="1"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row>
    <row r="69" spans="1:40" ht="18" customHeight="1" thickBot="1" x14ac:dyDescent="0.3">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row>
    <row r="70" spans="1:40" ht="18" customHeight="1" thickBot="1" x14ac:dyDescent="0.3">
      <c r="A70" s="58"/>
      <c r="B70" s="58"/>
      <c r="C70" s="58"/>
      <c r="D70" s="199"/>
      <c r="E70" s="100">
        <f>ACOS(I31)</f>
        <v>1.5707963267948966</v>
      </c>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row>
    <row r="71" spans="1:40" ht="18" customHeight="1" thickBot="1" x14ac:dyDescent="0.3">
      <c r="A71" s="58"/>
      <c r="B71" s="58"/>
      <c r="C71" s="58"/>
      <c r="D71" s="200"/>
      <c r="E71" s="108">
        <f>DEGREES(E70)</f>
        <v>90</v>
      </c>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row>
    <row r="72" spans="1:40" ht="18" customHeight="1"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row>
    <row r="73" spans="1:40" ht="18" customHeight="1"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row>
    <row r="74" spans="1:40" ht="18" customHeight="1"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row>
    <row r="75" spans="1:40" ht="18"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row>
    <row r="76" spans="1:40" ht="18" customHeight="1"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row>
    <row r="77" spans="1:40" ht="18" customHeight="1" x14ac:dyDescent="0.25">
      <c r="A77" s="58"/>
      <c r="B77" s="58"/>
      <c r="C77" s="58"/>
      <c r="D77" s="58"/>
      <c r="E77" s="83"/>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row>
    <row r="78" spans="1:40" ht="18" customHeight="1"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row>
    <row r="79" spans="1:40" ht="18" customHeight="1"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row>
    <row r="80" spans="1:40" ht="18" customHeight="1"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row>
    <row r="81" spans="1:40" ht="18" customHeight="1"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row>
    <row r="82" spans="1:40" ht="18" customHeight="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row>
    <row r="83" spans="1:40" ht="18" customHeight="1"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row>
    <row r="84" spans="1:40" ht="18" customHeight="1"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row>
    <row r="85" spans="1:40" ht="18" customHeight="1"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row>
    <row r="86" spans="1:40" ht="18" customHeight="1"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row>
    <row r="87" spans="1:40" ht="18" customHeight="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row>
    <row r="88" spans="1:40" ht="18"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row>
    <row r="89" spans="1:40" ht="18" customHeight="1"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row>
    <row r="90" spans="1:40" ht="18" customHeight="1"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row>
    <row r="91" spans="1:40" ht="18" customHeight="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row>
    <row r="92" spans="1:40" ht="18" customHeight="1"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row>
    <row r="93" spans="1:40" ht="18" customHeight="1"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row>
    <row r="94" spans="1:40" ht="18" customHeight="1"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row>
    <row r="95" spans="1:40" ht="18" customHeight="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row>
    <row r="96" spans="1:40" ht="18" customHeight="1"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row>
    <row r="97" spans="1:40" ht="18" customHeight="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row>
    <row r="98" spans="1:40" ht="18" customHeight="1"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row>
    <row r="99" spans="1:40" ht="18" customHeight="1"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row>
    <row r="100" spans="1:40" ht="18" customHeight="1"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row>
    <row r="101" spans="1:40" ht="18" customHeight="1"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row>
    <row r="102" spans="1:40" ht="18" customHeight="1"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row>
  </sheetData>
  <sheetProtection sheet="1" objects="1" scenarios="1" selectLockedCells="1"/>
  <mergeCells count="40">
    <mergeCell ref="K54:K55"/>
    <mergeCell ref="E31:H31"/>
    <mergeCell ref="D49:D50"/>
    <mergeCell ref="G49:G50"/>
    <mergeCell ref="G45:G46"/>
    <mergeCell ref="D70:D71"/>
    <mergeCell ref="D66:D67"/>
    <mergeCell ref="G66:G67"/>
    <mergeCell ref="E21:H21"/>
    <mergeCell ref="E22:H22"/>
    <mergeCell ref="E23:H23"/>
    <mergeCell ref="E24:H24"/>
    <mergeCell ref="E25:H25"/>
    <mergeCell ref="E26:H26"/>
    <mergeCell ref="E27:H27"/>
    <mergeCell ref="AH13:AJ13"/>
    <mergeCell ref="B12:I12"/>
    <mergeCell ref="B17:B31"/>
    <mergeCell ref="AE14:AG14"/>
    <mergeCell ref="AE15:AM24"/>
    <mergeCell ref="E28:H28"/>
    <mergeCell ref="E13:H13"/>
    <mergeCell ref="E14:H14"/>
    <mergeCell ref="E15:H15"/>
    <mergeCell ref="E16:H16"/>
    <mergeCell ref="E19:H19"/>
    <mergeCell ref="E20:H20"/>
    <mergeCell ref="E17:H17"/>
    <mergeCell ref="E29:H29"/>
    <mergeCell ref="E30:H30"/>
    <mergeCell ref="C17:C22"/>
    <mergeCell ref="N12:V12"/>
    <mergeCell ref="C35:G35"/>
    <mergeCell ref="N25:V26"/>
    <mergeCell ref="N27:V28"/>
    <mergeCell ref="N13:V17"/>
    <mergeCell ref="C23:C31"/>
    <mergeCell ref="B13:C16"/>
    <mergeCell ref="E18:H18"/>
    <mergeCell ref="N24:V2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Simplificada</vt:lpstr>
      <vt:lpstr>Completa</vt:lpstr>
      <vt:lpstr>Completa!_Toc517877226</vt:lpstr>
      <vt:lpstr>Simplificada!_Toc517877226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2023-05-20T12:10:04Z</dcterms:modified>
</cp:coreProperties>
</file>