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4- Tensão em Circuitos Alimentadores\"/>
    </mc:Choice>
  </mc:AlternateContent>
  <xr:revisionPtr revIDLastSave="0" documentId="13_ncr:1_{F74905C4-7B2D-4C22-9FE4-09319336A01C}" xr6:coauthVersionLast="47" xr6:coauthVersionMax="47" xr10:uidLastSave="{00000000-0000-0000-0000-000000000000}"/>
  <bookViews>
    <workbookView xWindow="-120" yWindow="-120" windowWidth="29040" windowHeight="15720" tabRatio="601" xr2:uid="{AAE2F8FC-8935-49DC-8935-32237D450042}"/>
  </bookViews>
  <sheets>
    <sheet name="Simplificada" sheetId="6" r:id="rId1"/>
    <sheet name="Completa" sheetId="4" r:id="rId2"/>
  </sheets>
  <definedNames>
    <definedName name="_Hlk516300768" localSheetId="1">Completa!#REF!</definedName>
    <definedName name="_Hlk516300768" localSheetId="0">Simplificada!#REF!</definedName>
    <definedName name="_Hlk56576230" localSheetId="1">Completa!$M$2</definedName>
    <definedName name="_Hlk56576230" localSheetId="0">Simplificada!$M$2</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6" l="1"/>
  <c r="D75" i="6"/>
  <c r="D76" i="6" s="1"/>
  <c r="D62" i="6"/>
  <c r="D78" i="6" s="1"/>
  <c r="E78" i="6" s="1"/>
  <c r="D58" i="6"/>
  <c r="D90" i="6" s="1"/>
  <c r="D55" i="6"/>
  <c r="D50" i="6"/>
  <c r="D51" i="6" s="1"/>
  <c r="E84" i="6" s="1"/>
  <c r="D47" i="6"/>
  <c r="D82" i="6" s="1"/>
  <c r="D42" i="6"/>
  <c r="D43" i="6" s="1"/>
  <c r="D36" i="6"/>
  <c r="G49" i="6" s="1"/>
  <c r="D34" i="6"/>
  <c r="D31" i="6"/>
  <c r="D89" i="6" l="1"/>
  <c r="D39" i="6"/>
  <c r="G45" i="6" s="1"/>
  <c r="E77" i="6"/>
  <c r="D77" i="6"/>
  <c r="E89" i="6"/>
  <c r="D84" i="6"/>
  <c r="D59" i="6"/>
  <c r="E90" i="6" s="1"/>
  <c r="D63" i="6"/>
  <c r="G42" i="6" l="1"/>
  <c r="G35" i="6"/>
  <c r="G38" i="6"/>
  <c r="X18" i="6" s="1"/>
  <c r="D83" i="6"/>
  <c r="C94" i="6" s="1"/>
  <c r="E83" i="6"/>
  <c r="E94" i="6" s="1"/>
  <c r="X16" i="6" l="1"/>
  <c r="X17" i="6"/>
  <c r="H27" i="6" s="1"/>
  <c r="D95" i="6"/>
  <c r="E95" i="6" s="1"/>
  <c r="C93" i="6"/>
  <c r="C98" i="6" s="1"/>
  <c r="D100" i="6" l="1"/>
  <c r="E100" i="6" s="1"/>
  <c r="E99" i="6" l="1"/>
  <c r="E70" i="6" s="1"/>
  <c r="C99" i="6"/>
  <c r="D70" i="6" s="1"/>
  <c r="D69" i="6" s="1"/>
  <c r="D71" i="6" l="1"/>
  <c r="E71" i="6" s="1"/>
  <c r="D47" i="4"/>
  <c r="D42" i="4" l="1"/>
  <c r="D34" i="4"/>
  <c r="D31" i="4"/>
  <c r="D36" i="4"/>
  <c r="G49" i="4" s="1"/>
  <c r="D39" i="4" l="1"/>
  <c r="D55" i="4"/>
  <c r="D58" i="4"/>
  <c r="D62" i="4" l="1"/>
  <c r="D75" i="4"/>
  <c r="D78" i="4" l="1"/>
  <c r="E78" i="4" s="1"/>
  <c r="D90" i="4" l="1"/>
  <c r="D50" i="4"/>
  <c r="D84" i="4" l="1"/>
  <c r="G42" i="4"/>
  <c r="G35" i="4"/>
  <c r="G45" i="4"/>
  <c r="G38" i="4"/>
  <c r="D43" i="4"/>
  <c r="D59" i="4"/>
  <c r="E90" i="4" s="1"/>
  <c r="D51" i="4"/>
  <c r="E84" i="4" s="1"/>
  <c r="D63" i="4"/>
  <c r="X16" i="4" l="1"/>
  <c r="X18" i="4" l="1"/>
  <c r="X17" i="4" l="1"/>
  <c r="H27" i="4" s="1"/>
  <c r="D88" i="4" l="1"/>
  <c r="D89" i="4" l="1"/>
  <c r="D82" i="4"/>
  <c r="E83" i="4" s="1"/>
  <c r="D76" i="4"/>
  <c r="E77" i="4" s="1"/>
  <c r="D83" i="4" l="1"/>
  <c r="D77" i="4"/>
  <c r="E89" i="4"/>
  <c r="E94" i="4" s="1"/>
  <c r="C94" i="4" l="1"/>
  <c r="C93" i="4" s="1"/>
  <c r="C98" i="4" s="1"/>
  <c r="D95" i="4" l="1"/>
  <c r="E95" i="4" s="1"/>
  <c r="D100" i="4" l="1"/>
  <c r="E99" i="4" s="1"/>
  <c r="E70" i="4" s="1"/>
  <c r="E100" i="4" l="1"/>
  <c r="C99" i="4"/>
  <c r="D70" i="4" s="1"/>
  <c r="D69" i="4" s="1"/>
  <c r="D71" i="4" l="1"/>
  <c r="E71" i="4" s="1"/>
</calcChain>
</file>

<file path=xl/sharedStrings.xml><?xml version="1.0" encoding="utf-8"?>
<sst xmlns="http://schemas.openxmlformats.org/spreadsheetml/2006/main" count="144" uniqueCount="91">
  <si>
    <t>a=</t>
  </si>
  <si>
    <t>c=</t>
  </si>
  <si>
    <t>e=</t>
  </si>
  <si>
    <t xml:space="preserve"> </t>
  </si>
  <si>
    <t>l</t>
  </si>
  <si>
    <t>n</t>
  </si>
  <si>
    <r>
      <t>R</t>
    </r>
    <r>
      <rPr>
        <b/>
        <i/>
        <sz val="12"/>
        <color theme="1"/>
        <rFont val="Cambria"/>
        <family val="1"/>
      </rPr>
      <t>a</t>
    </r>
  </si>
  <si>
    <r>
      <t>X</t>
    </r>
    <r>
      <rPr>
        <b/>
        <i/>
        <sz val="12"/>
        <color theme="1"/>
        <rFont val="Cambria"/>
        <family val="1"/>
      </rPr>
      <t>a</t>
    </r>
  </si>
  <si>
    <r>
      <t>V</t>
    </r>
    <r>
      <rPr>
        <b/>
        <i/>
        <sz val="8"/>
        <color theme="1"/>
        <rFont val="Cambria"/>
        <family val="1"/>
      </rPr>
      <t>C</t>
    </r>
    <r>
      <rPr>
        <b/>
        <i/>
        <vertAlign val="subscript"/>
        <sz val="10"/>
        <color theme="1"/>
        <rFont val="Cambria"/>
        <family val="1"/>
      </rPr>
      <t>T</t>
    </r>
  </si>
  <si>
    <r>
      <t>FP</t>
    </r>
    <r>
      <rPr>
        <b/>
        <i/>
        <sz val="10"/>
        <color theme="1"/>
        <rFont val="Cambria"/>
        <family val="1"/>
      </rPr>
      <t>C</t>
    </r>
    <r>
      <rPr>
        <b/>
        <i/>
        <vertAlign val="subscript"/>
        <sz val="10"/>
        <color theme="1"/>
        <rFont val="Cambria"/>
        <family val="1"/>
      </rPr>
      <t>K</t>
    </r>
  </si>
  <si>
    <r>
      <t>P</t>
    </r>
    <r>
      <rPr>
        <b/>
        <i/>
        <sz val="10"/>
        <color theme="1"/>
        <rFont val="Cambria"/>
        <family val="1"/>
      </rPr>
      <t>C</t>
    </r>
    <r>
      <rPr>
        <b/>
        <i/>
        <vertAlign val="subscript"/>
        <sz val="12"/>
        <color theme="1"/>
        <rFont val="Cambria"/>
        <family val="1"/>
      </rPr>
      <t>Kn</t>
    </r>
  </si>
  <si>
    <r>
      <t>V</t>
    </r>
    <r>
      <rPr>
        <b/>
        <i/>
        <sz val="10"/>
        <color theme="1"/>
        <rFont val="Cambria"/>
        <family val="1"/>
      </rPr>
      <t>C</t>
    </r>
    <r>
      <rPr>
        <b/>
        <i/>
        <vertAlign val="subscript"/>
        <sz val="12"/>
        <color theme="1"/>
        <rFont val="Cambria"/>
        <family val="1"/>
      </rPr>
      <t>Kn</t>
    </r>
  </si>
  <si>
    <r>
      <t>P</t>
    </r>
    <r>
      <rPr>
        <b/>
        <i/>
        <sz val="10"/>
        <color theme="1"/>
        <rFont val="Cambria"/>
        <family val="1"/>
      </rPr>
      <t>C</t>
    </r>
    <r>
      <rPr>
        <b/>
        <i/>
        <vertAlign val="subscript"/>
        <sz val="12"/>
        <color theme="1"/>
        <rFont val="Cambria"/>
        <family val="1"/>
      </rPr>
      <t>Vn</t>
    </r>
  </si>
  <si>
    <r>
      <t>V</t>
    </r>
    <r>
      <rPr>
        <b/>
        <i/>
        <sz val="10"/>
        <color theme="1"/>
        <rFont val="Cambria"/>
        <family val="1"/>
      </rPr>
      <t>C</t>
    </r>
    <r>
      <rPr>
        <b/>
        <i/>
        <vertAlign val="subscript"/>
        <sz val="12"/>
        <color theme="1"/>
        <rFont val="Cambria"/>
        <family val="1"/>
      </rPr>
      <t>Vn</t>
    </r>
  </si>
  <si>
    <r>
      <t>FP</t>
    </r>
    <r>
      <rPr>
        <b/>
        <i/>
        <sz val="10"/>
        <color theme="1"/>
        <rFont val="Cambria"/>
        <family val="1"/>
      </rPr>
      <t>C</t>
    </r>
    <r>
      <rPr>
        <b/>
        <i/>
        <vertAlign val="subscript"/>
        <sz val="10"/>
        <color theme="1"/>
        <rFont val="Cambria"/>
        <family val="1"/>
      </rPr>
      <t>V</t>
    </r>
  </si>
  <si>
    <r>
      <t>V</t>
    </r>
    <r>
      <rPr>
        <b/>
        <i/>
        <sz val="10"/>
        <color theme="1"/>
        <rFont val="Cambria"/>
        <family val="1"/>
      </rPr>
      <t>M</t>
    </r>
    <r>
      <rPr>
        <b/>
        <i/>
        <vertAlign val="subscript"/>
        <sz val="12"/>
        <color theme="1"/>
        <rFont val="Cambria"/>
        <family val="1"/>
      </rPr>
      <t>Pn</t>
    </r>
  </si>
  <si>
    <r>
      <t>I</t>
    </r>
    <r>
      <rPr>
        <b/>
        <i/>
        <sz val="10"/>
        <color theme="1"/>
        <rFont val="Cambria"/>
        <family val="1"/>
      </rPr>
      <t>M</t>
    </r>
    <r>
      <rPr>
        <b/>
        <i/>
        <vertAlign val="subscript"/>
        <sz val="12"/>
        <color theme="1"/>
        <rFont val="Cambria"/>
        <family val="1"/>
      </rPr>
      <t>Pn</t>
    </r>
  </si>
  <si>
    <r>
      <t>FP</t>
    </r>
    <r>
      <rPr>
        <b/>
        <i/>
        <sz val="10"/>
        <color theme="1"/>
        <rFont val="Cambria"/>
        <family val="1"/>
      </rPr>
      <t>M</t>
    </r>
    <r>
      <rPr>
        <b/>
        <i/>
        <vertAlign val="subscript"/>
        <sz val="10"/>
        <color theme="1"/>
        <rFont val="Cambria"/>
        <family val="1"/>
      </rPr>
      <t>P</t>
    </r>
  </si>
  <si>
    <r>
      <t>V</t>
    </r>
    <r>
      <rPr>
        <b/>
        <i/>
        <sz val="10"/>
        <color theme="1"/>
        <rFont val="Cambria"/>
        <family val="1"/>
      </rPr>
      <t>F</t>
    </r>
  </si>
  <si>
    <r>
      <t>a</t>
    </r>
    <r>
      <rPr>
        <b/>
        <i/>
        <sz val="8"/>
        <color theme="1"/>
        <rFont val="Cambria"/>
        <family val="1"/>
      </rPr>
      <t>1</t>
    </r>
  </si>
  <si>
    <r>
      <t>b</t>
    </r>
    <r>
      <rPr>
        <b/>
        <i/>
        <sz val="8"/>
        <color theme="1"/>
        <rFont val="Cambria"/>
        <family val="1"/>
      </rPr>
      <t>1</t>
    </r>
  </si>
  <si>
    <r>
      <t>c</t>
    </r>
    <r>
      <rPr>
        <b/>
        <i/>
        <sz val="8"/>
        <color theme="1"/>
        <rFont val="Cambria"/>
        <family val="1"/>
      </rPr>
      <t>1</t>
    </r>
  </si>
  <si>
    <r>
      <t>d</t>
    </r>
    <r>
      <rPr>
        <b/>
        <i/>
        <sz val="8"/>
        <color theme="1"/>
        <rFont val="Cambria"/>
        <family val="1"/>
      </rPr>
      <t>1</t>
    </r>
  </si>
  <si>
    <r>
      <t>e</t>
    </r>
    <r>
      <rPr>
        <b/>
        <i/>
        <sz val="8"/>
        <color theme="1"/>
        <rFont val="Cambria"/>
        <family val="1"/>
      </rPr>
      <t>1</t>
    </r>
  </si>
  <si>
    <r>
      <t>Z</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</si>
  <si>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CV</t>
    </r>
  </si>
  <si>
    <r>
      <t>Z</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</si>
  <si>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</si>
  <si>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C</t>
    </r>
    <r>
      <rPr>
        <b/>
        <i/>
        <vertAlign val="subscript"/>
        <sz val="10"/>
        <color theme="1"/>
        <rFont val="Cambria"/>
        <family val="1"/>
      </rPr>
      <t>K</t>
    </r>
  </si>
  <si>
    <r>
      <t>V</t>
    </r>
    <r>
      <rPr>
        <b/>
        <i/>
        <sz val="10"/>
        <rFont val="Cambria"/>
        <family val="1"/>
      </rPr>
      <t>F</t>
    </r>
  </si>
  <si>
    <r>
      <t>θ</t>
    </r>
    <r>
      <rPr>
        <b/>
        <i/>
        <sz val="10"/>
        <rFont val="Cambria"/>
        <family val="1"/>
      </rPr>
      <t>F</t>
    </r>
  </si>
  <si>
    <r>
      <rPr>
        <b/>
        <i/>
        <sz val="14"/>
        <color theme="1"/>
        <rFont val="Arial"/>
        <family val="2"/>
      </rPr>
      <t>I</t>
    </r>
    <r>
      <rPr>
        <b/>
        <i/>
        <sz val="10"/>
        <color theme="1"/>
        <rFont val="Cambria"/>
        <family val="1"/>
      </rPr>
      <t>C</t>
    </r>
    <r>
      <rPr>
        <b/>
        <i/>
        <vertAlign val="subscript"/>
        <sz val="10"/>
        <color theme="1"/>
        <rFont val="Cambria"/>
        <family val="1"/>
      </rPr>
      <t>K</t>
    </r>
  </si>
  <si>
    <r>
      <rPr>
        <b/>
        <i/>
        <sz val="14"/>
        <color theme="1"/>
        <rFont val="Arial"/>
        <family val="2"/>
      </rPr>
      <t>P</t>
    </r>
    <r>
      <rPr>
        <b/>
        <i/>
        <sz val="10"/>
        <color theme="1"/>
        <rFont val="Cambria"/>
        <family val="1"/>
      </rPr>
      <t>C</t>
    </r>
    <r>
      <rPr>
        <b/>
        <i/>
        <vertAlign val="subscript"/>
        <sz val="10"/>
        <color theme="1"/>
        <rFont val="Cambria"/>
        <family val="1"/>
      </rPr>
      <t>Kn</t>
    </r>
  </si>
  <si>
    <r>
      <rPr>
        <b/>
        <i/>
        <sz val="14"/>
        <color theme="1"/>
        <rFont val="Arial"/>
        <family val="2"/>
      </rPr>
      <t>I</t>
    </r>
    <r>
      <rPr>
        <b/>
        <i/>
        <sz val="10"/>
        <color theme="1"/>
        <rFont val="Cambria"/>
        <family val="1"/>
      </rPr>
      <t>M</t>
    </r>
    <r>
      <rPr>
        <b/>
        <i/>
        <vertAlign val="subscript"/>
        <sz val="10"/>
        <color theme="1"/>
        <rFont val="Cambria"/>
        <family val="1"/>
      </rPr>
      <t>P</t>
    </r>
  </si>
  <si>
    <r>
      <t>I</t>
    </r>
    <r>
      <rPr>
        <b/>
        <i/>
        <sz val="10"/>
        <color theme="1"/>
        <rFont val="Cambria"/>
        <family val="1"/>
      </rPr>
      <t>T</t>
    </r>
    <r>
      <rPr>
        <b/>
        <i/>
        <sz val="14"/>
        <color theme="1"/>
        <rFont val="Cambria"/>
        <family val="1"/>
      </rPr>
      <t>=I</t>
    </r>
    <r>
      <rPr>
        <b/>
        <i/>
        <sz val="10"/>
        <color theme="1"/>
        <rFont val="Cambria"/>
        <family val="1"/>
      </rPr>
      <t>C</t>
    </r>
    <r>
      <rPr>
        <b/>
        <i/>
        <vertAlign val="subscript"/>
        <sz val="10"/>
        <color theme="1"/>
        <rFont val="Cambria"/>
        <family val="1"/>
      </rPr>
      <t>K</t>
    </r>
    <r>
      <rPr>
        <b/>
        <i/>
        <sz val="14"/>
        <color theme="1"/>
        <rFont val="Cambria"/>
        <family val="1"/>
      </rPr>
      <t>+I</t>
    </r>
    <r>
      <rPr>
        <b/>
        <i/>
        <sz val="10"/>
        <color theme="1"/>
        <rFont val="Cambria"/>
        <family val="1"/>
      </rPr>
      <t>C</t>
    </r>
    <r>
      <rPr>
        <b/>
        <i/>
        <vertAlign val="subscript"/>
        <sz val="10"/>
        <color theme="1"/>
        <rFont val="Cambria"/>
        <family val="1"/>
      </rPr>
      <t>V</t>
    </r>
    <r>
      <rPr>
        <b/>
        <i/>
        <sz val="14"/>
        <color theme="1"/>
        <rFont val="Cambria"/>
        <family val="1"/>
      </rPr>
      <t>+I</t>
    </r>
    <r>
      <rPr>
        <b/>
        <i/>
        <sz val="10"/>
        <color theme="1"/>
        <rFont val="Cambria"/>
        <family val="1"/>
      </rPr>
      <t>M</t>
    </r>
    <r>
      <rPr>
        <b/>
        <i/>
        <vertAlign val="subscript"/>
        <sz val="10"/>
        <color theme="1"/>
        <rFont val="Cambria"/>
        <family val="1"/>
      </rPr>
      <t>P</t>
    </r>
  </si>
  <si>
    <r>
      <t>θ</t>
    </r>
    <r>
      <rPr>
        <b/>
        <i/>
        <sz val="10"/>
        <rFont val="Cambria"/>
        <family val="1"/>
      </rPr>
      <t>T</t>
    </r>
  </si>
  <si>
    <r>
      <t>θ</t>
    </r>
    <r>
      <rPr>
        <b/>
        <vertAlign val="subscript"/>
        <sz val="14"/>
        <color theme="1"/>
        <rFont val="Calibri"/>
        <family val="2"/>
      </rPr>
      <t>Δ</t>
    </r>
    <r>
      <rPr>
        <b/>
        <i/>
        <vertAlign val="subscript"/>
        <sz val="14"/>
        <color theme="1"/>
        <rFont val="Cambria"/>
        <family val="1"/>
      </rPr>
      <t>V</t>
    </r>
  </si>
  <si>
    <r>
      <t>R</t>
    </r>
    <r>
      <rPr>
        <b/>
        <i/>
        <sz val="10"/>
        <color theme="1"/>
        <rFont val="Cambria"/>
        <family val="1"/>
      </rPr>
      <t>A</t>
    </r>
  </si>
  <si>
    <r>
      <t>X</t>
    </r>
    <r>
      <rPr>
        <b/>
        <i/>
        <sz val="10"/>
        <color theme="1"/>
        <rFont val="Cambria"/>
        <family val="1"/>
      </rPr>
      <t>A</t>
    </r>
  </si>
  <si>
    <r>
      <t>Z</t>
    </r>
    <r>
      <rPr>
        <b/>
        <i/>
        <sz val="10"/>
        <color theme="1"/>
        <rFont val="Cambria"/>
        <family val="1"/>
      </rPr>
      <t>A</t>
    </r>
  </si>
  <si>
    <r>
      <rPr>
        <b/>
        <i/>
        <sz val="14"/>
        <color theme="1"/>
        <rFont val="Arial"/>
        <family val="2"/>
      </rPr>
      <t>θ</t>
    </r>
    <r>
      <rPr>
        <b/>
        <i/>
        <sz val="10"/>
        <color theme="1"/>
        <rFont val="Cambria"/>
        <family val="1"/>
      </rPr>
      <t>A</t>
    </r>
  </si>
  <si>
    <r>
      <t>I</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</si>
  <si>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t>
    </r>
    <r>
      <rPr>
        <b/>
        <i/>
        <vertAlign val="subscript"/>
        <sz val="10"/>
        <color theme="1"/>
        <rFont val="Cambria"/>
        <family val="1"/>
      </rPr>
      <t>V</t>
    </r>
  </si>
  <si>
    <r>
      <t>a</t>
    </r>
    <r>
      <rPr>
        <b/>
        <i/>
        <sz val="8"/>
        <color theme="0"/>
        <rFont val="Cambria"/>
        <family val="1"/>
      </rPr>
      <t>1</t>
    </r>
  </si>
  <si>
    <r>
      <t>R</t>
    </r>
    <r>
      <rPr>
        <b/>
        <i/>
        <sz val="10"/>
        <color theme="0"/>
        <rFont val="Cambria"/>
        <family val="1"/>
      </rPr>
      <t>A</t>
    </r>
  </si>
  <si>
    <r>
      <t>X</t>
    </r>
    <r>
      <rPr>
        <b/>
        <i/>
        <sz val="10"/>
        <color theme="0"/>
        <rFont val="Cambria"/>
        <family val="1"/>
      </rPr>
      <t>A</t>
    </r>
  </si>
  <si>
    <r>
      <t>V</t>
    </r>
    <r>
      <rPr>
        <b/>
        <i/>
        <sz val="10"/>
        <color theme="0"/>
        <rFont val="Cambria"/>
        <family val="1"/>
      </rPr>
      <t>F</t>
    </r>
  </si>
  <si>
    <r>
      <t>b</t>
    </r>
    <r>
      <rPr>
        <b/>
        <i/>
        <sz val="8"/>
        <color theme="0"/>
        <rFont val="Cambria"/>
        <family val="1"/>
      </rPr>
      <t>1</t>
    </r>
  </si>
  <si>
    <r>
      <t>Z</t>
    </r>
    <r>
      <rPr>
        <b/>
        <i/>
        <sz val="10"/>
        <color theme="0"/>
        <rFont val="Cambria"/>
        <family val="1"/>
      </rPr>
      <t>A</t>
    </r>
  </si>
  <si>
    <r>
      <rPr>
        <b/>
        <i/>
        <sz val="14"/>
        <color theme="0"/>
        <rFont val="Arial"/>
        <family val="2"/>
      </rPr>
      <t>θ</t>
    </r>
    <r>
      <rPr>
        <b/>
        <i/>
        <sz val="10"/>
        <color theme="0"/>
        <rFont val="Cambria"/>
        <family val="1"/>
      </rPr>
      <t>A</t>
    </r>
  </si>
  <si>
    <r>
      <t>c</t>
    </r>
    <r>
      <rPr>
        <b/>
        <i/>
        <sz val="8"/>
        <color theme="0"/>
        <rFont val="Cambria"/>
        <family val="1"/>
      </rPr>
      <t>1</t>
    </r>
  </si>
  <si>
    <r>
      <t>d</t>
    </r>
    <r>
      <rPr>
        <b/>
        <i/>
        <sz val="8"/>
        <color theme="0"/>
        <rFont val="Cambria"/>
        <family val="1"/>
      </rPr>
      <t>1</t>
    </r>
  </si>
  <si>
    <r>
      <t>Z</t>
    </r>
    <r>
      <rPr>
        <b/>
        <i/>
        <sz val="10"/>
        <color theme="0"/>
        <rFont val="Cambria"/>
        <family val="1"/>
      </rPr>
      <t>C</t>
    </r>
    <r>
      <rPr>
        <b/>
        <i/>
        <vertAlign val="subscript"/>
        <sz val="10"/>
        <color theme="0"/>
        <rFont val="Cambria"/>
        <family val="1"/>
      </rPr>
      <t>V</t>
    </r>
  </si>
  <si>
    <r>
      <t>e</t>
    </r>
    <r>
      <rPr>
        <b/>
        <i/>
        <sz val="8"/>
        <color theme="0"/>
        <rFont val="Cambria"/>
        <family val="1"/>
      </rPr>
      <t>1</t>
    </r>
  </si>
  <si>
    <r>
      <rPr>
        <b/>
        <i/>
        <sz val="14"/>
        <color theme="0"/>
        <rFont val="Arial"/>
        <family val="2"/>
      </rPr>
      <t>θ</t>
    </r>
    <r>
      <rPr>
        <b/>
        <i/>
        <sz val="10"/>
        <color theme="0"/>
        <rFont val="Cambria"/>
        <family val="1"/>
      </rPr>
      <t>CV</t>
    </r>
  </si>
  <si>
    <r>
      <t>Z</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</si>
  <si>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</si>
  <si>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C</t>
    </r>
    <r>
      <rPr>
        <b/>
        <i/>
        <vertAlign val="subscript"/>
        <sz val="10"/>
        <color theme="0"/>
        <rFont val="Cambria"/>
        <family val="1"/>
      </rPr>
      <t>K</t>
    </r>
  </si>
  <si>
    <r>
      <t>θ</t>
    </r>
    <r>
      <rPr>
        <b/>
        <i/>
        <sz val="10"/>
        <color theme="0"/>
        <rFont val="Cambria"/>
        <family val="1"/>
      </rPr>
      <t>F</t>
    </r>
  </si>
  <si>
    <r>
      <rPr>
        <b/>
        <i/>
        <sz val="14"/>
        <color theme="0"/>
        <rFont val="Arial"/>
        <family val="2"/>
      </rPr>
      <t>P</t>
    </r>
    <r>
      <rPr>
        <b/>
        <i/>
        <sz val="10"/>
        <color theme="0"/>
        <rFont val="Cambria"/>
        <family val="1"/>
      </rPr>
      <t>C</t>
    </r>
    <r>
      <rPr>
        <b/>
        <i/>
        <vertAlign val="subscript"/>
        <sz val="10"/>
        <color theme="0"/>
        <rFont val="Cambria"/>
        <family val="1"/>
      </rPr>
      <t>Kn</t>
    </r>
  </si>
  <si>
    <r>
      <rPr>
        <b/>
        <i/>
        <sz val="14"/>
        <color theme="0"/>
        <rFont val="Arial"/>
        <family val="2"/>
      </rPr>
      <t>I</t>
    </r>
    <r>
      <rPr>
        <b/>
        <i/>
        <sz val="10"/>
        <color theme="0"/>
        <rFont val="Cambria"/>
        <family val="1"/>
      </rPr>
      <t>C</t>
    </r>
    <r>
      <rPr>
        <b/>
        <i/>
        <vertAlign val="subscript"/>
        <sz val="10"/>
        <color theme="0"/>
        <rFont val="Cambria"/>
        <family val="1"/>
      </rPr>
      <t>K</t>
    </r>
  </si>
  <si>
    <r>
      <t>I</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</si>
  <si>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t>
    </r>
    <r>
      <rPr>
        <b/>
        <i/>
        <vertAlign val="subscript"/>
        <sz val="10"/>
        <color theme="0"/>
        <rFont val="Cambria"/>
        <family val="1"/>
      </rPr>
      <t>V</t>
    </r>
  </si>
  <si>
    <r>
      <rPr>
        <b/>
        <i/>
        <sz val="14"/>
        <color theme="0"/>
        <rFont val="Arial"/>
        <family val="2"/>
      </rPr>
      <t>I</t>
    </r>
    <r>
      <rPr>
        <b/>
        <i/>
        <sz val="10"/>
        <color theme="0"/>
        <rFont val="Cambria"/>
        <family val="1"/>
      </rPr>
      <t>M</t>
    </r>
    <r>
      <rPr>
        <b/>
        <i/>
        <vertAlign val="subscript"/>
        <sz val="10"/>
        <color theme="0"/>
        <rFont val="Cambria"/>
        <family val="1"/>
      </rPr>
      <t>P</t>
    </r>
  </si>
  <si>
    <r>
      <t>I</t>
    </r>
    <r>
      <rPr>
        <b/>
        <i/>
        <sz val="10"/>
        <color theme="0"/>
        <rFont val="Cambria"/>
        <family val="1"/>
      </rPr>
      <t>T</t>
    </r>
    <r>
      <rPr>
        <b/>
        <i/>
        <sz val="14"/>
        <color theme="0"/>
        <rFont val="Cambria"/>
        <family val="1"/>
      </rPr>
      <t>=I</t>
    </r>
    <r>
      <rPr>
        <b/>
        <i/>
        <sz val="10"/>
        <color theme="0"/>
        <rFont val="Cambria"/>
        <family val="1"/>
      </rPr>
      <t>C</t>
    </r>
    <r>
      <rPr>
        <b/>
        <i/>
        <vertAlign val="subscript"/>
        <sz val="10"/>
        <color theme="0"/>
        <rFont val="Cambria"/>
        <family val="1"/>
      </rPr>
      <t>K</t>
    </r>
    <r>
      <rPr>
        <b/>
        <i/>
        <sz val="14"/>
        <color theme="0"/>
        <rFont val="Cambria"/>
        <family val="1"/>
      </rPr>
      <t>+I</t>
    </r>
    <r>
      <rPr>
        <b/>
        <i/>
        <sz val="10"/>
        <color theme="0"/>
        <rFont val="Cambria"/>
        <family val="1"/>
      </rPr>
      <t>C</t>
    </r>
    <r>
      <rPr>
        <b/>
        <i/>
        <vertAlign val="subscript"/>
        <sz val="10"/>
        <color theme="0"/>
        <rFont val="Cambria"/>
        <family val="1"/>
      </rPr>
      <t>V</t>
    </r>
    <r>
      <rPr>
        <b/>
        <i/>
        <sz val="14"/>
        <color theme="0"/>
        <rFont val="Cambria"/>
        <family val="1"/>
      </rPr>
      <t>+I</t>
    </r>
    <r>
      <rPr>
        <b/>
        <i/>
        <sz val="10"/>
        <color theme="0"/>
        <rFont val="Cambria"/>
        <family val="1"/>
      </rPr>
      <t>M</t>
    </r>
    <r>
      <rPr>
        <b/>
        <i/>
        <vertAlign val="subscript"/>
        <sz val="10"/>
        <color theme="0"/>
        <rFont val="Cambria"/>
        <family val="1"/>
      </rPr>
      <t>P</t>
    </r>
  </si>
  <si>
    <r>
      <t>θ</t>
    </r>
    <r>
      <rPr>
        <b/>
        <i/>
        <sz val="10"/>
        <color theme="0"/>
        <rFont val="Cambria"/>
        <family val="1"/>
      </rPr>
      <t>T</t>
    </r>
  </si>
  <si>
    <r>
      <t>θ</t>
    </r>
    <r>
      <rPr>
        <b/>
        <vertAlign val="subscript"/>
        <sz val="14"/>
        <color theme="0"/>
        <rFont val="Calibri"/>
        <family val="2"/>
      </rPr>
      <t>Δ</t>
    </r>
    <r>
      <rPr>
        <b/>
        <i/>
        <vertAlign val="subscript"/>
        <sz val="14"/>
        <color theme="0"/>
        <rFont val="Cambria"/>
        <family val="1"/>
      </rPr>
      <t>V</t>
    </r>
  </si>
  <si>
    <t>Documentos de Referência</t>
  </si>
  <si>
    <t>TE.EL.SA.CA.04 Alimentadores - Cálculo da Tensão e na Carga e na Fonte</t>
  </si>
  <si>
    <t>PL.EL.SA.CA.05.R0 Alimentadores - Cálculo da Tensão na Fonte</t>
  </si>
  <si>
    <t>DATOS DEL SISTEMA</t>
  </si>
  <si>
    <t>Tensión de la Fuente (V)</t>
  </si>
  <si>
    <t>Número de Cables por Fase</t>
  </si>
  <si>
    <r>
      <t>Reactancia del Cable (</t>
    </r>
    <r>
      <rPr>
        <sz val="11"/>
        <color theme="1"/>
        <rFont val="Calibri"/>
        <family val="2"/>
      </rPr>
      <t>Ω/km</t>
    </r>
    <r>
      <rPr>
        <sz val="11"/>
        <color theme="1"/>
        <rFont val="Calibri"/>
        <family val="2"/>
        <scheme val="minor"/>
      </rPr>
      <t>)</t>
    </r>
  </si>
  <si>
    <r>
      <t>Resistencia del Cable (</t>
    </r>
    <r>
      <rPr>
        <sz val="11"/>
        <color theme="1"/>
        <rFont val="Calibri"/>
        <family val="2"/>
      </rPr>
      <t>Ω/km</t>
    </r>
    <r>
      <rPr>
        <sz val="11"/>
        <color theme="1"/>
        <rFont val="Calibri"/>
        <family val="2"/>
        <scheme val="minor"/>
      </rPr>
      <t>)</t>
    </r>
  </si>
  <si>
    <t>Longitud del Circuito (km)</t>
  </si>
  <si>
    <t>Potencia Nominal de la Carga Constante (kVA)</t>
  </si>
  <si>
    <t>Tensión Nominal de la Carga Constante (V)</t>
  </si>
  <si>
    <t>Factor de Potencia de la Carga Constante</t>
  </si>
  <si>
    <t>Potencia Nominal de la Carga Variable (kVA)</t>
  </si>
  <si>
    <t>Tensión Nominal de la Carga Variable (V)</t>
  </si>
  <si>
    <t>Factor de Potencia de la Carga Variable</t>
  </si>
  <si>
    <t>Tensión Nominal del(de los) Motor(es) (V)</t>
  </si>
  <si>
    <t>Corriente de Arranque del(de los) Motor(es) a Tensión Nominal (A)</t>
  </si>
  <si>
    <t>Factor de Potência del(de los) Motor(es) em el Arranque</t>
  </si>
  <si>
    <t>Tensión en la carga considerando la tensión definida en la fuente</t>
  </si>
  <si>
    <t>VERIFICACIÓN</t>
  </si>
  <si>
    <t>Informaciones</t>
  </si>
  <si>
    <r>
      <rPr>
        <b/>
        <i/>
        <sz val="11"/>
        <color theme="1"/>
        <rFont val="Calibri"/>
        <family val="2"/>
        <scheme val="minor"/>
      </rPr>
      <t xml:space="preserve">Estas informaciónnes son necesarias, principalmente, para los usuarios que quieran utilizar la planilla de calculo sin haber leído la información técnica de la teoría. 
</t>
    </r>
    <r>
      <rPr>
        <i/>
        <sz val="11"/>
        <color theme="1"/>
        <rFont val="Calibri"/>
        <family val="2"/>
        <scheme val="minor"/>
      </rPr>
      <t xml:space="preserve">-Lllenar todos los Datos de la Fuente es obligatorio;
-Solo es necesario llenar los Datos de las Cargas que existan. Los datos de otras cargas se pueden dejar en blanco. Por supuesto, si los campos de datos de carga están vacíos, la tensión de la carga será igual a la tensión de la fuente;
- Solo se deben completar los datos de la fuente y los datos de las carga;
- La exactitud del resultado depende de la exactitud de los datos de entrada;
- Las cargas constantes están compuestas por motores de inducción, cargadores de baterías, sistemas de comunicación, etc.
- Las cargas variables están compuestas por transformadores, sistemas de iluminación, resistencias de calefacción, etc.
</t>
    </r>
    <r>
      <rPr>
        <b/>
        <i/>
        <sz val="11"/>
        <color rgb="FFFF0000"/>
        <rFont val="Calibri"/>
        <family val="2"/>
        <scheme val="minor"/>
      </rPr>
      <t xml:space="preserve">Importante: Todos los campos de esta planilla de cálculo simplificada son idénticos a los campos de la hoja de cálculo completa, solo que no todos son visibles. Por lo tanto, solo se deben completar los campos en verde.  </t>
    </r>
  </si>
  <si>
    <t>Datos de la Fuente</t>
  </si>
  <si>
    <t>Datos de las Cargas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</si>
</sst>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0"/>
    <numFmt numFmtId="167" formatCode="0.00000"/>
  </numFmts>
  <fonts count="51"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i/>
      <sz val="14"/>
      <color theme="1"/>
      <name val="Cambria Math"/>
      <family val="1"/>
    </font>
    <font>
      <b/>
      <sz val="14"/>
      <color theme="1"/>
      <name val="Arial"/>
      <family val="2"/>
    </font>
    <font>
      <sz val="14"/>
      <color theme="1"/>
      <name val="Calibri"/>
      <family val="2"/>
      <scheme val="minor"/>
    </font>
    <font>
      <b/>
      <sz val="12"/>
      <color theme="1"/>
      <name val="Calibri"/>
      <family val="2"/>
      <scheme val="minor"/>
    </font>
    <font>
      <b/>
      <sz val="11"/>
      <color theme="1"/>
      <name val="Arial"/>
      <family val="2"/>
    </font>
    <font>
      <sz val="11"/>
      <color theme="1"/>
      <name val="Calibri"/>
      <family val="2"/>
    </font>
    <font>
      <b/>
      <i/>
      <sz val="12"/>
      <color theme="1"/>
      <name val="Cambria"/>
      <family val="1"/>
    </font>
    <font>
      <b/>
      <i/>
      <sz val="8"/>
      <color theme="1"/>
      <name val="Cambria"/>
      <family val="1"/>
    </font>
    <font>
      <b/>
      <i/>
      <sz val="10"/>
      <color theme="1"/>
      <name val="Cambria"/>
      <family val="1"/>
    </font>
    <font>
      <b/>
      <i/>
      <sz val="14"/>
      <color theme="1"/>
      <name val="Cambria"/>
      <family val="1"/>
    </font>
    <font>
      <b/>
      <i/>
      <vertAlign val="subscript"/>
      <sz val="10"/>
      <color theme="1"/>
      <name val="Cambria"/>
      <family val="1"/>
    </font>
    <font>
      <b/>
      <i/>
      <vertAlign val="subscript"/>
      <sz val="12"/>
      <color theme="1"/>
      <name val="Cambria"/>
      <family val="1"/>
    </font>
    <font>
      <b/>
      <i/>
      <sz val="14"/>
      <color theme="1"/>
      <name val="Cambria"/>
      <family val="2"/>
    </font>
    <font>
      <b/>
      <i/>
      <sz val="14"/>
      <color theme="1"/>
      <name val="Arial"/>
      <family val="2"/>
    </font>
    <font>
      <b/>
      <i/>
      <sz val="10"/>
      <color theme="1"/>
      <name val="Cambria"/>
      <family val="2"/>
    </font>
    <font>
      <b/>
      <i/>
      <sz val="13"/>
      <color theme="1"/>
      <name val="Cambria"/>
      <family val="1"/>
    </font>
    <font>
      <b/>
      <i/>
      <sz val="14"/>
      <name val="Cambria"/>
      <family val="1"/>
    </font>
    <font>
      <b/>
      <i/>
      <sz val="10"/>
      <name val="Cambria"/>
      <family val="1"/>
    </font>
    <font>
      <b/>
      <i/>
      <vertAlign val="subscript"/>
      <sz val="14"/>
      <color theme="1"/>
      <name val="Cambria"/>
      <family val="1"/>
    </font>
    <font>
      <b/>
      <vertAlign val="subscript"/>
      <sz val="14"/>
      <color theme="1"/>
      <name val="Calibri"/>
      <family val="2"/>
    </font>
    <font>
      <i/>
      <sz val="11"/>
      <color theme="1"/>
      <name val="Calibri"/>
      <family val="2"/>
      <scheme val="minor"/>
    </font>
    <font>
      <b/>
      <u/>
      <sz val="14"/>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b/>
      <i/>
      <sz val="11"/>
      <color rgb="FFFF0000"/>
      <name val="Calibri"/>
      <family val="2"/>
      <scheme val="minor"/>
    </font>
    <font>
      <b/>
      <i/>
      <sz val="14"/>
      <color theme="0"/>
      <name val="Cambria"/>
      <family val="1"/>
    </font>
    <font>
      <b/>
      <i/>
      <sz val="8"/>
      <color theme="0"/>
      <name val="Cambria"/>
      <family val="1"/>
    </font>
    <font>
      <i/>
      <sz val="11"/>
      <color theme="0"/>
      <name val="Calibri"/>
      <family val="2"/>
      <scheme val="minor"/>
    </font>
    <font>
      <b/>
      <i/>
      <sz val="10"/>
      <color theme="0"/>
      <name val="Cambria"/>
      <family val="1"/>
    </font>
    <font>
      <b/>
      <u/>
      <sz val="14"/>
      <color theme="0"/>
      <name val="Calibri"/>
      <family val="2"/>
      <scheme val="minor"/>
    </font>
    <font>
      <b/>
      <i/>
      <sz val="14"/>
      <color theme="0"/>
      <name val="Cambria"/>
      <family val="2"/>
    </font>
    <font>
      <b/>
      <i/>
      <sz val="14"/>
      <color theme="0"/>
      <name val="Arial"/>
      <family val="2"/>
    </font>
    <font>
      <b/>
      <i/>
      <vertAlign val="subscript"/>
      <sz val="10"/>
      <color theme="0"/>
      <name val="Cambria"/>
      <family val="1"/>
    </font>
    <font>
      <b/>
      <sz val="11"/>
      <color theme="0"/>
      <name val="Arial"/>
      <family val="2"/>
    </font>
    <font>
      <b/>
      <i/>
      <sz val="10"/>
      <color theme="0"/>
      <name val="Cambria"/>
      <family val="2"/>
    </font>
    <font>
      <b/>
      <sz val="14"/>
      <color theme="0"/>
      <name val="Arial"/>
      <family val="2"/>
    </font>
    <font>
      <i/>
      <sz val="14"/>
      <color theme="0"/>
      <name val="Cambria Math"/>
      <family val="1"/>
    </font>
    <font>
      <b/>
      <sz val="12"/>
      <color theme="0"/>
      <name val="Calibri"/>
      <family val="2"/>
      <scheme val="minor"/>
    </font>
    <font>
      <sz val="14"/>
      <color theme="0"/>
      <name val="Calibri"/>
      <family val="2"/>
      <scheme val="minor"/>
    </font>
    <font>
      <b/>
      <vertAlign val="subscript"/>
      <sz val="14"/>
      <color theme="0"/>
      <name val="Calibri"/>
      <family val="2"/>
    </font>
    <font>
      <b/>
      <i/>
      <vertAlign val="subscript"/>
      <sz val="14"/>
      <color theme="0"/>
      <name val="Cambria"/>
      <family val="1"/>
    </font>
    <font>
      <b/>
      <i/>
      <sz val="13"/>
      <color theme="0"/>
      <name val="Cambria"/>
      <family val="1"/>
    </font>
    <font>
      <sz val="12"/>
      <color rgb="FF0000FF"/>
      <name val="Arial"/>
      <family val="2"/>
    </font>
    <font>
      <sz val="12"/>
      <color theme="1"/>
      <name val="Arial"/>
      <family val="2"/>
    </font>
    <font>
      <b/>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EDE2F6"/>
        <bgColor indexed="64"/>
      </patternFill>
    </fill>
    <fill>
      <patternFill patternType="solid">
        <fgColor rgb="FFD5F4FF"/>
        <bgColor indexed="64"/>
      </patternFill>
    </fill>
    <fill>
      <patternFill patternType="solid">
        <fgColor rgb="FFFCFDDB"/>
        <bgColor indexed="64"/>
      </patternFill>
    </fill>
    <fill>
      <patternFill patternType="solid">
        <fgColor rgb="FFD5FFE8"/>
        <bgColor indexed="64"/>
      </patternFill>
    </fill>
    <fill>
      <patternFill patternType="solid">
        <fgColor rgb="FFFFFF99"/>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50">
    <xf numFmtId="0" fontId="0" fillId="0" borderId="0" xfId="0"/>
    <xf numFmtId="0" fontId="0" fillId="4" borderId="4" xfId="0" applyFill="1" applyBorder="1" applyAlignment="1" applyProtection="1">
      <alignment horizontal="right" vertical="center"/>
      <protection locked="0"/>
    </xf>
    <xf numFmtId="0" fontId="0" fillId="4" borderId="2" xfId="0" applyFill="1" applyBorder="1" applyAlignment="1" applyProtection="1">
      <alignment horizontal="right" vertical="center"/>
      <protection locked="0"/>
    </xf>
    <xf numFmtId="0" fontId="0" fillId="4" borderId="6" xfId="0" applyFill="1" applyBorder="1" applyAlignment="1" applyProtection="1">
      <alignment horizontal="right" vertical="center"/>
      <protection locked="0"/>
    </xf>
    <xf numFmtId="0" fontId="0" fillId="2" borderId="15" xfId="0" applyFill="1" applyBorder="1"/>
    <xf numFmtId="0" fontId="0" fillId="2" borderId="0" xfId="0" applyFill="1"/>
    <xf numFmtId="0" fontId="25" fillId="2" borderId="0" xfId="0" applyFont="1" applyFill="1" applyAlignment="1">
      <alignment vertical="top" wrapText="1"/>
    </xf>
    <xf numFmtId="0" fontId="29" fillId="2" borderId="0" xfId="0" applyFont="1" applyFill="1" applyAlignment="1">
      <alignment vertical="top"/>
    </xf>
    <xf numFmtId="0" fontId="29" fillId="2" borderId="0" xfId="0" applyFont="1" applyFill="1"/>
    <xf numFmtId="0" fontId="48" fillId="2" borderId="0" xfId="0" applyFont="1" applyFill="1"/>
    <xf numFmtId="0" fontId="0" fillId="2" borderId="0" xfId="0" applyFill="1" applyAlignment="1">
      <alignment vertical="top"/>
    </xf>
    <xf numFmtId="0" fontId="0" fillId="2" borderId="0" xfId="0" applyFill="1" applyAlignment="1">
      <alignment horizontal="justify"/>
    </xf>
    <xf numFmtId="0" fontId="1" fillId="2" borderId="15" xfId="0" applyFont="1" applyFill="1" applyBorder="1"/>
    <xf numFmtId="0" fontId="3" fillId="2" borderId="0" xfId="0" applyFont="1" applyFill="1"/>
    <xf numFmtId="0" fontId="4" fillId="2" borderId="0" xfId="0" applyFont="1" applyFill="1"/>
    <xf numFmtId="0" fontId="0" fillId="2" borderId="0" xfId="0" applyFill="1" applyAlignment="1">
      <alignment horizontal="justify" vertical="top"/>
    </xf>
    <xf numFmtId="0" fontId="14" fillId="7" borderId="1" xfId="0" applyFont="1" applyFill="1" applyBorder="1" applyAlignment="1">
      <alignment horizontal="center" vertical="center" shrinkToFit="1"/>
    </xf>
    <xf numFmtId="0" fontId="0" fillId="2" borderId="44" xfId="0" applyFill="1" applyBorder="1"/>
    <xf numFmtId="0" fontId="14" fillId="7" borderId="3" xfId="0" applyFont="1" applyFill="1" applyBorder="1" applyAlignment="1">
      <alignment horizontal="center" vertical="center"/>
    </xf>
    <xf numFmtId="0" fontId="0" fillId="2" borderId="0" xfId="0" applyFill="1" applyAlignment="1">
      <alignment horizontal="right" vertical="center"/>
    </xf>
    <xf numFmtId="0" fontId="25" fillId="2" borderId="0" xfId="0" applyFont="1" applyFill="1" applyAlignment="1">
      <alignment horizontal="center" vertical="center" wrapText="1"/>
    </xf>
    <xf numFmtId="0" fontId="14" fillId="7" borderId="5" xfId="0" applyFont="1" applyFill="1" applyBorder="1" applyAlignment="1">
      <alignment horizontal="center" vertical="center"/>
    </xf>
    <xf numFmtId="0" fontId="47" fillId="2" borderId="0" xfId="0" applyFont="1" applyFill="1" applyAlignment="1">
      <alignment horizontal="right" vertical="center"/>
    </xf>
    <xf numFmtId="0" fontId="28" fillId="2" borderId="0" xfId="0" applyFont="1" applyFill="1" applyAlignment="1">
      <alignment horizontal="right"/>
    </xf>
    <xf numFmtId="0" fontId="14" fillId="11" borderId="1"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5" xfId="0" applyFont="1" applyFill="1" applyBorder="1" applyAlignment="1">
      <alignment horizontal="center" vertical="center"/>
    </xf>
    <xf numFmtId="0" fontId="14" fillId="9" borderId="1" xfId="0" applyFont="1" applyFill="1" applyBorder="1" applyAlignment="1">
      <alignment horizontal="center" vertical="center"/>
    </xf>
    <xf numFmtId="0" fontId="25" fillId="2" borderId="0" xfId="0" applyFont="1" applyFill="1" applyAlignment="1">
      <alignment horizontal="left" vertical="top" wrapText="1"/>
    </xf>
    <xf numFmtId="0" fontId="14" fillId="9" borderId="3" xfId="0" applyFont="1" applyFill="1" applyBorder="1" applyAlignment="1">
      <alignment horizontal="center" vertical="center"/>
    </xf>
    <xf numFmtId="0" fontId="14" fillId="9" borderId="5" xfId="0" applyFont="1" applyFill="1" applyBorder="1" applyAlignment="1">
      <alignment horizontal="center" vertical="center"/>
    </xf>
    <xf numFmtId="0" fontId="14" fillId="10" borderId="1"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5" xfId="0" applyFont="1" applyFill="1" applyBorder="1" applyAlignment="1">
      <alignment horizontal="center" vertical="center"/>
    </xf>
    <xf numFmtId="0" fontId="14" fillId="2" borderId="0" xfId="0" applyFont="1" applyFill="1" applyAlignment="1">
      <alignment horizontal="center"/>
    </xf>
    <xf numFmtId="2" fontId="0" fillId="2" borderId="0" xfId="0" applyNumberFormat="1" applyFill="1"/>
    <xf numFmtId="0" fontId="49" fillId="2" borderId="40" xfId="0" applyFont="1" applyFill="1" applyBorder="1" applyAlignment="1">
      <alignment wrapText="1"/>
    </xf>
    <xf numFmtId="0" fontId="49" fillId="2" borderId="0" xfId="0" applyFont="1" applyFill="1" applyAlignment="1">
      <alignment wrapText="1"/>
    </xf>
    <xf numFmtId="0" fontId="14" fillId="2" borderId="47" xfId="0" applyFont="1" applyFill="1" applyBorder="1" applyAlignment="1">
      <alignment horizontal="center" vertical="center"/>
    </xf>
    <xf numFmtId="0" fontId="25" fillId="2" borderId="44" xfId="0" applyFont="1" applyFill="1" applyBorder="1" applyAlignment="1">
      <alignment vertical="center"/>
    </xf>
    <xf numFmtId="0" fontId="25" fillId="2" borderId="0" xfId="0" applyFont="1" applyFill="1" applyAlignment="1">
      <alignment vertical="center"/>
    </xf>
    <xf numFmtId="0" fontId="33" fillId="2" borderId="0" xfId="0" applyFont="1" applyFill="1" applyAlignment="1">
      <alignment vertical="top" wrapText="1"/>
    </xf>
    <xf numFmtId="0" fontId="31" fillId="2" borderId="0" xfId="0" applyFont="1" applyFill="1" applyAlignment="1">
      <alignment horizontal="center"/>
    </xf>
    <xf numFmtId="167" fontId="29" fillId="2" borderId="0" xfId="0" applyNumberFormat="1" applyFont="1" applyFill="1" applyAlignment="1">
      <alignment horizontal="right" vertical="center"/>
    </xf>
    <xf numFmtId="0" fontId="31" fillId="2" borderId="0" xfId="0" applyFont="1" applyFill="1" applyAlignment="1">
      <alignment horizontal="center" vertical="center"/>
    </xf>
    <xf numFmtId="0" fontId="29" fillId="2" borderId="0" xfId="0" applyFont="1" applyFill="1" applyAlignment="1">
      <alignment horizontal="right" vertical="center"/>
    </xf>
    <xf numFmtId="0" fontId="36" fillId="2" borderId="0" xfId="0" applyFont="1" applyFill="1" applyAlignment="1">
      <alignment horizontal="center" vertical="center"/>
    </xf>
    <xf numFmtId="2" fontId="29" fillId="2" borderId="0" xfId="0" applyNumberFormat="1" applyFont="1" applyFill="1"/>
    <xf numFmtId="0" fontId="39" fillId="2" borderId="0" xfId="0" applyFont="1" applyFill="1" applyAlignment="1">
      <alignment horizontal="justify" vertical="center"/>
    </xf>
    <xf numFmtId="0" fontId="29" fillId="2" borderId="0" xfId="0" applyFont="1" applyFill="1" applyAlignment="1">
      <alignment horizontal="right"/>
    </xf>
    <xf numFmtId="0" fontId="36" fillId="2" borderId="0" xfId="0" applyFont="1" applyFill="1" applyAlignment="1">
      <alignment horizontal="center"/>
    </xf>
    <xf numFmtId="0" fontId="41" fillId="2" borderId="0" xfId="0" applyFont="1" applyFill="1" applyAlignment="1">
      <alignment horizontal="justify" vertical="center"/>
    </xf>
    <xf numFmtId="0" fontId="42" fillId="2" borderId="0" xfId="0" applyFont="1" applyFill="1" applyAlignment="1">
      <alignment horizontal="justify" vertical="center"/>
    </xf>
    <xf numFmtId="0" fontId="28" fillId="2" borderId="0" xfId="0" applyFont="1" applyFill="1"/>
    <xf numFmtId="0" fontId="28" fillId="2" borderId="0" xfId="0" applyFont="1" applyFill="1" applyAlignment="1">
      <alignment horizontal="center" vertical="center"/>
    </xf>
    <xf numFmtId="0" fontId="28" fillId="2" borderId="0" xfId="0" applyFont="1" applyFill="1" applyAlignment="1">
      <alignment vertical="center"/>
    </xf>
    <xf numFmtId="165" fontId="28" fillId="2" borderId="0" xfId="0" applyNumberFormat="1" applyFont="1" applyFill="1" applyAlignment="1">
      <alignment vertical="center"/>
    </xf>
    <xf numFmtId="165" fontId="28" fillId="2" borderId="0" xfId="0" applyNumberFormat="1" applyFont="1" applyFill="1"/>
    <xf numFmtId="0" fontId="14" fillId="11" borderId="49" xfId="0" applyFont="1" applyFill="1" applyBorder="1" applyAlignment="1">
      <alignment horizontal="center"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xf numFmtId="0" fontId="14" fillId="9" borderId="31" xfId="0" applyFont="1" applyFill="1" applyBorder="1" applyAlignment="1">
      <alignment horizontal="center" vertical="center"/>
    </xf>
    <xf numFmtId="0" fontId="0" fillId="4" borderId="50" xfId="0" applyFill="1" applyBorder="1" applyAlignment="1" applyProtection="1">
      <alignment horizontal="right" vertical="center"/>
      <protection locked="0"/>
    </xf>
    <xf numFmtId="0" fontId="0" fillId="4" borderId="54" xfId="0" applyFill="1" applyBorder="1" applyAlignment="1" applyProtection="1">
      <alignment horizontal="right" vertical="center"/>
      <protection locked="0"/>
    </xf>
    <xf numFmtId="0" fontId="25" fillId="2" borderId="9" xfId="0" applyFont="1" applyFill="1" applyBorder="1" applyAlignment="1">
      <alignment vertical="top" wrapText="1"/>
    </xf>
    <xf numFmtId="0" fontId="0" fillId="12" borderId="0" xfId="0" applyFill="1" applyAlignment="1">
      <alignment vertical="top"/>
    </xf>
    <xf numFmtId="0" fontId="0" fillId="12" borderId="0" xfId="0" applyFill="1"/>
    <xf numFmtId="0" fontId="0" fillId="2" borderId="9" xfId="0" applyFill="1" applyBorder="1" applyAlignment="1">
      <alignment vertical="top"/>
    </xf>
    <xf numFmtId="0" fontId="0" fillId="2" borderId="9" xfId="0" applyFill="1" applyBorder="1" applyAlignment="1">
      <alignment horizontal="justify"/>
    </xf>
    <xf numFmtId="0" fontId="0" fillId="2" borderId="9" xfId="0" applyFill="1" applyBorder="1" applyAlignment="1">
      <alignment horizontal="justify" vertical="top"/>
    </xf>
    <xf numFmtId="0" fontId="0" fillId="12" borderId="43" xfId="0" applyFill="1" applyBorder="1"/>
    <xf numFmtId="0" fontId="20" fillId="2" borderId="1" xfId="0" applyFont="1" applyFill="1" applyBorder="1" applyAlignment="1">
      <alignment horizontal="right" vertical="center"/>
    </xf>
    <xf numFmtId="0" fontId="2" fillId="5" borderId="2" xfId="0" applyFont="1" applyFill="1" applyBorder="1" applyAlignment="1">
      <alignment horizontal="right"/>
    </xf>
    <xf numFmtId="0" fontId="20" fillId="2" borderId="3" xfId="0" applyFont="1" applyFill="1" applyBorder="1" applyAlignment="1">
      <alignment horizontal="right" vertical="center"/>
    </xf>
    <xf numFmtId="0" fontId="2" fillId="5" borderId="4" xfId="0" applyFont="1" applyFill="1" applyBorder="1" applyAlignment="1">
      <alignment horizontal="right"/>
    </xf>
    <xf numFmtId="0" fontId="20" fillId="2" borderId="5" xfId="0" applyFont="1" applyFill="1" applyBorder="1" applyAlignment="1">
      <alignment horizontal="right" vertical="center"/>
    </xf>
    <xf numFmtId="0" fontId="2" fillId="5" borderId="6" xfId="0" applyFont="1" applyFill="1" applyBorder="1" applyAlignment="1">
      <alignment horizontal="right"/>
    </xf>
    <xf numFmtId="0" fontId="0" fillId="2" borderId="9" xfId="0" applyFill="1" applyBorder="1"/>
    <xf numFmtId="0" fontId="0" fillId="2" borderId="16" xfId="0" applyFill="1" applyBorder="1"/>
    <xf numFmtId="0" fontId="0" fillId="2" borderId="17" xfId="0" applyFill="1" applyBorder="1"/>
    <xf numFmtId="0" fontId="49" fillId="2" borderId="17" xfId="0" applyFont="1" applyFill="1" applyBorder="1" applyAlignment="1">
      <alignment wrapText="1"/>
    </xf>
    <xf numFmtId="0" fontId="0" fillId="2" borderId="18" xfId="0" applyFill="1" applyBorder="1"/>
    <xf numFmtId="0" fontId="25" fillId="12" borderId="0" xfId="0" applyFont="1" applyFill="1" applyAlignment="1">
      <alignment vertical="top" wrapText="1"/>
    </xf>
    <xf numFmtId="0" fontId="14" fillId="2" borderId="7" xfId="0" applyFont="1" applyFill="1" applyBorder="1" applyAlignment="1">
      <alignment horizontal="center"/>
    </xf>
    <xf numFmtId="0" fontId="0" fillId="5" borderId="8" xfId="0" applyFill="1" applyBorder="1"/>
    <xf numFmtId="167" fontId="0" fillId="12" borderId="0" xfId="0" applyNumberFormat="1" applyFill="1" applyAlignment="1">
      <alignment horizontal="right" vertical="center"/>
    </xf>
    <xf numFmtId="0" fontId="14" fillId="0" borderId="7" xfId="0" applyFont="1" applyBorder="1" applyAlignment="1">
      <alignment horizontal="center" vertical="center"/>
    </xf>
    <xf numFmtId="167" fontId="0" fillId="5" borderId="8" xfId="0" applyNumberFormat="1" applyFill="1" applyBorder="1" applyAlignment="1">
      <alignment horizontal="right" vertical="center"/>
    </xf>
    <xf numFmtId="0" fontId="0" fillId="5" borderId="8" xfId="0" applyFill="1" applyBorder="1" applyAlignment="1">
      <alignment horizontal="right" vertical="center"/>
    </xf>
    <xf numFmtId="0" fontId="0" fillId="5" borderId="2" xfId="0" applyFill="1" applyBorder="1" applyAlignment="1">
      <alignment horizontal="right" vertical="center"/>
    </xf>
    <xf numFmtId="2" fontId="0" fillId="6" borderId="6" xfId="0" applyNumberFormat="1" applyFill="1" applyBorder="1"/>
    <xf numFmtId="0" fontId="14" fillId="0" borderId="7" xfId="0" applyFont="1" applyBorder="1" applyAlignment="1">
      <alignment horizontal="center"/>
    </xf>
    <xf numFmtId="0" fontId="9" fillId="12" borderId="0" xfId="0" applyFont="1" applyFill="1" applyAlignment="1">
      <alignment horizontal="justify" vertical="center"/>
    </xf>
    <xf numFmtId="0" fontId="0" fillId="12" borderId="0" xfId="0" applyFill="1" applyAlignment="1">
      <alignment horizontal="right" vertical="center"/>
    </xf>
    <xf numFmtId="0" fontId="0" fillId="5" borderId="8" xfId="0" applyFill="1" applyBorder="1" applyAlignment="1">
      <alignment horizontal="right"/>
    </xf>
    <xf numFmtId="0" fontId="0" fillId="12" borderId="0" xfId="0" applyFill="1" applyAlignment="1">
      <alignment horizontal="right"/>
    </xf>
    <xf numFmtId="0" fontId="17" fillId="0" borderId="7" xfId="0" applyFont="1" applyBorder="1" applyAlignment="1">
      <alignment horizontal="center"/>
    </xf>
    <xf numFmtId="2" fontId="0" fillId="6" borderId="13" xfId="0" applyNumberFormat="1" applyFill="1" applyBorder="1"/>
    <xf numFmtId="0" fontId="6" fillId="12" borderId="0" xfId="0" applyFont="1" applyFill="1" applyAlignment="1">
      <alignment horizontal="justify" vertical="center"/>
    </xf>
    <xf numFmtId="2" fontId="0" fillId="12" borderId="0" xfId="0" applyNumberFormat="1" applyFill="1"/>
    <xf numFmtId="0" fontId="5" fillId="12" borderId="0" xfId="0" applyFont="1" applyFill="1" applyAlignment="1">
      <alignment horizontal="justify" vertical="center"/>
    </xf>
    <xf numFmtId="2" fontId="0" fillId="6" borderId="33" xfId="0" applyNumberFormat="1" applyFill="1" applyBorder="1"/>
    <xf numFmtId="0" fontId="1" fillId="12" borderId="0" xfId="0" applyFont="1" applyFill="1"/>
    <xf numFmtId="0" fontId="2" fillId="5" borderId="21" xfId="0" applyFont="1" applyFill="1" applyBorder="1"/>
    <xf numFmtId="0" fontId="2" fillId="5" borderId="6" xfId="0" applyFont="1" applyFill="1" applyBorder="1"/>
    <xf numFmtId="0" fontId="21" fillId="2" borderId="7"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8" xfId="0" applyFont="1" applyFill="1" applyBorder="1" applyAlignment="1">
      <alignment horizontal="center" vertical="center"/>
    </xf>
    <xf numFmtId="0" fontId="17" fillId="0" borderId="7" xfId="0" applyFont="1" applyBorder="1" applyAlignment="1">
      <alignment horizontal="center" vertical="center"/>
    </xf>
    <xf numFmtId="0" fontId="1" fillId="5" borderId="21" xfId="0" applyFont="1" applyFill="1" applyBorder="1"/>
    <xf numFmtId="0" fontId="1" fillId="5" borderId="6" xfId="0" applyFont="1" applyFill="1" applyBorder="1"/>
    <xf numFmtId="0" fontId="1" fillId="5" borderId="22" xfId="0" applyFont="1" applyFill="1" applyBorder="1" applyAlignment="1">
      <alignment vertical="center"/>
    </xf>
    <xf numFmtId="165" fontId="1" fillId="5" borderId="8" xfId="0" applyNumberFormat="1" applyFont="1" applyFill="1" applyBorder="1" applyAlignment="1">
      <alignment vertical="center"/>
    </xf>
    <xf numFmtId="0" fontId="1" fillId="5" borderId="21" xfId="0" applyFont="1" applyFill="1" applyBorder="1" applyAlignment="1">
      <alignment vertical="center"/>
    </xf>
    <xf numFmtId="0" fontId="1" fillId="5" borderId="6" xfId="0" applyFont="1" applyFill="1" applyBorder="1" applyAlignment="1">
      <alignment vertical="center"/>
    </xf>
    <xf numFmtId="0" fontId="17" fillId="2" borderId="7" xfId="0" applyFont="1" applyFill="1" applyBorder="1" applyAlignment="1">
      <alignment horizontal="center"/>
    </xf>
    <xf numFmtId="165" fontId="1" fillId="5" borderId="6" xfId="0" applyNumberFormat="1" applyFont="1" applyFill="1" applyBorder="1"/>
    <xf numFmtId="165" fontId="1" fillId="5" borderId="6" xfId="0" applyNumberFormat="1" applyFont="1" applyFill="1" applyBorder="1" applyAlignment="1">
      <alignment vertical="center"/>
    </xf>
    <xf numFmtId="0" fontId="1" fillId="5" borderId="8" xfId="0" applyFont="1" applyFill="1" applyBorder="1" applyAlignment="1">
      <alignment vertical="center"/>
    </xf>
    <xf numFmtId="2" fontId="0" fillId="3" borderId="13" xfId="0" applyNumberFormat="1" applyFill="1" applyBorder="1" applyAlignment="1">
      <alignment vertical="center"/>
    </xf>
    <xf numFmtId="0" fontId="48" fillId="0" borderId="0" xfId="0" applyFont="1" applyAlignment="1">
      <alignment horizontal="center"/>
    </xf>
    <xf numFmtId="0" fontId="26" fillId="13" borderId="47" xfId="0" applyFont="1" applyFill="1" applyBorder="1" applyAlignment="1">
      <alignment horizontal="center"/>
    </xf>
    <xf numFmtId="0" fontId="26" fillId="13" borderId="48" xfId="0" applyFont="1" applyFill="1" applyBorder="1" applyAlignment="1">
      <alignment horizontal="center"/>
    </xf>
    <xf numFmtId="0" fontId="26" fillId="13" borderId="14" xfId="0" applyFont="1" applyFill="1" applyBorder="1" applyAlignment="1">
      <alignment horizontal="center"/>
    </xf>
    <xf numFmtId="0" fontId="25" fillId="13" borderId="39" xfId="0" applyFont="1" applyFill="1" applyBorder="1" applyAlignment="1">
      <alignment horizontal="left" vertical="top" wrapText="1"/>
    </xf>
    <xf numFmtId="0" fontId="25" fillId="13" borderId="40" xfId="0" applyFont="1" applyFill="1" applyBorder="1" applyAlignment="1">
      <alignment horizontal="left" vertical="top" wrapText="1"/>
    </xf>
    <xf numFmtId="0" fontId="25" fillId="13" borderId="41" xfId="0" applyFont="1" applyFill="1" applyBorder="1" applyAlignment="1">
      <alignment horizontal="left" vertical="top" wrapText="1"/>
    </xf>
    <xf numFmtId="0" fontId="25" fillId="13" borderId="44" xfId="0" applyFont="1" applyFill="1" applyBorder="1" applyAlignment="1">
      <alignment horizontal="left" vertical="top" wrapText="1"/>
    </xf>
    <xf numFmtId="0" fontId="25" fillId="13" borderId="0" xfId="0" applyFont="1" applyFill="1" applyAlignment="1">
      <alignment horizontal="left" vertical="top" wrapText="1"/>
    </xf>
    <xf numFmtId="0" fontId="25" fillId="13" borderId="43" xfId="0" applyFont="1" applyFill="1" applyBorder="1" applyAlignment="1">
      <alignment horizontal="left" vertical="top" wrapText="1"/>
    </xf>
    <xf numFmtId="0" fontId="25" fillId="13" borderId="45" xfId="0" applyFont="1" applyFill="1" applyBorder="1" applyAlignment="1">
      <alignment horizontal="left" vertical="top" wrapText="1"/>
    </xf>
    <xf numFmtId="0" fontId="25" fillId="13" borderId="42" xfId="0" applyFont="1" applyFill="1" applyBorder="1" applyAlignment="1">
      <alignment horizontal="left" vertical="top" wrapText="1"/>
    </xf>
    <xf numFmtId="0" fontId="25" fillId="13" borderId="46" xfId="0" applyFont="1" applyFill="1" applyBorder="1" applyAlignment="1">
      <alignment horizontal="left" vertical="top" wrapText="1"/>
    </xf>
    <xf numFmtId="0" fontId="1" fillId="8" borderId="39"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41" xfId="0" applyFont="1" applyFill="1" applyBorder="1" applyAlignment="1">
      <alignment horizontal="center" vertical="center"/>
    </xf>
    <xf numFmtId="0" fontId="1" fillId="2" borderId="0" xfId="0" applyFont="1" applyFill="1" applyAlignment="1">
      <alignment horizontal="center" vertical="center" wrapText="1"/>
    </xf>
    <xf numFmtId="0" fontId="1" fillId="8" borderId="37" xfId="0" applyFont="1" applyFill="1" applyBorder="1" applyAlignment="1">
      <alignment horizontal="center" vertical="center" textRotation="90"/>
    </xf>
    <xf numFmtId="0" fontId="0" fillId="8" borderId="38" xfId="0" applyFill="1" applyBorder="1" applyAlignment="1">
      <alignment horizontal="center" vertical="center" textRotation="90"/>
    </xf>
    <xf numFmtId="0" fontId="0" fillId="8" borderId="33" xfId="0" applyFill="1" applyBorder="1" applyAlignment="1">
      <alignment horizontal="center" vertical="center" textRotation="90"/>
    </xf>
    <xf numFmtId="0" fontId="0" fillId="7" borderId="24" xfId="0" applyFill="1" applyBorder="1" applyAlignment="1">
      <alignment horizontal="left" vertical="center"/>
    </xf>
    <xf numFmtId="0" fontId="0" fillId="7" borderId="28" xfId="0" applyFill="1" applyBorder="1" applyAlignment="1">
      <alignment horizontal="left" vertical="center"/>
    </xf>
    <xf numFmtId="0" fontId="0" fillId="7" borderId="34" xfId="0" applyFill="1" applyBorder="1" applyAlignment="1">
      <alignment horizontal="left" vertical="center"/>
    </xf>
    <xf numFmtId="0" fontId="0" fillId="7" borderId="10"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0" fillId="7" borderId="35" xfId="0" applyFill="1" applyBorder="1" applyAlignment="1">
      <alignment horizontal="left" vertical="center"/>
    </xf>
    <xf numFmtId="0" fontId="0" fillId="7" borderId="36" xfId="0" applyFill="1" applyBorder="1" applyAlignment="1">
      <alignment horizontal="left" vertical="center"/>
    </xf>
    <xf numFmtId="0" fontId="0" fillId="7" borderId="32" xfId="0" applyFill="1" applyBorder="1" applyAlignment="1">
      <alignment horizontal="left" vertical="center"/>
    </xf>
    <xf numFmtId="0" fontId="1" fillId="8" borderId="38" xfId="0" applyFont="1" applyFill="1" applyBorder="1" applyAlignment="1">
      <alignment horizontal="center" vertical="center" textRotation="90"/>
    </xf>
    <xf numFmtId="0" fontId="1" fillId="8" borderId="33" xfId="0" applyFont="1" applyFill="1" applyBorder="1" applyAlignment="1">
      <alignment horizontal="center" vertical="center" textRotation="90"/>
    </xf>
    <xf numFmtId="0" fontId="0" fillId="11" borderId="16" xfId="0" applyFill="1" applyBorder="1" applyAlignment="1">
      <alignment horizontal="left" vertical="center"/>
    </xf>
    <xf numFmtId="0" fontId="0" fillId="11" borderId="17" xfId="0" applyFill="1" applyBorder="1" applyAlignment="1">
      <alignment horizontal="left" vertical="center"/>
    </xf>
    <xf numFmtId="0" fontId="0" fillId="11" borderId="18" xfId="0" applyFill="1" applyBorder="1" applyAlignment="1">
      <alignment horizontal="left" vertical="center"/>
    </xf>
    <xf numFmtId="0" fontId="0" fillId="11" borderId="10" xfId="0" applyFill="1" applyBorder="1" applyAlignment="1">
      <alignment horizontal="left" vertical="center"/>
    </xf>
    <xf numFmtId="0" fontId="0" fillId="11" borderId="11" xfId="0" applyFill="1" applyBorder="1" applyAlignment="1">
      <alignment horizontal="left" vertical="center"/>
    </xf>
    <xf numFmtId="0" fontId="0" fillId="11" borderId="12" xfId="0" applyFill="1" applyBorder="1" applyAlignment="1">
      <alignment horizontal="left" vertical="center"/>
    </xf>
    <xf numFmtId="0" fontId="0" fillId="11" borderId="51" xfId="0" applyFill="1" applyBorder="1" applyAlignment="1">
      <alignment horizontal="left" vertical="center"/>
    </xf>
    <xf numFmtId="0" fontId="0" fillId="11" borderId="52" xfId="0" applyFill="1" applyBorder="1" applyAlignment="1">
      <alignment horizontal="left" vertical="center"/>
    </xf>
    <xf numFmtId="0" fontId="0" fillId="11" borderId="53" xfId="0" applyFill="1" applyBorder="1" applyAlignment="1">
      <alignment horizontal="left" vertical="center"/>
    </xf>
    <xf numFmtId="0" fontId="0" fillId="9" borderId="27" xfId="0" applyFill="1" applyBorder="1" applyAlignment="1">
      <alignment horizontal="left" vertical="center"/>
    </xf>
    <xf numFmtId="0" fontId="0" fillId="9" borderId="28" xfId="0" applyFill="1" applyBorder="1" applyAlignment="1">
      <alignment horizontal="left" vertical="center"/>
    </xf>
    <xf numFmtId="0" fontId="0" fillId="9" borderId="34" xfId="0" applyFill="1" applyBorder="1" applyAlignment="1">
      <alignment horizontal="left" vertical="center"/>
    </xf>
    <xf numFmtId="0" fontId="0" fillId="9" borderId="29"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31" xfId="0" applyFill="1" applyBorder="1" applyAlignment="1">
      <alignment horizontal="left" vertical="center"/>
    </xf>
    <xf numFmtId="0" fontId="0" fillId="9" borderId="36" xfId="0" applyFill="1" applyBorder="1" applyAlignment="1">
      <alignment horizontal="left" vertical="center"/>
    </xf>
    <xf numFmtId="0" fontId="0" fillId="9" borderId="32" xfId="0" applyFill="1" applyBorder="1" applyAlignment="1">
      <alignment horizontal="left" vertical="center"/>
    </xf>
    <xf numFmtId="0" fontId="40" fillId="2" borderId="0" xfId="0" applyFont="1" applyFill="1" applyAlignment="1">
      <alignment horizontal="center" vertical="center"/>
    </xf>
    <xf numFmtId="0" fontId="34" fillId="2" borderId="0" xfId="0" applyFont="1" applyFill="1" applyAlignment="1">
      <alignment horizontal="center" vertical="center"/>
    </xf>
    <xf numFmtId="0" fontId="50" fillId="2" borderId="47" xfId="0" applyFont="1" applyFill="1" applyBorder="1" applyAlignment="1">
      <alignment horizontal="center" wrapText="1"/>
    </xf>
    <xf numFmtId="0" fontId="49" fillId="2" borderId="48" xfId="0" applyFont="1" applyFill="1" applyBorder="1" applyAlignment="1">
      <alignment horizontal="center" wrapText="1"/>
    </xf>
    <xf numFmtId="0" fontId="49" fillId="2" borderId="14" xfId="0" applyFont="1" applyFill="1" applyBorder="1" applyAlignment="1">
      <alignment horizontal="center" wrapText="1"/>
    </xf>
    <xf numFmtId="0" fontId="0" fillId="10" borderId="16" xfId="0" applyFill="1" applyBorder="1" applyAlignment="1">
      <alignment horizontal="left" vertical="center"/>
    </xf>
    <xf numFmtId="0" fontId="0" fillId="10" borderId="17" xfId="0" applyFill="1" applyBorder="1" applyAlignment="1">
      <alignment horizontal="left" vertical="center"/>
    </xf>
    <xf numFmtId="0" fontId="0" fillId="10" borderId="18" xfId="0" applyFill="1" applyBorder="1" applyAlignment="1">
      <alignment horizontal="left" vertical="center"/>
    </xf>
    <xf numFmtId="0" fontId="49" fillId="2" borderId="27" xfId="0" applyFont="1" applyFill="1" applyBorder="1" applyAlignment="1">
      <alignment horizontal="left" wrapText="1"/>
    </xf>
    <xf numFmtId="0" fontId="49" fillId="2" borderId="28" xfId="0" applyFont="1" applyFill="1" applyBorder="1" applyAlignment="1">
      <alignment horizontal="left" wrapText="1"/>
    </xf>
    <xf numFmtId="0" fontId="49" fillId="2" borderId="25" xfId="0" applyFont="1" applyFill="1" applyBorder="1" applyAlignment="1">
      <alignment horizontal="left" wrapText="1"/>
    </xf>
    <xf numFmtId="0" fontId="0" fillId="10" borderId="10" xfId="0" applyFill="1" applyBorder="1" applyAlignment="1">
      <alignment horizontal="left" vertical="center"/>
    </xf>
    <xf numFmtId="0" fontId="0" fillId="10" borderId="11" xfId="0" applyFill="1" applyBorder="1" applyAlignment="1">
      <alignment horizontal="left" vertical="center"/>
    </xf>
    <xf numFmtId="0" fontId="0" fillId="10" borderId="12" xfId="0" applyFill="1" applyBorder="1" applyAlignment="1">
      <alignment horizontal="left" vertical="center"/>
    </xf>
    <xf numFmtId="0" fontId="49" fillId="2" borderId="45" xfId="0" applyFont="1" applyFill="1" applyBorder="1" applyAlignment="1">
      <alignment horizontal="left" wrapText="1"/>
    </xf>
    <xf numFmtId="0" fontId="49" fillId="2" borderId="42" xfId="0" applyFont="1" applyFill="1" applyBorder="1" applyAlignment="1">
      <alignment horizontal="left" wrapText="1"/>
    </xf>
    <xf numFmtId="0" fontId="49" fillId="2" borderId="46" xfId="0" applyFont="1" applyFill="1" applyBorder="1" applyAlignment="1">
      <alignment horizontal="left" wrapText="1"/>
    </xf>
    <xf numFmtId="0" fontId="0" fillId="10" borderId="35" xfId="0" applyFill="1" applyBorder="1" applyAlignment="1">
      <alignment horizontal="left" vertical="center"/>
    </xf>
    <xf numFmtId="0" fontId="0" fillId="10" borderId="36" xfId="0" applyFill="1" applyBorder="1" applyAlignment="1">
      <alignment horizontal="left" vertical="center"/>
    </xf>
    <xf numFmtId="0" fontId="0" fillId="10" borderId="32" xfId="0" applyFill="1" applyBorder="1" applyAlignment="1">
      <alignment horizontal="left" vertical="center"/>
    </xf>
    <xf numFmtId="0" fontId="25" fillId="2" borderId="47"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14" xfId="0" applyFont="1" applyFill="1" applyBorder="1" applyAlignment="1">
      <alignment horizontal="center" vertical="center"/>
    </xf>
    <xf numFmtId="0" fontId="35" fillId="2" borderId="0" xfId="0" applyFont="1" applyFill="1" applyAlignment="1">
      <alignment horizontal="center"/>
    </xf>
    <xf numFmtId="0" fontId="33" fillId="2" borderId="0" xfId="0" applyFont="1" applyFill="1" applyAlignment="1">
      <alignment horizontal="left" vertical="top" wrapText="1"/>
    </xf>
    <xf numFmtId="0" fontId="36" fillId="2" borderId="0" xfId="0" applyFont="1" applyFill="1" applyAlignment="1">
      <alignment horizontal="center" vertical="center"/>
    </xf>
    <xf numFmtId="0" fontId="31" fillId="2" borderId="0" xfId="0" applyFont="1" applyFill="1" applyAlignment="1">
      <alignment horizontal="center" vertical="center"/>
    </xf>
    <xf numFmtId="0" fontId="29" fillId="2" borderId="0" xfId="0" applyFont="1" applyFill="1" applyAlignment="1">
      <alignment horizontal="center"/>
    </xf>
    <xf numFmtId="0" fontId="28" fillId="2" borderId="0" xfId="0" applyFont="1" applyFill="1" applyAlignment="1">
      <alignment horizontal="center" vertical="center"/>
    </xf>
    <xf numFmtId="0" fontId="43" fillId="2" borderId="0" xfId="0" applyFont="1" applyFill="1" applyAlignment="1">
      <alignment horizontal="center"/>
    </xf>
    <xf numFmtId="0" fontId="44" fillId="2" borderId="0" xfId="0" applyFont="1" applyFill="1" applyAlignment="1">
      <alignment horizontal="center"/>
    </xf>
    <xf numFmtId="164" fontId="28" fillId="2" borderId="0" xfId="0" applyNumberFormat="1" applyFont="1" applyFill="1" applyAlignment="1">
      <alignment horizontal="center" vertical="center"/>
    </xf>
    <xf numFmtId="0" fontId="28" fillId="2" borderId="0" xfId="0" applyFont="1" applyFill="1" applyAlignment="1">
      <alignment horizontal="center"/>
    </xf>
    <xf numFmtId="0" fontId="26" fillId="12" borderId="0" xfId="0" applyFont="1" applyFill="1" applyAlignment="1">
      <alignment horizontal="center"/>
    </xf>
    <xf numFmtId="0" fontId="25" fillId="12" borderId="0" xfId="0" applyFont="1" applyFill="1" applyAlignment="1">
      <alignment horizontal="left" vertical="top" wrapText="1"/>
    </xf>
    <xf numFmtId="0" fontId="0" fillId="12" borderId="0" xfId="0" applyFill="1" applyAlignment="1">
      <alignment horizontal="center"/>
    </xf>
    <xf numFmtId="0" fontId="0" fillId="10" borderId="24" xfId="0" applyFill="1" applyBorder="1" applyAlignment="1">
      <alignment horizontal="left" vertical="center"/>
    </xf>
    <xf numFmtId="0" fontId="0" fillId="10" borderId="28" xfId="0" applyFill="1" applyBorder="1" applyAlignment="1">
      <alignment horizontal="left" vertical="center"/>
    </xf>
    <xf numFmtId="0" fontId="0" fillId="10" borderId="34" xfId="0" applyFill="1" applyBorder="1" applyAlignment="1">
      <alignment horizontal="left" vertical="center"/>
    </xf>
    <xf numFmtId="0" fontId="0" fillId="11" borderId="24" xfId="0" applyFill="1" applyBorder="1" applyAlignment="1">
      <alignment horizontal="left" vertical="center"/>
    </xf>
    <xf numFmtId="0" fontId="0" fillId="11" borderId="28" xfId="0" applyFill="1" applyBorder="1" applyAlignment="1">
      <alignment horizontal="left" vertical="center"/>
    </xf>
    <xf numFmtId="0" fontId="0" fillId="11" borderId="34" xfId="0" applyFill="1" applyBorder="1" applyAlignment="1">
      <alignment horizontal="left" vertical="center"/>
    </xf>
    <xf numFmtId="0" fontId="0" fillId="11" borderId="35" xfId="0" applyFill="1" applyBorder="1" applyAlignment="1">
      <alignment horizontal="left" vertical="center"/>
    </xf>
    <xf numFmtId="0" fontId="0" fillId="11" borderId="36" xfId="0" applyFill="1" applyBorder="1" applyAlignment="1">
      <alignment horizontal="left" vertical="center"/>
    </xf>
    <xf numFmtId="0" fontId="0" fillId="11" borderId="32" xfId="0" applyFill="1" applyBorder="1" applyAlignment="1">
      <alignment horizontal="left" vertical="center"/>
    </xf>
    <xf numFmtId="0" fontId="0" fillId="9" borderId="24" xfId="0" applyFill="1" applyBorder="1" applyAlignment="1">
      <alignment horizontal="left" vertical="center"/>
    </xf>
    <xf numFmtId="0" fontId="0" fillId="9" borderId="10" xfId="0" applyFill="1" applyBorder="1" applyAlignment="1">
      <alignment horizontal="left" vertical="center"/>
    </xf>
    <xf numFmtId="0" fontId="0" fillId="9" borderId="35" xfId="0" applyFill="1" applyBorder="1" applyAlignment="1">
      <alignment horizontal="left" vertical="center"/>
    </xf>
    <xf numFmtId="0" fontId="8" fillId="12" borderId="0" xfId="0" applyFont="1" applyFill="1" applyAlignment="1">
      <alignment horizontal="center"/>
    </xf>
    <xf numFmtId="0" fontId="7" fillId="12" borderId="0" xfId="0" applyFont="1" applyFill="1" applyAlignment="1">
      <alignment horizontal="center"/>
    </xf>
    <xf numFmtId="0" fontId="1" fillId="5" borderId="19"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20" xfId="0" applyFont="1" applyFill="1" applyBorder="1" applyAlignment="1">
      <alignment horizontal="center"/>
    </xf>
    <xf numFmtId="0" fontId="1" fillId="5" borderId="2" xfId="0" applyFont="1" applyFill="1" applyBorder="1" applyAlignment="1">
      <alignment horizontal="center"/>
    </xf>
    <xf numFmtId="0" fontId="17" fillId="0" borderId="23" xfId="0" applyFont="1" applyBorder="1" applyAlignment="1">
      <alignment horizontal="center" vertical="center"/>
    </xf>
    <xf numFmtId="0" fontId="17" fillId="0" borderId="26" xfId="0" applyFont="1" applyBorder="1" applyAlignment="1">
      <alignment horizontal="center" vertical="center"/>
    </xf>
    <xf numFmtId="0" fontId="1" fillId="5" borderId="5"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164" fontId="2" fillId="5" borderId="20"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6" xfId="0" applyFont="1" applyFill="1" applyBorder="1" applyAlignment="1">
      <alignment horizontal="center" vertical="center"/>
    </xf>
    <xf numFmtId="0" fontId="17" fillId="0" borderId="1" xfId="0" applyFont="1" applyBorder="1" applyAlignment="1">
      <alignment horizontal="center" vertical="center"/>
    </xf>
    <xf numFmtId="0" fontId="14" fillId="0" borderId="5" xfId="0" applyFont="1" applyBorder="1" applyAlignment="1">
      <alignment horizontal="center" vertical="center"/>
    </xf>
    <xf numFmtId="0" fontId="19" fillId="0" borderId="1" xfId="0" applyFont="1" applyBorder="1" applyAlignment="1">
      <alignment horizontal="center" vertical="center"/>
    </xf>
    <xf numFmtId="0" fontId="13" fillId="0" borderId="5" xfId="0" applyFont="1" applyBorder="1" applyAlignment="1">
      <alignment horizontal="center" vertical="center"/>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5FFE8"/>
      <color rgb="FFFFFF99"/>
      <color rgb="FFE2FA50"/>
      <color rgb="FFFCFDDB"/>
      <color rgb="FFD5F4FF"/>
      <color rgb="FFFFE5E5"/>
      <color rgb="FFEDE2F6"/>
      <color rgb="FFDCC5ED"/>
      <color rgb="FFF8FA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2.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jpe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5.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4.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3.png"/></Relationships>
</file>

<file path=xl/drawings/drawing1.xml><?xml version="1.0" encoding="utf-8"?>
<xdr:wsDr xmlns:xdr="http://schemas.openxmlformats.org/drawingml/2006/spreadsheetDrawing" xmlns:a="http://schemas.openxmlformats.org/drawingml/2006/main">
  <xdr:oneCellAnchor>
    <xdr:from>
      <xdr:col>7</xdr:col>
      <xdr:colOff>276225</xdr:colOff>
      <xdr:row>59</xdr:row>
      <xdr:rowOff>0</xdr:rowOff>
    </xdr:from>
    <xdr:ext cx="65" cy="172227"/>
    <xdr:sp macro="" textlink="">
      <xdr:nvSpPr>
        <xdr:cNvPr id="2" name="CaixaDeTexto 1">
          <a:extLst>
            <a:ext uri="{FF2B5EF4-FFF2-40B4-BE49-F238E27FC236}">
              <a16:creationId xmlns:a16="http://schemas.microsoft.com/office/drawing/2014/main" id="{A1525195-184A-4635-B426-BA8B5C921A1C}"/>
            </a:ext>
          </a:extLst>
        </xdr:cNvPr>
        <xdr:cNvSpPr txBox="1"/>
      </xdr:nvSpPr>
      <xdr:spPr>
        <a:xfrm>
          <a:off x="5286375" y="13535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21</xdr:col>
      <xdr:colOff>0</xdr:colOff>
      <xdr:row>62</xdr:row>
      <xdr:rowOff>0</xdr:rowOff>
    </xdr:from>
    <xdr:ext cx="65" cy="172227"/>
    <xdr:sp macro="" textlink="">
      <xdr:nvSpPr>
        <xdr:cNvPr id="3" name="CaixaDeTexto 2">
          <a:extLst>
            <a:ext uri="{FF2B5EF4-FFF2-40B4-BE49-F238E27FC236}">
              <a16:creationId xmlns:a16="http://schemas.microsoft.com/office/drawing/2014/main" id="{8BF3E5AB-BF90-47C9-B2F1-6AA43A29AE11}"/>
            </a:ext>
          </a:extLst>
        </xdr:cNvPr>
        <xdr:cNvSpPr txBox="1"/>
      </xdr:nvSpPr>
      <xdr:spPr>
        <a:xfrm>
          <a:off x="13515975" y="14220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37</xdr:row>
      <xdr:rowOff>0</xdr:rowOff>
    </xdr:from>
    <xdr:ext cx="65" cy="172227"/>
    <xdr:sp macro="" textlink="">
      <xdr:nvSpPr>
        <xdr:cNvPr id="4" name="CaixaDeTexto 3">
          <a:extLst>
            <a:ext uri="{FF2B5EF4-FFF2-40B4-BE49-F238E27FC236}">
              <a16:creationId xmlns:a16="http://schemas.microsoft.com/office/drawing/2014/main" id="{B8D39EC8-D5A4-43FB-98C4-4D1AFFE2A4F0}"/>
            </a:ext>
          </a:extLst>
        </xdr:cNvPr>
        <xdr:cNvSpPr txBox="1"/>
      </xdr:nvSpPr>
      <xdr:spPr>
        <a:xfrm>
          <a:off x="5286375" y="8505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35</xdr:row>
      <xdr:rowOff>0</xdr:rowOff>
    </xdr:from>
    <xdr:ext cx="65" cy="172227"/>
    <xdr:sp macro="" textlink="">
      <xdr:nvSpPr>
        <xdr:cNvPr id="5" name="CaixaDeTexto 4">
          <a:extLst>
            <a:ext uri="{FF2B5EF4-FFF2-40B4-BE49-F238E27FC236}">
              <a16:creationId xmlns:a16="http://schemas.microsoft.com/office/drawing/2014/main" id="{5A49DE19-8BA9-4A49-9E3C-798701F0CA0B}"/>
            </a:ext>
          </a:extLst>
        </xdr:cNvPr>
        <xdr:cNvSpPr txBox="1"/>
      </xdr:nvSpPr>
      <xdr:spPr>
        <a:xfrm>
          <a:off x="14363700" y="8048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45</xdr:row>
      <xdr:rowOff>0</xdr:rowOff>
    </xdr:from>
    <xdr:ext cx="65" cy="172227"/>
    <xdr:sp macro="" textlink="">
      <xdr:nvSpPr>
        <xdr:cNvPr id="6" name="CaixaDeTexto 5">
          <a:extLst>
            <a:ext uri="{FF2B5EF4-FFF2-40B4-BE49-F238E27FC236}">
              <a16:creationId xmlns:a16="http://schemas.microsoft.com/office/drawing/2014/main" id="{5AADC66A-4F9C-4F8C-8CD0-5A3383EF2638}"/>
            </a:ext>
          </a:extLst>
        </xdr:cNvPr>
        <xdr:cNvSpPr txBox="1"/>
      </xdr:nvSpPr>
      <xdr:spPr>
        <a:xfrm>
          <a:off x="5286375" y="1033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47</xdr:row>
      <xdr:rowOff>0</xdr:rowOff>
    </xdr:from>
    <xdr:ext cx="65" cy="172227"/>
    <xdr:sp macro="" textlink="">
      <xdr:nvSpPr>
        <xdr:cNvPr id="7" name="CaixaDeTexto 6">
          <a:extLst>
            <a:ext uri="{FF2B5EF4-FFF2-40B4-BE49-F238E27FC236}">
              <a16:creationId xmlns:a16="http://schemas.microsoft.com/office/drawing/2014/main" id="{0D7AEE23-9AE0-4C1F-AE65-CEC604F13304}"/>
            </a:ext>
          </a:extLst>
        </xdr:cNvPr>
        <xdr:cNvSpPr txBox="1"/>
      </xdr:nvSpPr>
      <xdr:spPr>
        <a:xfrm>
          <a:off x="14363700" y="10791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58</xdr:row>
      <xdr:rowOff>0</xdr:rowOff>
    </xdr:from>
    <xdr:ext cx="65" cy="172227"/>
    <xdr:sp macro="" textlink="">
      <xdr:nvSpPr>
        <xdr:cNvPr id="8" name="CaixaDeTexto 7">
          <a:extLst>
            <a:ext uri="{FF2B5EF4-FFF2-40B4-BE49-F238E27FC236}">
              <a16:creationId xmlns:a16="http://schemas.microsoft.com/office/drawing/2014/main" id="{4882C1BC-ED42-4EBE-A7B9-BD9B8E54C32D}"/>
            </a:ext>
          </a:extLst>
        </xdr:cNvPr>
        <xdr:cNvSpPr txBox="1"/>
      </xdr:nvSpPr>
      <xdr:spPr>
        <a:xfrm>
          <a:off x="5286375" y="13306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xdr:col>
      <xdr:colOff>19050</xdr:colOff>
      <xdr:row>96</xdr:row>
      <xdr:rowOff>33337</xdr:rowOff>
    </xdr:from>
    <xdr:ext cx="332335" cy="172227"/>
    <mc:AlternateContent xmlns:mc="http://schemas.openxmlformats.org/markup-compatibility/2006" xmlns:a14="http://schemas.microsoft.com/office/drawing/2010/main">
      <mc:Choice Requires="a14">
        <xdr:sp macro="" textlink="">
          <xdr:nvSpPr>
            <xdr:cNvPr id="9" name="CaixaDeTexto 8">
              <a:extLst>
                <a:ext uri="{FF2B5EF4-FFF2-40B4-BE49-F238E27FC236}">
                  <a16:creationId xmlns:a16="http://schemas.microsoft.com/office/drawing/2014/main" id="{1EA25EFA-AB55-408B-8BCA-D3B3BC2B8346}"/>
                </a:ext>
              </a:extLst>
            </xdr:cNvPr>
            <xdr:cNvSpPr txBox="1"/>
          </xdr:nvSpPr>
          <xdr:spPr>
            <a:xfrm>
              <a:off x="542925" y="22026562"/>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𝑨</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9" name="CaixaDeTexto 8">
              <a:extLst>
                <a:ext uri="{FF2B5EF4-FFF2-40B4-BE49-F238E27FC236}">
                  <a16:creationId xmlns:a16="http://schemas.microsoft.com/office/drawing/2014/main" id="{1EA25EFA-AB55-408B-8BCA-D3B3BC2B8346}"/>
                </a:ext>
              </a:extLst>
            </xdr:cNvPr>
            <xdr:cNvSpPr txBox="1"/>
          </xdr:nvSpPr>
          <xdr:spPr>
            <a:xfrm>
              <a:off x="542925" y="22026562"/>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𝒁_𝑨</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oneCellAnchor>
    <xdr:from>
      <xdr:col>19</xdr:col>
      <xdr:colOff>0</xdr:colOff>
      <xdr:row>8</xdr:row>
      <xdr:rowOff>0</xdr:rowOff>
    </xdr:from>
    <xdr:ext cx="65" cy="172227"/>
    <xdr:sp macro="" textlink="">
      <xdr:nvSpPr>
        <xdr:cNvPr id="28" name="CaixaDeTexto 27">
          <a:extLst>
            <a:ext uri="{FF2B5EF4-FFF2-40B4-BE49-F238E27FC236}">
              <a16:creationId xmlns:a16="http://schemas.microsoft.com/office/drawing/2014/main" id="{422A8270-6502-4FC2-B487-2C4A0178EC02}"/>
            </a:ext>
          </a:extLst>
        </xdr:cNvPr>
        <xdr:cNvSpPr txBox="1"/>
      </xdr:nvSpPr>
      <xdr:spPr>
        <a:xfrm>
          <a:off x="12487275"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0</xdr:row>
      <xdr:rowOff>57150</xdr:rowOff>
    </xdr:from>
    <xdr:to>
      <xdr:col>9</xdr:col>
      <xdr:colOff>76553</xdr:colOff>
      <xdr:row>8</xdr:row>
      <xdr:rowOff>0</xdr:rowOff>
    </xdr:to>
    <xdr:pic>
      <xdr:nvPicPr>
        <xdr:cNvPr id="30" name="Imagem 29">
          <a:extLst>
            <a:ext uri="{FF2B5EF4-FFF2-40B4-BE49-F238E27FC236}">
              <a16:creationId xmlns:a16="http://schemas.microsoft.com/office/drawing/2014/main" id="{91F5E269-0C80-4640-BE0E-D54F1879DE91}"/>
            </a:ext>
          </a:extLst>
        </xdr:cNvPr>
        <xdr:cNvPicPr>
          <a:picLocks noChangeAspect="1"/>
        </xdr:cNvPicPr>
      </xdr:nvPicPr>
      <xdr:blipFill>
        <a:blip xmlns:r="http://schemas.openxmlformats.org/officeDocument/2006/relationships" r:embed="rId1"/>
        <a:stretch>
          <a:fillRect/>
        </a:stretch>
      </xdr:blipFill>
      <xdr:spPr>
        <a:xfrm>
          <a:off x="285750" y="57150"/>
          <a:ext cx="5982053" cy="1771650"/>
        </a:xfrm>
        <a:prstGeom prst="rect">
          <a:avLst/>
        </a:prstGeom>
      </xdr:spPr>
    </xdr:pic>
    <xdr:clientData/>
  </xdr:twoCellAnchor>
  <xdr:twoCellAnchor editAs="oneCell">
    <xdr:from>
      <xdr:col>1</xdr:col>
      <xdr:colOff>0</xdr:colOff>
      <xdr:row>8</xdr:row>
      <xdr:rowOff>171450</xdr:rowOff>
    </xdr:from>
    <xdr:to>
      <xdr:col>3</xdr:col>
      <xdr:colOff>542925</xdr:colOff>
      <xdr:row>9</xdr:row>
      <xdr:rowOff>200025</xdr:rowOff>
    </xdr:to>
    <xdr:pic>
      <xdr:nvPicPr>
        <xdr:cNvPr id="35" name="Imagem 34">
          <a:extLst>
            <a:ext uri="{FF2B5EF4-FFF2-40B4-BE49-F238E27FC236}">
              <a16:creationId xmlns:a16="http://schemas.microsoft.com/office/drawing/2014/main" id="{0C67D042-FDA5-474A-8086-89FA67092B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59</xdr:row>
      <xdr:rowOff>0</xdr:rowOff>
    </xdr:from>
    <xdr:ext cx="65" cy="172227"/>
    <xdr:sp macro="" textlink="">
      <xdr:nvSpPr>
        <xdr:cNvPr id="15" name="CaixaDeTexto 14">
          <a:extLst>
            <a:ext uri="{FF2B5EF4-FFF2-40B4-BE49-F238E27FC236}">
              <a16:creationId xmlns:a16="http://schemas.microsoft.com/office/drawing/2014/main" id="{00000000-0008-0000-0000-00000F000000}"/>
            </a:ext>
          </a:extLst>
        </xdr:cNvPr>
        <xdr:cNvSpPr txBox="1"/>
      </xdr:nvSpPr>
      <xdr:spPr>
        <a:xfrm>
          <a:off x="7543800" y="775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21</xdr:col>
      <xdr:colOff>0</xdr:colOff>
      <xdr:row>62</xdr:row>
      <xdr:rowOff>0</xdr:rowOff>
    </xdr:from>
    <xdr:ext cx="65" cy="172227"/>
    <xdr:sp macro="" textlink="">
      <xdr:nvSpPr>
        <xdr:cNvPr id="197" name="CaixaDeTexto 196">
          <a:extLst>
            <a:ext uri="{FF2B5EF4-FFF2-40B4-BE49-F238E27FC236}">
              <a16:creationId xmlns:a16="http://schemas.microsoft.com/office/drawing/2014/main" id="{00000000-0008-0000-0000-0000C5000000}"/>
            </a:ext>
          </a:extLst>
        </xdr:cNvPr>
        <xdr:cNvSpPr txBox="1"/>
      </xdr:nvSpPr>
      <xdr:spPr>
        <a:xfrm>
          <a:off x="1743075"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37</xdr:row>
      <xdr:rowOff>0</xdr:rowOff>
    </xdr:from>
    <xdr:ext cx="65" cy="172227"/>
    <xdr:sp macro="" textlink="">
      <xdr:nvSpPr>
        <xdr:cNvPr id="331" name="CaixaDeTexto 330">
          <a:extLst>
            <a:ext uri="{FF2B5EF4-FFF2-40B4-BE49-F238E27FC236}">
              <a16:creationId xmlns:a16="http://schemas.microsoft.com/office/drawing/2014/main" id="{00000000-0008-0000-0000-00004B010000}"/>
            </a:ext>
          </a:extLst>
        </xdr:cNvPr>
        <xdr:cNvSpPr txBox="1"/>
      </xdr:nvSpPr>
      <xdr:spPr>
        <a:xfrm>
          <a:off x="4800600"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35</xdr:row>
      <xdr:rowOff>0</xdr:rowOff>
    </xdr:from>
    <xdr:ext cx="65" cy="172227"/>
    <xdr:sp macro="" textlink="">
      <xdr:nvSpPr>
        <xdr:cNvPr id="332" name="CaixaDeTexto 331">
          <a:extLst>
            <a:ext uri="{FF2B5EF4-FFF2-40B4-BE49-F238E27FC236}">
              <a16:creationId xmlns:a16="http://schemas.microsoft.com/office/drawing/2014/main" id="{00000000-0008-0000-0000-00004C010000}"/>
            </a:ext>
          </a:extLst>
        </xdr:cNvPr>
        <xdr:cNvSpPr txBox="1"/>
      </xdr:nvSpPr>
      <xdr:spPr>
        <a:xfrm>
          <a:off x="8791575"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45</xdr:row>
      <xdr:rowOff>0</xdr:rowOff>
    </xdr:from>
    <xdr:ext cx="65" cy="172227"/>
    <xdr:sp macro="" textlink="">
      <xdr:nvSpPr>
        <xdr:cNvPr id="337" name="CaixaDeTexto 336">
          <a:extLst>
            <a:ext uri="{FF2B5EF4-FFF2-40B4-BE49-F238E27FC236}">
              <a16:creationId xmlns:a16="http://schemas.microsoft.com/office/drawing/2014/main" id="{00000000-0008-0000-0000-000051010000}"/>
            </a:ext>
          </a:extLst>
        </xdr:cNvPr>
        <xdr:cNvSpPr txBox="1"/>
      </xdr:nvSpPr>
      <xdr:spPr>
        <a:xfrm>
          <a:off x="480060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47</xdr:row>
      <xdr:rowOff>0</xdr:rowOff>
    </xdr:from>
    <xdr:ext cx="65" cy="172227"/>
    <xdr:sp macro="" textlink="">
      <xdr:nvSpPr>
        <xdr:cNvPr id="338" name="CaixaDeTexto 337">
          <a:extLst>
            <a:ext uri="{FF2B5EF4-FFF2-40B4-BE49-F238E27FC236}">
              <a16:creationId xmlns:a16="http://schemas.microsoft.com/office/drawing/2014/main" id="{00000000-0008-0000-0000-000052010000}"/>
            </a:ext>
          </a:extLst>
        </xdr:cNvPr>
        <xdr:cNvSpPr txBox="1"/>
      </xdr:nvSpPr>
      <xdr:spPr>
        <a:xfrm>
          <a:off x="879157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58</xdr:row>
      <xdr:rowOff>0</xdr:rowOff>
    </xdr:from>
    <xdr:ext cx="65" cy="172227"/>
    <xdr:sp macro="" textlink="">
      <xdr:nvSpPr>
        <xdr:cNvPr id="113" name="CaixaDeTexto 112">
          <a:extLst>
            <a:ext uri="{FF2B5EF4-FFF2-40B4-BE49-F238E27FC236}">
              <a16:creationId xmlns:a16="http://schemas.microsoft.com/office/drawing/2014/main" id="{4BD6A28C-C2E3-4608-B228-ED7AA4CB0F93}"/>
            </a:ext>
          </a:extLst>
        </xdr:cNvPr>
        <xdr:cNvSpPr txBox="1"/>
      </xdr:nvSpPr>
      <xdr:spPr>
        <a:xfrm>
          <a:off x="4781550"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xdr:col>
      <xdr:colOff>19050</xdr:colOff>
      <xdr:row>96</xdr:row>
      <xdr:rowOff>33337</xdr:rowOff>
    </xdr:from>
    <xdr:ext cx="332335" cy="172227"/>
    <mc:AlternateContent xmlns:mc="http://schemas.openxmlformats.org/markup-compatibility/2006" xmlns:a14="http://schemas.microsoft.com/office/drawing/2010/main">
      <mc:Choice Requires="a14">
        <xdr:sp macro="" textlink="">
          <xdr:nvSpPr>
            <xdr:cNvPr id="10" name="CaixaDeTexto 9">
              <a:extLst>
                <a:ext uri="{FF2B5EF4-FFF2-40B4-BE49-F238E27FC236}">
                  <a16:creationId xmlns:a16="http://schemas.microsoft.com/office/drawing/2014/main" id="{ABA4211D-3BE9-41BB-B324-CBEA1C31743D}"/>
                </a:ext>
              </a:extLst>
            </xdr:cNvPr>
            <xdr:cNvSpPr txBox="1"/>
          </xdr:nvSpPr>
          <xdr:spPr>
            <a:xfrm>
              <a:off x="542925" y="21978937"/>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𝑨</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10" name="CaixaDeTexto 9">
              <a:extLst>
                <a:ext uri="{FF2B5EF4-FFF2-40B4-BE49-F238E27FC236}">
                  <a16:creationId xmlns:a16="http://schemas.microsoft.com/office/drawing/2014/main" id="{ABA4211D-3BE9-41BB-B324-CBEA1C31743D}"/>
                </a:ext>
              </a:extLst>
            </xdr:cNvPr>
            <xdr:cNvSpPr txBox="1"/>
          </xdr:nvSpPr>
          <xdr:spPr>
            <a:xfrm>
              <a:off x="542925" y="21978937"/>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𝒁_𝑨</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twoCellAnchor>
    <xdr:from>
      <xdr:col>2</xdr:col>
      <xdr:colOff>0</xdr:colOff>
      <xdr:row>60</xdr:row>
      <xdr:rowOff>0</xdr:rowOff>
    </xdr:from>
    <xdr:to>
      <xdr:col>3</xdr:col>
      <xdr:colOff>962025</xdr:colOff>
      <xdr:row>60</xdr:row>
      <xdr:rowOff>209550</xdr:rowOff>
    </xdr:to>
    <xdr:pic>
      <xdr:nvPicPr>
        <xdr:cNvPr id="99" name="Imagem 98">
          <a:extLst>
            <a:ext uri="{FF2B5EF4-FFF2-40B4-BE49-F238E27FC236}">
              <a16:creationId xmlns:a16="http://schemas.microsoft.com/office/drawing/2014/main" id="{2F99BC1C-489E-4CFA-BD51-A4AC534546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7442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48</xdr:row>
      <xdr:rowOff>0</xdr:rowOff>
    </xdr:from>
    <xdr:to>
      <xdr:col>3</xdr:col>
      <xdr:colOff>933450</xdr:colOff>
      <xdr:row>48</xdr:row>
      <xdr:rowOff>209550</xdr:rowOff>
    </xdr:to>
    <xdr:pic>
      <xdr:nvPicPr>
        <xdr:cNvPr id="106" name="Imagem 105">
          <a:extLst>
            <a:ext uri="{FF2B5EF4-FFF2-40B4-BE49-F238E27FC236}">
              <a16:creationId xmlns:a16="http://schemas.microsoft.com/office/drawing/2014/main" id="{E267D7E2-232C-4673-8EAE-9CC60C504F0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8001000"/>
          <a:ext cx="1314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xdr:row>
      <xdr:rowOff>28575</xdr:rowOff>
    </xdr:from>
    <xdr:to>
      <xdr:col>3</xdr:col>
      <xdr:colOff>495300</xdr:colOff>
      <xdr:row>53</xdr:row>
      <xdr:rowOff>200025</xdr:rowOff>
    </xdr:to>
    <xdr:pic>
      <xdr:nvPicPr>
        <xdr:cNvPr id="107" name="Imagem 106">
          <a:extLst>
            <a:ext uri="{FF2B5EF4-FFF2-40B4-BE49-F238E27FC236}">
              <a16:creationId xmlns:a16="http://schemas.microsoft.com/office/drawing/2014/main" id="{3EDDDA52-020F-404F-8DCB-60D50BBC77A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9401175"/>
          <a:ext cx="8763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9525</xdr:colOff>
      <xdr:row>10</xdr:row>
      <xdr:rowOff>219075</xdr:rowOff>
    </xdr:from>
    <xdr:to>
      <xdr:col>23</xdr:col>
      <xdr:colOff>619125</xdr:colOff>
      <xdr:row>11</xdr:row>
      <xdr:rowOff>171450</xdr:rowOff>
    </xdr:to>
    <xdr:pic>
      <xdr:nvPicPr>
        <xdr:cNvPr id="136" name="Imagem 135">
          <a:extLst>
            <a:ext uri="{FF2B5EF4-FFF2-40B4-BE49-F238E27FC236}">
              <a16:creationId xmlns:a16="http://schemas.microsoft.com/office/drawing/2014/main" id="{AC891BF2-4F19-4959-9B88-312B508FC21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31908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13</xdr:row>
      <xdr:rowOff>209550</xdr:rowOff>
    </xdr:from>
    <xdr:to>
      <xdr:col>23</xdr:col>
      <xdr:colOff>352425</xdr:colOff>
      <xdr:row>14</xdr:row>
      <xdr:rowOff>180975</xdr:rowOff>
    </xdr:to>
    <xdr:pic>
      <xdr:nvPicPr>
        <xdr:cNvPr id="139" name="Imagem 138">
          <a:extLst>
            <a:ext uri="{FF2B5EF4-FFF2-40B4-BE49-F238E27FC236}">
              <a16:creationId xmlns:a16="http://schemas.microsoft.com/office/drawing/2014/main" id="{5AD2BAD5-3055-40FA-B081-70E1077A1975}"/>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4095750"/>
          <a:ext cx="8667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12</xdr:row>
      <xdr:rowOff>209550</xdr:rowOff>
    </xdr:from>
    <xdr:to>
      <xdr:col>24</xdr:col>
      <xdr:colOff>161925</xdr:colOff>
      <xdr:row>13</xdr:row>
      <xdr:rowOff>161925</xdr:rowOff>
    </xdr:to>
    <xdr:pic>
      <xdr:nvPicPr>
        <xdr:cNvPr id="140" name="Imagem 139">
          <a:extLst>
            <a:ext uri="{FF2B5EF4-FFF2-40B4-BE49-F238E27FC236}">
              <a16:creationId xmlns:a16="http://schemas.microsoft.com/office/drawing/2014/main" id="{B9289839-6160-466E-BC6F-D47667B31EC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3867150"/>
          <a:ext cx="15240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11</xdr:row>
      <xdr:rowOff>209550</xdr:rowOff>
    </xdr:from>
    <xdr:to>
      <xdr:col>23</xdr:col>
      <xdr:colOff>285750</xdr:colOff>
      <xdr:row>12</xdr:row>
      <xdr:rowOff>161925</xdr:rowOff>
    </xdr:to>
    <xdr:pic>
      <xdr:nvPicPr>
        <xdr:cNvPr id="141" name="Imagem 140">
          <a:extLst>
            <a:ext uri="{FF2B5EF4-FFF2-40B4-BE49-F238E27FC236}">
              <a16:creationId xmlns:a16="http://schemas.microsoft.com/office/drawing/2014/main" id="{1838CE92-74C9-4DAE-BDB7-3095831A41EE}"/>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3638550"/>
          <a:ext cx="8001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xdr:colOff>
      <xdr:row>46</xdr:row>
      <xdr:rowOff>85725</xdr:rowOff>
    </xdr:from>
    <xdr:to>
      <xdr:col>6</xdr:col>
      <xdr:colOff>304800</xdr:colOff>
      <xdr:row>47</xdr:row>
      <xdr:rowOff>219075</xdr:rowOff>
    </xdr:to>
    <xdr:pic>
      <xdr:nvPicPr>
        <xdr:cNvPr id="88" name="Imagem 87">
          <a:extLst>
            <a:ext uri="{FF2B5EF4-FFF2-40B4-BE49-F238E27FC236}">
              <a16:creationId xmlns:a16="http://schemas.microsoft.com/office/drawing/2014/main" id="{2EA1BA29-23A7-4D4B-968E-0EA9EB3CC23D}"/>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38475" y="7629525"/>
          <a:ext cx="6762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114300</xdr:rowOff>
    </xdr:from>
    <xdr:to>
      <xdr:col>3</xdr:col>
      <xdr:colOff>285750</xdr:colOff>
      <xdr:row>29</xdr:row>
      <xdr:rowOff>200025</xdr:rowOff>
    </xdr:to>
    <xdr:pic>
      <xdr:nvPicPr>
        <xdr:cNvPr id="90" name="Imagem 89">
          <a:extLst>
            <a:ext uri="{FF2B5EF4-FFF2-40B4-BE49-F238E27FC236}">
              <a16:creationId xmlns:a16="http://schemas.microsoft.com/office/drawing/2014/main" id="{86D9B291-251C-4C2D-A6D1-2E97FB047B5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000500"/>
          <a:ext cx="6667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31</xdr:row>
      <xdr:rowOff>114300</xdr:rowOff>
    </xdr:from>
    <xdr:to>
      <xdr:col>3</xdr:col>
      <xdr:colOff>276225</xdr:colOff>
      <xdr:row>32</xdr:row>
      <xdr:rowOff>200025</xdr:rowOff>
    </xdr:to>
    <xdr:pic>
      <xdr:nvPicPr>
        <xdr:cNvPr id="93" name="Imagem 92">
          <a:extLst>
            <a:ext uri="{FF2B5EF4-FFF2-40B4-BE49-F238E27FC236}">
              <a16:creationId xmlns:a16="http://schemas.microsoft.com/office/drawing/2014/main" id="{8F47FDCA-D396-4844-A475-9C230814969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686300"/>
          <a:ext cx="6572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95250</xdr:rowOff>
    </xdr:from>
    <xdr:to>
      <xdr:col>3</xdr:col>
      <xdr:colOff>704850</xdr:colOff>
      <xdr:row>37</xdr:row>
      <xdr:rowOff>209550</xdr:rowOff>
    </xdr:to>
    <xdr:pic>
      <xdr:nvPicPr>
        <xdr:cNvPr id="95" name="Imagem 94">
          <a:extLst>
            <a:ext uri="{FF2B5EF4-FFF2-40B4-BE49-F238E27FC236}">
              <a16:creationId xmlns:a16="http://schemas.microsoft.com/office/drawing/2014/main" id="{6A151FCD-942F-48B7-953E-0E102C92396A}"/>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810250"/>
          <a:ext cx="10858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95250</xdr:rowOff>
    </xdr:from>
    <xdr:to>
      <xdr:col>3</xdr:col>
      <xdr:colOff>647700</xdr:colOff>
      <xdr:row>40</xdr:row>
      <xdr:rowOff>209550</xdr:rowOff>
    </xdr:to>
    <xdr:pic>
      <xdr:nvPicPr>
        <xdr:cNvPr id="96" name="Imagem 95">
          <a:extLst>
            <a:ext uri="{FF2B5EF4-FFF2-40B4-BE49-F238E27FC236}">
              <a16:creationId xmlns:a16="http://schemas.microsoft.com/office/drawing/2014/main" id="{077CCE5A-F34F-4193-82A1-CE1C5552E298}"/>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496050"/>
          <a:ext cx="1028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44</xdr:row>
      <xdr:rowOff>19050</xdr:rowOff>
    </xdr:from>
    <xdr:to>
      <xdr:col>3</xdr:col>
      <xdr:colOff>352425</xdr:colOff>
      <xdr:row>45</xdr:row>
      <xdr:rowOff>200025</xdr:rowOff>
    </xdr:to>
    <xdr:pic>
      <xdr:nvPicPr>
        <xdr:cNvPr id="97" name="Imagem 96">
          <a:extLst>
            <a:ext uri="{FF2B5EF4-FFF2-40B4-BE49-F238E27FC236}">
              <a16:creationId xmlns:a16="http://schemas.microsoft.com/office/drawing/2014/main" id="{8491E03B-BAF4-47F9-827E-70314712FA23}"/>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7562850"/>
          <a:ext cx="7334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56</xdr:row>
      <xdr:rowOff>0</xdr:rowOff>
    </xdr:from>
    <xdr:to>
      <xdr:col>3</xdr:col>
      <xdr:colOff>1028700</xdr:colOff>
      <xdr:row>56</xdr:row>
      <xdr:rowOff>190500</xdr:rowOff>
    </xdr:to>
    <xdr:pic>
      <xdr:nvPicPr>
        <xdr:cNvPr id="98" name="Imagem 97">
          <a:extLst>
            <a:ext uri="{FF2B5EF4-FFF2-40B4-BE49-F238E27FC236}">
              <a16:creationId xmlns:a16="http://schemas.microsoft.com/office/drawing/2014/main" id="{B2FCC88C-76E4-4293-90BC-5FD756B124CD}"/>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287000"/>
          <a:ext cx="1409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72</xdr:row>
      <xdr:rowOff>28575</xdr:rowOff>
    </xdr:from>
    <xdr:to>
      <xdr:col>3</xdr:col>
      <xdr:colOff>952500</xdr:colOff>
      <xdr:row>73</xdr:row>
      <xdr:rowOff>200025</xdr:rowOff>
    </xdr:to>
    <xdr:pic>
      <xdr:nvPicPr>
        <xdr:cNvPr id="102" name="Imagem 101">
          <a:extLst>
            <a:ext uri="{FF2B5EF4-FFF2-40B4-BE49-F238E27FC236}">
              <a16:creationId xmlns:a16="http://schemas.microsoft.com/office/drawing/2014/main" id="{9A62B312-6F19-489D-A527-4DAB13A53BE4}"/>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973175"/>
          <a:ext cx="1333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85</xdr:row>
      <xdr:rowOff>47625</xdr:rowOff>
    </xdr:from>
    <xdr:to>
      <xdr:col>4</xdr:col>
      <xdr:colOff>47625</xdr:colOff>
      <xdr:row>86</xdr:row>
      <xdr:rowOff>200025</xdr:rowOff>
    </xdr:to>
    <xdr:pic>
      <xdr:nvPicPr>
        <xdr:cNvPr id="117" name="Imagem 116">
          <a:extLst>
            <a:ext uri="{FF2B5EF4-FFF2-40B4-BE49-F238E27FC236}">
              <a16:creationId xmlns:a16="http://schemas.microsoft.com/office/drawing/2014/main" id="{AED9AF96-411B-4944-BC41-E399E1DDB9DC}"/>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6964025"/>
          <a:ext cx="14763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19050</xdr:rowOff>
    </xdr:from>
    <xdr:to>
      <xdr:col>3</xdr:col>
      <xdr:colOff>933450</xdr:colOff>
      <xdr:row>80</xdr:row>
      <xdr:rowOff>190500</xdr:rowOff>
    </xdr:to>
    <xdr:pic>
      <xdr:nvPicPr>
        <xdr:cNvPr id="128" name="Imagem 127">
          <a:extLst>
            <a:ext uri="{FF2B5EF4-FFF2-40B4-BE49-F238E27FC236}">
              <a16:creationId xmlns:a16="http://schemas.microsoft.com/office/drawing/2014/main" id="{EC055303-3BE8-4608-924C-0510640C2E22}"/>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563850"/>
          <a:ext cx="13144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xdr:row>
      <xdr:rowOff>28575</xdr:rowOff>
    </xdr:from>
    <xdr:to>
      <xdr:col>4</xdr:col>
      <xdr:colOff>533400</xdr:colOff>
      <xdr:row>67</xdr:row>
      <xdr:rowOff>190500</xdr:rowOff>
    </xdr:to>
    <xdr:pic>
      <xdr:nvPicPr>
        <xdr:cNvPr id="129" name="Imagem 128">
          <a:extLst>
            <a:ext uri="{FF2B5EF4-FFF2-40B4-BE49-F238E27FC236}">
              <a16:creationId xmlns:a16="http://schemas.microsoft.com/office/drawing/2014/main" id="{E6C9B253-9DC1-4E18-81C9-5DE057DA2B45}"/>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601575"/>
          <a:ext cx="19621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19</xdr:col>
      <xdr:colOff>0</xdr:colOff>
      <xdr:row>8</xdr:row>
      <xdr:rowOff>0</xdr:rowOff>
    </xdr:from>
    <xdr:ext cx="65" cy="172227"/>
    <xdr:sp macro="" textlink="">
      <xdr:nvSpPr>
        <xdr:cNvPr id="36" name="CaixaDeTexto 35">
          <a:extLst>
            <a:ext uri="{FF2B5EF4-FFF2-40B4-BE49-F238E27FC236}">
              <a16:creationId xmlns:a16="http://schemas.microsoft.com/office/drawing/2014/main" id="{5D85CB02-D85E-4827-BD8D-A84117E4A668}"/>
            </a:ext>
          </a:extLst>
        </xdr:cNvPr>
        <xdr:cNvSpPr txBox="1"/>
      </xdr:nvSpPr>
      <xdr:spPr>
        <a:xfrm>
          <a:off x="14411325" y="8686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8</xdr:col>
      <xdr:colOff>28575</xdr:colOff>
      <xdr:row>25</xdr:row>
      <xdr:rowOff>114300</xdr:rowOff>
    </xdr:from>
    <xdr:to>
      <xdr:col>10</xdr:col>
      <xdr:colOff>685800</xdr:colOff>
      <xdr:row>27</xdr:row>
      <xdr:rowOff>180409</xdr:rowOff>
    </xdr:to>
    <xdr:pic>
      <xdr:nvPicPr>
        <xdr:cNvPr id="2" name="Imagem 1">
          <a:extLst>
            <a:ext uri="{FF2B5EF4-FFF2-40B4-BE49-F238E27FC236}">
              <a16:creationId xmlns:a16="http://schemas.microsoft.com/office/drawing/2014/main" id="{5561571E-600F-4FD7-BF2D-A5FE00FF6F8D}"/>
            </a:ext>
          </a:extLst>
        </xdr:cNvPr>
        <xdr:cNvPicPr>
          <a:picLocks noChangeAspect="1"/>
        </xdr:cNvPicPr>
      </xdr:nvPicPr>
      <xdr:blipFill>
        <a:blip xmlns:r="http://schemas.openxmlformats.org/officeDocument/2006/relationships" r:embed="rId19"/>
        <a:stretch>
          <a:fillRect/>
        </a:stretch>
      </xdr:blipFill>
      <xdr:spPr>
        <a:xfrm>
          <a:off x="5372100" y="5829300"/>
          <a:ext cx="1704975" cy="523309"/>
        </a:xfrm>
        <a:prstGeom prst="rect">
          <a:avLst/>
        </a:prstGeom>
      </xdr:spPr>
    </xdr:pic>
    <xdr:clientData/>
  </xdr:twoCellAnchor>
  <xdr:twoCellAnchor editAs="oneCell">
    <xdr:from>
      <xdr:col>1</xdr:col>
      <xdr:colOff>0</xdr:colOff>
      <xdr:row>0</xdr:row>
      <xdr:rowOff>57150</xdr:rowOff>
    </xdr:from>
    <xdr:to>
      <xdr:col>9</xdr:col>
      <xdr:colOff>76553</xdr:colOff>
      <xdr:row>8</xdr:row>
      <xdr:rowOff>0</xdr:rowOff>
    </xdr:to>
    <xdr:pic>
      <xdr:nvPicPr>
        <xdr:cNvPr id="7" name="Imagem 6">
          <a:extLst>
            <a:ext uri="{FF2B5EF4-FFF2-40B4-BE49-F238E27FC236}">
              <a16:creationId xmlns:a16="http://schemas.microsoft.com/office/drawing/2014/main" id="{A2902309-852A-40A3-A446-7E268A9CB279}"/>
            </a:ext>
          </a:extLst>
        </xdr:cNvPr>
        <xdr:cNvPicPr>
          <a:picLocks noChangeAspect="1"/>
        </xdr:cNvPicPr>
      </xdr:nvPicPr>
      <xdr:blipFill>
        <a:blip xmlns:r="http://schemas.openxmlformats.org/officeDocument/2006/relationships" r:embed="rId20"/>
        <a:stretch>
          <a:fillRect/>
        </a:stretch>
      </xdr:blipFill>
      <xdr:spPr>
        <a:xfrm>
          <a:off x="285750" y="57150"/>
          <a:ext cx="5982053" cy="1771650"/>
        </a:xfrm>
        <a:prstGeom prst="rect">
          <a:avLst/>
        </a:prstGeom>
      </xdr:spPr>
    </xdr:pic>
    <xdr:clientData/>
  </xdr:twoCellAnchor>
  <xdr:twoCellAnchor>
    <xdr:from>
      <xdr:col>5</xdr:col>
      <xdr:colOff>9525</xdr:colOff>
      <xdr:row>35</xdr:row>
      <xdr:rowOff>104775</xdr:rowOff>
    </xdr:from>
    <xdr:to>
      <xdr:col>6</xdr:col>
      <xdr:colOff>1333500</xdr:colOff>
      <xdr:row>36</xdr:row>
      <xdr:rowOff>200025</xdr:rowOff>
    </xdr:to>
    <xdr:pic>
      <xdr:nvPicPr>
        <xdr:cNvPr id="9" name="Imagem 8">
          <a:extLst>
            <a:ext uri="{FF2B5EF4-FFF2-40B4-BE49-F238E27FC236}">
              <a16:creationId xmlns:a16="http://schemas.microsoft.com/office/drawing/2014/main" id="{CB376924-2F90-4663-A683-3EE47CAFCB22}"/>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8105775"/>
          <a:ext cx="1704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xdr:colOff>
      <xdr:row>39</xdr:row>
      <xdr:rowOff>28575</xdr:rowOff>
    </xdr:from>
    <xdr:to>
      <xdr:col>7</xdr:col>
      <xdr:colOff>781050</xdr:colOff>
      <xdr:row>40</xdr:row>
      <xdr:rowOff>200025</xdr:rowOff>
    </xdr:to>
    <xdr:pic>
      <xdr:nvPicPr>
        <xdr:cNvPr id="11" name="Imagem 10">
          <a:extLst>
            <a:ext uri="{FF2B5EF4-FFF2-40B4-BE49-F238E27FC236}">
              <a16:creationId xmlns:a16="http://schemas.microsoft.com/office/drawing/2014/main" id="{A4C4C6CB-C076-4612-AC70-B7470FD8A51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8943975"/>
          <a:ext cx="26670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xdr:colOff>
      <xdr:row>42</xdr:row>
      <xdr:rowOff>104775</xdr:rowOff>
    </xdr:from>
    <xdr:to>
      <xdr:col>6</xdr:col>
      <xdr:colOff>1352550</xdr:colOff>
      <xdr:row>43</xdr:row>
      <xdr:rowOff>200025</xdr:rowOff>
    </xdr:to>
    <xdr:pic>
      <xdr:nvPicPr>
        <xdr:cNvPr id="12" name="Imagem 11">
          <a:extLst>
            <a:ext uri="{FF2B5EF4-FFF2-40B4-BE49-F238E27FC236}">
              <a16:creationId xmlns:a16="http://schemas.microsoft.com/office/drawing/2014/main" id="{4A47D589-4866-4128-9640-F160C624A189}"/>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9705975"/>
          <a:ext cx="17240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38100</xdr:rowOff>
    </xdr:from>
    <xdr:to>
      <xdr:col>8</xdr:col>
      <xdr:colOff>200025</xdr:colOff>
      <xdr:row>33</xdr:row>
      <xdr:rowOff>209550</xdr:rowOff>
    </xdr:to>
    <xdr:pic>
      <xdr:nvPicPr>
        <xdr:cNvPr id="13" name="Imagem 12">
          <a:extLst>
            <a:ext uri="{FF2B5EF4-FFF2-40B4-BE49-F238E27FC236}">
              <a16:creationId xmlns:a16="http://schemas.microsoft.com/office/drawing/2014/main" id="{A82B26D4-3CFF-47DD-9D38-6E2A57430FB4}"/>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14675" y="7353300"/>
          <a:ext cx="28956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171450</xdr:rowOff>
    </xdr:from>
    <xdr:to>
      <xdr:col>3</xdr:col>
      <xdr:colOff>542925</xdr:colOff>
      <xdr:row>9</xdr:row>
      <xdr:rowOff>200025</xdr:rowOff>
    </xdr:to>
    <xdr:pic>
      <xdr:nvPicPr>
        <xdr:cNvPr id="14" name="Imagem 13">
          <a:extLst>
            <a:ext uri="{FF2B5EF4-FFF2-40B4-BE49-F238E27FC236}">
              <a16:creationId xmlns:a16="http://schemas.microsoft.com/office/drawing/2014/main" id="{82299EB0-3D95-0FCD-72A3-DD612E54D29A}"/>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51750-38F2-44D6-820A-25284B37B677}">
  <dimension ref="A1:AJ110"/>
  <sheetViews>
    <sheetView tabSelected="1" zoomScaleNormal="100" workbookViewId="0">
      <selection activeCell="H12" sqref="H12"/>
    </sheetView>
  </sheetViews>
  <sheetFormatPr defaultRowHeight="18" customHeight="1" x14ac:dyDescent="0.25"/>
  <cols>
    <col min="1" max="1" width="4.28515625" style="5" customWidth="1"/>
    <col min="2" max="2" width="3.5703125" style="5" customWidth="1"/>
    <col min="3" max="3" width="7" style="5" customWidth="1"/>
    <col min="4" max="4" width="15.7109375" style="5" customWidth="1"/>
    <col min="5" max="5" width="16.140625" style="5" customWidth="1"/>
    <col min="6" max="6" width="5.7109375" style="5" customWidth="1"/>
    <col min="7" max="7" width="22.7109375" style="5" customWidth="1"/>
    <col min="8" max="8" width="12" style="5" bestFit="1" customWidth="1"/>
    <col min="9" max="9" width="5.7109375" style="5" customWidth="1"/>
    <col min="10" max="10" width="10" style="5" customWidth="1"/>
    <col min="11" max="12" width="12.7109375" style="5" customWidth="1"/>
    <col min="13" max="15" width="7.7109375" style="5" customWidth="1"/>
    <col min="16" max="16" width="12.7109375" style="5" customWidth="1"/>
    <col min="17" max="21" width="7.7109375" style="5" customWidth="1"/>
    <col min="22" max="22" width="12.7109375" style="8" customWidth="1"/>
    <col min="23" max="23" width="7.7109375" style="8" customWidth="1"/>
    <col min="24" max="24" width="12.7109375" style="8" customWidth="1"/>
    <col min="25" max="25" width="7.7109375" style="8" customWidth="1"/>
    <col min="26" max="26" width="12.7109375" style="8" customWidth="1"/>
    <col min="27" max="27" width="7.7109375" style="8" customWidth="1"/>
    <col min="28" max="28" width="12.7109375" style="8" customWidth="1"/>
    <col min="29" max="36" width="9.140625" style="8"/>
    <col min="37" max="16384" width="9.140625" style="5"/>
  </cols>
  <sheetData>
    <row r="1" spans="1:28" ht="18" customHeight="1" x14ac:dyDescent="0.25">
      <c r="A1" s="4"/>
      <c r="Q1" s="6"/>
      <c r="R1" s="6"/>
      <c r="S1" s="6"/>
      <c r="T1" s="6"/>
      <c r="U1" s="6"/>
      <c r="V1" s="7"/>
      <c r="W1" s="7"/>
      <c r="X1" s="7"/>
      <c r="Y1" s="7"/>
      <c r="Z1" s="7"/>
      <c r="AA1" s="7"/>
      <c r="AB1" s="7"/>
    </row>
    <row r="2" spans="1:28" ht="18" customHeight="1" x14ac:dyDescent="0.25">
      <c r="A2" s="4"/>
      <c r="L2" s="9"/>
      <c r="M2" s="9"/>
      <c r="Q2" s="10"/>
      <c r="R2" s="10"/>
      <c r="S2" s="10"/>
      <c r="T2" s="10"/>
      <c r="U2" s="10"/>
      <c r="V2" s="7"/>
      <c r="W2" s="7"/>
      <c r="X2" s="7"/>
      <c r="Y2" s="7"/>
      <c r="Z2" s="7"/>
      <c r="AA2" s="7"/>
      <c r="AB2" s="7"/>
    </row>
    <row r="3" spans="1:28" ht="18" customHeight="1" x14ac:dyDescent="0.25">
      <c r="A3" s="4"/>
      <c r="L3" s="120"/>
      <c r="M3" s="120"/>
      <c r="N3" s="120"/>
      <c r="O3" s="120"/>
      <c r="P3" s="120"/>
      <c r="Q3" s="120"/>
      <c r="R3" s="120"/>
      <c r="S3" s="120"/>
      <c r="T3" s="120"/>
      <c r="U3" s="10"/>
      <c r="V3" s="7"/>
      <c r="W3" s="7"/>
      <c r="X3" s="7"/>
      <c r="Y3" s="7"/>
      <c r="Z3" s="7"/>
      <c r="AA3" s="7"/>
      <c r="AB3" s="7"/>
    </row>
    <row r="4" spans="1:28" ht="18" customHeight="1" thickBot="1" x14ac:dyDescent="0.3">
      <c r="A4" s="4"/>
      <c r="Q4" s="10"/>
      <c r="R4" s="10"/>
      <c r="S4" s="10"/>
      <c r="T4" s="10"/>
      <c r="U4" s="10"/>
      <c r="V4" s="7"/>
      <c r="W4" s="7"/>
      <c r="X4" s="7"/>
      <c r="Y4" s="7"/>
      <c r="Z4" s="7"/>
      <c r="AA4" s="7"/>
      <c r="AB4" s="7"/>
    </row>
    <row r="5" spans="1:28" ht="18" customHeight="1" thickBot="1" x14ac:dyDescent="0.35">
      <c r="A5" s="4"/>
      <c r="L5" s="121" t="s">
        <v>87</v>
      </c>
      <c r="M5" s="122"/>
      <c r="N5" s="122"/>
      <c r="O5" s="122"/>
      <c r="P5" s="122"/>
      <c r="Q5" s="122"/>
      <c r="R5" s="122"/>
      <c r="S5" s="122"/>
      <c r="T5" s="123"/>
      <c r="U5" s="10"/>
      <c r="V5" s="7"/>
      <c r="W5" s="7"/>
      <c r="X5" s="7"/>
      <c r="Y5" s="7"/>
      <c r="Z5" s="7"/>
      <c r="AA5" s="7"/>
      <c r="AB5" s="7"/>
    </row>
    <row r="6" spans="1:28" ht="18" customHeight="1" x14ac:dyDescent="0.25">
      <c r="A6" s="4"/>
      <c r="L6" s="124" t="s">
        <v>88</v>
      </c>
      <c r="M6" s="125"/>
      <c r="N6" s="125"/>
      <c r="O6" s="125"/>
      <c r="P6" s="125"/>
      <c r="Q6" s="125"/>
      <c r="R6" s="125"/>
      <c r="S6" s="125"/>
      <c r="T6" s="126"/>
      <c r="U6" s="10"/>
      <c r="V6" s="7"/>
      <c r="W6" s="7"/>
      <c r="X6" s="7"/>
      <c r="Y6" s="7"/>
      <c r="Z6" s="7"/>
      <c r="AA6" s="7"/>
      <c r="AB6" s="7"/>
    </row>
    <row r="7" spans="1:28" ht="18" customHeight="1" x14ac:dyDescent="0.25">
      <c r="A7" s="4"/>
      <c r="L7" s="127"/>
      <c r="M7" s="128"/>
      <c r="N7" s="128"/>
      <c r="O7" s="128"/>
      <c r="P7" s="128"/>
      <c r="Q7" s="128"/>
      <c r="R7" s="128"/>
      <c r="S7" s="128"/>
      <c r="T7" s="129"/>
      <c r="U7" s="10"/>
      <c r="V7" s="7"/>
      <c r="W7" s="7"/>
      <c r="X7" s="7"/>
      <c r="Y7" s="7"/>
      <c r="Z7" s="7"/>
      <c r="AA7" s="7"/>
      <c r="AB7" s="7"/>
    </row>
    <row r="8" spans="1:28" ht="18" customHeight="1" x14ac:dyDescent="0.25">
      <c r="A8" s="4"/>
      <c r="L8" s="127"/>
      <c r="M8" s="128"/>
      <c r="N8" s="128"/>
      <c r="O8" s="128"/>
      <c r="P8" s="128"/>
      <c r="Q8" s="128"/>
      <c r="R8" s="128"/>
      <c r="S8" s="128"/>
      <c r="T8" s="129"/>
      <c r="U8" s="10"/>
      <c r="V8" s="7"/>
      <c r="W8" s="7"/>
      <c r="X8" s="7"/>
      <c r="Y8" s="7"/>
      <c r="Z8" s="7"/>
      <c r="AA8" s="7"/>
      <c r="AB8" s="7"/>
    </row>
    <row r="9" spans="1:28" ht="18" customHeight="1" x14ac:dyDescent="0.25">
      <c r="A9" s="4"/>
      <c r="K9" s="6"/>
      <c r="L9" s="127"/>
      <c r="M9" s="128"/>
      <c r="N9" s="128"/>
      <c r="O9" s="128"/>
      <c r="P9" s="128"/>
      <c r="Q9" s="128"/>
      <c r="R9" s="128"/>
      <c r="S9" s="128"/>
      <c r="T9" s="129"/>
      <c r="U9" s="11"/>
    </row>
    <row r="10" spans="1:28" ht="18" customHeight="1" thickBot="1" x14ac:dyDescent="0.3">
      <c r="A10" s="12"/>
      <c r="B10" s="13"/>
      <c r="C10" s="14"/>
      <c r="D10" s="14"/>
      <c r="E10" s="14"/>
      <c r="K10" s="6"/>
      <c r="L10" s="127"/>
      <c r="M10" s="128"/>
      <c r="N10" s="128"/>
      <c r="O10" s="128"/>
      <c r="P10" s="128"/>
      <c r="Q10" s="128"/>
      <c r="R10" s="128"/>
      <c r="S10" s="128"/>
      <c r="T10" s="129"/>
      <c r="U10" s="15"/>
    </row>
    <row r="11" spans="1:28" ht="18" customHeight="1" thickBot="1" x14ac:dyDescent="0.3">
      <c r="A11" s="4"/>
      <c r="B11" s="133" t="s">
        <v>70</v>
      </c>
      <c r="C11" s="134"/>
      <c r="D11" s="134"/>
      <c r="E11" s="134"/>
      <c r="F11" s="134"/>
      <c r="G11" s="134"/>
      <c r="H11" s="135"/>
      <c r="J11" s="136"/>
      <c r="K11" s="136"/>
      <c r="L11" s="127"/>
      <c r="M11" s="128"/>
      <c r="N11" s="128"/>
      <c r="O11" s="128"/>
      <c r="P11" s="128"/>
      <c r="Q11" s="128"/>
      <c r="R11" s="128"/>
      <c r="S11" s="128"/>
      <c r="T11" s="129"/>
      <c r="U11" s="15"/>
    </row>
    <row r="12" spans="1:28" ht="18.95" customHeight="1" x14ac:dyDescent="0.25">
      <c r="A12" s="4"/>
      <c r="B12" s="137" t="s">
        <v>89</v>
      </c>
      <c r="C12" s="16" t="s">
        <v>4</v>
      </c>
      <c r="D12" s="140" t="s">
        <v>75</v>
      </c>
      <c r="E12" s="141"/>
      <c r="F12" s="141"/>
      <c r="G12" s="142"/>
      <c r="H12" s="2"/>
      <c r="J12" s="136"/>
      <c r="K12" s="136"/>
      <c r="L12" s="127"/>
      <c r="M12" s="128"/>
      <c r="N12" s="128"/>
      <c r="O12" s="128"/>
      <c r="P12" s="128"/>
      <c r="Q12" s="128"/>
      <c r="R12" s="128"/>
      <c r="S12" s="128"/>
      <c r="T12" s="129"/>
      <c r="U12" s="15"/>
    </row>
    <row r="13" spans="1:28" ht="18.95" customHeight="1" x14ac:dyDescent="0.25">
      <c r="A13" s="4"/>
      <c r="B13" s="138"/>
      <c r="C13" s="18" t="s">
        <v>6</v>
      </c>
      <c r="D13" s="143" t="s">
        <v>74</v>
      </c>
      <c r="E13" s="144"/>
      <c r="F13" s="144"/>
      <c r="G13" s="145"/>
      <c r="H13" s="1"/>
      <c r="J13" s="136"/>
      <c r="K13" s="136"/>
      <c r="L13" s="127"/>
      <c r="M13" s="128"/>
      <c r="N13" s="128"/>
      <c r="O13" s="128"/>
      <c r="P13" s="128"/>
      <c r="Q13" s="128"/>
      <c r="R13" s="128"/>
      <c r="S13" s="128"/>
      <c r="T13" s="129"/>
      <c r="U13" s="15"/>
    </row>
    <row r="14" spans="1:28" ht="18.95" customHeight="1" x14ac:dyDescent="0.25">
      <c r="A14" s="4"/>
      <c r="B14" s="138"/>
      <c r="C14" s="18" t="s">
        <v>7</v>
      </c>
      <c r="D14" s="143" t="s">
        <v>73</v>
      </c>
      <c r="E14" s="144"/>
      <c r="F14" s="144"/>
      <c r="G14" s="145"/>
      <c r="H14" s="1"/>
      <c r="J14" s="19"/>
      <c r="K14" s="20"/>
      <c r="L14" s="127"/>
      <c r="M14" s="128"/>
      <c r="N14" s="128"/>
      <c r="O14" s="128"/>
      <c r="P14" s="128"/>
      <c r="Q14" s="128"/>
      <c r="R14" s="128"/>
      <c r="S14" s="128"/>
      <c r="T14" s="129"/>
      <c r="U14" s="15"/>
    </row>
    <row r="15" spans="1:28" ht="18.95" customHeight="1" x14ac:dyDescent="0.25">
      <c r="A15" s="4"/>
      <c r="B15" s="138"/>
      <c r="C15" s="18" t="s">
        <v>5</v>
      </c>
      <c r="D15" s="143" t="s">
        <v>72</v>
      </c>
      <c r="E15" s="144"/>
      <c r="F15" s="144"/>
      <c r="G15" s="145"/>
      <c r="H15" s="1"/>
      <c r="K15" s="6"/>
      <c r="L15" s="127"/>
      <c r="M15" s="128"/>
      <c r="N15" s="128"/>
      <c r="O15" s="128"/>
      <c r="P15" s="128"/>
      <c r="Q15" s="128"/>
      <c r="R15" s="128"/>
      <c r="S15" s="128"/>
      <c r="T15" s="129"/>
      <c r="U15" s="15"/>
    </row>
    <row r="16" spans="1:28" ht="18.95" customHeight="1" thickBot="1" x14ac:dyDescent="0.3">
      <c r="A16" s="4"/>
      <c r="B16" s="139"/>
      <c r="C16" s="21" t="s">
        <v>18</v>
      </c>
      <c r="D16" s="146" t="s">
        <v>71</v>
      </c>
      <c r="E16" s="147"/>
      <c r="F16" s="147"/>
      <c r="G16" s="148"/>
      <c r="H16" s="3"/>
      <c r="K16" s="6"/>
      <c r="L16" s="127"/>
      <c r="M16" s="128"/>
      <c r="N16" s="128"/>
      <c r="O16" s="128"/>
      <c r="P16" s="128"/>
      <c r="Q16" s="128"/>
      <c r="R16" s="128"/>
      <c r="S16" s="128"/>
      <c r="T16" s="129"/>
      <c r="U16" s="15"/>
      <c r="W16" s="22" t="s">
        <v>0</v>
      </c>
      <c r="X16" s="23" t="e">
        <f>G35^2+G42^2</f>
        <v>#DIV/0!</v>
      </c>
    </row>
    <row r="17" spans="1:24" ht="18" customHeight="1" x14ac:dyDescent="0.25">
      <c r="A17" s="4"/>
      <c r="B17" s="137" t="s">
        <v>90</v>
      </c>
      <c r="C17" s="58" t="s">
        <v>10</v>
      </c>
      <c r="D17" s="151" t="s">
        <v>76</v>
      </c>
      <c r="E17" s="152"/>
      <c r="F17" s="152"/>
      <c r="G17" s="153"/>
      <c r="H17" s="62"/>
      <c r="K17" s="6"/>
      <c r="L17" s="127"/>
      <c r="M17" s="128"/>
      <c r="N17" s="128"/>
      <c r="O17" s="128"/>
      <c r="P17" s="128"/>
      <c r="Q17" s="128"/>
      <c r="R17" s="128"/>
      <c r="S17" s="128"/>
      <c r="T17" s="129"/>
      <c r="U17" s="15"/>
      <c r="W17" s="22" t="s">
        <v>1</v>
      </c>
      <c r="X17" s="23" t="e">
        <f>2*G35*G38+2*G42*G45+G49</f>
        <v>#DIV/0!</v>
      </c>
    </row>
    <row r="18" spans="1:24" ht="18" customHeight="1" x14ac:dyDescent="0.25">
      <c r="A18" s="4"/>
      <c r="B18" s="149"/>
      <c r="C18" s="25" t="s">
        <v>11</v>
      </c>
      <c r="D18" s="154" t="s">
        <v>77</v>
      </c>
      <c r="E18" s="155"/>
      <c r="F18" s="155"/>
      <c r="G18" s="156"/>
      <c r="H18" s="1"/>
      <c r="K18" s="6"/>
      <c r="L18" s="127"/>
      <c r="M18" s="128"/>
      <c r="N18" s="128"/>
      <c r="O18" s="128"/>
      <c r="P18" s="128"/>
      <c r="Q18" s="128"/>
      <c r="R18" s="128"/>
      <c r="S18" s="128"/>
      <c r="T18" s="129"/>
      <c r="U18" s="15"/>
      <c r="W18" s="22" t="s">
        <v>2</v>
      </c>
      <c r="X18" s="23" t="e">
        <f>G38^2+G45^2</f>
        <v>#DIV/0!</v>
      </c>
    </row>
    <row r="19" spans="1:24" ht="18" customHeight="1" thickBot="1" x14ac:dyDescent="0.3">
      <c r="A19" s="4"/>
      <c r="B19" s="149"/>
      <c r="C19" s="26" t="s">
        <v>9</v>
      </c>
      <c r="D19" s="157" t="s">
        <v>78</v>
      </c>
      <c r="E19" s="158"/>
      <c r="F19" s="158"/>
      <c r="G19" s="159"/>
      <c r="H19" s="63"/>
      <c r="K19" s="6"/>
      <c r="L19" s="130"/>
      <c r="M19" s="131"/>
      <c r="N19" s="131"/>
      <c r="O19" s="131"/>
      <c r="P19" s="131"/>
      <c r="Q19" s="131"/>
      <c r="R19" s="131"/>
      <c r="S19" s="131"/>
      <c r="T19" s="132"/>
    </row>
    <row r="20" spans="1:24" ht="18" customHeight="1" x14ac:dyDescent="0.25">
      <c r="A20" s="4"/>
      <c r="B20" s="149"/>
      <c r="C20" s="59" t="s">
        <v>12</v>
      </c>
      <c r="D20" s="160" t="s">
        <v>79</v>
      </c>
      <c r="E20" s="161"/>
      <c r="F20" s="161"/>
      <c r="G20" s="162"/>
      <c r="H20" s="2"/>
      <c r="K20" s="6"/>
      <c r="L20" s="6"/>
      <c r="M20" s="6"/>
      <c r="N20" s="6"/>
      <c r="O20" s="6"/>
      <c r="P20" s="6"/>
      <c r="Q20" s="6"/>
      <c r="R20" s="6"/>
      <c r="S20" s="28"/>
      <c r="T20" s="28"/>
    </row>
    <row r="21" spans="1:24" ht="18" customHeight="1" thickBot="1" x14ac:dyDescent="0.3">
      <c r="A21" s="4"/>
      <c r="B21" s="149"/>
      <c r="C21" s="60" t="s">
        <v>13</v>
      </c>
      <c r="D21" s="163" t="s">
        <v>80</v>
      </c>
      <c r="E21" s="164"/>
      <c r="F21" s="164"/>
      <c r="G21" s="165"/>
      <c r="H21" s="1"/>
      <c r="K21" s="6"/>
      <c r="L21" s="9"/>
      <c r="M21" s="9"/>
      <c r="Q21" s="10"/>
      <c r="R21" s="10"/>
      <c r="S21" s="10"/>
      <c r="T21" s="10"/>
    </row>
    <row r="22" spans="1:24" ht="18" customHeight="1" thickBot="1" x14ac:dyDescent="0.3">
      <c r="A22" s="4"/>
      <c r="B22" s="149"/>
      <c r="C22" s="61" t="s">
        <v>14</v>
      </c>
      <c r="D22" s="166" t="s">
        <v>81</v>
      </c>
      <c r="E22" s="167"/>
      <c r="F22" s="167"/>
      <c r="G22" s="168"/>
      <c r="H22" s="3"/>
      <c r="L22" s="171" t="s">
        <v>67</v>
      </c>
      <c r="M22" s="172"/>
      <c r="N22" s="172"/>
      <c r="O22" s="172"/>
      <c r="P22" s="172"/>
      <c r="Q22" s="172"/>
      <c r="R22" s="172"/>
      <c r="S22" s="172"/>
      <c r="T22" s="173"/>
    </row>
    <row r="23" spans="1:24" ht="18" customHeight="1" x14ac:dyDescent="0.25">
      <c r="A23" s="4"/>
      <c r="B23" s="149"/>
      <c r="C23" s="31" t="s">
        <v>15</v>
      </c>
      <c r="D23" s="174" t="s">
        <v>82</v>
      </c>
      <c r="E23" s="175"/>
      <c r="F23" s="175"/>
      <c r="G23" s="176"/>
      <c r="H23" s="62"/>
      <c r="J23"/>
      <c r="L23" s="177" t="s">
        <v>68</v>
      </c>
      <c r="M23" s="178"/>
      <c r="N23" s="178"/>
      <c r="O23" s="178"/>
      <c r="P23" s="178"/>
      <c r="Q23" s="178"/>
      <c r="R23" s="178"/>
      <c r="S23" s="178"/>
      <c r="T23" s="179"/>
    </row>
    <row r="24" spans="1:24" ht="18" customHeight="1" thickBot="1" x14ac:dyDescent="0.3">
      <c r="A24" s="4"/>
      <c r="B24" s="149"/>
      <c r="C24" s="32" t="s">
        <v>16</v>
      </c>
      <c r="D24" s="180" t="s">
        <v>83</v>
      </c>
      <c r="E24" s="181"/>
      <c r="F24" s="181"/>
      <c r="G24" s="182"/>
      <c r="H24" s="1"/>
      <c r="L24" s="183" t="s">
        <v>69</v>
      </c>
      <c r="M24" s="184"/>
      <c r="N24" s="184"/>
      <c r="O24" s="184"/>
      <c r="P24" s="184"/>
      <c r="Q24" s="184"/>
      <c r="R24" s="184"/>
      <c r="S24" s="184"/>
      <c r="T24" s="185"/>
    </row>
    <row r="25" spans="1:24" ht="18" customHeight="1" thickBot="1" x14ac:dyDescent="0.3">
      <c r="A25" s="4"/>
      <c r="B25" s="150"/>
      <c r="C25" s="33" t="s">
        <v>17</v>
      </c>
      <c r="D25" s="186" t="s">
        <v>84</v>
      </c>
      <c r="E25" s="187"/>
      <c r="F25" s="187"/>
      <c r="G25" s="188"/>
      <c r="H25" s="3"/>
      <c r="J25" s="34"/>
      <c r="K25" s="35"/>
      <c r="L25" s="36"/>
      <c r="M25" s="36"/>
      <c r="N25" s="36"/>
      <c r="O25" s="36"/>
      <c r="P25" s="36"/>
      <c r="Q25" s="36"/>
      <c r="R25" s="36"/>
      <c r="S25" s="36"/>
      <c r="T25" s="36"/>
    </row>
    <row r="26" spans="1:24" ht="18" customHeight="1" thickBot="1" x14ac:dyDescent="0.3">
      <c r="A26" s="4"/>
      <c r="L26" s="37"/>
      <c r="M26" s="37"/>
      <c r="N26" s="37"/>
      <c r="O26" s="37"/>
      <c r="P26" s="37"/>
      <c r="Q26" s="37"/>
      <c r="R26" s="37"/>
      <c r="S26" s="37"/>
      <c r="T26" s="37"/>
    </row>
    <row r="27" spans="1:24" ht="18" customHeight="1" thickBot="1" x14ac:dyDescent="0.3">
      <c r="A27" s="4"/>
      <c r="C27" s="38" t="s">
        <v>8</v>
      </c>
      <c r="D27" s="189" t="s">
        <v>85</v>
      </c>
      <c r="E27" s="190"/>
      <c r="F27" s="190"/>
      <c r="G27" s="191"/>
      <c r="H27" s="119" t="e">
        <f>((((-X17)+((X17^2-4*X16*X18)^(1/2)))/(2*X16))^(1/2))*3^(1/2)</f>
        <v>#DIV/0!</v>
      </c>
      <c r="I27" s="39"/>
      <c r="J27" s="40"/>
      <c r="K27" s="40"/>
      <c r="L27" s="37"/>
      <c r="M27" s="37"/>
      <c r="N27" s="37"/>
      <c r="O27" s="37"/>
      <c r="P27" s="37"/>
      <c r="Q27" s="37"/>
      <c r="R27" s="37"/>
      <c r="S27" s="37"/>
      <c r="T27" s="37"/>
    </row>
    <row r="28" spans="1:24" ht="18" customHeight="1" x14ac:dyDescent="0.25">
      <c r="A28" s="4"/>
      <c r="L28" s="37"/>
      <c r="M28" s="37"/>
      <c r="N28" s="37"/>
      <c r="O28" s="37"/>
      <c r="P28" s="37"/>
      <c r="Q28" s="37"/>
      <c r="R28" s="37"/>
      <c r="S28" s="37"/>
      <c r="T28" s="37"/>
    </row>
    <row r="29" spans="1:24" ht="18" customHeight="1" x14ac:dyDescent="0.25">
      <c r="A29" s="8"/>
      <c r="B29" s="8"/>
      <c r="C29" s="8"/>
      <c r="D29" s="8"/>
      <c r="E29" s="8"/>
      <c r="F29" s="8"/>
      <c r="G29" s="8"/>
      <c r="H29" s="8"/>
      <c r="I29" s="8"/>
      <c r="J29" s="8"/>
      <c r="K29" s="8"/>
      <c r="L29" s="8"/>
      <c r="M29" s="8"/>
      <c r="N29" s="8"/>
      <c r="O29" s="8"/>
      <c r="P29" s="8"/>
      <c r="Q29" s="8"/>
      <c r="R29" s="8"/>
      <c r="S29" s="8"/>
      <c r="T29" s="8"/>
      <c r="U29" s="8"/>
    </row>
    <row r="30" spans="1:24" ht="18" customHeight="1" x14ac:dyDescent="0.25">
      <c r="A30" s="8"/>
      <c r="B30" s="8"/>
      <c r="C30" s="8"/>
      <c r="D30" s="8"/>
      <c r="E30" s="8"/>
      <c r="F30" s="8"/>
      <c r="G30" s="8"/>
      <c r="H30" s="8"/>
      <c r="I30" s="8"/>
      <c r="J30" s="8"/>
      <c r="K30" s="41"/>
      <c r="L30" s="41"/>
      <c r="M30" s="41"/>
      <c r="N30" s="41"/>
      <c r="O30" s="41"/>
      <c r="P30" s="41"/>
      <c r="Q30" s="41"/>
      <c r="R30" s="41"/>
      <c r="S30" s="41"/>
      <c r="T30" s="41"/>
      <c r="U30" s="8"/>
    </row>
    <row r="31" spans="1:24" ht="18" customHeight="1" x14ac:dyDescent="0.3">
      <c r="A31" s="8"/>
      <c r="B31" s="8"/>
      <c r="C31" s="42" t="s">
        <v>44</v>
      </c>
      <c r="D31" s="8" t="e">
        <f>H13*H12/H15</f>
        <v>#DIV/0!</v>
      </c>
      <c r="E31" s="8"/>
      <c r="F31" s="8"/>
      <c r="G31" s="8"/>
      <c r="H31" s="8"/>
      <c r="I31" s="8"/>
      <c r="J31" s="8"/>
      <c r="K31" s="41"/>
      <c r="L31" s="41"/>
      <c r="M31" s="41"/>
      <c r="N31" s="41"/>
      <c r="O31" s="192"/>
      <c r="P31" s="192"/>
      <c r="Q31" s="192"/>
      <c r="R31" s="192"/>
      <c r="S31" s="192"/>
      <c r="T31" s="192"/>
      <c r="U31" s="192"/>
      <c r="V31" s="192"/>
      <c r="W31" s="192"/>
    </row>
    <row r="32" spans="1:24" ht="18" customHeight="1" x14ac:dyDescent="0.25">
      <c r="A32" s="8"/>
      <c r="B32" s="8"/>
      <c r="C32" s="8"/>
      <c r="D32" s="8"/>
      <c r="E32" s="8"/>
      <c r="F32" s="8"/>
      <c r="G32" s="8"/>
      <c r="H32" s="8"/>
      <c r="I32" s="8"/>
      <c r="J32" s="8"/>
      <c r="K32" s="41"/>
      <c r="L32" s="41"/>
      <c r="M32" s="41"/>
      <c r="N32" s="41"/>
      <c r="O32" s="193"/>
      <c r="P32" s="193"/>
      <c r="Q32" s="193"/>
      <c r="R32" s="193"/>
      <c r="S32" s="193"/>
      <c r="T32" s="193"/>
      <c r="U32" s="193"/>
      <c r="V32" s="193"/>
      <c r="W32" s="193"/>
    </row>
    <row r="33" spans="1:23" ht="18" customHeight="1" x14ac:dyDescent="0.25">
      <c r="A33" s="8"/>
      <c r="B33" s="8"/>
      <c r="C33" s="8"/>
      <c r="D33" s="8"/>
      <c r="E33" s="8"/>
      <c r="F33" s="8"/>
      <c r="G33" s="8"/>
      <c r="H33" s="8"/>
      <c r="I33" s="8"/>
      <c r="J33" s="8"/>
      <c r="K33" s="41"/>
      <c r="L33" s="41"/>
      <c r="M33" s="41"/>
      <c r="N33" s="41"/>
      <c r="O33" s="193"/>
      <c r="P33" s="193"/>
      <c r="Q33" s="193"/>
      <c r="R33" s="193"/>
      <c r="S33" s="193"/>
      <c r="T33" s="193"/>
      <c r="U33" s="193"/>
      <c r="V33" s="193"/>
      <c r="W33" s="193"/>
    </row>
    <row r="34" spans="1:23" ht="18" customHeight="1" x14ac:dyDescent="0.25">
      <c r="A34" s="8"/>
      <c r="B34" s="8"/>
      <c r="C34" s="42" t="s">
        <v>45</v>
      </c>
      <c r="D34" s="8" t="e">
        <f>H14*H12/H15</f>
        <v>#DIV/0!</v>
      </c>
      <c r="E34" s="8"/>
      <c r="F34" s="8"/>
      <c r="G34" s="8"/>
      <c r="H34" s="8"/>
      <c r="I34" s="8"/>
      <c r="J34" s="8"/>
      <c r="K34" s="41"/>
      <c r="L34" s="41"/>
      <c r="M34" s="41"/>
      <c r="N34" s="41"/>
      <c r="O34" s="193"/>
      <c r="P34" s="193"/>
      <c r="Q34" s="193"/>
      <c r="R34" s="193"/>
      <c r="S34" s="193"/>
      <c r="T34" s="193"/>
      <c r="U34" s="193"/>
      <c r="V34" s="193"/>
      <c r="W34" s="193"/>
    </row>
    <row r="35" spans="1:23" ht="18" customHeight="1" x14ac:dyDescent="0.25">
      <c r="A35" s="8"/>
      <c r="B35" s="8"/>
      <c r="C35" s="8"/>
      <c r="D35" s="43"/>
      <c r="E35" s="8"/>
      <c r="F35" s="42" t="s">
        <v>43</v>
      </c>
      <c r="G35" s="8" t="e">
        <f>1+((IF(H20=0,0,(COS(D42-D50)/D47)))+(IF(H24=0,0,(COS(D42-D58)/D55))))*D39</f>
        <v>#DIV/0!</v>
      </c>
      <c r="H35" s="8"/>
      <c r="I35" s="8"/>
      <c r="J35" s="8"/>
      <c r="K35" s="41"/>
      <c r="L35" s="41"/>
      <c r="M35" s="41"/>
      <c r="N35" s="41"/>
      <c r="O35" s="193"/>
      <c r="P35" s="193"/>
      <c r="Q35" s="193"/>
      <c r="R35" s="193"/>
      <c r="S35" s="193"/>
      <c r="T35" s="193"/>
      <c r="U35" s="193"/>
      <c r="V35" s="193"/>
      <c r="W35" s="193"/>
    </row>
    <row r="36" spans="1:23" ht="18" customHeight="1" x14ac:dyDescent="0.25">
      <c r="A36" s="8"/>
      <c r="B36" s="8"/>
      <c r="C36" s="44" t="s">
        <v>46</v>
      </c>
      <c r="D36" s="43">
        <f>H16</f>
        <v>0</v>
      </c>
      <c r="E36" s="8"/>
      <c r="F36" s="8"/>
      <c r="G36" s="8"/>
      <c r="H36" s="8"/>
      <c r="I36" s="8"/>
      <c r="J36" s="8"/>
      <c r="K36" s="41"/>
      <c r="L36" s="41"/>
      <c r="M36" s="41"/>
      <c r="N36" s="41"/>
      <c r="O36" s="193"/>
      <c r="P36" s="193"/>
      <c r="Q36" s="193"/>
      <c r="R36" s="193"/>
      <c r="S36" s="193"/>
      <c r="T36" s="193"/>
      <c r="U36" s="193"/>
      <c r="V36" s="193"/>
      <c r="W36" s="193"/>
    </row>
    <row r="37" spans="1:23" ht="18" customHeight="1" x14ac:dyDescent="0.25">
      <c r="A37" s="8"/>
      <c r="B37" s="8"/>
      <c r="C37" s="8"/>
      <c r="D37" s="8"/>
      <c r="E37" s="8"/>
      <c r="F37" s="8"/>
      <c r="G37" s="8"/>
      <c r="H37" s="8"/>
      <c r="I37" s="8"/>
      <c r="J37" s="8"/>
      <c r="K37" s="41"/>
      <c r="L37" s="41"/>
      <c r="M37" s="41"/>
      <c r="N37" s="41"/>
      <c r="O37" s="193"/>
      <c r="P37" s="193"/>
      <c r="Q37" s="193"/>
      <c r="R37" s="193"/>
      <c r="S37" s="193"/>
      <c r="T37" s="193"/>
      <c r="U37" s="193"/>
      <c r="V37" s="193"/>
      <c r="W37" s="193"/>
    </row>
    <row r="38" spans="1:23" ht="18" customHeight="1" x14ac:dyDescent="0.25">
      <c r="A38" s="8"/>
      <c r="B38" s="8"/>
      <c r="C38" s="8"/>
      <c r="D38" s="8"/>
      <c r="E38" s="8"/>
      <c r="F38" s="42" t="s">
        <v>47</v>
      </c>
      <c r="G38" s="8" t="e">
        <f>H17*1000*D39*COS(D42-D62)/3</f>
        <v>#DIV/0!</v>
      </c>
      <c r="H38" s="8"/>
      <c r="I38" s="8"/>
      <c r="J38" s="8"/>
      <c r="K38" s="41"/>
      <c r="L38" s="41"/>
      <c r="M38" s="41"/>
      <c r="N38" s="41"/>
      <c r="O38" s="193"/>
      <c r="P38" s="193"/>
      <c r="Q38" s="193"/>
      <c r="R38" s="193"/>
      <c r="S38" s="193"/>
      <c r="T38" s="193"/>
      <c r="U38" s="193"/>
      <c r="V38" s="193"/>
      <c r="W38" s="193"/>
    </row>
    <row r="39" spans="1:23" ht="18" customHeight="1" x14ac:dyDescent="0.25">
      <c r="A39" s="8"/>
      <c r="B39" s="8"/>
      <c r="C39" s="42" t="s">
        <v>48</v>
      </c>
      <c r="D39" s="45" t="e">
        <f>((D31^2)+(D34^2))^(1/2)</f>
        <v>#DIV/0!</v>
      </c>
      <c r="E39" s="8"/>
      <c r="F39" s="8"/>
      <c r="G39" s="8"/>
      <c r="H39" s="8"/>
      <c r="I39" s="8"/>
      <c r="J39" s="8"/>
      <c r="K39" s="41"/>
      <c r="L39" s="41"/>
      <c r="M39" s="41"/>
      <c r="N39" s="41"/>
      <c r="O39" s="193"/>
      <c r="P39" s="193"/>
      <c r="Q39" s="193"/>
      <c r="R39" s="193"/>
      <c r="S39" s="193"/>
      <c r="T39" s="193"/>
      <c r="U39" s="193"/>
      <c r="V39" s="193"/>
      <c r="W39" s="193"/>
    </row>
    <row r="40" spans="1:23" ht="18" customHeight="1" x14ac:dyDescent="0.25">
      <c r="A40" s="8"/>
      <c r="B40" s="8"/>
      <c r="C40" s="8"/>
      <c r="D40" s="8"/>
      <c r="E40" s="8"/>
      <c r="F40" s="8"/>
      <c r="G40" s="8"/>
      <c r="H40" s="8"/>
      <c r="I40" s="8"/>
      <c r="J40" s="8"/>
      <c r="K40" s="41"/>
      <c r="L40" s="41"/>
      <c r="M40" s="41"/>
      <c r="N40" s="41"/>
      <c r="O40" s="193"/>
      <c r="P40" s="193"/>
      <c r="Q40" s="193"/>
      <c r="R40" s="193"/>
      <c r="S40" s="193"/>
      <c r="T40" s="193"/>
      <c r="U40" s="193"/>
      <c r="V40" s="193"/>
      <c r="W40" s="193"/>
    </row>
    <row r="41" spans="1:23" ht="18" customHeight="1" x14ac:dyDescent="0.25">
      <c r="A41" s="8"/>
      <c r="B41" s="8"/>
      <c r="C41" s="8"/>
      <c r="D41" s="8"/>
      <c r="E41" s="8"/>
      <c r="F41" s="8"/>
      <c r="G41" s="8"/>
      <c r="H41" s="8"/>
      <c r="I41" s="8"/>
      <c r="J41" s="8"/>
      <c r="K41" s="41"/>
      <c r="L41" s="41"/>
      <c r="M41" s="41"/>
      <c r="N41" s="41"/>
      <c r="O41" s="193"/>
      <c r="P41" s="193"/>
      <c r="Q41" s="193"/>
      <c r="R41" s="193"/>
      <c r="S41" s="193"/>
      <c r="T41" s="193"/>
      <c r="U41" s="193"/>
      <c r="V41" s="193"/>
      <c r="W41" s="193"/>
    </row>
    <row r="42" spans="1:23" ht="18" customHeight="1" x14ac:dyDescent="0.25">
      <c r="A42" s="8"/>
      <c r="B42" s="8"/>
      <c r="C42" s="194" t="s">
        <v>49</v>
      </c>
      <c r="D42" s="45" t="e">
        <f>ATAN(H14/H13)</f>
        <v>#DIV/0!</v>
      </c>
      <c r="E42" s="8"/>
      <c r="F42" s="42" t="s">
        <v>50</v>
      </c>
      <c r="G42" s="8" t="e">
        <f>((IF(H20=0,0,(SIN(D42-D50)/D47)))+(IF(H24=0,0,SIN(D42-D58)/D55)))*D39</f>
        <v>#DIV/0!</v>
      </c>
      <c r="H42" s="8"/>
      <c r="I42" s="8"/>
      <c r="J42" s="8"/>
      <c r="K42" s="8"/>
      <c r="L42" s="8"/>
      <c r="M42" s="8"/>
      <c r="N42" s="8"/>
      <c r="O42" s="193"/>
      <c r="P42" s="193"/>
      <c r="Q42" s="193"/>
      <c r="R42" s="193"/>
      <c r="S42" s="193"/>
      <c r="T42" s="193"/>
      <c r="U42" s="193"/>
      <c r="V42" s="193"/>
      <c r="W42" s="193"/>
    </row>
    <row r="43" spans="1:23" ht="18" customHeight="1" x14ac:dyDescent="0.25">
      <c r="A43" s="8"/>
      <c r="B43" s="8"/>
      <c r="C43" s="195"/>
      <c r="D43" s="47" t="e">
        <f>DEGREES(D42)</f>
        <v>#DIV/0!</v>
      </c>
      <c r="E43" s="8"/>
      <c r="F43" s="8"/>
      <c r="G43" s="8"/>
      <c r="H43" s="8"/>
      <c r="I43" s="8"/>
      <c r="J43" s="8"/>
      <c r="K43" s="8"/>
      <c r="L43" s="8"/>
      <c r="M43" s="8"/>
      <c r="N43" s="8"/>
      <c r="O43" s="193"/>
      <c r="P43" s="193"/>
      <c r="Q43" s="193"/>
      <c r="R43" s="193"/>
      <c r="S43" s="193"/>
      <c r="T43" s="193"/>
      <c r="U43" s="193"/>
      <c r="V43" s="193"/>
      <c r="W43" s="193"/>
    </row>
    <row r="44" spans="1:23" ht="18" customHeight="1" x14ac:dyDescent="0.25">
      <c r="A44" s="8"/>
      <c r="B44" s="8"/>
      <c r="C44" s="8"/>
      <c r="D44" s="8"/>
      <c r="E44" s="8"/>
      <c r="F44" s="8"/>
      <c r="G44" s="8"/>
      <c r="H44" s="8"/>
      <c r="I44" s="8"/>
      <c r="J44" s="8"/>
      <c r="K44" s="8"/>
      <c r="L44" s="8"/>
      <c r="M44" s="8"/>
      <c r="N44" s="8"/>
      <c r="O44" s="193"/>
      <c r="P44" s="193"/>
      <c r="Q44" s="193"/>
      <c r="R44" s="193"/>
      <c r="S44" s="193"/>
      <c r="T44" s="193"/>
      <c r="U44" s="193"/>
      <c r="V44" s="193"/>
      <c r="W44" s="193"/>
    </row>
    <row r="45" spans="1:23" ht="18" customHeight="1" x14ac:dyDescent="0.25">
      <c r="A45" s="8"/>
      <c r="B45" s="8"/>
      <c r="C45" s="8"/>
      <c r="D45" s="8"/>
      <c r="E45" s="8"/>
      <c r="F45" s="42" t="s">
        <v>51</v>
      </c>
      <c r="G45" s="8" t="e">
        <f>H17*1000*D39*SIN(D42-D62)/3</f>
        <v>#DIV/0!</v>
      </c>
      <c r="H45" s="8"/>
      <c r="I45" s="8"/>
      <c r="J45" s="8"/>
      <c r="K45" s="8"/>
      <c r="L45" s="8"/>
      <c r="M45" s="8"/>
      <c r="N45" s="8"/>
      <c r="O45" s="8"/>
      <c r="P45" s="8"/>
      <c r="Q45" s="8"/>
      <c r="R45" s="8"/>
      <c r="S45" s="8"/>
      <c r="T45" s="8"/>
      <c r="U45" s="8"/>
    </row>
    <row r="46" spans="1:23" ht="18" customHeight="1" x14ac:dyDescent="0.25">
      <c r="A46" s="8"/>
      <c r="B46" s="8"/>
      <c r="C46" s="8"/>
      <c r="D46" s="8"/>
      <c r="E46" s="8"/>
      <c r="F46" s="8"/>
      <c r="G46" s="8"/>
      <c r="H46" s="8"/>
      <c r="I46" s="8"/>
      <c r="J46" s="8"/>
      <c r="K46" s="8"/>
      <c r="L46" s="8"/>
      <c r="M46" s="8"/>
      <c r="N46" s="8"/>
      <c r="O46" s="8"/>
      <c r="P46" s="8"/>
      <c r="Q46" s="8"/>
      <c r="R46" s="8"/>
      <c r="S46" s="8"/>
      <c r="T46" s="8"/>
      <c r="U46" s="8"/>
    </row>
    <row r="47" spans="1:23" ht="18" customHeight="1" x14ac:dyDescent="0.25">
      <c r="A47" s="8"/>
      <c r="B47" s="8"/>
      <c r="C47" s="42" t="s">
        <v>52</v>
      </c>
      <c r="D47" s="45" t="str">
        <f>IF(H20=0,"SEM CARGA",H21^2/(H20*1000))</f>
        <v>SEM CARGA</v>
      </c>
      <c r="E47" s="8"/>
      <c r="F47" s="8"/>
      <c r="G47" s="8"/>
      <c r="H47" s="8"/>
      <c r="I47" s="8"/>
      <c r="J47" s="8"/>
      <c r="K47" s="8"/>
      <c r="L47" s="8"/>
      <c r="M47" s="8"/>
      <c r="N47" s="8"/>
      <c r="O47" s="8"/>
      <c r="P47" s="8"/>
      <c r="Q47" s="8"/>
      <c r="R47" s="8"/>
      <c r="S47" s="8"/>
      <c r="T47" s="8"/>
      <c r="U47" s="8"/>
    </row>
    <row r="48" spans="1:23" ht="18" customHeight="1" x14ac:dyDescent="0.25">
      <c r="A48" s="8"/>
      <c r="B48" s="8"/>
      <c r="C48" s="8"/>
      <c r="D48" s="8"/>
      <c r="E48" s="8"/>
      <c r="F48" s="8"/>
      <c r="G48" s="8"/>
      <c r="H48" s="8"/>
      <c r="I48" s="8"/>
      <c r="J48" s="8"/>
      <c r="K48" s="8"/>
      <c r="L48" s="8"/>
      <c r="M48" s="8"/>
      <c r="N48" s="8"/>
      <c r="O48" s="8"/>
      <c r="P48" s="8"/>
      <c r="Q48" s="8"/>
      <c r="R48" s="8"/>
      <c r="S48" s="8"/>
      <c r="T48" s="8"/>
      <c r="U48" s="8"/>
    </row>
    <row r="49" spans="1:21" ht="18" customHeight="1" x14ac:dyDescent="0.25">
      <c r="A49" s="8"/>
      <c r="B49" s="8"/>
      <c r="C49" s="48" t="s">
        <v>3</v>
      </c>
      <c r="D49" s="8"/>
      <c r="E49" s="8"/>
      <c r="F49" s="42" t="s">
        <v>53</v>
      </c>
      <c r="G49" s="8">
        <f>-(D36^2)/3</f>
        <v>0</v>
      </c>
      <c r="H49" s="8"/>
      <c r="I49" s="196"/>
      <c r="J49" s="196"/>
      <c r="K49" s="8"/>
      <c r="L49" s="8"/>
      <c r="M49" s="8"/>
      <c r="N49" s="8"/>
      <c r="O49" s="8"/>
      <c r="P49" s="8"/>
      <c r="Q49" s="8"/>
      <c r="R49" s="8"/>
      <c r="S49" s="8"/>
      <c r="T49" s="8"/>
      <c r="U49" s="8"/>
    </row>
    <row r="50" spans="1:21" ht="18" customHeight="1" x14ac:dyDescent="0.25">
      <c r="A50" s="8"/>
      <c r="B50" s="8"/>
      <c r="C50" s="169" t="s">
        <v>54</v>
      </c>
      <c r="D50" s="45">
        <f>ACOS(H22)</f>
        <v>1.5707963267948966</v>
      </c>
      <c r="E50" s="8"/>
      <c r="F50" s="8"/>
      <c r="G50" s="8"/>
      <c r="H50" s="8"/>
      <c r="I50" s="8"/>
      <c r="J50" s="8"/>
      <c r="K50" s="8"/>
      <c r="L50" s="8"/>
      <c r="M50" s="8"/>
      <c r="N50" s="8"/>
      <c r="O50" s="8"/>
      <c r="P50" s="8"/>
      <c r="Q50" s="8"/>
      <c r="R50" s="8"/>
      <c r="S50" s="8"/>
      <c r="T50" s="8"/>
      <c r="U50" s="8"/>
    </row>
    <row r="51" spans="1:21" ht="18" customHeight="1" x14ac:dyDescent="0.25">
      <c r="A51" s="8"/>
      <c r="B51" s="8"/>
      <c r="C51" s="170"/>
      <c r="D51" s="47">
        <f>DEGREES(D50)</f>
        <v>90</v>
      </c>
      <c r="E51" s="8"/>
      <c r="F51" s="8"/>
      <c r="G51" s="8"/>
      <c r="H51" s="8"/>
      <c r="I51" s="8"/>
      <c r="J51" s="8"/>
      <c r="K51" s="8"/>
      <c r="L51" s="8"/>
      <c r="M51" s="8"/>
      <c r="N51" s="8"/>
      <c r="O51" s="8"/>
      <c r="P51" s="8"/>
      <c r="Q51" s="8"/>
      <c r="R51" s="8"/>
      <c r="S51" s="8"/>
      <c r="T51" s="8"/>
      <c r="U51" s="8"/>
    </row>
    <row r="52" spans="1:21" ht="18" customHeight="1" x14ac:dyDescent="0.25">
      <c r="A52" s="8"/>
      <c r="B52" s="8"/>
      <c r="C52" s="8"/>
      <c r="D52" s="8"/>
      <c r="E52" s="8"/>
      <c r="F52" s="8"/>
      <c r="G52" s="45"/>
      <c r="H52" s="8"/>
      <c r="I52" s="8"/>
      <c r="J52" s="8"/>
      <c r="K52" s="8"/>
      <c r="L52" s="8"/>
      <c r="M52" s="8"/>
      <c r="N52" s="8"/>
      <c r="O52" s="8"/>
      <c r="P52" s="8"/>
      <c r="Q52" s="8"/>
      <c r="R52" s="8"/>
      <c r="S52" s="8"/>
      <c r="T52" s="8"/>
      <c r="U52" s="8"/>
    </row>
    <row r="53" spans="1:21" ht="18" customHeight="1" x14ac:dyDescent="0.25">
      <c r="A53" s="8"/>
      <c r="B53" s="8"/>
      <c r="C53" s="8"/>
      <c r="D53" s="8"/>
      <c r="E53" s="8"/>
      <c r="F53" s="196"/>
      <c r="G53" s="196"/>
      <c r="H53" s="8"/>
      <c r="I53" s="196"/>
      <c r="J53" s="196"/>
      <c r="K53" s="8"/>
      <c r="L53" s="8"/>
      <c r="M53" s="8"/>
      <c r="N53" s="8"/>
      <c r="O53" s="8"/>
      <c r="P53" s="8"/>
      <c r="Q53" s="8"/>
      <c r="R53" s="8"/>
      <c r="S53" s="8"/>
      <c r="T53" s="8"/>
      <c r="U53" s="8"/>
    </row>
    <row r="54" spans="1:21" ht="18" customHeight="1" x14ac:dyDescent="0.25">
      <c r="A54" s="8"/>
      <c r="B54" s="8"/>
      <c r="C54" s="8"/>
      <c r="D54" s="8"/>
      <c r="E54" s="8"/>
      <c r="F54" s="8"/>
      <c r="G54" s="8"/>
      <c r="H54" s="8"/>
      <c r="I54" s="8"/>
      <c r="J54" s="8"/>
      <c r="K54" s="8"/>
      <c r="L54" s="8"/>
      <c r="M54" s="8"/>
      <c r="N54" s="8"/>
      <c r="O54" s="8"/>
      <c r="P54" s="8"/>
      <c r="Q54" s="8"/>
      <c r="R54" s="8"/>
      <c r="S54" s="8"/>
      <c r="T54" s="8"/>
      <c r="U54" s="8"/>
    </row>
    <row r="55" spans="1:21" ht="18" customHeight="1" x14ac:dyDescent="0.25">
      <c r="A55" s="8"/>
      <c r="B55" s="8"/>
      <c r="C55" s="42" t="s">
        <v>55</v>
      </c>
      <c r="D55" s="49" t="str">
        <f>IF(H24=0,"INFINITO",H23/(H24*3^(1/2)))</f>
        <v>INFINITO</v>
      </c>
      <c r="E55" s="8"/>
      <c r="F55" s="8"/>
      <c r="G55" s="8"/>
      <c r="H55" s="8"/>
      <c r="I55" s="8"/>
      <c r="J55" s="8"/>
      <c r="K55" s="8"/>
      <c r="L55" s="8"/>
      <c r="M55" s="8"/>
      <c r="N55" s="8"/>
      <c r="O55" s="8"/>
      <c r="P55" s="8"/>
      <c r="Q55" s="8"/>
      <c r="R55" s="8"/>
      <c r="S55" s="8"/>
      <c r="T55" s="8"/>
      <c r="U55" s="8"/>
    </row>
    <row r="56" spans="1:21" ht="18" customHeight="1" x14ac:dyDescent="0.25">
      <c r="A56" s="8"/>
      <c r="B56" s="8"/>
      <c r="C56" s="8"/>
      <c r="D56" s="49"/>
      <c r="E56" s="8"/>
      <c r="F56" s="8"/>
      <c r="G56" s="8"/>
      <c r="H56" s="8"/>
      <c r="I56" s="8"/>
      <c r="J56" s="8"/>
      <c r="K56" s="8"/>
      <c r="L56" s="8"/>
      <c r="M56" s="8"/>
      <c r="N56" s="8"/>
      <c r="O56" s="8"/>
      <c r="P56" s="8"/>
      <c r="Q56" s="8"/>
      <c r="R56" s="8"/>
      <c r="S56" s="8"/>
      <c r="T56" s="8"/>
      <c r="U56" s="8"/>
    </row>
    <row r="57" spans="1:21" ht="18" customHeight="1" x14ac:dyDescent="0.25">
      <c r="A57" s="8"/>
      <c r="B57" s="8"/>
      <c r="C57" s="8"/>
      <c r="D57" s="8"/>
      <c r="E57" s="8"/>
      <c r="F57" s="196"/>
      <c r="G57" s="196"/>
      <c r="H57" s="8"/>
      <c r="I57" s="196"/>
      <c r="J57" s="196"/>
      <c r="K57" s="8"/>
      <c r="L57" s="8"/>
      <c r="M57" s="8"/>
      <c r="N57" s="8"/>
      <c r="O57" s="8"/>
      <c r="P57" s="8"/>
      <c r="Q57" s="8"/>
      <c r="R57" s="8"/>
      <c r="S57" s="8"/>
      <c r="T57" s="8"/>
      <c r="U57" s="8"/>
    </row>
    <row r="58" spans="1:21" ht="18" customHeight="1" x14ac:dyDescent="0.3">
      <c r="A58" s="8"/>
      <c r="B58" s="8"/>
      <c r="C58" s="50" t="s">
        <v>56</v>
      </c>
      <c r="D58" s="8">
        <f>ACOS(H25)</f>
        <v>1.5707963267948966</v>
      </c>
      <c r="E58" s="8"/>
      <c r="F58" s="8"/>
      <c r="G58" s="8"/>
      <c r="H58" s="8"/>
      <c r="I58" s="8"/>
      <c r="J58" s="8"/>
      <c r="K58" s="8"/>
      <c r="L58" s="8"/>
      <c r="M58" s="8"/>
      <c r="N58" s="8"/>
      <c r="O58" s="8"/>
      <c r="P58" s="8"/>
      <c r="Q58" s="8"/>
      <c r="R58" s="8"/>
      <c r="S58" s="8"/>
      <c r="T58" s="8"/>
      <c r="U58" s="8"/>
    </row>
    <row r="59" spans="1:21" ht="18" customHeight="1" x14ac:dyDescent="0.25">
      <c r="A59" s="8"/>
      <c r="B59" s="8"/>
      <c r="C59" s="8"/>
      <c r="D59" s="47">
        <f>DEGREES(D58)</f>
        <v>90</v>
      </c>
      <c r="E59" s="8"/>
      <c r="F59" s="8"/>
      <c r="G59" s="8"/>
      <c r="H59" s="8"/>
      <c r="I59" s="8"/>
      <c r="J59" s="51" t="s">
        <v>3</v>
      </c>
      <c r="K59" s="8"/>
      <c r="L59" s="8"/>
      <c r="M59" s="8"/>
      <c r="N59" s="8"/>
      <c r="O59" s="8"/>
      <c r="P59" s="8"/>
      <c r="Q59" s="8"/>
      <c r="R59" s="8"/>
      <c r="S59" s="8"/>
      <c r="T59" s="8"/>
      <c r="U59" s="8"/>
    </row>
    <row r="60" spans="1:21" ht="18" customHeight="1" x14ac:dyDescent="0.25">
      <c r="A60" s="8"/>
      <c r="B60" s="8"/>
      <c r="C60" s="8"/>
      <c r="D60" s="47"/>
      <c r="E60" s="8"/>
      <c r="F60" s="8"/>
      <c r="G60" s="8"/>
      <c r="H60" s="8"/>
      <c r="I60" s="8"/>
      <c r="J60" s="51" t="s">
        <v>3</v>
      </c>
      <c r="K60" s="8"/>
      <c r="L60" s="8"/>
      <c r="M60" s="8"/>
      <c r="N60" s="8"/>
      <c r="O60" s="8"/>
      <c r="P60" s="8"/>
      <c r="Q60" s="8"/>
      <c r="R60" s="8"/>
      <c r="S60" s="8"/>
      <c r="T60" s="8"/>
      <c r="U60" s="8"/>
    </row>
    <row r="61" spans="1:21" ht="18" customHeight="1" x14ac:dyDescent="0.25">
      <c r="A61" s="8"/>
      <c r="B61" s="8"/>
      <c r="C61" s="8"/>
      <c r="D61" s="8"/>
      <c r="E61" s="8"/>
      <c r="F61" s="8"/>
      <c r="G61" s="8"/>
      <c r="H61" s="8"/>
      <c r="I61" s="8"/>
      <c r="J61" s="52"/>
      <c r="K61" s="8"/>
      <c r="L61" s="8"/>
      <c r="M61" s="8"/>
      <c r="N61" s="8"/>
      <c r="O61" s="8"/>
      <c r="P61" s="8"/>
      <c r="Q61" s="8"/>
      <c r="R61" s="8"/>
      <c r="S61" s="8"/>
      <c r="T61" s="8"/>
      <c r="U61" s="8"/>
    </row>
    <row r="62" spans="1:21" ht="18" customHeight="1" x14ac:dyDescent="0.3">
      <c r="A62" s="8"/>
      <c r="B62" s="8"/>
      <c r="C62" s="50" t="s">
        <v>57</v>
      </c>
      <c r="D62" s="8">
        <f>ACOS(H19)</f>
        <v>1.5707963267948966</v>
      </c>
      <c r="E62" s="8"/>
      <c r="F62" s="8"/>
      <c r="G62" s="8"/>
      <c r="H62" s="8"/>
      <c r="I62" s="8"/>
      <c r="J62" s="8"/>
      <c r="K62" s="8"/>
      <c r="L62" s="8"/>
      <c r="M62" s="8"/>
      <c r="N62" s="8"/>
      <c r="O62" s="8"/>
      <c r="P62" s="8"/>
      <c r="Q62" s="8"/>
      <c r="R62" s="8"/>
      <c r="S62" s="8"/>
      <c r="T62" s="8"/>
      <c r="U62" s="8"/>
    </row>
    <row r="63" spans="1:21" ht="18" customHeight="1" x14ac:dyDescent="0.25">
      <c r="A63" s="8"/>
      <c r="B63" s="8"/>
      <c r="C63" s="8"/>
      <c r="D63" s="47">
        <f>DEGREES(D62)</f>
        <v>90</v>
      </c>
      <c r="E63" s="8"/>
      <c r="F63" s="8"/>
      <c r="G63" s="8"/>
      <c r="H63" s="8"/>
      <c r="I63" s="8"/>
      <c r="J63" s="8"/>
      <c r="K63" s="8"/>
      <c r="L63" s="8"/>
      <c r="M63" s="8"/>
      <c r="N63" s="8"/>
      <c r="O63" s="8"/>
      <c r="P63" s="8"/>
      <c r="Q63" s="8"/>
      <c r="R63" s="8"/>
      <c r="S63" s="8"/>
      <c r="T63" s="8"/>
      <c r="U63" s="8"/>
    </row>
    <row r="64" spans="1:21" ht="18" customHeight="1" x14ac:dyDescent="0.25">
      <c r="A64" s="8"/>
      <c r="B64" s="8"/>
      <c r="C64" s="8"/>
      <c r="D64" s="47"/>
      <c r="E64" s="8"/>
      <c r="F64" s="8"/>
      <c r="G64" s="8"/>
      <c r="H64" s="8"/>
      <c r="I64" s="8"/>
      <c r="J64" s="8"/>
      <c r="K64" s="8"/>
      <c r="L64" s="8"/>
      <c r="M64" s="8"/>
      <c r="N64" s="8"/>
      <c r="O64" s="8"/>
      <c r="P64" s="8"/>
      <c r="Q64" s="8"/>
      <c r="R64" s="8"/>
      <c r="S64" s="8"/>
      <c r="T64" s="8"/>
      <c r="U64" s="8"/>
    </row>
    <row r="65" spans="1:21" ht="18" customHeight="1" x14ac:dyDescent="0.3">
      <c r="A65" s="8"/>
      <c r="B65" s="8"/>
      <c r="C65" s="198" t="s">
        <v>86</v>
      </c>
      <c r="D65" s="199"/>
      <c r="E65" s="8"/>
      <c r="F65" s="8"/>
      <c r="G65" s="8"/>
      <c r="H65" s="8"/>
      <c r="I65" s="8"/>
      <c r="J65" s="8"/>
      <c r="K65" s="8"/>
      <c r="L65" s="8"/>
      <c r="M65" s="8"/>
      <c r="N65" s="8"/>
      <c r="O65" s="8"/>
      <c r="P65" s="8"/>
      <c r="Q65" s="8"/>
      <c r="R65" s="8"/>
      <c r="S65" s="8"/>
      <c r="T65" s="8"/>
      <c r="U65" s="8"/>
    </row>
    <row r="66" spans="1:21" ht="18" customHeight="1" x14ac:dyDescent="0.25">
      <c r="A66" s="8"/>
      <c r="B66" s="8"/>
      <c r="C66" s="8"/>
      <c r="D66" s="8"/>
      <c r="E66" s="8"/>
      <c r="F66" s="8"/>
      <c r="G66" s="8"/>
      <c r="H66" s="8"/>
      <c r="I66" s="8"/>
      <c r="J66" s="8"/>
      <c r="K66" s="8"/>
      <c r="L66" s="8"/>
      <c r="M66" s="8"/>
      <c r="N66" s="8"/>
      <c r="O66" s="8"/>
      <c r="P66" s="8"/>
      <c r="Q66" s="8"/>
      <c r="R66" s="8"/>
      <c r="S66" s="8"/>
      <c r="T66" s="8"/>
      <c r="U66" s="8"/>
    </row>
    <row r="67" spans="1:21" ht="18" customHeight="1" x14ac:dyDescent="0.25">
      <c r="A67" s="8"/>
      <c r="B67" s="8"/>
      <c r="C67" s="8"/>
      <c r="D67" s="8"/>
      <c r="E67" s="8"/>
      <c r="F67" s="8"/>
      <c r="G67" s="8"/>
      <c r="H67" s="8"/>
      <c r="I67" s="8"/>
      <c r="J67" s="8"/>
      <c r="K67" s="8"/>
      <c r="L67" s="8"/>
      <c r="M67" s="8"/>
      <c r="N67" s="8"/>
      <c r="O67" s="8"/>
      <c r="P67" s="8"/>
      <c r="Q67" s="8"/>
      <c r="R67" s="8"/>
      <c r="S67" s="8"/>
      <c r="T67" s="8"/>
      <c r="U67" s="8"/>
    </row>
    <row r="68" spans="1:21" ht="18" customHeight="1" x14ac:dyDescent="0.25">
      <c r="A68" s="8"/>
      <c r="B68" s="8"/>
      <c r="C68" s="8"/>
      <c r="D68" s="8"/>
      <c r="E68" s="8"/>
      <c r="F68" s="8"/>
      <c r="G68" s="8"/>
      <c r="H68" s="8"/>
      <c r="I68" s="8"/>
      <c r="J68" s="8"/>
      <c r="K68" s="8"/>
      <c r="L68" s="8"/>
      <c r="M68" s="8"/>
      <c r="N68" s="8"/>
      <c r="O68" s="8"/>
      <c r="P68" s="8"/>
      <c r="Q68" s="8"/>
      <c r="R68" s="8"/>
      <c r="S68" s="8"/>
      <c r="T68" s="8"/>
      <c r="U68" s="8"/>
    </row>
    <row r="69" spans="1:21" ht="18" customHeight="1" x14ac:dyDescent="0.25">
      <c r="A69" s="8"/>
      <c r="B69" s="53"/>
      <c r="C69" s="195" t="s">
        <v>46</v>
      </c>
      <c r="D69" s="200" t="e">
        <f>(((D70^2+E70^2)^(1/2))*3^(1/2))</f>
        <v>#DIV/0!</v>
      </c>
      <c r="E69" s="200"/>
      <c r="F69" s="8"/>
      <c r="G69" s="8"/>
      <c r="H69" s="8"/>
      <c r="I69" s="8"/>
      <c r="J69" s="8"/>
      <c r="K69" s="8"/>
      <c r="L69" s="8"/>
      <c r="M69" s="8"/>
      <c r="N69" s="8"/>
      <c r="O69" s="8"/>
      <c r="P69" s="8"/>
      <c r="Q69" s="8"/>
      <c r="R69" s="8"/>
      <c r="S69" s="8"/>
      <c r="T69" s="8"/>
      <c r="U69" s="8"/>
    </row>
    <row r="70" spans="1:21" ht="18" customHeight="1" x14ac:dyDescent="0.25">
      <c r="A70" s="8"/>
      <c r="B70" s="53"/>
      <c r="C70" s="195"/>
      <c r="D70" s="53" t="e">
        <f>K25/3^(1/2)+C99</f>
        <v>#DIV/0!</v>
      </c>
      <c r="E70" s="53" t="e">
        <f>E99</f>
        <v>#DIV/0!</v>
      </c>
      <c r="F70" s="8"/>
      <c r="G70" s="8"/>
      <c r="H70" s="8"/>
      <c r="I70" s="8"/>
      <c r="J70" s="8"/>
      <c r="K70" s="8"/>
      <c r="L70" s="8"/>
      <c r="M70" s="8"/>
      <c r="N70" s="8"/>
      <c r="O70" s="8"/>
      <c r="P70" s="8"/>
      <c r="Q70" s="8"/>
      <c r="R70" s="8"/>
      <c r="S70" s="8"/>
      <c r="T70" s="8"/>
      <c r="U70" s="8"/>
    </row>
    <row r="71" spans="1:21" ht="18" customHeight="1" x14ac:dyDescent="0.25">
      <c r="A71" s="8"/>
      <c r="B71" s="53"/>
      <c r="C71" s="44" t="s">
        <v>58</v>
      </c>
      <c r="D71" s="54" t="e">
        <f>ATAN(E70/D70)</f>
        <v>#DIV/0!</v>
      </c>
      <c r="E71" s="54" t="e">
        <f>DEGREES(D71)</f>
        <v>#DIV/0!</v>
      </c>
      <c r="F71" s="8"/>
      <c r="G71" s="8"/>
      <c r="H71" s="8"/>
      <c r="I71" s="8"/>
      <c r="J71" s="8"/>
      <c r="K71" s="8"/>
      <c r="L71" s="8"/>
      <c r="M71" s="8"/>
      <c r="N71" s="8"/>
      <c r="O71" s="8"/>
      <c r="P71" s="8"/>
      <c r="Q71" s="8"/>
      <c r="R71" s="8"/>
      <c r="S71" s="8"/>
      <c r="T71" s="8"/>
      <c r="U71" s="8"/>
    </row>
    <row r="72" spans="1:21" ht="18" customHeight="1" x14ac:dyDescent="0.25">
      <c r="A72" s="8"/>
      <c r="B72" s="8"/>
      <c r="C72" s="8"/>
      <c r="D72" s="8"/>
      <c r="E72" s="8"/>
      <c r="F72" s="8"/>
      <c r="G72" s="8"/>
      <c r="H72" s="8"/>
      <c r="I72" s="8"/>
      <c r="J72" s="8"/>
      <c r="K72" s="8"/>
      <c r="L72" s="8"/>
      <c r="M72" s="8"/>
      <c r="N72" s="8"/>
      <c r="O72" s="8"/>
      <c r="P72" s="8"/>
      <c r="Q72" s="8"/>
      <c r="R72" s="8"/>
      <c r="S72" s="8"/>
      <c r="T72" s="8"/>
      <c r="U72" s="8"/>
    </row>
    <row r="73" spans="1:21" ht="18" customHeight="1" x14ac:dyDescent="0.25">
      <c r="A73" s="8"/>
      <c r="B73" s="8"/>
      <c r="C73" s="8"/>
      <c r="D73" s="8"/>
      <c r="E73" s="8"/>
      <c r="F73" s="8"/>
      <c r="G73" s="8"/>
      <c r="H73" s="8"/>
      <c r="I73" s="8"/>
      <c r="J73" s="8"/>
      <c r="K73" s="8"/>
      <c r="L73" s="8"/>
      <c r="M73" s="8"/>
      <c r="N73" s="8"/>
      <c r="O73" s="8"/>
      <c r="P73" s="8"/>
      <c r="Q73" s="8"/>
      <c r="R73" s="8"/>
      <c r="S73" s="8"/>
      <c r="T73" s="8"/>
      <c r="U73" s="8"/>
    </row>
    <row r="74" spans="1:21" ht="18" customHeight="1" x14ac:dyDescent="0.25">
      <c r="A74" s="8"/>
      <c r="B74" s="8"/>
      <c r="C74" s="8"/>
      <c r="D74" s="8"/>
      <c r="E74" s="8"/>
      <c r="F74" s="8"/>
      <c r="G74" s="8"/>
      <c r="H74" s="8"/>
      <c r="I74" s="8"/>
      <c r="J74" s="8"/>
      <c r="K74" s="8"/>
      <c r="L74" s="8"/>
      <c r="M74" s="8"/>
      <c r="N74" s="8"/>
      <c r="O74" s="8"/>
      <c r="P74" s="8"/>
      <c r="Q74" s="8"/>
      <c r="R74" s="8"/>
      <c r="S74" s="8"/>
      <c r="T74" s="8"/>
      <c r="U74" s="8"/>
    </row>
    <row r="75" spans="1:21" ht="18" customHeight="1" x14ac:dyDescent="0.25">
      <c r="A75" s="8"/>
      <c r="B75" s="8"/>
      <c r="C75" s="46" t="s">
        <v>59</v>
      </c>
      <c r="D75" s="197">
        <f>H17</f>
        <v>0</v>
      </c>
      <c r="E75" s="197"/>
      <c r="F75" s="8"/>
      <c r="G75" s="8"/>
      <c r="H75" s="8"/>
      <c r="I75" s="8"/>
      <c r="J75" s="8"/>
      <c r="K75" s="8"/>
      <c r="L75" s="8"/>
      <c r="M75" s="8"/>
      <c r="N75" s="8"/>
      <c r="O75" s="8"/>
      <c r="P75" s="8"/>
      <c r="Q75" s="8"/>
      <c r="R75" s="8"/>
      <c r="S75" s="8"/>
      <c r="T75" s="8"/>
      <c r="U75" s="8"/>
    </row>
    <row r="76" spans="1:21" ht="18" customHeight="1" x14ac:dyDescent="0.25">
      <c r="A76" s="8"/>
      <c r="B76" s="8"/>
      <c r="C76" s="194" t="s">
        <v>60</v>
      </c>
      <c r="D76" s="201" t="e">
        <f>(D75*1000)/(K25*3^(1/2))</f>
        <v>#DIV/0!</v>
      </c>
      <c r="E76" s="201"/>
      <c r="F76" s="8"/>
      <c r="G76" s="8"/>
      <c r="H76" s="8"/>
      <c r="I76" s="8"/>
      <c r="J76" s="8"/>
      <c r="K76" s="8"/>
      <c r="L76" s="8"/>
      <c r="M76" s="8"/>
      <c r="N76" s="8"/>
      <c r="O76" s="8"/>
      <c r="P76" s="8"/>
      <c r="Q76" s="8"/>
      <c r="R76" s="8"/>
      <c r="S76" s="8"/>
      <c r="T76" s="8"/>
      <c r="U76" s="8"/>
    </row>
    <row r="77" spans="1:21" ht="18" customHeight="1" x14ac:dyDescent="0.25">
      <c r="A77" s="8"/>
      <c r="B77" s="8"/>
      <c r="C77" s="194"/>
      <c r="D77" s="53" t="e">
        <f>D76*COS(D78)</f>
        <v>#DIV/0!</v>
      </c>
      <c r="E77" s="53" t="e">
        <f>D76*SIN(D78)</f>
        <v>#DIV/0!</v>
      </c>
      <c r="F77" s="8"/>
      <c r="G77" s="8"/>
      <c r="H77" s="8"/>
      <c r="I77" s="8"/>
      <c r="J77" s="8"/>
      <c r="K77" s="8"/>
      <c r="L77" s="8"/>
      <c r="M77" s="8"/>
      <c r="N77" s="8"/>
      <c r="O77" s="8"/>
      <c r="P77" s="8"/>
      <c r="Q77" s="8"/>
      <c r="R77" s="8"/>
      <c r="S77" s="8"/>
      <c r="T77" s="8"/>
      <c r="U77" s="8"/>
    </row>
    <row r="78" spans="1:21" ht="18" customHeight="1" x14ac:dyDescent="0.3">
      <c r="A78" s="8"/>
      <c r="B78" s="8"/>
      <c r="C78" s="50" t="s">
        <v>57</v>
      </c>
      <c r="D78" s="55">
        <f>-D62</f>
        <v>-1.5707963267948966</v>
      </c>
      <c r="E78" s="56">
        <f>DEGREES(D78)</f>
        <v>-90</v>
      </c>
      <c r="F78" s="8"/>
      <c r="G78" s="8"/>
      <c r="H78" s="8"/>
      <c r="I78" s="8"/>
      <c r="J78" s="8"/>
      <c r="K78" s="8"/>
      <c r="L78" s="8"/>
      <c r="M78" s="8"/>
      <c r="N78" s="8"/>
      <c r="O78" s="8"/>
      <c r="P78" s="8"/>
      <c r="Q78" s="8"/>
      <c r="R78" s="8"/>
      <c r="S78" s="8"/>
      <c r="T78" s="8"/>
      <c r="U78" s="8"/>
    </row>
    <row r="79" spans="1:21" ht="18" customHeight="1" x14ac:dyDescent="0.25">
      <c r="A79" s="8"/>
      <c r="B79" s="8"/>
      <c r="C79" s="8"/>
      <c r="D79" s="8"/>
      <c r="E79" s="8"/>
      <c r="F79" s="8"/>
      <c r="G79" s="8"/>
      <c r="H79" s="8"/>
      <c r="I79" s="8"/>
      <c r="J79" s="8"/>
      <c r="K79" s="8"/>
      <c r="L79" s="8"/>
      <c r="M79" s="8"/>
      <c r="N79" s="8"/>
      <c r="O79" s="8"/>
      <c r="P79" s="8"/>
      <c r="Q79" s="8"/>
      <c r="R79" s="8"/>
      <c r="S79" s="8"/>
      <c r="T79" s="8"/>
      <c r="U79" s="8"/>
    </row>
    <row r="80" spans="1:21" ht="18" customHeight="1" x14ac:dyDescent="0.25">
      <c r="A80" s="8"/>
      <c r="B80" s="8"/>
      <c r="C80" s="8"/>
      <c r="D80" s="8"/>
      <c r="E80" s="8"/>
      <c r="F80" s="8"/>
      <c r="G80" s="8"/>
      <c r="H80" s="8"/>
      <c r="I80" s="8"/>
      <c r="J80" s="8"/>
      <c r="K80" s="8"/>
      <c r="L80" s="8"/>
      <c r="M80" s="8"/>
      <c r="N80" s="8"/>
      <c r="O80" s="8"/>
      <c r="P80" s="8"/>
      <c r="Q80" s="8"/>
      <c r="R80" s="8"/>
      <c r="S80" s="8"/>
      <c r="T80" s="8"/>
      <c r="U80" s="8"/>
    </row>
    <row r="81" spans="1:21" ht="18" customHeight="1" x14ac:dyDescent="0.25">
      <c r="A81" s="8"/>
      <c r="B81" s="8"/>
      <c r="C81" s="8"/>
      <c r="D81" s="8"/>
      <c r="E81" s="8"/>
      <c r="F81" s="8"/>
      <c r="G81" s="8"/>
      <c r="H81" s="8"/>
      <c r="I81" s="8"/>
      <c r="J81" s="8"/>
      <c r="K81" s="8"/>
      <c r="L81" s="8"/>
      <c r="M81" s="8"/>
      <c r="N81" s="8"/>
      <c r="O81" s="8"/>
      <c r="P81" s="8"/>
      <c r="Q81" s="8"/>
      <c r="R81" s="8"/>
      <c r="S81" s="8"/>
      <c r="T81" s="8"/>
      <c r="U81" s="8"/>
    </row>
    <row r="82" spans="1:21" ht="18" customHeight="1" x14ac:dyDescent="0.25">
      <c r="A82" s="8"/>
      <c r="B82" s="8"/>
      <c r="C82" s="195" t="s">
        <v>61</v>
      </c>
      <c r="D82" s="197">
        <f>IF(H20=0,0,(K25/(D47*3^(1/2))))</f>
        <v>0</v>
      </c>
      <c r="E82" s="197"/>
      <c r="F82" s="8"/>
      <c r="G82" s="8"/>
      <c r="H82" s="8"/>
      <c r="I82" s="8"/>
      <c r="J82" s="8"/>
      <c r="K82" s="8"/>
      <c r="L82" s="8"/>
      <c r="M82" s="8"/>
      <c r="N82" s="8"/>
      <c r="O82" s="8"/>
      <c r="P82" s="8"/>
      <c r="Q82" s="8"/>
      <c r="R82" s="8"/>
      <c r="S82" s="8"/>
      <c r="T82" s="8"/>
      <c r="U82" s="8"/>
    </row>
    <row r="83" spans="1:21" ht="18" customHeight="1" x14ac:dyDescent="0.25">
      <c r="A83" s="8"/>
      <c r="B83" s="8"/>
      <c r="C83" s="195"/>
      <c r="D83" s="55">
        <f>D82*COS(D84)</f>
        <v>0</v>
      </c>
      <c r="E83" s="55">
        <f>-D82*SIN(D84)</f>
        <v>0</v>
      </c>
      <c r="F83" s="8"/>
      <c r="G83" s="8"/>
      <c r="H83" s="8"/>
      <c r="I83" s="8"/>
      <c r="J83" s="8"/>
      <c r="K83" s="8"/>
      <c r="L83" s="8"/>
      <c r="M83" s="8"/>
      <c r="N83" s="8"/>
      <c r="O83" s="8"/>
      <c r="P83" s="8"/>
      <c r="Q83" s="8"/>
      <c r="R83" s="8"/>
      <c r="S83" s="8"/>
      <c r="T83" s="8"/>
      <c r="U83" s="8"/>
    </row>
    <row r="84" spans="1:21" ht="18" customHeight="1" x14ac:dyDescent="0.3">
      <c r="A84" s="8"/>
      <c r="B84" s="8"/>
      <c r="C84" s="50" t="s">
        <v>62</v>
      </c>
      <c r="D84" s="55">
        <f>D50</f>
        <v>1.5707963267948966</v>
      </c>
      <c r="E84" s="56">
        <f>D51</f>
        <v>90</v>
      </c>
      <c r="F84" s="8"/>
      <c r="G84" s="8"/>
      <c r="H84" s="8"/>
      <c r="I84" s="8"/>
      <c r="J84" s="8"/>
      <c r="K84" s="8"/>
      <c r="L84" s="8"/>
      <c r="M84" s="8"/>
      <c r="N84" s="8"/>
      <c r="O84" s="8"/>
      <c r="P84" s="8"/>
      <c r="Q84" s="8"/>
      <c r="R84" s="8"/>
      <c r="S84" s="8"/>
      <c r="T84" s="8"/>
      <c r="U84" s="8"/>
    </row>
    <row r="85" spans="1:21" ht="18" customHeight="1" x14ac:dyDescent="0.25">
      <c r="A85" s="8"/>
      <c r="B85" s="8"/>
      <c r="C85" s="8"/>
      <c r="D85" s="8"/>
      <c r="E85" s="8"/>
      <c r="F85" s="8"/>
      <c r="G85" s="8"/>
      <c r="H85" s="8"/>
      <c r="I85" s="8"/>
      <c r="J85" s="8"/>
      <c r="K85" s="8"/>
      <c r="L85" s="8"/>
      <c r="M85" s="8"/>
      <c r="N85" s="8"/>
      <c r="O85" s="8"/>
      <c r="P85" s="8"/>
      <c r="Q85" s="8"/>
      <c r="R85" s="8"/>
      <c r="S85" s="8"/>
      <c r="T85" s="8"/>
      <c r="U85" s="8"/>
    </row>
    <row r="86" spans="1:21" ht="18" customHeight="1" x14ac:dyDescent="0.25">
      <c r="A86" s="8"/>
      <c r="B86" s="8"/>
      <c r="C86" s="8"/>
      <c r="D86" s="8"/>
      <c r="E86" s="8"/>
      <c r="F86" s="8"/>
      <c r="G86" s="8"/>
      <c r="H86" s="8"/>
      <c r="I86" s="8"/>
      <c r="J86" s="8"/>
      <c r="K86" s="8"/>
      <c r="L86" s="8"/>
      <c r="M86" s="8"/>
      <c r="N86" s="8"/>
      <c r="O86" s="8"/>
      <c r="P86" s="8"/>
      <c r="Q86" s="8"/>
      <c r="R86" s="8"/>
      <c r="S86" s="8"/>
      <c r="T86" s="8"/>
      <c r="U86" s="8"/>
    </row>
    <row r="87" spans="1:21" ht="18" customHeight="1" x14ac:dyDescent="0.25">
      <c r="A87" s="8"/>
      <c r="B87" s="8"/>
      <c r="C87" s="8"/>
      <c r="D87" s="8"/>
      <c r="E87" s="8"/>
      <c r="F87" s="8"/>
      <c r="G87" s="8"/>
      <c r="H87" s="8"/>
      <c r="I87" s="8"/>
      <c r="J87" s="8"/>
      <c r="K87" s="8"/>
      <c r="L87" s="8"/>
      <c r="M87" s="8"/>
      <c r="N87" s="8"/>
      <c r="O87" s="8"/>
      <c r="P87" s="8"/>
      <c r="Q87" s="8"/>
      <c r="R87" s="8"/>
      <c r="S87" s="8"/>
      <c r="T87" s="8"/>
      <c r="U87" s="8"/>
    </row>
    <row r="88" spans="1:21" ht="18" customHeight="1" x14ac:dyDescent="0.25">
      <c r="A88" s="8"/>
      <c r="B88" s="8"/>
      <c r="C88" s="194" t="s">
        <v>63</v>
      </c>
      <c r="D88" s="197">
        <f>IF(H24=0,0,H24*K25/H23)</f>
        <v>0</v>
      </c>
      <c r="E88" s="197"/>
      <c r="F88" s="8"/>
      <c r="G88" s="8"/>
      <c r="H88" s="8"/>
      <c r="I88" s="8"/>
      <c r="J88" s="8"/>
      <c r="K88" s="8"/>
      <c r="L88" s="8"/>
      <c r="M88" s="8"/>
      <c r="N88" s="8"/>
      <c r="O88" s="8"/>
      <c r="P88" s="8"/>
      <c r="Q88" s="8"/>
      <c r="R88" s="8"/>
      <c r="S88" s="8"/>
      <c r="T88" s="8"/>
      <c r="U88" s="8"/>
    </row>
    <row r="89" spans="1:21" ht="18" customHeight="1" x14ac:dyDescent="0.25">
      <c r="A89" s="8"/>
      <c r="B89" s="8"/>
      <c r="C89" s="194"/>
      <c r="D89" s="55">
        <f>D88*COS(D90)</f>
        <v>0</v>
      </c>
      <c r="E89" s="57">
        <f>-D88*SIN(D90)</f>
        <v>0</v>
      </c>
      <c r="F89" s="8"/>
      <c r="G89" s="8"/>
      <c r="H89" s="8"/>
      <c r="I89" s="8"/>
      <c r="J89" s="8"/>
      <c r="K89" s="8"/>
      <c r="L89" s="8"/>
      <c r="M89" s="8"/>
      <c r="N89" s="8"/>
      <c r="O89" s="8"/>
      <c r="P89" s="8"/>
      <c r="Q89" s="8"/>
      <c r="R89" s="8"/>
      <c r="S89" s="8"/>
      <c r="T89" s="8"/>
      <c r="U89" s="8"/>
    </row>
    <row r="90" spans="1:21" ht="18" customHeight="1" x14ac:dyDescent="0.3">
      <c r="A90" s="8"/>
      <c r="B90" s="8"/>
      <c r="C90" s="50" t="s">
        <v>56</v>
      </c>
      <c r="D90" s="55">
        <f>D58</f>
        <v>1.5707963267948966</v>
      </c>
      <c r="E90" s="56">
        <f>D59</f>
        <v>90</v>
      </c>
      <c r="F90" s="8"/>
      <c r="G90" s="8"/>
      <c r="H90" s="8"/>
      <c r="I90" s="8"/>
      <c r="J90" s="8"/>
      <c r="K90" s="8"/>
      <c r="L90" s="8"/>
      <c r="M90" s="8"/>
      <c r="N90" s="8"/>
      <c r="O90" s="8"/>
      <c r="P90" s="8"/>
      <c r="Q90" s="8"/>
      <c r="R90" s="8"/>
      <c r="S90" s="8"/>
      <c r="T90" s="8"/>
      <c r="U90" s="8"/>
    </row>
    <row r="91" spans="1:21" ht="18" customHeight="1" x14ac:dyDescent="0.25">
      <c r="A91" s="8"/>
      <c r="B91" s="8"/>
      <c r="C91" s="8"/>
      <c r="D91" s="8"/>
      <c r="E91" s="8"/>
      <c r="F91" s="8"/>
      <c r="G91" s="8"/>
      <c r="H91" s="8"/>
      <c r="I91" s="8"/>
      <c r="J91" s="8"/>
      <c r="K91" s="8"/>
      <c r="L91" s="8"/>
      <c r="M91" s="8"/>
      <c r="N91" s="8"/>
      <c r="O91" s="8"/>
      <c r="P91" s="8"/>
      <c r="Q91" s="8"/>
      <c r="R91" s="8"/>
      <c r="S91" s="8"/>
      <c r="T91" s="8"/>
      <c r="U91" s="8"/>
    </row>
    <row r="92" spans="1:21" ht="18" customHeight="1" x14ac:dyDescent="0.25">
      <c r="A92" s="8"/>
      <c r="B92" s="8"/>
      <c r="C92" s="195" t="s">
        <v>64</v>
      </c>
      <c r="D92" s="195"/>
      <c r="E92" s="195"/>
      <c r="F92" s="8"/>
      <c r="G92" s="8"/>
      <c r="H92" s="8"/>
      <c r="I92" s="8"/>
      <c r="J92" s="8"/>
      <c r="K92" s="8"/>
      <c r="L92" s="8"/>
      <c r="M92" s="8"/>
      <c r="N92" s="8"/>
      <c r="O92" s="8"/>
      <c r="P92" s="8"/>
      <c r="Q92" s="8"/>
      <c r="R92" s="8"/>
      <c r="S92" s="8"/>
      <c r="T92" s="8"/>
      <c r="U92" s="8"/>
    </row>
    <row r="93" spans="1:21" ht="18" customHeight="1" x14ac:dyDescent="0.25">
      <c r="A93" s="8"/>
      <c r="B93" s="8"/>
      <c r="C93" s="197" t="e">
        <f>(C94^2+E94^2)^(1/2)</f>
        <v>#DIV/0!</v>
      </c>
      <c r="D93" s="197"/>
      <c r="E93" s="197"/>
      <c r="F93" s="8"/>
      <c r="G93" s="8"/>
      <c r="H93" s="8"/>
      <c r="I93" s="8"/>
      <c r="J93" s="8"/>
      <c r="K93" s="8"/>
      <c r="L93" s="8"/>
      <c r="M93" s="8"/>
      <c r="N93" s="8"/>
      <c r="O93" s="8"/>
      <c r="P93" s="8"/>
      <c r="Q93" s="8"/>
      <c r="R93" s="8"/>
      <c r="S93" s="8"/>
      <c r="T93" s="8"/>
      <c r="U93" s="8"/>
    </row>
    <row r="94" spans="1:21" ht="18" customHeight="1" x14ac:dyDescent="0.25">
      <c r="A94" s="8"/>
      <c r="B94" s="8"/>
      <c r="C94" s="197" t="e">
        <f>D77+D83+D89</f>
        <v>#DIV/0!</v>
      </c>
      <c r="D94" s="197"/>
      <c r="E94" s="56" t="e">
        <f>E77+E83+E89</f>
        <v>#DIV/0!</v>
      </c>
      <c r="F94" s="8"/>
      <c r="G94" s="8"/>
      <c r="H94" s="8"/>
      <c r="I94" s="8"/>
      <c r="J94" s="8"/>
      <c r="K94" s="8"/>
      <c r="L94" s="8"/>
      <c r="M94" s="8"/>
      <c r="N94" s="8"/>
      <c r="O94" s="8"/>
      <c r="P94" s="8"/>
      <c r="Q94" s="8"/>
      <c r="R94" s="8"/>
      <c r="S94" s="8"/>
      <c r="T94" s="8"/>
      <c r="U94" s="8"/>
    </row>
    <row r="95" spans="1:21" ht="18" customHeight="1" x14ac:dyDescent="0.25">
      <c r="A95" s="8"/>
      <c r="B95" s="8"/>
      <c r="C95" s="44" t="s">
        <v>65</v>
      </c>
      <c r="D95" s="55" t="e">
        <f>ATAN(E94/C94)</f>
        <v>#DIV/0!</v>
      </c>
      <c r="E95" s="55" t="e">
        <f>DEGREES(D95)</f>
        <v>#DIV/0!</v>
      </c>
      <c r="F95" s="8"/>
      <c r="G95" s="8"/>
      <c r="H95" s="8"/>
      <c r="I95" s="8"/>
      <c r="J95" s="8"/>
      <c r="K95" s="8"/>
      <c r="L95" s="8"/>
      <c r="M95" s="8"/>
      <c r="N95" s="8"/>
      <c r="O95" s="8"/>
      <c r="P95" s="8"/>
      <c r="Q95" s="8"/>
      <c r="R95" s="8"/>
      <c r="S95" s="8"/>
      <c r="T95" s="8"/>
      <c r="U95" s="8"/>
    </row>
    <row r="96" spans="1:21" ht="18" customHeight="1" x14ac:dyDescent="0.25">
      <c r="A96" s="8"/>
      <c r="B96" s="8"/>
      <c r="C96" s="8"/>
      <c r="D96" s="8"/>
      <c r="E96" s="8"/>
      <c r="F96" s="8"/>
      <c r="G96" s="8"/>
      <c r="H96" s="8"/>
      <c r="I96" s="8"/>
      <c r="J96" s="8"/>
      <c r="K96" s="8"/>
      <c r="L96" s="8"/>
      <c r="M96" s="8"/>
      <c r="N96" s="8"/>
      <c r="O96" s="8"/>
      <c r="P96" s="8"/>
      <c r="Q96" s="8"/>
      <c r="R96" s="8"/>
      <c r="S96" s="8"/>
      <c r="T96" s="8"/>
      <c r="U96" s="8"/>
    </row>
    <row r="97" spans="1:21" ht="18" customHeight="1" x14ac:dyDescent="0.25">
      <c r="A97" s="8"/>
      <c r="B97" s="8"/>
      <c r="C97" s="8"/>
      <c r="D97" s="8"/>
      <c r="E97" s="8"/>
      <c r="F97" s="8"/>
      <c r="G97" s="8"/>
      <c r="H97" s="8"/>
      <c r="I97" s="8"/>
      <c r="J97" s="8"/>
      <c r="K97" s="8"/>
      <c r="L97" s="8"/>
      <c r="M97" s="8"/>
      <c r="N97" s="8"/>
      <c r="O97" s="8"/>
      <c r="P97" s="8"/>
      <c r="Q97" s="8"/>
      <c r="R97" s="8"/>
      <c r="S97" s="8"/>
      <c r="T97" s="8"/>
      <c r="U97" s="8"/>
    </row>
    <row r="98" spans="1:21" ht="18" customHeight="1" x14ac:dyDescent="0.25">
      <c r="A98" s="8"/>
      <c r="B98" s="8"/>
      <c r="C98" s="197" t="e">
        <f>D39*C93</f>
        <v>#DIV/0!</v>
      </c>
      <c r="D98" s="197"/>
      <c r="E98" s="197"/>
      <c r="F98" s="8"/>
      <c r="G98" s="8"/>
      <c r="H98" s="8"/>
      <c r="I98" s="8"/>
      <c r="J98" s="8"/>
      <c r="K98" s="8"/>
      <c r="L98" s="8"/>
      <c r="M98" s="8"/>
      <c r="N98" s="8"/>
      <c r="O98" s="8"/>
      <c r="P98" s="8"/>
      <c r="Q98" s="8"/>
      <c r="R98" s="8"/>
      <c r="S98" s="8"/>
      <c r="T98" s="8"/>
      <c r="U98" s="8"/>
    </row>
    <row r="99" spans="1:21" ht="18" customHeight="1" x14ac:dyDescent="0.25">
      <c r="A99" s="8"/>
      <c r="B99" s="8"/>
      <c r="C99" s="197" t="e">
        <f>C98*COS(D100)</f>
        <v>#DIV/0!</v>
      </c>
      <c r="D99" s="197"/>
      <c r="E99" s="55" t="e">
        <f>C98*SIN(D100)</f>
        <v>#DIV/0!</v>
      </c>
      <c r="F99" s="8"/>
      <c r="G99" s="8"/>
      <c r="H99" s="8"/>
      <c r="I99" s="8"/>
      <c r="J99" s="8"/>
      <c r="K99" s="8"/>
      <c r="L99" s="8"/>
      <c r="M99" s="8"/>
      <c r="N99" s="8"/>
      <c r="O99" s="8"/>
      <c r="P99" s="8"/>
      <c r="Q99" s="8"/>
      <c r="R99" s="8"/>
      <c r="S99" s="8"/>
      <c r="T99" s="8"/>
      <c r="U99" s="8"/>
    </row>
    <row r="100" spans="1:21" ht="18" customHeight="1" x14ac:dyDescent="0.35">
      <c r="A100" s="8"/>
      <c r="B100" s="8"/>
      <c r="C100" s="42" t="s">
        <v>66</v>
      </c>
      <c r="D100" s="55" t="e">
        <f>D42+D95</f>
        <v>#DIV/0!</v>
      </c>
      <c r="E100" s="55" t="e">
        <f>DEGREES(D100)</f>
        <v>#DIV/0!</v>
      </c>
      <c r="F100" s="8"/>
      <c r="G100" s="8"/>
      <c r="H100" s="8"/>
      <c r="I100" s="8"/>
      <c r="J100" s="8"/>
      <c r="K100" s="8"/>
      <c r="L100" s="8"/>
      <c r="M100" s="8"/>
      <c r="N100" s="8"/>
      <c r="O100" s="8"/>
      <c r="P100" s="8"/>
      <c r="Q100" s="8"/>
      <c r="R100" s="8"/>
      <c r="S100" s="8"/>
      <c r="T100" s="8"/>
      <c r="U100" s="8"/>
    </row>
    <row r="101" spans="1:21" ht="18" customHeight="1" x14ac:dyDescent="0.25">
      <c r="A101" s="8"/>
      <c r="B101" s="8"/>
      <c r="C101" s="8"/>
      <c r="D101" s="8"/>
      <c r="E101" s="8"/>
      <c r="F101" s="8"/>
      <c r="G101" s="8"/>
      <c r="H101" s="8"/>
      <c r="I101" s="8"/>
      <c r="J101" s="8"/>
      <c r="K101" s="8"/>
      <c r="L101" s="8"/>
      <c r="M101" s="8"/>
      <c r="N101" s="8"/>
      <c r="O101" s="8"/>
      <c r="P101" s="8"/>
      <c r="Q101" s="8"/>
      <c r="R101" s="8"/>
      <c r="S101" s="8"/>
      <c r="T101" s="8"/>
      <c r="U101" s="8"/>
    </row>
    <row r="102" spans="1:21" ht="18" customHeight="1" x14ac:dyDescent="0.25">
      <c r="A102" s="8"/>
      <c r="B102" s="8"/>
      <c r="C102" s="8"/>
      <c r="D102" s="8"/>
      <c r="E102" s="8"/>
      <c r="F102" s="8"/>
      <c r="G102" s="8"/>
      <c r="H102" s="8"/>
      <c r="I102" s="8"/>
      <c r="J102" s="8"/>
      <c r="K102" s="8"/>
      <c r="L102" s="8"/>
      <c r="M102" s="8"/>
      <c r="N102" s="8"/>
      <c r="O102" s="8"/>
      <c r="P102" s="8"/>
      <c r="Q102" s="8"/>
      <c r="R102" s="8"/>
      <c r="S102" s="8"/>
      <c r="T102" s="8"/>
      <c r="U102" s="8"/>
    </row>
    <row r="103" spans="1:21" ht="18" customHeight="1" x14ac:dyDescent="0.25">
      <c r="A103" s="8"/>
      <c r="B103" s="8"/>
      <c r="C103" s="8"/>
      <c r="D103" s="8"/>
      <c r="E103" s="8"/>
      <c r="F103" s="8"/>
      <c r="G103" s="8"/>
      <c r="H103" s="8"/>
      <c r="I103" s="8"/>
      <c r="J103" s="8"/>
      <c r="K103" s="8"/>
      <c r="L103" s="8"/>
      <c r="M103" s="8"/>
      <c r="N103" s="8"/>
      <c r="O103" s="8"/>
      <c r="P103" s="8"/>
      <c r="Q103" s="8"/>
      <c r="R103" s="8"/>
      <c r="S103" s="8"/>
      <c r="T103" s="8"/>
      <c r="U103" s="8"/>
    </row>
    <row r="104" spans="1:21" ht="18" customHeight="1" x14ac:dyDescent="0.25">
      <c r="A104" s="8"/>
      <c r="B104" s="8"/>
      <c r="C104" s="8"/>
      <c r="D104" s="8"/>
      <c r="E104" s="8"/>
      <c r="F104" s="8"/>
      <c r="G104" s="8"/>
      <c r="H104" s="8"/>
      <c r="I104" s="8"/>
      <c r="J104" s="8"/>
      <c r="K104" s="8"/>
      <c r="L104" s="8"/>
      <c r="M104" s="8"/>
      <c r="N104" s="8"/>
      <c r="O104" s="8"/>
      <c r="P104" s="8"/>
      <c r="Q104" s="8"/>
      <c r="R104" s="8"/>
      <c r="S104" s="8"/>
      <c r="T104" s="8"/>
      <c r="U104" s="8"/>
    </row>
    <row r="105" spans="1:21" ht="18" customHeight="1" x14ac:dyDescent="0.25">
      <c r="A105" s="8"/>
      <c r="B105" s="8"/>
      <c r="C105" s="8"/>
      <c r="D105" s="8"/>
      <c r="E105" s="8"/>
      <c r="F105" s="8"/>
      <c r="G105" s="8"/>
      <c r="H105" s="8"/>
      <c r="I105" s="8"/>
      <c r="J105" s="8"/>
      <c r="K105" s="8"/>
      <c r="L105" s="8"/>
      <c r="M105" s="8"/>
      <c r="N105" s="8"/>
      <c r="O105" s="8"/>
      <c r="P105" s="8"/>
      <c r="Q105" s="8"/>
      <c r="R105" s="8"/>
      <c r="S105" s="8"/>
      <c r="T105" s="8"/>
      <c r="U105" s="8"/>
    </row>
    <row r="106" spans="1:21" ht="18" customHeight="1" x14ac:dyDescent="0.25">
      <c r="A106" s="8"/>
      <c r="B106" s="8"/>
      <c r="C106" s="8"/>
      <c r="D106" s="8"/>
      <c r="E106" s="8"/>
      <c r="F106" s="8"/>
      <c r="G106" s="8"/>
      <c r="H106" s="8"/>
      <c r="I106" s="8"/>
      <c r="J106" s="8"/>
      <c r="K106" s="8"/>
      <c r="L106" s="8"/>
      <c r="M106" s="8"/>
      <c r="N106" s="8"/>
      <c r="O106" s="8"/>
      <c r="P106" s="8"/>
      <c r="Q106" s="8"/>
      <c r="R106" s="8"/>
      <c r="S106" s="8"/>
      <c r="T106" s="8"/>
      <c r="U106" s="8"/>
    </row>
    <row r="107" spans="1:21" ht="18" customHeight="1" x14ac:dyDescent="0.25">
      <c r="A107" s="8"/>
      <c r="B107" s="8"/>
      <c r="C107" s="8"/>
      <c r="D107" s="8"/>
      <c r="E107" s="8"/>
      <c r="F107" s="8"/>
      <c r="G107" s="8"/>
      <c r="H107" s="8"/>
      <c r="I107" s="8"/>
      <c r="J107" s="8"/>
      <c r="K107" s="8"/>
      <c r="L107" s="8"/>
      <c r="M107" s="8"/>
      <c r="N107" s="8"/>
      <c r="O107" s="8"/>
      <c r="P107" s="8"/>
      <c r="Q107" s="8"/>
      <c r="R107" s="8"/>
      <c r="S107" s="8"/>
      <c r="T107" s="8"/>
      <c r="U107" s="8"/>
    </row>
    <row r="108" spans="1:21" ht="18" customHeight="1" x14ac:dyDescent="0.25">
      <c r="A108" s="8"/>
      <c r="B108" s="8"/>
      <c r="C108" s="8"/>
      <c r="D108" s="8"/>
      <c r="E108" s="8"/>
      <c r="F108" s="8"/>
      <c r="G108" s="8"/>
      <c r="H108" s="8"/>
      <c r="I108" s="8"/>
      <c r="J108" s="8"/>
      <c r="K108" s="8"/>
      <c r="L108" s="8"/>
      <c r="M108" s="8"/>
      <c r="N108" s="8"/>
      <c r="O108" s="8"/>
      <c r="P108" s="8"/>
      <c r="Q108" s="8"/>
      <c r="R108" s="8"/>
      <c r="S108" s="8"/>
      <c r="T108" s="8"/>
      <c r="U108" s="8"/>
    </row>
    <row r="109" spans="1:21" ht="18" customHeight="1" x14ac:dyDescent="0.25">
      <c r="A109" s="8"/>
      <c r="B109" s="8"/>
      <c r="C109" s="8"/>
      <c r="D109" s="8"/>
      <c r="E109" s="8"/>
      <c r="F109" s="8"/>
      <c r="G109" s="8"/>
      <c r="H109" s="8"/>
      <c r="I109" s="8"/>
      <c r="J109" s="8"/>
      <c r="K109" s="8"/>
      <c r="L109" s="8"/>
      <c r="M109" s="8"/>
      <c r="N109" s="8"/>
      <c r="O109" s="8"/>
      <c r="P109" s="8"/>
      <c r="Q109" s="8"/>
      <c r="R109" s="8"/>
      <c r="S109" s="8"/>
      <c r="T109" s="8"/>
      <c r="U109" s="8"/>
    </row>
    <row r="110" spans="1:21" ht="18" customHeight="1" x14ac:dyDescent="0.25">
      <c r="A110" s="8"/>
      <c r="B110" s="8"/>
      <c r="C110" s="8"/>
      <c r="D110" s="8"/>
      <c r="E110" s="8"/>
      <c r="F110" s="8"/>
      <c r="G110" s="8"/>
      <c r="H110" s="8"/>
      <c r="I110" s="8"/>
      <c r="J110" s="8"/>
      <c r="K110" s="8"/>
      <c r="L110" s="8"/>
      <c r="M110" s="8"/>
      <c r="N110" s="8"/>
      <c r="O110" s="8"/>
      <c r="P110" s="8"/>
      <c r="Q110" s="8"/>
      <c r="R110" s="8"/>
      <c r="S110" s="8"/>
      <c r="T110" s="8"/>
      <c r="U110" s="8"/>
    </row>
  </sheetData>
  <sheetProtection sheet="1" objects="1" scenarios="1" selectLockedCells="1"/>
  <mergeCells count="49">
    <mergeCell ref="C92:E92"/>
    <mergeCell ref="C93:E93"/>
    <mergeCell ref="C94:D94"/>
    <mergeCell ref="C98:E98"/>
    <mergeCell ref="C99:D99"/>
    <mergeCell ref="C88:C89"/>
    <mergeCell ref="D88:E88"/>
    <mergeCell ref="F53:G53"/>
    <mergeCell ref="I53:J53"/>
    <mergeCell ref="F57:G57"/>
    <mergeCell ref="I57:J57"/>
    <mergeCell ref="C65:D65"/>
    <mergeCell ref="C69:C70"/>
    <mergeCell ref="D69:E69"/>
    <mergeCell ref="D75:E75"/>
    <mergeCell ref="C76:C77"/>
    <mergeCell ref="D76:E76"/>
    <mergeCell ref="C82:C83"/>
    <mergeCell ref="D82:E82"/>
    <mergeCell ref="D21:G21"/>
    <mergeCell ref="D22:G22"/>
    <mergeCell ref="C50:C51"/>
    <mergeCell ref="L22:T22"/>
    <mergeCell ref="D23:G23"/>
    <mergeCell ref="L23:T23"/>
    <mergeCell ref="D24:G24"/>
    <mergeCell ref="L24:T24"/>
    <mergeCell ref="D25:G25"/>
    <mergeCell ref="D27:G27"/>
    <mergeCell ref="O31:W31"/>
    <mergeCell ref="O32:W44"/>
    <mergeCell ref="C42:C43"/>
    <mergeCell ref="I49:J49"/>
    <mergeCell ref="L3:T3"/>
    <mergeCell ref="L5:T5"/>
    <mergeCell ref="L6:T19"/>
    <mergeCell ref="B11:H11"/>
    <mergeCell ref="J11:K13"/>
    <mergeCell ref="B12:B16"/>
    <mergeCell ref="D12:G12"/>
    <mergeCell ref="D13:G13"/>
    <mergeCell ref="D14:G14"/>
    <mergeCell ref="D15:G15"/>
    <mergeCell ref="D16:G16"/>
    <mergeCell ref="B17:B25"/>
    <mergeCell ref="D17:G17"/>
    <mergeCell ref="D18:G18"/>
    <mergeCell ref="D19:G19"/>
    <mergeCell ref="D20:G20"/>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F7F-FB28-43D8-9B7D-D104F36A8379}">
  <dimension ref="A1:AJ110"/>
  <sheetViews>
    <sheetView zoomScaleNormal="100" workbookViewId="0">
      <selection activeCell="H25" sqref="H25"/>
    </sheetView>
  </sheetViews>
  <sheetFormatPr defaultRowHeight="18" customHeight="1" x14ac:dyDescent="0.25"/>
  <cols>
    <col min="1" max="1" width="4.28515625" style="5" customWidth="1"/>
    <col min="2" max="2" width="3.5703125" style="5" customWidth="1"/>
    <col min="3" max="3" width="7" style="5" customWidth="1"/>
    <col min="4" max="4" width="15.7109375" style="5" customWidth="1"/>
    <col min="5" max="5" width="16.140625" style="5" customWidth="1"/>
    <col min="6" max="6" width="5.7109375" style="5" customWidth="1"/>
    <col min="7" max="7" width="22.7109375" style="5" customWidth="1"/>
    <col min="8" max="8" width="12" style="5" bestFit="1" customWidth="1"/>
    <col min="9" max="9" width="5.7109375" style="5" customWidth="1"/>
    <col min="10" max="10" width="10" style="5" customWidth="1"/>
    <col min="11" max="12" width="12.7109375" style="5" customWidth="1"/>
    <col min="13" max="15" width="7.7109375" style="5" customWidth="1"/>
    <col min="16" max="16" width="12.7109375" style="5" customWidth="1"/>
    <col min="17" max="21" width="7.7109375" style="5" customWidth="1"/>
    <col min="22" max="22" width="12.7109375" style="5" customWidth="1"/>
    <col min="23" max="23" width="7.7109375" style="5" customWidth="1"/>
    <col min="24" max="24" width="12.7109375" style="5" customWidth="1"/>
    <col min="25" max="25" width="7.7109375" style="5" customWidth="1"/>
    <col min="26" max="26" width="12.7109375" style="5" customWidth="1"/>
    <col min="27" max="27" width="7.7109375" style="5" customWidth="1"/>
    <col min="28" max="28" width="12.7109375" style="5" customWidth="1"/>
    <col min="29" max="16384" width="9.140625" style="5"/>
  </cols>
  <sheetData>
    <row r="1" spans="1:36" ht="18" customHeight="1" x14ac:dyDescent="0.25">
      <c r="A1" s="4"/>
      <c r="Q1" s="6"/>
      <c r="R1" s="6"/>
      <c r="S1" s="6"/>
      <c r="T1" s="6"/>
      <c r="U1" s="64"/>
      <c r="V1" s="65"/>
      <c r="W1" s="65"/>
      <c r="X1" s="65"/>
      <c r="Y1" s="65"/>
      <c r="Z1" s="65"/>
      <c r="AA1" s="65"/>
      <c r="AB1" s="65"/>
      <c r="AC1" s="66"/>
      <c r="AD1" s="66"/>
      <c r="AE1" s="66"/>
      <c r="AF1" s="66"/>
      <c r="AG1" s="66"/>
      <c r="AH1" s="66"/>
      <c r="AI1" s="66"/>
      <c r="AJ1" s="66"/>
    </row>
    <row r="2" spans="1:36" ht="18" customHeight="1" x14ac:dyDescent="0.25">
      <c r="A2" s="4"/>
      <c r="L2" s="9"/>
      <c r="M2" s="9"/>
      <c r="Q2" s="10"/>
      <c r="R2" s="10"/>
      <c r="S2" s="10"/>
      <c r="T2" s="10"/>
      <c r="U2" s="67"/>
      <c r="V2" s="65"/>
      <c r="W2" s="65"/>
      <c r="X2" s="65"/>
      <c r="Y2" s="65"/>
      <c r="Z2" s="65"/>
      <c r="AA2" s="65"/>
      <c r="AB2" s="65"/>
      <c r="AC2" s="66"/>
      <c r="AD2" s="66"/>
      <c r="AE2" s="66"/>
      <c r="AF2" s="66"/>
      <c r="AG2" s="66"/>
      <c r="AH2" s="66"/>
      <c r="AI2" s="66"/>
      <c r="AJ2" s="66"/>
    </row>
    <row r="3" spans="1:36" ht="18" customHeight="1" x14ac:dyDescent="0.25">
      <c r="A3" s="4"/>
      <c r="L3" s="120"/>
      <c r="M3" s="120"/>
      <c r="N3" s="120"/>
      <c r="O3" s="120"/>
      <c r="P3" s="120"/>
      <c r="Q3" s="120"/>
      <c r="R3" s="120"/>
      <c r="S3" s="120"/>
      <c r="T3" s="120"/>
      <c r="U3" s="67"/>
      <c r="V3" s="65"/>
      <c r="W3" s="65"/>
      <c r="X3" s="65"/>
      <c r="Y3" s="65"/>
      <c r="Z3" s="65"/>
      <c r="AA3" s="65"/>
      <c r="AB3" s="65"/>
      <c r="AC3" s="66"/>
      <c r="AD3" s="66"/>
      <c r="AE3" s="66"/>
      <c r="AF3" s="66"/>
      <c r="AG3" s="66"/>
      <c r="AH3" s="66"/>
      <c r="AI3" s="66"/>
      <c r="AJ3" s="66"/>
    </row>
    <row r="4" spans="1:36" ht="18" customHeight="1" thickBot="1" x14ac:dyDescent="0.3">
      <c r="A4" s="4"/>
      <c r="Q4" s="10"/>
      <c r="R4" s="10"/>
      <c r="S4" s="10"/>
      <c r="T4" s="10"/>
      <c r="U4" s="67"/>
      <c r="V4" s="65"/>
      <c r="W4" s="65"/>
      <c r="X4" s="65"/>
      <c r="Y4" s="65"/>
      <c r="Z4" s="65"/>
      <c r="AA4" s="65"/>
      <c r="AB4" s="65"/>
      <c r="AC4" s="66"/>
      <c r="AD4" s="66"/>
      <c r="AE4" s="66"/>
      <c r="AF4" s="66"/>
      <c r="AG4" s="66"/>
      <c r="AH4" s="66"/>
      <c r="AI4" s="66"/>
      <c r="AJ4" s="66"/>
    </row>
    <row r="5" spans="1:36" ht="18" customHeight="1" thickBot="1" x14ac:dyDescent="0.35">
      <c r="A5" s="4"/>
      <c r="L5" s="121" t="s">
        <v>87</v>
      </c>
      <c r="M5" s="122"/>
      <c r="N5" s="122"/>
      <c r="O5" s="122"/>
      <c r="P5" s="122"/>
      <c r="Q5" s="122"/>
      <c r="R5" s="122"/>
      <c r="S5" s="122"/>
      <c r="T5" s="123"/>
      <c r="U5" s="67"/>
      <c r="V5" s="65"/>
      <c r="W5" s="65"/>
      <c r="X5" s="65"/>
      <c r="Y5" s="65"/>
      <c r="Z5" s="65"/>
      <c r="AA5" s="65"/>
      <c r="AB5" s="65"/>
      <c r="AC5" s="66"/>
      <c r="AD5" s="66"/>
      <c r="AE5" s="66"/>
      <c r="AF5" s="66"/>
      <c r="AG5" s="66"/>
      <c r="AH5" s="66"/>
      <c r="AI5" s="66"/>
      <c r="AJ5" s="66"/>
    </row>
    <row r="6" spans="1:36" ht="18" customHeight="1" x14ac:dyDescent="0.25">
      <c r="A6" s="4"/>
      <c r="L6" s="124" t="s">
        <v>88</v>
      </c>
      <c r="M6" s="125"/>
      <c r="N6" s="125"/>
      <c r="O6" s="125"/>
      <c r="P6" s="125"/>
      <c r="Q6" s="125"/>
      <c r="R6" s="125"/>
      <c r="S6" s="125"/>
      <c r="T6" s="126"/>
      <c r="U6" s="67"/>
      <c r="V6" s="65"/>
      <c r="W6" s="65"/>
      <c r="X6" s="65"/>
      <c r="Y6" s="65"/>
      <c r="Z6" s="65"/>
      <c r="AA6" s="65"/>
      <c r="AB6" s="65"/>
      <c r="AC6" s="66"/>
      <c r="AD6" s="66"/>
      <c r="AE6" s="66"/>
      <c r="AF6" s="66"/>
      <c r="AG6" s="66"/>
      <c r="AH6" s="66"/>
      <c r="AI6" s="66"/>
      <c r="AJ6" s="66"/>
    </row>
    <row r="7" spans="1:36" ht="18" customHeight="1" x14ac:dyDescent="0.25">
      <c r="A7" s="4"/>
      <c r="L7" s="127"/>
      <c r="M7" s="128"/>
      <c r="N7" s="128"/>
      <c r="O7" s="128"/>
      <c r="P7" s="128"/>
      <c r="Q7" s="128"/>
      <c r="R7" s="128"/>
      <c r="S7" s="128"/>
      <c r="T7" s="129"/>
      <c r="U7" s="67"/>
      <c r="V7" s="65"/>
      <c r="W7" s="65"/>
      <c r="X7" s="65"/>
      <c r="Y7" s="65"/>
      <c r="Z7" s="65"/>
      <c r="AA7" s="65"/>
      <c r="AB7" s="65"/>
      <c r="AC7" s="66"/>
      <c r="AD7" s="66"/>
      <c r="AE7" s="66"/>
      <c r="AF7" s="66"/>
      <c r="AG7" s="66"/>
      <c r="AH7" s="66"/>
      <c r="AI7" s="66"/>
      <c r="AJ7" s="66"/>
    </row>
    <row r="8" spans="1:36" ht="18" customHeight="1" x14ac:dyDescent="0.25">
      <c r="A8" s="4"/>
      <c r="L8" s="127"/>
      <c r="M8" s="128"/>
      <c r="N8" s="128"/>
      <c r="O8" s="128"/>
      <c r="P8" s="128"/>
      <c r="Q8" s="128"/>
      <c r="R8" s="128"/>
      <c r="S8" s="128"/>
      <c r="T8" s="129"/>
      <c r="U8" s="67"/>
      <c r="V8" s="65"/>
      <c r="W8" s="65"/>
      <c r="X8" s="65"/>
      <c r="Y8" s="65"/>
      <c r="Z8" s="65"/>
      <c r="AA8" s="65"/>
      <c r="AB8" s="65"/>
      <c r="AC8" s="66"/>
      <c r="AD8" s="66"/>
      <c r="AE8" s="66"/>
      <c r="AF8" s="66"/>
      <c r="AG8" s="66"/>
      <c r="AH8" s="66"/>
      <c r="AI8" s="66"/>
      <c r="AJ8" s="66"/>
    </row>
    <row r="9" spans="1:36" ht="18" customHeight="1" x14ac:dyDescent="0.25">
      <c r="A9" s="4"/>
      <c r="K9" s="6"/>
      <c r="L9" s="127"/>
      <c r="M9" s="128"/>
      <c r="N9" s="128"/>
      <c r="O9" s="128"/>
      <c r="P9" s="128"/>
      <c r="Q9" s="128"/>
      <c r="R9" s="128"/>
      <c r="S9" s="128"/>
      <c r="T9" s="129"/>
      <c r="U9" s="68"/>
      <c r="V9" s="66"/>
      <c r="W9" s="66"/>
      <c r="X9" s="66"/>
      <c r="Y9" s="66"/>
      <c r="Z9" s="66"/>
      <c r="AA9" s="66"/>
      <c r="AB9" s="66"/>
      <c r="AC9" s="66"/>
      <c r="AD9" s="66"/>
      <c r="AE9" s="66"/>
      <c r="AF9" s="66"/>
      <c r="AG9" s="66"/>
      <c r="AH9" s="66"/>
      <c r="AI9" s="66"/>
      <c r="AJ9" s="66"/>
    </row>
    <row r="10" spans="1:36" ht="18" customHeight="1" thickBot="1" x14ac:dyDescent="0.3">
      <c r="A10" s="12"/>
      <c r="B10" s="13"/>
      <c r="C10" s="14"/>
      <c r="D10" s="14"/>
      <c r="E10" s="14"/>
      <c r="K10" s="6"/>
      <c r="L10" s="127"/>
      <c r="M10" s="128"/>
      <c r="N10" s="128"/>
      <c r="O10" s="128"/>
      <c r="P10" s="128"/>
      <c r="Q10" s="128"/>
      <c r="R10" s="128"/>
      <c r="S10" s="128"/>
      <c r="T10" s="129"/>
      <c r="U10" s="69"/>
      <c r="V10" s="66"/>
      <c r="W10" s="66"/>
      <c r="X10" s="66"/>
      <c r="Y10" s="66"/>
      <c r="Z10" s="66"/>
      <c r="AA10" s="66"/>
      <c r="AB10" s="66"/>
      <c r="AC10" s="66"/>
      <c r="AD10" s="66"/>
      <c r="AE10" s="66"/>
      <c r="AF10" s="66"/>
      <c r="AG10" s="66"/>
      <c r="AH10" s="66"/>
      <c r="AI10" s="66"/>
      <c r="AJ10" s="66"/>
    </row>
    <row r="11" spans="1:36" ht="18" customHeight="1" thickBot="1" x14ac:dyDescent="0.3">
      <c r="A11" s="4"/>
      <c r="B11" s="133" t="s">
        <v>70</v>
      </c>
      <c r="C11" s="134"/>
      <c r="D11" s="134"/>
      <c r="E11" s="134"/>
      <c r="F11" s="134"/>
      <c r="G11" s="134"/>
      <c r="H11" s="135"/>
      <c r="J11" s="136"/>
      <c r="K11" s="136"/>
      <c r="L11" s="127"/>
      <c r="M11" s="128"/>
      <c r="N11" s="128"/>
      <c r="O11" s="128"/>
      <c r="P11" s="128"/>
      <c r="Q11" s="128"/>
      <c r="R11" s="128"/>
      <c r="S11" s="128"/>
      <c r="T11" s="129"/>
      <c r="U11" s="69"/>
      <c r="V11" s="66"/>
      <c r="W11" s="66"/>
      <c r="X11" s="66"/>
      <c r="Y11" s="66"/>
      <c r="Z11" s="66"/>
      <c r="AA11" s="66"/>
      <c r="AB11" s="66"/>
      <c r="AC11" s="66"/>
      <c r="AD11" s="66"/>
      <c r="AE11" s="66"/>
      <c r="AF11" s="66"/>
      <c r="AG11" s="66"/>
      <c r="AH11" s="66"/>
      <c r="AI11" s="66"/>
      <c r="AJ11" s="66"/>
    </row>
    <row r="12" spans="1:36" ht="18.95" customHeight="1" x14ac:dyDescent="0.25">
      <c r="A12" s="4"/>
      <c r="B12" s="137" t="s">
        <v>89</v>
      </c>
      <c r="C12" s="16" t="s">
        <v>4</v>
      </c>
      <c r="D12" s="140" t="s">
        <v>75</v>
      </c>
      <c r="E12" s="141"/>
      <c r="F12" s="141"/>
      <c r="G12" s="142"/>
      <c r="H12" s="2"/>
      <c r="I12" s="17"/>
      <c r="J12" s="136"/>
      <c r="K12" s="136"/>
      <c r="L12" s="127"/>
      <c r="M12" s="128"/>
      <c r="N12" s="128"/>
      <c r="O12" s="128"/>
      <c r="P12" s="128"/>
      <c r="Q12" s="128"/>
      <c r="R12" s="128"/>
      <c r="S12" s="128"/>
      <c r="T12" s="129"/>
      <c r="U12" s="69"/>
      <c r="V12" s="66"/>
      <c r="W12" s="66"/>
      <c r="X12" s="66"/>
      <c r="Y12" s="66"/>
      <c r="Z12" s="66"/>
      <c r="AA12" s="66"/>
      <c r="AB12" s="66"/>
      <c r="AC12" s="66"/>
      <c r="AD12" s="66"/>
      <c r="AE12" s="66"/>
      <c r="AF12" s="66"/>
      <c r="AG12" s="66"/>
      <c r="AH12" s="66"/>
      <c r="AI12" s="66"/>
      <c r="AJ12" s="66"/>
    </row>
    <row r="13" spans="1:36" ht="18.95" customHeight="1" x14ac:dyDescent="0.25">
      <c r="A13" s="4"/>
      <c r="B13" s="138"/>
      <c r="C13" s="18" t="s">
        <v>6</v>
      </c>
      <c r="D13" s="143" t="s">
        <v>74</v>
      </c>
      <c r="E13" s="144"/>
      <c r="F13" s="144"/>
      <c r="G13" s="145"/>
      <c r="H13" s="1"/>
      <c r="I13" s="17"/>
      <c r="J13" s="136"/>
      <c r="K13" s="136"/>
      <c r="L13" s="127"/>
      <c r="M13" s="128"/>
      <c r="N13" s="128"/>
      <c r="O13" s="128"/>
      <c r="P13" s="128"/>
      <c r="Q13" s="128"/>
      <c r="R13" s="128"/>
      <c r="S13" s="128"/>
      <c r="T13" s="129"/>
      <c r="U13" s="69"/>
      <c r="V13" s="66"/>
      <c r="W13" s="66"/>
      <c r="X13" s="66"/>
      <c r="Y13" s="66"/>
      <c r="Z13" s="66"/>
      <c r="AA13" s="66"/>
      <c r="AB13" s="66"/>
      <c r="AC13" s="66"/>
      <c r="AD13" s="66"/>
      <c r="AE13" s="66"/>
      <c r="AF13" s="66"/>
      <c r="AG13" s="66"/>
      <c r="AH13" s="66"/>
      <c r="AI13" s="66"/>
      <c r="AJ13" s="66"/>
    </row>
    <row r="14" spans="1:36" ht="18.95" customHeight="1" x14ac:dyDescent="0.25">
      <c r="A14" s="4"/>
      <c r="B14" s="138"/>
      <c r="C14" s="18" t="s">
        <v>7</v>
      </c>
      <c r="D14" s="143" t="s">
        <v>73</v>
      </c>
      <c r="E14" s="144"/>
      <c r="F14" s="144"/>
      <c r="G14" s="145"/>
      <c r="H14" s="1"/>
      <c r="I14" s="17"/>
      <c r="J14" s="19"/>
      <c r="K14" s="20"/>
      <c r="L14" s="127"/>
      <c r="M14" s="128"/>
      <c r="N14" s="128"/>
      <c r="O14" s="128"/>
      <c r="P14" s="128"/>
      <c r="Q14" s="128"/>
      <c r="R14" s="128"/>
      <c r="S14" s="128"/>
      <c r="T14" s="129"/>
      <c r="U14" s="69"/>
      <c r="V14" s="66"/>
      <c r="W14" s="66"/>
      <c r="X14" s="66"/>
      <c r="Y14" s="66"/>
      <c r="Z14" s="66"/>
      <c r="AA14" s="66"/>
      <c r="AB14" s="66"/>
      <c r="AC14" s="66"/>
      <c r="AD14" s="66"/>
      <c r="AE14" s="66"/>
      <c r="AF14" s="66"/>
      <c r="AG14" s="66"/>
      <c r="AH14" s="66"/>
      <c r="AI14" s="66"/>
      <c r="AJ14" s="66"/>
    </row>
    <row r="15" spans="1:36" ht="18.95" customHeight="1" thickBot="1" x14ac:dyDescent="0.3">
      <c r="A15" s="4"/>
      <c r="B15" s="138"/>
      <c r="C15" s="18" t="s">
        <v>5</v>
      </c>
      <c r="D15" s="143" t="s">
        <v>72</v>
      </c>
      <c r="E15" s="144"/>
      <c r="F15" s="144"/>
      <c r="G15" s="145"/>
      <c r="H15" s="1"/>
      <c r="I15" s="17"/>
      <c r="K15" s="6"/>
      <c r="L15" s="127"/>
      <c r="M15" s="128"/>
      <c r="N15" s="128"/>
      <c r="O15" s="128"/>
      <c r="P15" s="128"/>
      <c r="Q15" s="128"/>
      <c r="R15" s="128"/>
      <c r="S15" s="128"/>
      <c r="T15" s="129"/>
      <c r="U15" s="69"/>
      <c r="V15" s="66"/>
      <c r="W15" s="66"/>
      <c r="X15" s="66"/>
      <c r="Y15" s="66"/>
      <c r="Z15" s="66"/>
      <c r="AA15" s="66"/>
      <c r="AB15" s="66"/>
      <c r="AC15" s="66"/>
      <c r="AD15" s="66"/>
      <c r="AE15" s="66"/>
      <c r="AF15" s="66"/>
      <c r="AG15" s="66"/>
      <c r="AH15" s="66"/>
      <c r="AI15" s="66"/>
      <c r="AJ15" s="66"/>
    </row>
    <row r="16" spans="1:36" ht="18.95" customHeight="1" thickBot="1" x14ac:dyDescent="0.3">
      <c r="A16" s="4"/>
      <c r="B16" s="139"/>
      <c r="C16" s="21" t="s">
        <v>18</v>
      </c>
      <c r="D16" s="146" t="s">
        <v>71</v>
      </c>
      <c r="E16" s="147"/>
      <c r="F16" s="147"/>
      <c r="G16" s="148"/>
      <c r="H16" s="3"/>
      <c r="I16" s="17"/>
      <c r="K16" s="6"/>
      <c r="L16" s="127"/>
      <c r="M16" s="128"/>
      <c r="N16" s="128"/>
      <c r="O16" s="128"/>
      <c r="P16" s="128"/>
      <c r="Q16" s="128"/>
      <c r="R16" s="128"/>
      <c r="S16" s="128"/>
      <c r="T16" s="129"/>
      <c r="U16" s="69"/>
      <c r="V16" s="70"/>
      <c r="W16" s="71" t="s">
        <v>0</v>
      </c>
      <c r="X16" s="72" t="e">
        <f>G35^2+G42^2</f>
        <v>#DIV/0!</v>
      </c>
      <c r="Y16" s="66"/>
      <c r="Z16" s="66"/>
      <c r="AA16" s="66"/>
      <c r="AB16" s="66"/>
      <c r="AC16" s="66"/>
      <c r="AD16" s="66"/>
      <c r="AE16" s="66"/>
      <c r="AF16" s="66"/>
      <c r="AG16" s="66"/>
      <c r="AH16" s="66"/>
      <c r="AI16" s="66"/>
      <c r="AJ16" s="66"/>
    </row>
    <row r="17" spans="1:36" ht="18" customHeight="1" x14ac:dyDescent="0.25">
      <c r="A17" s="4"/>
      <c r="B17" s="137" t="s">
        <v>90</v>
      </c>
      <c r="C17" s="24" t="s">
        <v>10</v>
      </c>
      <c r="D17" s="208" t="s">
        <v>76</v>
      </c>
      <c r="E17" s="209"/>
      <c r="F17" s="209"/>
      <c r="G17" s="210"/>
      <c r="H17" s="62"/>
      <c r="K17" s="6"/>
      <c r="L17" s="127"/>
      <c r="M17" s="128"/>
      <c r="N17" s="128"/>
      <c r="O17" s="128"/>
      <c r="P17" s="128"/>
      <c r="Q17" s="128"/>
      <c r="R17" s="128"/>
      <c r="S17" s="128"/>
      <c r="T17" s="129"/>
      <c r="U17" s="69"/>
      <c r="V17" s="70"/>
      <c r="W17" s="73" t="s">
        <v>1</v>
      </c>
      <c r="X17" s="74" t="e">
        <f>2*G35*G38+2*G42*G45+G49</f>
        <v>#DIV/0!</v>
      </c>
      <c r="Y17" s="66"/>
      <c r="Z17" s="66"/>
      <c r="AA17" s="66"/>
      <c r="AB17" s="66"/>
      <c r="AC17" s="66"/>
      <c r="AD17" s="66"/>
      <c r="AE17" s="66"/>
      <c r="AF17" s="66"/>
      <c r="AG17" s="66"/>
      <c r="AH17" s="66"/>
      <c r="AI17" s="66"/>
      <c r="AJ17" s="66"/>
    </row>
    <row r="18" spans="1:36" ht="18" customHeight="1" thickBot="1" x14ac:dyDescent="0.3">
      <c r="A18" s="4"/>
      <c r="B18" s="149"/>
      <c r="C18" s="25" t="s">
        <v>11</v>
      </c>
      <c r="D18" s="154" t="s">
        <v>77</v>
      </c>
      <c r="E18" s="155"/>
      <c r="F18" s="155"/>
      <c r="G18" s="156"/>
      <c r="H18" s="1"/>
      <c r="K18" s="6"/>
      <c r="L18" s="127"/>
      <c r="M18" s="128"/>
      <c r="N18" s="128"/>
      <c r="O18" s="128"/>
      <c r="P18" s="128"/>
      <c r="Q18" s="128"/>
      <c r="R18" s="128"/>
      <c r="S18" s="128"/>
      <c r="T18" s="129"/>
      <c r="U18" s="69"/>
      <c r="V18" s="70"/>
      <c r="W18" s="75" t="s">
        <v>2</v>
      </c>
      <c r="X18" s="76" t="e">
        <f>G38^2+G45^2</f>
        <v>#DIV/0!</v>
      </c>
      <c r="Y18" s="66"/>
      <c r="Z18" s="66"/>
      <c r="AA18" s="66"/>
      <c r="AB18" s="66"/>
      <c r="AC18" s="66"/>
      <c r="AD18" s="66"/>
      <c r="AE18" s="66"/>
      <c r="AF18" s="66"/>
      <c r="AG18" s="66"/>
      <c r="AH18" s="66"/>
      <c r="AI18" s="66"/>
      <c r="AJ18" s="66"/>
    </row>
    <row r="19" spans="1:36" ht="18" customHeight="1" thickBot="1" x14ac:dyDescent="0.3">
      <c r="A19" s="4"/>
      <c r="B19" s="149"/>
      <c r="C19" s="26" t="s">
        <v>9</v>
      </c>
      <c r="D19" s="211" t="s">
        <v>78</v>
      </c>
      <c r="E19" s="212"/>
      <c r="F19" s="212"/>
      <c r="G19" s="213"/>
      <c r="H19" s="63"/>
      <c r="K19" s="6"/>
      <c r="L19" s="130"/>
      <c r="M19" s="131"/>
      <c r="N19" s="131"/>
      <c r="O19" s="131"/>
      <c r="P19" s="131"/>
      <c r="Q19" s="131"/>
      <c r="R19" s="131"/>
      <c r="S19" s="131"/>
      <c r="T19" s="132"/>
      <c r="U19" s="77"/>
      <c r="V19" s="66"/>
      <c r="W19" s="66"/>
      <c r="X19" s="66"/>
      <c r="Y19" s="66"/>
      <c r="Z19" s="66"/>
      <c r="AA19" s="66"/>
      <c r="AB19" s="66"/>
      <c r="AC19" s="66"/>
      <c r="AD19" s="66"/>
      <c r="AE19" s="66"/>
      <c r="AF19" s="66"/>
      <c r="AG19" s="66"/>
      <c r="AH19" s="66"/>
      <c r="AI19" s="66"/>
      <c r="AJ19" s="66"/>
    </row>
    <row r="20" spans="1:36" ht="18" customHeight="1" x14ac:dyDescent="0.25">
      <c r="A20" s="4"/>
      <c r="B20" s="149"/>
      <c r="C20" s="27" t="s">
        <v>12</v>
      </c>
      <c r="D20" s="214" t="s">
        <v>79</v>
      </c>
      <c r="E20" s="161"/>
      <c r="F20" s="161"/>
      <c r="G20" s="162"/>
      <c r="H20" s="2"/>
      <c r="K20" s="6"/>
      <c r="L20" s="6"/>
      <c r="M20" s="6"/>
      <c r="N20" s="6"/>
      <c r="O20" s="6"/>
      <c r="P20" s="6"/>
      <c r="Q20" s="6"/>
      <c r="R20" s="6"/>
      <c r="S20" s="28"/>
      <c r="T20" s="28"/>
      <c r="U20" s="77"/>
      <c r="V20" s="66"/>
      <c r="W20" s="66"/>
      <c r="X20" s="66"/>
      <c r="Y20" s="66"/>
      <c r="Z20" s="66"/>
      <c r="AA20" s="66"/>
      <c r="AB20" s="66"/>
      <c r="AC20" s="66"/>
      <c r="AD20" s="66"/>
      <c r="AE20" s="66"/>
      <c r="AF20" s="66"/>
      <c r="AG20" s="66"/>
      <c r="AH20" s="66"/>
      <c r="AI20" s="66"/>
      <c r="AJ20" s="66"/>
    </row>
    <row r="21" spans="1:36" ht="18" customHeight="1" thickBot="1" x14ac:dyDescent="0.3">
      <c r="A21" s="4"/>
      <c r="B21" s="149"/>
      <c r="C21" s="29" t="s">
        <v>13</v>
      </c>
      <c r="D21" s="215" t="s">
        <v>80</v>
      </c>
      <c r="E21" s="164"/>
      <c r="F21" s="164"/>
      <c r="G21" s="165"/>
      <c r="H21" s="1"/>
      <c r="K21" s="6"/>
      <c r="L21" s="9"/>
      <c r="M21" s="9"/>
      <c r="Q21" s="10"/>
      <c r="R21" s="10"/>
      <c r="S21" s="10"/>
      <c r="T21" s="10"/>
      <c r="U21" s="77"/>
      <c r="V21" s="66"/>
      <c r="W21" s="66"/>
      <c r="X21" s="66"/>
      <c r="Y21" s="66"/>
      <c r="Z21" s="66"/>
      <c r="AA21" s="66"/>
      <c r="AB21" s="66"/>
      <c r="AC21" s="66"/>
      <c r="AD21" s="66"/>
      <c r="AE21" s="66"/>
      <c r="AF21" s="66"/>
      <c r="AG21" s="66"/>
      <c r="AH21" s="66"/>
      <c r="AI21" s="66"/>
      <c r="AJ21" s="66"/>
    </row>
    <row r="22" spans="1:36" ht="18" customHeight="1" thickBot="1" x14ac:dyDescent="0.3">
      <c r="A22" s="4"/>
      <c r="B22" s="149"/>
      <c r="C22" s="30" t="s">
        <v>14</v>
      </c>
      <c r="D22" s="216" t="s">
        <v>81</v>
      </c>
      <c r="E22" s="167"/>
      <c r="F22" s="167"/>
      <c r="G22" s="168"/>
      <c r="H22" s="3"/>
      <c r="L22" s="171" t="s">
        <v>67</v>
      </c>
      <c r="M22" s="172"/>
      <c r="N22" s="172"/>
      <c r="O22" s="172"/>
      <c r="P22" s="172"/>
      <c r="Q22" s="172"/>
      <c r="R22" s="172"/>
      <c r="S22" s="172"/>
      <c r="T22" s="173"/>
      <c r="U22" s="77"/>
      <c r="V22" s="66"/>
      <c r="W22" s="66"/>
      <c r="X22" s="66"/>
      <c r="Y22" s="66"/>
      <c r="Z22" s="66"/>
      <c r="AA22" s="66"/>
      <c r="AB22" s="66"/>
      <c r="AC22" s="66"/>
      <c r="AD22" s="66"/>
      <c r="AE22" s="66"/>
      <c r="AF22" s="66"/>
      <c r="AG22" s="66"/>
      <c r="AH22" s="66"/>
      <c r="AI22" s="66"/>
      <c r="AJ22" s="66"/>
    </row>
    <row r="23" spans="1:36" ht="18" customHeight="1" x14ac:dyDescent="0.25">
      <c r="A23" s="4"/>
      <c r="B23" s="149"/>
      <c r="C23" s="31" t="s">
        <v>15</v>
      </c>
      <c r="D23" s="205" t="s">
        <v>82</v>
      </c>
      <c r="E23" s="206"/>
      <c r="F23" s="206"/>
      <c r="G23" s="207"/>
      <c r="H23" s="62"/>
      <c r="J23"/>
      <c r="L23" s="177" t="s">
        <v>68</v>
      </c>
      <c r="M23" s="178"/>
      <c r="N23" s="178"/>
      <c r="O23" s="178"/>
      <c r="P23" s="178"/>
      <c r="Q23" s="178"/>
      <c r="R23" s="178"/>
      <c r="S23" s="178"/>
      <c r="T23" s="179"/>
      <c r="U23" s="77"/>
      <c r="V23" s="66"/>
      <c r="W23" s="66"/>
      <c r="X23" s="66"/>
      <c r="Y23" s="66"/>
      <c r="Z23" s="66"/>
      <c r="AA23" s="66"/>
      <c r="AB23" s="66"/>
      <c r="AC23" s="66"/>
      <c r="AD23" s="66"/>
      <c r="AE23" s="66"/>
      <c r="AF23" s="66"/>
      <c r="AG23" s="66"/>
      <c r="AH23" s="66"/>
      <c r="AI23" s="66"/>
      <c r="AJ23" s="66"/>
    </row>
    <row r="24" spans="1:36" ht="18" customHeight="1" thickBot="1" x14ac:dyDescent="0.3">
      <c r="A24" s="4"/>
      <c r="B24" s="149"/>
      <c r="C24" s="32" t="s">
        <v>16</v>
      </c>
      <c r="D24" s="180" t="s">
        <v>83</v>
      </c>
      <c r="E24" s="181"/>
      <c r="F24" s="181"/>
      <c r="G24" s="182"/>
      <c r="H24" s="1"/>
      <c r="L24" s="183" t="s">
        <v>69</v>
      </c>
      <c r="M24" s="184"/>
      <c r="N24" s="184"/>
      <c r="O24" s="184"/>
      <c r="P24" s="184"/>
      <c r="Q24" s="184"/>
      <c r="R24" s="184"/>
      <c r="S24" s="184"/>
      <c r="T24" s="185"/>
      <c r="U24" s="77"/>
      <c r="V24" s="66"/>
      <c r="W24" s="66"/>
      <c r="X24" s="66"/>
      <c r="Y24" s="66"/>
      <c r="Z24" s="66"/>
      <c r="AA24" s="66"/>
      <c r="AB24" s="66"/>
      <c r="AC24" s="66"/>
      <c r="AD24" s="66"/>
      <c r="AE24" s="66"/>
      <c r="AF24" s="66"/>
      <c r="AG24" s="66"/>
      <c r="AH24" s="66"/>
      <c r="AI24" s="66"/>
      <c r="AJ24" s="66"/>
    </row>
    <row r="25" spans="1:36" ht="18" customHeight="1" thickBot="1" x14ac:dyDescent="0.3">
      <c r="A25" s="4"/>
      <c r="B25" s="150"/>
      <c r="C25" s="33" t="s">
        <v>17</v>
      </c>
      <c r="D25" s="186" t="s">
        <v>84</v>
      </c>
      <c r="E25" s="187"/>
      <c r="F25" s="187"/>
      <c r="G25" s="188"/>
      <c r="H25" s="3"/>
      <c r="J25" s="34"/>
      <c r="K25" s="35"/>
      <c r="L25" s="36"/>
      <c r="M25" s="36"/>
      <c r="N25" s="36"/>
      <c r="O25" s="36"/>
      <c r="P25" s="36"/>
      <c r="Q25" s="36"/>
      <c r="R25" s="36"/>
      <c r="S25" s="36"/>
      <c r="T25" s="36"/>
      <c r="U25" s="77"/>
      <c r="V25" s="66"/>
      <c r="W25" s="66"/>
      <c r="X25" s="66"/>
      <c r="Y25" s="66"/>
      <c r="Z25" s="66"/>
      <c r="AA25" s="66"/>
      <c r="AB25" s="66"/>
      <c r="AC25" s="66"/>
      <c r="AD25" s="66"/>
      <c r="AE25" s="66"/>
      <c r="AF25" s="66"/>
      <c r="AG25" s="66"/>
      <c r="AH25" s="66"/>
      <c r="AI25" s="66"/>
      <c r="AJ25" s="66"/>
    </row>
    <row r="26" spans="1:36" ht="18" customHeight="1" thickBot="1" x14ac:dyDescent="0.3">
      <c r="A26" s="4"/>
      <c r="L26" s="37"/>
      <c r="M26" s="37"/>
      <c r="N26" s="37"/>
      <c r="O26" s="37"/>
      <c r="P26" s="37"/>
      <c r="Q26" s="37"/>
      <c r="R26" s="37"/>
      <c r="S26" s="37"/>
      <c r="T26" s="37"/>
      <c r="U26" s="77"/>
      <c r="V26" s="66"/>
      <c r="W26" s="66"/>
      <c r="X26" s="66"/>
      <c r="Y26" s="66"/>
      <c r="Z26" s="66"/>
      <c r="AA26" s="66"/>
      <c r="AB26" s="66"/>
      <c r="AC26" s="66"/>
      <c r="AD26" s="66"/>
      <c r="AE26" s="66"/>
      <c r="AF26" s="66"/>
      <c r="AG26" s="66"/>
      <c r="AH26" s="66"/>
      <c r="AI26" s="66"/>
      <c r="AJ26" s="66"/>
    </row>
    <row r="27" spans="1:36" ht="18" customHeight="1" thickBot="1" x14ac:dyDescent="0.3">
      <c r="A27" s="4"/>
      <c r="C27" s="38" t="s">
        <v>8</v>
      </c>
      <c r="D27" s="189" t="s">
        <v>85</v>
      </c>
      <c r="E27" s="190"/>
      <c r="F27" s="190"/>
      <c r="G27" s="191"/>
      <c r="H27" s="119" t="e">
        <f>((((-X17)+((X17^2-4*X16*X18)^(1/2)))/(2*X16))^(1/2))*3^(1/2)</f>
        <v>#DIV/0!</v>
      </c>
      <c r="I27" s="39"/>
      <c r="J27" s="40"/>
      <c r="K27" s="40"/>
      <c r="L27" s="37"/>
      <c r="M27" s="37"/>
      <c r="N27" s="37"/>
      <c r="O27" s="37"/>
      <c r="P27" s="37"/>
      <c r="Q27" s="37"/>
      <c r="R27" s="37"/>
      <c r="S27" s="37"/>
      <c r="T27" s="37"/>
      <c r="U27" s="77"/>
      <c r="V27" s="66"/>
      <c r="W27" s="66"/>
      <c r="X27" s="66"/>
      <c r="Y27" s="66"/>
      <c r="Z27" s="66"/>
      <c r="AA27" s="66"/>
      <c r="AB27" s="66"/>
      <c r="AC27" s="66"/>
      <c r="AD27" s="66"/>
      <c r="AE27" s="66"/>
      <c r="AF27" s="66"/>
      <c r="AG27" s="66"/>
      <c r="AH27" s="66"/>
      <c r="AI27" s="66"/>
      <c r="AJ27" s="66"/>
    </row>
    <row r="28" spans="1:36" ht="18" customHeight="1" x14ac:dyDescent="0.25">
      <c r="A28" s="78"/>
      <c r="B28" s="79"/>
      <c r="C28" s="79"/>
      <c r="D28" s="79"/>
      <c r="E28" s="79"/>
      <c r="F28" s="79"/>
      <c r="G28" s="79"/>
      <c r="H28" s="79"/>
      <c r="I28" s="79"/>
      <c r="J28" s="79"/>
      <c r="K28" s="79"/>
      <c r="L28" s="80"/>
      <c r="M28" s="80"/>
      <c r="N28" s="80"/>
      <c r="O28" s="80"/>
      <c r="P28" s="80"/>
      <c r="Q28" s="80"/>
      <c r="R28" s="80"/>
      <c r="S28" s="80"/>
      <c r="T28" s="80"/>
      <c r="U28" s="81"/>
      <c r="V28" s="66"/>
      <c r="W28" s="66"/>
      <c r="X28" s="66"/>
      <c r="Y28" s="66"/>
      <c r="Z28" s="66"/>
      <c r="AA28" s="66"/>
      <c r="AB28" s="66"/>
      <c r="AC28" s="66"/>
      <c r="AD28" s="66"/>
      <c r="AE28" s="66"/>
      <c r="AF28" s="66"/>
      <c r="AG28" s="66"/>
      <c r="AH28" s="66"/>
      <c r="AI28" s="66"/>
      <c r="AJ28" s="66"/>
    </row>
    <row r="29" spans="1:36" ht="18" customHeight="1"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row>
    <row r="30" spans="1:36" ht="18" customHeight="1" thickBot="1" x14ac:dyDescent="0.3">
      <c r="A30" s="66"/>
      <c r="B30" s="66"/>
      <c r="C30" s="66"/>
      <c r="D30" s="66"/>
      <c r="E30" s="66"/>
      <c r="F30" s="66"/>
      <c r="G30" s="66"/>
      <c r="H30" s="66"/>
      <c r="I30" s="66"/>
      <c r="J30" s="66"/>
      <c r="K30" s="82"/>
      <c r="L30" s="82"/>
      <c r="M30" s="82"/>
      <c r="N30" s="82"/>
      <c r="O30" s="82"/>
      <c r="P30" s="82"/>
      <c r="Q30" s="82"/>
      <c r="R30" s="82"/>
      <c r="S30" s="82"/>
      <c r="T30" s="82"/>
      <c r="U30" s="66"/>
      <c r="V30" s="66"/>
      <c r="W30" s="66"/>
      <c r="X30" s="66"/>
      <c r="Y30" s="66"/>
      <c r="Z30" s="66"/>
      <c r="AA30" s="66"/>
      <c r="AB30" s="66"/>
      <c r="AC30" s="66"/>
      <c r="AD30" s="66"/>
      <c r="AE30" s="66"/>
      <c r="AF30" s="66"/>
      <c r="AG30" s="66"/>
      <c r="AH30" s="66"/>
      <c r="AI30" s="66"/>
      <c r="AJ30" s="66"/>
    </row>
    <row r="31" spans="1:36" ht="18" customHeight="1" thickBot="1" x14ac:dyDescent="0.35">
      <c r="A31" s="66"/>
      <c r="B31" s="66"/>
      <c r="C31" s="83" t="s">
        <v>37</v>
      </c>
      <c r="D31" s="84" t="e">
        <f>H13*H12/H15</f>
        <v>#DIV/0!</v>
      </c>
      <c r="E31" s="66"/>
      <c r="F31" s="66"/>
      <c r="G31" s="66"/>
      <c r="H31" s="66"/>
      <c r="I31" s="66"/>
      <c r="J31" s="66"/>
      <c r="K31" s="82"/>
      <c r="L31" s="82"/>
      <c r="M31" s="82"/>
      <c r="N31" s="82"/>
      <c r="O31" s="202"/>
      <c r="P31" s="202"/>
      <c r="Q31" s="202"/>
      <c r="R31" s="202"/>
      <c r="S31" s="202"/>
      <c r="T31" s="202"/>
      <c r="U31" s="202"/>
      <c r="V31" s="202"/>
      <c r="W31" s="202"/>
      <c r="X31" s="66"/>
      <c r="Y31" s="66"/>
      <c r="Z31" s="66"/>
      <c r="AA31" s="66"/>
      <c r="AB31" s="66"/>
      <c r="AC31" s="66"/>
      <c r="AD31" s="66"/>
      <c r="AE31" s="66"/>
      <c r="AF31" s="66"/>
      <c r="AG31" s="66"/>
      <c r="AH31" s="66"/>
      <c r="AI31" s="66"/>
      <c r="AJ31" s="66"/>
    </row>
    <row r="32" spans="1:36" ht="18" customHeight="1" x14ac:dyDescent="0.25">
      <c r="A32" s="66"/>
      <c r="B32" s="66"/>
      <c r="C32" s="66"/>
      <c r="D32" s="66"/>
      <c r="E32" s="66"/>
      <c r="F32" s="66"/>
      <c r="G32" s="66"/>
      <c r="H32" s="66"/>
      <c r="I32" s="66"/>
      <c r="J32" s="66"/>
      <c r="K32" s="82"/>
      <c r="L32" s="82"/>
      <c r="M32" s="82"/>
      <c r="N32" s="82"/>
      <c r="O32" s="203"/>
      <c r="P32" s="203"/>
      <c r="Q32" s="203"/>
      <c r="R32" s="203"/>
      <c r="S32" s="203"/>
      <c r="T32" s="203"/>
      <c r="U32" s="203"/>
      <c r="V32" s="203"/>
      <c r="W32" s="203"/>
      <c r="X32" s="66"/>
      <c r="Y32" s="66"/>
      <c r="Z32" s="66"/>
      <c r="AA32" s="66"/>
      <c r="AB32" s="66"/>
      <c r="AC32" s="66"/>
      <c r="AD32" s="66"/>
      <c r="AE32" s="66"/>
      <c r="AF32" s="66"/>
      <c r="AG32" s="66"/>
      <c r="AH32" s="66"/>
      <c r="AI32" s="66"/>
      <c r="AJ32" s="66"/>
    </row>
    <row r="33" spans="1:36" ht="18" customHeight="1" thickBot="1" x14ac:dyDescent="0.3">
      <c r="A33" s="66"/>
      <c r="B33" s="66"/>
      <c r="C33" s="66"/>
      <c r="D33" s="66"/>
      <c r="E33" s="66"/>
      <c r="F33" s="66"/>
      <c r="G33" s="66"/>
      <c r="H33" s="66"/>
      <c r="I33" s="66"/>
      <c r="J33" s="66"/>
      <c r="K33" s="82"/>
      <c r="L33" s="82"/>
      <c r="M33" s="82"/>
      <c r="N33" s="82"/>
      <c r="O33" s="203"/>
      <c r="P33" s="203"/>
      <c r="Q33" s="203"/>
      <c r="R33" s="203"/>
      <c r="S33" s="203"/>
      <c r="T33" s="203"/>
      <c r="U33" s="203"/>
      <c r="V33" s="203"/>
      <c r="W33" s="203"/>
      <c r="X33" s="66"/>
      <c r="Y33" s="66"/>
      <c r="Z33" s="66"/>
      <c r="AA33" s="66"/>
      <c r="AB33" s="66"/>
      <c r="AC33" s="66"/>
      <c r="AD33" s="66"/>
      <c r="AE33" s="66"/>
      <c r="AF33" s="66"/>
      <c r="AG33" s="66"/>
      <c r="AH33" s="66"/>
      <c r="AI33" s="66"/>
      <c r="AJ33" s="66"/>
    </row>
    <row r="34" spans="1:36" ht="18" customHeight="1" thickBot="1" x14ac:dyDescent="0.3">
      <c r="A34" s="66"/>
      <c r="B34" s="66"/>
      <c r="C34" s="83" t="s">
        <v>38</v>
      </c>
      <c r="D34" s="84" t="e">
        <f>H14*H12/H15</f>
        <v>#DIV/0!</v>
      </c>
      <c r="E34" s="66"/>
      <c r="F34" s="66"/>
      <c r="G34" s="66"/>
      <c r="H34" s="66"/>
      <c r="I34" s="66"/>
      <c r="J34" s="66"/>
      <c r="K34" s="82"/>
      <c r="L34" s="82"/>
      <c r="M34" s="82"/>
      <c r="N34" s="82"/>
      <c r="O34" s="203"/>
      <c r="P34" s="203"/>
      <c r="Q34" s="203"/>
      <c r="R34" s="203"/>
      <c r="S34" s="203"/>
      <c r="T34" s="203"/>
      <c r="U34" s="203"/>
      <c r="V34" s="203"/>
      <c r="W34" s="203"/>
      <c r="X34" s="66"/>
      <c r="Y34" s="66"/>
      <c r="Z34" s="66"/>
      <c r="AA34" s="66"/>
      <c r="AB34" s="66"/>
      <c r="AC34" s="66"/>
      <c r="AD34" s="66"/>
      <c r="AE34" s="66"/>
      <c r="AF34" s="66"/>
      <c r="AG34" s="66"/>
      <c r="AH34" s="66"/>
      <c r="AI34" s="66"/>
      <c r="AJ34" s="66"/>
    </row>
    <row r="35" spans="1:36" ht="18" customHeight="1" thickBot="1" x14ac:dyDescent="0.3">
      <c r="A35" s="66"/>
      <c r="B35" s="66"/>
      <c r="C35" s="66"/>
      <c r="D35" s="85"/>
      <c r="E35" s="66"/>
      <c r="F35" s="83" t="s">
        <v>19</v>
      </c>
      <c r="G35" s="84" t="e">
        <f>1+((IF(H20=0,0,(COS(D42-D50)/D47)))+(IF(H24=0,0,(COS(D42-D58)/D55))))*D39</f>
        <v>#DIV/0!</v>
      </c>
      <c r="H35" s="66"/>
      <c r="I35" s="66"/>
      <c r="J35" s="66"/>
      <c r="K35" s="82"/>
      <c r="L35" s="82"/>
      <c r="M35" s="82"/>
      <c r="N35" s="82"/>
      <c r="O35" s="203"/>
      <c r="P35" s="203"/>
      <c r="Q35" s="203"/>
      <c r="R35" s="203"/>
      <c r="S35" s="203"/>
      <c r="T35" s="203"/>
      <c r="U35" s="203"/>
      <c r="V35" s="203"/>
      <c r="W35" s="203"/>
      <c r="X35" s="66"/>
      <c r="Y35" s="66"/>
      <c r="Z35" s="66"/>
      <c r="AA35" s="66"/>
      <c r="AB35" s="66"/>
      <c r="AC35" s="66"/>
      <c r="AD35" s="66"/>
      <c r="AE35" s="66"/>
      <c r="AF35" s="66"/>
      <c r="AG35" s="66"/>
      <c r="AH35" s="66"/>
      <c r="AI35" s="66"/>
      <c r="AJ35" s="66"/>
    </row>
    <row r="36" spans="1:36" ht="18" customHeight="1" thickBot="1" x14ac:dyDescent="0.3">
      <c r="A36" s="66"/>
      <c r="B36" s="66"/>
      <c r="C36" s="86" t="s">
        <v>18</v>
      </c>
      <c r="D36" s="87">
        <f>H16</f>
        <v>0</v>
      </c>
      <c r="E36" s="66"/>
      <c r="F36" s="66"/>
      <c r="G36" s="66"/>
      <c r="H36" s="66"/>
      <c r="I36" s="66"/>
      <c r="J36" s="66"/>
      <c r="K36" s="82"/>
      <c r="L36" s="82"/>
      <c r="M36" s="82"/>
      <c r="N36" s="82"/>
      <c r="O36" s="203"/>
      <c r="P36" s="203"/>
      <c r="Q36" s="203"/>
      <c r="R36" s="203"/>
      <c r="S36" s="203"/>
      <c r="T36" s="203"/>
      <c r="U36" s="203"/>
      <c r="V36" s="203"/>
      <c r="W36" s="203"/>
      <c r="X36" s="66"/>
      <c r="Y36" s="66"/>
      <c r="Z36" s="66"/>
      <c r="AA36" s="66"/>
      <c r="AB36" s="66"/>
      <c r="AC36" s="66"/>
      <c r="AD36" s="66"/>
      <c r="AE36" s="66"/>
      <c r="AF36" s="66"/>
      <c r="AG36" s="66"/>
      <c r="AH36" s="66"/>
      <c r="AI36" s="66"/>
      <c r="AJ36" s="66"/>
    </row>
    <row r="37" spans="1:36" ht="18" customHeight="1" thickBot="1" x14ac:dyDescent="0.3">
      <c r="A37" s="66"/>
      <c r="B37" s="66"/>
      <c r="C37" s="66"/>
      <c r="D37" s="66"/>
      <c r="E37" s="66"/>
      <c r="F37" s="66"/>
      <c r="G37" s="66"/>
      <c r="H37" s="66"/>
      <c r="I37" s="66"/>
      <c r="J37" s="66"/>
      <c r="K37" s="82"/>
      <c r="L37" s="82"/>
      <c r="M37" s="82"/>
      <c r="N37" s="82"/>
      <c r="O37" s="203"/>
      <c r="P37" s="203"/>
      <c r="Q37" s="203"/>
      <c r="R37" s="203"/>
      <c r="S37" s="203"/>
      <c r="T37" s="203"/>
      <c r="U37" s="203"/>
      <c r="V37" s="203"/>
      <c r="W37" s="203"/>
      <c r="X37" s="66"/>
      <c r="Y37" s="66"/>
      <c r="Z37" s="66"/>
      <c r="AA37" s="66"/>
      <c r="AB37" s="66"/>
      <c r="AC37" s="66"/>
      <c r="AD37" s="66"/>
      <c r="AE37" s="66"/>
      <c r="AF37" s="66"/>
      <c r="AG37" s="66"/>
      <c r="AH37" s="66"/>
      <c r="AI37" s="66"/>
      <c r="AJ37" s="66"/>
    </row>
    <row r="38" spans="1:36" ht="18" customHeight="1" thickBot="1" x14ac:dyDescent="0.3">
      <c r="A38" s="66"/>
      <c r="B38" s="66"/>
      <c r="C38" s="66"/>
      <c r="D38" s="66"/>
      <c r="E38" s="66"/>
      <c r="F38" s="83" t="s">
        <v>20</v>
      </c>
      <c r="G38" s="84" t="e">
        <f>H17*1000*D39*COS(D42-D62)/3</f>
        <v>#DIV/0!</v>
      </c>
      <c r="H38" s="66"/>
      <c r="I38" s="66"/>
      <c r="J38" s="66"/>
      <c r="K38" s="82"/>
      <c r="L38" s="82"/>
      <c r="M38" s="82"/>
      <c r="N38" s="82"/>
      <c r="O38" s="203"/>
      <c r="P38" s="203"/>
      <c r="Q38" s="203"/>
      <c r="R38" s="203"/>
      <c r="S38" s="203"/>
      <c r="T38" s="203"/>
      <c r="U38" s="203"/>
      <c r="V38" s="203"/>
      <c r="W38" s="203"/>
      <c r="X38" s="66"/>
      <c r="Y38" s="66"/>
      <c r="Z38" s="66"/>
      <c r="AA38" s="66"/>
      <c r="AB38" s="66"/>
      <c r="AC38" s="66"/>
      <c r="AD38" s="66"/>
      <c r="AE38" s="66"/>
      <c r="AF38" s="66"/>
      <c r="AG38" s="66"/>
      <c r="AH38" s="66"/>
      <c r="AI38" s="66"/>
      <c r="AJ38" s="66"/>
    </row>
    <row r="39" spans="1:36" ht="18" customHeight="1" thickBot="1" x14ac:dyDescent="0.3">
      <c r="A39" s="66"/>
      <c r="B39" s="66"/>
      <c r="C39" s="83" t="s">
        <v>39</v>
      </c>
      <c r="D39" s="88" t="e">
        <f>((D31^2)+(D34^2))^(1/2)</f>
        <v>#DIV/0!</v>
      </c>
      <c r="E39" s="66"/>
      <c r="F39" s="66"/>
      <c r="G39" s="66"/>
      <c r="H39" s="66"/>
      <c r="I39" s="66"/>
      <c r="J39" s="66"/>
      <c r="K39" s="82"/>
      <c r="L39" s="82"/>
      <c r="M39" s="82"/>
      <c r="N39" s="82"/>
      <c r="O39" s="203"/>
      <c r="P39" s="203"/>
      <c r="Q39" s="203"/>
      <c r="R39" s="203"/>
      <c r="S39" s="203"/>
      <c r="T39" s="203"/>
      <c r="U39" s="203"/>
      <c r="V39" s="203"/>
      <c r="W39" s="203"/>
      <c r="X39" s="66"/>
      <c r="Y39" s="66"/>
      <c r="Z39" s="66"/>
      <c r="AA39" s="66"/>
      <c r="AB39" s="66"/>
      <c r="AC39" s="66"/>
      <c r="AD39" s="66"/>
      <c r="AE39" s="66"/>
      <c r="AF39" s="66"/>
      <c r="AG39" s="66"/>
      <c r="AH39" s="66"/>
      <c r="AI39" s="66"/>
      <c r="AJ39" s="66"/>
    </row>
    <row r="40" spans="1:36" ht="18" customHeight="1" x14ac:dyDescent="0.25">
      <c r="A40" s="66"/>
      <c r="B40" s="66"/>
      <c r="C40" s="66"/>
      <c r="D40" s="66"/>
      <c r="E40" s="66"/>
      <c r="F40" s="66"/>
      <c r="G40" s="66"/>
      <c r="H40" s="66"/>
      <c r="I40" s="66"/>
      <c r="J40" s="66"/>
      <c r="K40" s="82"/>
      <c r="L40" s="82"/>
      <c r="M40" s="82"/>
      <c r="N40" s="82"/>
      <c r="O40" s="203"/>
      <c r="P40" s="203"/>
      <c r="Q40" s="203"/>
      <c r="R40" s="203"/>
      <c r="S40" s="203"/>
      <c r="T40" s="203"/>
      <c r="U40" s="203"/>
      <c r="V40" s="203"/>
      <c r="W40" s="203"/>
      <c r="X40" s="66"/>
      <c r="Y40" s="66"/>
      <c r="Z40" s="66"/>
      <c r="AA40" s="66"/>
      <c r="AB40" s="66"/>
      <c r="AC40" s="66"/>
      <c r="AD40" s="66"/>
      <c r="AE40" s="66"/>
      <c r="AF40" s="66"/>
      <c r="AG40" s="66"/>
      <c r="AH40" s="66"/>
      <c r="AI40" s="66"/>
      <c r="AJ40" s="66"/>
    </row>
    <row r="41" spans="1:36" ht="18" customHeight="1" thickBot="1" x14ac:dyDescent="0.3">
      <c r="A41" s="66"/>
      <c r="B41" s="66"/>
      <c r="C41" s="66"/>
      <c r="D41" s="66"/>
      <c r="E41" s="66"/>
      <c r="F41" s="66"/>
      <c r="G41" s="66"/>
      <c r="H41" s="66"/>
      <c r="I41" s="66"/>
      <c r="J41" s="66"/>
      <c r="K41" s="82"/>
      <c r="L41" s="82"/>
      <c r="M41" s="82"/>
      <c r="N41" s="82"/>
      <c r="O41" s="203"/>
      <c r="P41" s="203"/>
      <c r="Q41" s="203"/>
      <c r="R41" s="203"/>
      <c r="S41" s="203"/>
      <c r="T41" s="203"/>
      <c r="U41" s="203"/>
      <c r="V41" s="203"/>
      <c r="W41" s="203"/>
      <c r="X41" s="66"/>
      <c r="Y41" s="66"/>
      <c r="Z41" s="66"/>
      <c r="AA41" s="66"/>
      <c r="AB41" s="66"/>
      <c r="AC41" s="66"/>
      <c r="AD41" s="66"/>
      <c r="AE41" s="66"/>
      <c r="AF41" s="66"/>
      <c r="AG41" s="66"/>
      <c r="AH41" s="66"/>
      <c r="AI41" s="66"/>
      <c r="AJ41" s="66"/>
    </row>
    <row r="42" spans="1:36" ht="18" customHeight="1" thickBot="1" x14ac:dyDescent="0.3">
      <c r="A42" s="66"/>
      <c r="B42" s="66"/>
      <c r="C42" s="239" t="s">
        <v>40</v>
      </c>
      <c r="D42" s="89" t="e">
        <f>ATAN(H14/H13)</f>
        <v>#DIV/0!</v>
      </c>
      <c r="E42" s="66"/>
      <c r="F42" s="83" t="s">
        <v>21</v>
      </c>
      <c r="G42" s="84" t="e">
        <f>((IF(H20=0,0,(SIN(D42-D50)/D47)))+(IF(H24=0,0,SIN(D42-D58)/D55)))*D39</f>
        <v>#DIV/0!</v>
      </c>
      <c r="H42" s="66"/>
      <c r="I42" s="66"/>
      <c r="J42" s="66"/>
      <c r="K42" s="66"/>
      <c r="L42" s="66"/>
      <c r="M42" s="66"/>
      <c r="N42" s="66"/>
      <c r="O42" s="203"/>
      <c r="P42" s="203"/>
      <c r="Q42" s="203"/>
      <c r="R42" s="203"/>
      <c r="S42" s="203"/>
      <c r="T42" s="203"/>
      <c r="U42" s="203"/>
      <c r="V42" s="203"/>
      <c r="W42" s="203"/>
      <c r="X42" s="66"/>
      <c r="Y42" s="66"/>
      <c r="Z42" s="66"/>
      <c r="AA42" s="66"/>
      <c r="AB42" s="66"/>
      <c r="AC42" s="66"/>
      <c r="AD42" s="66"/>
      <c r="AE42" s="66"/>
      <c r="AF42" s="66"/>
      <c r="AG42" s="66"/>
      <c r="AH42" s="66"/>
      <c r="AI42" s="66"/>
      <c r="AJ42" s="66"/>
    </row>
    <row r="43" spans="1:36" ht="18" customHeight="1" thickBot="1" x14ac:dyDescent="0.3">
      <c r="A43" s="66"/>
      <c r="B43" s="66"/>
      <c r="C43" s="240"/>
      <c r="D43" s="90" t="e">
        <f>DEGREES(D42)</f>
        <v>#DIV/0!</v>
      </c>
      <c r="E43" s="66"/>
      <c r="F43" s="66"/>
      <c r="G43" s="66"/>
      <c r="H43" s="66"/>
      <c r="I43" s="66"/>
      <c r="J43" s="66"/>
      <c r="K43" s="66"/>
      <c r="L43" s="66"/>
      <c r="M43" s="66"/>
      <c r="N43" s="66"/>
      <c r="O43" s="203"/>
      <c r="P43" s="203"/>
      <c r="Q43" s="203"/>
      <c r="R43" s="203"/>
      <c r="S43" s="203"/>
      <c r="T43" s="203"/>
      <c r="U43" s="203"/>
      <c r="V43" s="203"/>
      <c r="W43" s="203"/>
      <c r="X43" s="66"/>
      <c r="Y43" s="66"/>
      <c r="Z43" s="66"/>
      <c r="AA43" s="66"/>
      <c r="AB43" s="66"/>
      <c r="AC43" s="66"/>
      <c r="AD43" s="66"/>
      <c r="AE43" s="66"/>
      <c r="AF43" s="66"/>
      <c r="AG43" s="66"/>
      <c r="AH43" s="66"/>
      <c r="AI43" s="66"/>
      <c r="AJ43" s="66"/>
    </row>
    <row r="44" spans="1:36" ht="18" customHeight="1" thickBot="1" x14ac:dyDescent="0.3">
      <c r="A44" s="66"/>
      <c r="B44" s="66"/>
      <c r="C44" s="66"/>
      <c r="D44" s="66"/>
      <c r="E44" s="66"/>
      <c r="F44" s="66"/>
      <c r="G44" s="66"/>
      <c r="H44" s="66"/>
      <c r="I44" s="66"/>
      <c r="J44" s="66"/>
      <c r="K44" s="66"/>
      <c r="L44" s="66"/>
      <c r="M44" s="66"/>
      <c r="N44" s="66"/>
      <c r="O44" s="203"/>
      <c r="P44" s="203"/>
      <c r="Q44" s="203"/>
      <c r="R44" s="203"/>
      <c r="S44" s="203"/>
      <c r="T44" s="203"/>
      <c r="U44" s="203"/>
      <c r="V44" s="203"/>
      <c r="W44" s="203"/>
      <c r="X44" s="66"/>
      <c r="Y44" s="66"/>
      <c r="Z44" s="66"/>
      <c r="AA44" s="66"/>
      <c r="AB44" s="66"/>
      <c r="AC44" s="66"/>
      <c r="AD44" s="66"/>
      <c r="AE44" s="66"/>
      <c r="AF44" s="66"/>
      <c r="AG44" s="66"/>
      <c r="AH44" s="66"/>
      <c r="AI44" s="66"/>
      <c r="AJ44" s="66"/>
    </row>
    <row r="45" spans="1:36" ht="18" customHeight="1" thickBot="1" x14ac:dyDescent="0.3">
      <c r="A45" s="66"/>
      <c r="B45" s="66"/>
      <c r="C45" s="66"/>
      <c r="D45" s="66"/>
      <c r="E45" s="66"/>
      <c r="F45" s="83" t="s">
        <v>22</v>
      </c>
      <c r="G45" s="84" t="e">
        <f>H17*1000*D39*SIN(D42-D62)/3</f>
        <v>#DIV/0!</v>
      </c>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row>
    <row r="46" spans="1:36" ht="18" customHeight="1" thickBot="1" x14ac:dyDescent="0.3">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row>
    <row r="47" spans="1:36" ht="18" customHeight="1" thickBot="1" x14ac:dyDescent="0.3">
      <c r="A47" s="66"/>
      <c r="B47" s="66"/>
      <c r="C47" s="91" t="s">
        <v>24</v>
      </c>
      <c r="D47" s="88" t="str">
        <f>IF(H20=0,"SEM CARGA",H21^2/(H20*1000))</f>
        <v>SEM CARGA</v>
      </c>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row>
    <row r="48" spans="1:36" ht="18" customHeight="1" thickBot="1" x14ac:dyDescent="0.3">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row>
    <row r="49" spans="1:36" ht="18" customHeight="1" thickBot="1" x14ac:dyDescent="0.3">
      <c r="A49" s="66"/>
      <c r="B49" s="66"/>
      <c r="C49" s="92" t="s">
        <v>3</v>
      </c>
      <c r="D49" s="66"/>
      <c r="E49" s="66"/>
      <c r="F49" s="83" t="s">
        <v>23</v>
      </c>
      <c r="G49" s="84">
        <f>-(D36^2)/3</f>
        <v>0</v>
      </c>
      <c r="H49" s="66"/>
      <c r="I49" s="204"/>
      <c r="J49" s="204"/>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row>
    <row r="50" spans="1:36" ht="18" customHeight="1" x14ac:dyDescent="0.25">
      <c r="A50" s="66"/>
      <c r="B50" s="66"/>
      <c r="C50" s="241" t="s">
        <v>25</v>
      </c>
      <c r="D50" s="89">
        <f>ACOS(H22)</f>
        <v>1.5707963267948966</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row>
    <row r="51" spans="1:36" ht="18" customHeight="1" thickBot="1" x14ac:dyDescent="0.3">
      <c r="A51" s="66"/>
      <c r="B51" s="66"/>
      <c r="C51" s="242"/>
      <c r="D51" s="90">
        <f>DEGREES(D50)</f>
        <v>90</v>
      </c>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36" ht="18" customHeight="1" x14ac:dyDescent="0.25">
      <c r="A52" s="66"/>
      <c r="B52" s="66"/>
      <c r="C52" s="66"/>
      <c r="D52" s="66"/>
      <c r="E52" s="66"/>
      <c r="F52" s="66"/>
      <c r="G52" s="93"/>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36" ht="18" customHeight="1" x14ac:dyDescent="0.25">
      <c r="A53" s="66"/>
      <c r="B53" s="66"/>
      <c r="C53" s="66"/>
      <c r="D53" s="66"/>
      <c r="E53" s="66"/>
      <c r="F53" s="204"/>
      <c r="G53" s="204"/>
      <c r="H53" s="66"/>
      <c r="I53" s="204"/>
      <c r="J53" s="204"/>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row>
    <row r="54" spans="1:36" ht="18" customHeight="1" thickBot="1" x14ac:dyDescent="0.3">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ht="18" customHeight="1" thickBot="1" x14ac:dyDescent="0.3">
      <c r="A55" s="66"/>
      <c r="B55" s="66"/>
      <c r="C55" s="91" t="s">
        <v>26</v>
      </c>
      <c r="D55" s="94" t="str">
        <f>IF(H24=0,"INFINITO",H23/(H24*3^(1/2)))</f>
        <v>INFINITO</v>
      </c>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row>
    <row r="56" spans="1:36" ht="18" customHeight="1" x14ac:dyDescent="0.25">
      <c r="A56" s="66"/>
      <c r="B56" s="66"/>
      <c r="C56" s="66"/>
      <c r="D56" s="95"/>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row>
    <row r="57" spans="1:36" ht="18" customHeight="1" thickBot="1" x14ac:dyDescent="0.3">
      <c r="A57" s="66"/>
      <c r="B57" s="66"/>
      <c r="C57" s="66"/>
      <c r="D57" s="66"/>
      <c r="E57" s="66"/>
      <c r="F57" s="204"/>
      <c r="G57" s="204"/>
      <c r="H57" s="66"/>
      <c r="I57" s="204"/>
      <c r="J57" s="204"/>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36" ht="18" customHeight="1" thickBot="1" x14ac:dyDescent="0.35">
      <c r="A58" s="66"/>
      <c r="B58" s="66"/>
      <c r="C58" s="96" t="s">
        <v>27</v>
      </c>
      <c r="D58" s="84">
        <f>ACOS(H25)</f>
        <v>1.5707963267948966</v>
      </c>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36" ht="18" customHeight="1" thickBot="1" x14ac:dyDescent="0.3">
      <c r="A59" s="66"/>
      <c r="B59" s="66"/>
      <c r="C59" s="66"/>
      <c r="D59" s="97">
        <f>DEGREES(D58)</f>
        <v>90</v>
      </c>
      <c r="E59" s="66"/>
      <c r="F59" s="66"/>
      <c r="G59" s="66"/>
      <c r="H59" s="66"/>
      <c r="I59" s="66"/>
      <c r="J59" s="98" t="s">
        <v>3</v>
      </c>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36" ht="18" customHeight="1" x14ac:dyDescent="0.25">
      <c r="A60" s="66"/>
      <c r="B60" s="66"/>
      <c r="C60" s="66"/>
      <c r="D60" s="99"/>
      <c r="E60" s="66"/>
      <c r="F60" s="66"/>
      <c r="G60" s="66"/>
      <c r="H60" s="66"/>
      <c r="I60" s="66"/>
      <c r="J60" s="98" t="s">
        <v>3</v>
      </c>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ht="18" customHeight="1" thickBot="1" x14ac:dyDescent="0.3">
      <c r="A61" s="66"/>
      <c r="B61" s="66"/>
      <c r="C61" s="66"/>
      <c r="D61" s="66"/>
      <c r="E61" s="66"/>
      <c r="F61" s="66"/>
      <c r="G61" s="66"/>
      <c r="H61" s="66"/>
      <c r="I61" s="66"/>
      <c r="J61" s="100"/>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ht="18" customHeight="1" thickBot="1" x14ac:dyDescent="0.35">
      <c r="A62" s="66"/>
      <c r="B62" s="66"/>
      <c r="C62" s="96" t="s">
        <v>28</v>
      </c>
      <c r="D62" s="84">
        <f>ACOS(H19)</f>
        <v>1.5707963267948966</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ht="18" customHeight="1" thickBot="1" x14ac:dyDescent="0.3">
      <c r="A63" s="66"/>
      <c r="B63" s="66"/>
      <c r="C63" s="66"/>
      <c r="D63" s="101">
        <f>DEGREES(D62)</f>
        <v>90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ht="18" customHeight="1" x14ac:dyDescent="0.25">
      <c r="A64" s="66"/>
      <c r="B64" s="66"/>
      <c r="C64" s="66"/>
      <c r="D64" s="99"/>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ht="18" customHeight="1" x14ac:dyDescent="0.3">
      <c r="A65" s="66"/>
      <c r="B65" s="66"/>
      <c r="C65" s="217" t="s">
        <v>86</v>
      </c>
      <c r="D65" s="218"/>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ht="18"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ht="18" customHeight="1"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ht="18" customHeight="1" thickBot="1" x14ac:dyDescent="0.3">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ht="18" customHeight="1" x14ac:dyDescent="0.25">
      <c r="A69" s="66"/>
      <c r="B69" s="102"/>
      <c r="C69" s="237" t="s">
        <v>29</v>
      </c>
      <c r="D69" s="232" t="e">
        <f>(((D70^2+E70^2)^(1/2))*3^(1/2))</f>
        <v>#DIV/0!</v>
      </c>
      <c r="E69" s="233"/>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ht="18" customHeight="1" thickBot="1" x14ac:dyDescent="0.3">
      <c r="A70" s="66"/>
      <c r="B70" s="102"/>
      <c r="C70" s="238"/>
      <c r="D70" s="103" t="e">
        <f>K25/3^(1/2)+C99</f>
        <v>#DIV/0!</v>
      </c>
      <c r="E70" s="104" t="e">
        <f>E99</f>
        <v>#DIV/0!</v>
      </c>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ht="18" customHeight="1" thickBot="1" x14ac:dyDescent="0.3">
      <c r="A71" s="66"/>
      <c r="B71" s="102"/>
      <c r="C71" s="105" t="s">
        <v>30</v>
      </c>
      <c r="D71" s="106" t="e">
        <f>ATAN(E70/D70)</f>
        <v>#DIV/0!</v>
      </c>
      <c r="E71" s="107" t="e">
        <f>DEGREES(D71)</f>
        <v>#DIV/0!</v>
      </c>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ht="18" customHeight="1"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ht="18"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ht="18" customHeight="1" thickBot="1" x14ac:dyDescent="0.3">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ht="18" customHeight="1" thickBot="1" x14ac:dyDescent="0.3">
      <c r="A75" s="66"/>
      <c r="B75" s="66"/>
      <c r="C75" s="108" t="s">
        <v>32</v>
      </c>
      <c r="D75" s="219">
        <f>H17</f>
        <v>0</v>
      </c>
      <c r="E75" s="220"/>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ht="18" customHeight="1" x14ac:dyDescent="0.25">
      <c r="A76" s="66"/>
      <c r="B76" s="66"/>
      <c r="C76" s="223" t="s">
        <v>31</v>
      </c>
      <c r="D76" s="221" t="e">
        <f>(D75*1000)/(K25*3^(1/2))</f>
        <v>#DIV/0!</v>
      </c>
      <c r="E76" s="222"/>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ht="18" customHeight="1" thickBot="1" x14ac:dyDescent="0.3">
      <c r="A77" s="66"/>
      <c r="B77" s="66"/>
      <c r="C77" s="224"/>
      <c r="D77" s="109" t="e">
        <f>D76*COS(D78)</f>
        <v>#DIV/0!</v>
      </c>
      <c r="E77" s="110" t="e">
        <f>D76*SIN(D78)</f>
        <v>#DIV/0!</v>
      </c>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ht="18" customHeight="1" thickBot="1" x14ac:dyDescent="0.35">
      <c r="A78" s="66"/>
      <c r="B78" s="66"/>
      <c r="C78" s="96" t="s">
        <v>28</v>
      </c>
      <c r="D78" s="111">
        <f>-D62</f>
        <v>-1.5707963267948966</v>
      </c>
      <c r="E78" s="112">
        <f>DEGREES(D78)</f>
        <v>-90</v>
      </c>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ht="18"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ht="18" customHeight="1"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ht="18" customHeight="1" thickBot="1" x14ac:dyDescent="0.3">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ht="18" customHeight="1" x14ac:dyDescent="0.25">
      <c r="A82" s="66"/>
      <c r="B82" s="66"/>
      <c r="C82" s="248" t="s">
        <v>41</v>
      </c>
      <c r="D82" s="243">
        <f>IF(H20=0,0,(K25/(D47*3^(1/2))))</f>
        <v>0</v>
      </c>
      <c r="E82" s="244"/>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ht="18" customHeight="1" thickBot="1" x14ac:dyDescent="0.3">
      <c r="A83" s="66"/>
      <c r="B83" s="66"/>
      <c r="C83" s="249"/>
      <c r="D83" s="113">
        <f>D82*COS(D84)</f>
        <v>0</v>
      </c>
      <c r="E83" s="114">
        <f>-D82*SIN(D84)</f>
        <v>0</v>
      </c>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ht="18" customHeight="1" thickBot="1" x14ac:dyDescent="0.35">
      <c r="A84" s="66"/>
      <c r="B84" s="66"/>
      <c r="C84" s="115" t="s">
        <v>42</v>
      </c>
      <c r="D84" s="111">
        <f>D50</f>
        <v>1.5707963267948966</v>
      </c>
      <c r="E84" s="112">
        <f>D51</f>
        <v>90</v>
      </c>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ht="18" customHeight="1"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ht="18"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ht="18" customHeight="1" thickBot="1" x14ac:dyDescent="0.3">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ht="18" customHeight="1" x14ac:dyDescent="0.25">
      <c r="A88" s="66"/>
      <c r="B88" s="66"/>
      <c r="C88" s="223" t="s">
        <v>33</v>
      </c>
      <c r="D88" s="243">
        <f>IF(H24=0,0,H24*K25/H23)</f>
        <v>0</v>
      </c>
      <c r="E88" s="244"/>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ht="18" customHeight="1" thickBot="1" x14ac:dyDescent="0.3">
      <c r="A89" s="66"/>
      <c r="B89" s="66"/>
      <c r="C89" s="224"/>
      <c r="D89" s="113">
        <f>D88*COS(D90)</f>
        <v>0</v>
      </c>
      <c r="E89" s="116">
        <f>-D88*SIN(D90)</f>
        <v>0</v>
      </c>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ht="18" customHeight="1" thickBot="1" x14ac:dyDescent="0.35">
      <c r="A90" s="66"/>
      <c r="B90" s="66"/>
      <c r="C90" s="96" t="s">
        <v>27</v>
      </c>
      <c r="D90" s="111">
        <f>D58</f>
        <v>1.5707963267948966</v>
      </c>
      <c r="E90" s="112">
        <f>D59</f>
        <v>90</v>
      </c>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ht="18" customHeight="1" thickBot="1" x14ac:dyDescent="0.3">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ht="18" customHeight="1" x14ac:dyDescent="0.25">
      <c r="A92" s="66"/>
      <c r="B92" s="66"/>
      <c r="C92" s="245" t="s">
        <v>34</v>
      </c>
      <c r="D92" s="246"/>
      <c r="E92" s="247"/>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ht="18" customHeight="1" x14ac:dyDescent="0.25">
      <c r="A93" s="66"/>
      <c r="B93" s="66"/>
      <c r="C93" s="227" t="e">
        <f>(C94^2+E94^2)^(1/2)</f>
        <v>#DIV/0!</v>
      </c>
      <c r="D93" s="228"/>
      <c r="E93" s="229"/>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ht="18" customHeight="1" thickBot="1" x14ac:dyDescent="0.3">
      <c r="A94" s="66"/>
      <c r="B94" s="66"/>
      <c r="C94" s="230" t="e">
        <f>D77+D83+D89</f>
        <v>#DIV/0!</v>
      </c>
      <c r="D94" s="231"/>
      <c r="E94" s="117" t="e">
        <f>E77+E83+E89</f>
        <v>#DIV/0!</v>
      </c>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ht="18" customHeight="1" thickBot="1" x14ac:dyDescent="0.3">
      <c r="A95" s="66"/>
      <c r="B95" s="66"/>
      <c r="C95" s="105" t="s">
        <v>35</v>
      </c>
      <c r="D95" s="111" t="e">
        <f>ATAN(E94/C94)</f>
        <v>#DIV/0!</v>
      </c>
      <c r="E95" s="118" t="e">
        <f>DEGREES(D95)</f>
        <v>#DIV/0!</v>
      </c>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ht="18"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36" ht="18" customHeight="1" thickBot="1" x14ac:dyDescent="0.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36" ht="18" customHeight="1" x14ac:dyDescent="0.25">
      <c r="A98" s="66"/>
      <c r="B98" s="66"/>
      <c r="C98" s="234" t="e">
        <f>D39*C93</f>
        <v>#DIV/0!</v>
      </c>
      <c r="D98" s="235"/>
      <c r="E98" s="23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36" ht="18" customHeight="1" thickBot="1" x14ac:dyDescent="0.3">
      <c r="A99" s="66"/>
      <c r="B99" s="66"/>
      <c r="C99" s="225" t="e">
        <f>C98*COS(D100)</f>
        <v>#DIV/0!</v>
      </c>
      <c r="D99" s="226"/>
      <c r="E99" s="114" t="e">
        <f>C98*SIN(D100)</f>
        <v>#DIV/0!</v>
      </c>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36" ht="18" customHeight="1" thickBot="1" x14ac:dyDescent="0.4">
      <c r="A100" s="66"/>
      <c r="B100" s="66"/>
      <c r="C100" s="91" t="s">
        <v>36</v>
      </c>
      <c r="D100" s="111" t="e">
        <f>D42+D95</f>
        <v>#DIV/0!</v>
      </c>
      <c r="E100" s="118" t="e">
        <f>DEGREES(D100)</f>
        <v>#DIV/0!</v>
      </c>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row>
    <row r="101" spans="1:36" ht="18" customHeight="1"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row>
    <row r="102" spans="1:36" ht="18" customHeight="1"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row>
    <row r="103" spans="1:36" ht="18" customHeight="1"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row>
    <row r="104" spans="1:36" ht="18" customHeight="1"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ht="18" customHeight="1"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ht="18" customHeight="1"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row>
    <row r="107" spans="1:36" ht="18" customHeight="1"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row>
    <row r="108" spans="1:36" ht="18" customHeight="1"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row>
    <row r="109" spans="1:36" ht="18" customHeight="1"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row>
    <row r="110" spans="1:36" ht="18" customHeight="1"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row>
  </sheetData>
  <sheetProtection sheet="1" objects="1" scenarios="1" selectLockedCells="1"/>
  <mergeCells count="49">
    <mergeCell ref="D27:G27"/>
    <mergeCell ref="D13:G13"/>
    <mergeCell ref="D14:G14"/>
    <mergeCell ref="D15:G15"/>
    <mergeCell ref="D16:G16"/>
    <mergeCell ref="L3:T3"/>
    <mergeCell ref="L22:T22"/>
    <mergeCell ref="C99:D99"/>
    <mergeCell ref="C93:E93"/>
    <mergeCell ref="C94:D94"/>
    <mergeCell ref="D69:E69"/>
    <mergeCell ref="C98:E98"/>
    <mergeCell ref="C69:C70"/>
    <mergeCell ref="C42:C43"/>
    <mergeCell ref="C50:C51"/>
    <mergeCell ref="C88:C89"/>
    <mergeCell ref="D88:E88"/>
    <mergeCell ref="C92:E92"/>
    <mergeCell ref="C82:C83"/>
    <mergeCell ref="D82:E82"/>
    <mergeCell ref="I49:J49"/>
    <mergeCell ref="C65:D65"/>
    <mergeCell ref="D75:E75"/>
    <mergeCell ref="D76:E76"/>
    <mergeCell ref="C76:C77"/>
    <mergeCell ref="F53:G53"/>
    <mergeCell ref="F57:G57"/>
    <mergeCell ref="I53:J53"/>
    <mergeCell ref="I57:J57"/>
    <mergeCell ref="B11:H11"/>
    <mergeCell ref="B17:B25"/>
    <mergeCell ref="B12:B16"/>
    <mergeCell ref="D23:G23"/>
    <mergeCell ref="D24:G24"/>
    <mergeCell ref="D25:G25"/>
    <mergeCell ref="D12:G12"/>
    <mergeCell ref="D17:G17"/>
    <mergeCell ref="D18:G18"/>
    <mergeCell ref="D19:G19"/>
    <mergeCell ref="D20:G20"/>
    <mergeCell ref="D21:G21"/>
    <mergeCell ref="D22:G22"/>
    <mergeCell ref="J11:K13"/>
    <mergeCell ref="O31:W31"/>
    <mergeCell ref="O32:W44"/>
    <mergeCell ref="L5:T5"/>
    <mergeCell ref="L6:T19"/>
    <mergeCell ref="L23:T23"/>
    <mergeCell ref="L24:T2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Simplificada</vt:lpstr>
      <vt:lpstr>Completa</vt:lpstr>
      <vt:lpstr>Completa!_Hlk56576230</vt:lpstr>
      <vt:lpstr>Simplificada!_Hlk56576230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2023-05-20T10:57:50Z</dcterms:modified>
</cp:coreProperties>
</file>