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4- Tensão em Circuitos Alimentadores\"/>
    </mc:Choice>
  </mc:AlternateContent>
  <xr:revisionPtr revIDLastSave="0" documentId="13_ncr:1_{18AE0E20-106F-4F38-B721-D758C2991BFE}" xr6:coauthVersionLast="47" xr6:coauthVersionMax="47" xr10:uidLastSave="{00000000-0000-0000-0000-000000000000}"/>
  <bookViews>
    <workbookView xWindow="-120" yWindow="-120" windowWidth="29040" windowHeight="15720" tabRatio="601" xr2:uid="{AAE2F8FC-8935-49DC-8935-32237D450042}"/>
  </bookViews>
  <sheets>
    <sheet name="Simplified" sheetId="7" r:id="rId1"/>
    <sheet name="Complete" sheetId="4" r:id="rId2"/>
  </sheets>
  <definedNames>
    <definedName name="_Hlk516300768" localSheetId="1">Complete!#REF!</definedName>
    <definedName name="_Hlk516300768" localSheetId="0">Simplified!#REF!</definedName>
    <definedName name="_Hlk56576230" localSheetId="1">Complete!$M$2</definedName>
    <definedName name="_Hlk56576230" localSheetId="0">Simplified!$M$2</definedName>
    <definedName name="_xlnm.Print_Area" localSheetId="1">Complete!#REF!</definedName>
    <definedName name="_xlnm.Print_Area" localSheetId="0">Simplified!#REF!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7" l="1"/>
  <c r="D75" i="7"/>
  <c r="D76" i="7" s="1"/>
  <c r="D62" i="7"/>
  <c r="D63" i="7" s="1"/>
  <c r="D58" i="7"/>
  <c r="D59" i="7" s="1"/>
  <c r="E90" i="7" s="1"/>
  <c r="D55" i="7"/>
  <c r="D50" i="7"/>
  <c r="D84" i="7" s="1"/>
  <c r="D47" i="7"/>
  <c r="D82" i="7" s="1"/>
  <c r="D42" i="7"/>
  <c r="D36" i="7"/>
  <c r="G49" i="7" s="1"/>
  <c r="D34" i="7"/>
  <c r="D31" i="7"/>
  <c r="D39" i="7" l="1"/>
  <c r="G42" i="7" s="1"/>
  <c r="E83" i="7"/>
  <c r="D83" i="7"/>
  <c r="D78" i="7"/>
  <c r="E77" i="7" s="1"/>
  <c r="D51" i="7"/>
  <c r="E84" i="7" s="1"/>
  <c r="D90" i="7"/>
  <c r="E89" i="7" s="1"/>
  <c r="D43" i="7"/>
  <c r="G45" i="7" l="1"/>
  <c r="G35" i="7"/>
  <c r="X16" i="7" s="1"/>
  <c r="G38" i="7"/>
  <c r="D89" i="7"/>
  <c r="E94" i="7"/>
  <c r="E78" i="7"/>
  <c r="D77" i="7"/>
  <c r="C94" i="7" s="1"/>
  <c r="X18" i="7" l="1"/>
  <c r="X17" i="7"/>
  <c r="H27" i="7" s="1"/>
  <c r="C93" i="7"/>
  <c r="C98" i="7" s="1"/>
  <c r="D95" i="7"/>
  <c r="E95" i="7" l="1"/>
  <c r="D100" i="7"/>
  <c r="E100" i="7" l="1"/>
  <c r="C99" i="7"/>
  <c r="D70" i="7" s="1"/>
  <c r="E99" i="7"/>
  <c r="E70" i="7" s="1"/>
  <c r="D71" i="7" l="1"/>
  <c r="E71" i="7" s="1"/>
  <c r="D69" i="7"/>
  <c r="D47" i="4"/>
  <c r="D42" i="4" l="1"/>
  <c r="D34" i="4"/>
  <c r="D31" i="4"/>
  <c r="D36" i="4"/>
  <c r="G49" i="4" s="1"/>
  <c r="D39" i="4" l="1"/>
  <c r="D55" i="4"/>
  <c r="D58" i="4"/>
  <c r="D62" i="4" l="1"/>
  <c r="D75" i="4"/>
  <c r="D78" i="4" l="1"/>
  <c r="E78" i="4" s="1"/>
  <c r="D90" i="4" l="1"/>
  <c r="D50" i="4"/>
  <c r="D84" i="4" l="1"/>
  <c r="G42" i="4"/>
  <c r="G35" i="4"/>
  <c r="G45" i="4"/>
  <c r="G38" i="4"/>
  <c r="D43" i="4"/>
  <c r="D59" i="4"/>
  <c r="E90" i="4" s="1"/>
  <c r="D51" i="4"/>
  <c r="E84" i="4" s="1"/>
  <c r="D63" i="4"/>
  <c r="X16" i="4" l="1"/>
  <c r="X18" i="4" l="1"/>
  <c r="X17" i="4" l="1"/>
  <c r="H27" i="4" s="1"/>
  <c r="D88" i="4" l="1"/>
  <c r="D89" i="4" l="1"/>
  <c r="D82" i="4"/>
  <c r="E83" i="4" s="1"/>
  <c r="D76" i="4"/>
  <c r="E77" i="4" s="1"/>
  <c r="D83" i="4" l="1"/>
  <c r="D77" i="4"/>
  <c r="E89" i="4"/>
  <c r="E94" i="4" s="1"/>
  <c r="C94" i="4" l="1"/>
  <c r="C93" i="4" s="1"/>
  <c r="C98" i="4" s="1"/>
  <c r="D95" i="4" l="1"/>
  <c r="E95" i="4" s="1"/>
  <c r="D100" i="4" l="1"/>
  <c r="E99" i="4" s="1"/>
  <c r="E70" i="4" s="1"/>
  <c r="E100" i="4" l="1"/>
  <c r="C99" i="4"/>
  <c r="D70" i="4" s="1"/>
  <c r="D69" i="4" s="1"/>
  <c r="D71" i="4" l="1"/>
  <c r="E71" i="4" s="1"/>
</calcChain>
</file>

<file path=xl/sharedStrings.xml><?xml version="1.0" encoding="utf-8"?>
<sst xmlns="http://schemas.openxmlformats.org/spreadsheetml/2006/main" count="144" uniqueCount="91">
  <si>
    <t>a=</t>
  </si>
  <si>
    <t>c=</t>
  </si>
  <si>
    <t>e=</t>
  </si>
  <si>
    <t xml:space="preserve"> </t>
  </si>
  <si>
    <t>l</t>
  </si>
  <si>
    <t>n</t>
  </si>
  <si>
    <r>
      <t>R</t>
    </r>
    <r>
      <rPr>
        <b/>
        <i/>
        <sz val="12"/>
        <color theme="1"/>
        <rFont val="Cambria"/>
        <family val="1"/>
      </rPr>
      <t>a</t>
    </r>
  </si>
  <si>
    <r>
      <t>X</t>
    </r>
    <r>
      <rPr>
        <b/>
        <i/>
        <sz val="12"/>
        <color theme="1"/>
        <rFont val="Cambria"/>
        <family val="1"/>
      </rPr>
      <t>a</t>
    </r>
  </si>
  <si>
    <r>
      <t>V</t>
    </r>
    <r>
      <rPr>
        <b/>
        <i/>
        <sz val="8"/>
        <color theme="1"/>
        <rFont val="Cambria"/>
        <family val="1"/>
      </rPr>
      <t>C</t>
    </r>
    <r>
      <rPr>
        <b/>
        <i/>
        <vertAlign val="subscript"/>
        <sz val="10"/>
        <color theme="1"/>
        <rFont val="Cambria"/>
        <family val="1"/>
      </rPr>
      <t>T</t>
    </r>
  </si>
  <si>
    <r>
      <t>FP</t>
    </r>
    <r>
      <rPr>
        <b/>
        <i/>
        <sz val="10"/>
        <color theme="1"/>
        <rFont val="Cambria"/>
        <family val="1"/>
      </rPr>
      <t>C</t>
    </r>
    <r>
      <rPr>
        <b/>
        <i/>
        <vertAlign val="subscript"/>
        <sz val="10"/>
        <color theme="1"/>
        <rFont val="Cambria"/>
        <family val="1"/>
      </rPr>
      <t>K</t>
    </r>
  </si>
  <si>
    <r>
      <t>P</t>
    </r>
    <r>
      <rPr>
        <b/>
        <i/>
        <sz val="10"/>
        <color theme="1"/>
        <rFont val="Cambria"/>
        <family val="1"/>
      </rPr>
      <t>C</t>
    </r>
    <r>
      <rPr>
        <b/>
        <i/>
        <vertAlign val="subscript"/>
        <sz val="12"/>
        <color theme="1"/>
        <rFont val="Cambria"/>
        <family val="1"/>
      </rPr>
      <t>Kn</t>
    </r>
  </si>
  <si>
    <r>
      <t>V</t>
    </r>
    <r>
      <rPr>
        <b/>
        <i/>
        <sz val="10"/>
        <color theme="1"/>
        <rFont val="Cambria"/>
        <family val="1"/>
      </rPr>
      <t>C</t>
    </r>
    <r>
      <rPr>
        <b/>
        <i/>
        <vertAlign val="subscript"/>
        <sz val="12"/>
        <color theme="1"/>
        <rFont val="Cambria"/>
        <family val="1"/>
      </rPr>
      <t>Kn</t>
    </r>
  </si>
  <si>
    <r>
      <t>P</t>
    </r>
    <r>
      <rPr>
        <b/>
        <i/>
        <sz val="10"/>
        <color theme="1"/>
        <rFont val="Cambria"/>
        <family val="1"/>
      </rPr>
      <t>C</t>
    </r>
    <r>
      <rPr>
        <b/>
        <i/>
        <vertAlign val="subscript"/>
        <sz val="12"/>
        <color theme="1"/>
        <rFont val="Cambria"/>
        <family val="1"/>
      </rPr>
      <t>Vn</t>
    </r>
  </si>
  <si>
    <r>
      <t>V</t>
    </r>
    <r>
      <rPr>
        <b/>
        <i/>
        <sz val="10"/>
        <color theme="1"/>
        <rFont val="Cambria"/>
        <family val="1"/>
      </rPr>
      <t>C</t>
    </r>
    <r>
      <rPr>
        <b/>
        <i/>
        <vertAlign val="subscript"/>
        <sz val="12"/>
        <color theme="1"/>
        <rFont val="Cambria"/>
        <family val="1"/>
      </rPr>
      <t>Vn</t>
    </r>
  </si>
  <si>
    <r>
      <t>FP</t>
    </r>
    <r>
      <rPr>
        <b/>
        <i/>
        <sz val="10"/>
        <color theme="1"/>
        <rFont val="Cambria"/>
        <family val="1"/>
      </rPr>
      <t>C</t>
    </r>
    <r>
      <rPr>
        <b/>
        <i/>
        <vertAlign val="subscript"/>
        <sz val="10"/>
        <color theme="1"/>
        <rFont val="Cambria"/>
        <family val="1"/>
      </rPr>
      <t>V</t>
    </r>
  </si>
  <si>
    <r>
      <t>V</t>
    </r>
    <r>
      <rPr>
        <b/>
        <i/>
        <sz val="10"/>
        <color theme="1"/>
        <rFont val="Cambria"/>
        <family val="1"/>
      </rPr>
      <t>M</t>
    </r>
    <r>
      <rPr>
        <b/>
        <i/>
        <vertAlign val="subscript"/>
        <sz val="12"/>
        <color theme="1"/>
        <rFont val="Cambria"/>
        <family val="1"/>
      </rPr>
      <t>Pn</t>
    </r>
  </si>
  <si>
    <r>
      <t>I</t>
    </r>
    <r>
      <rPr>
        <b/>
        <i/>
        <sz val="10"/>
        <color theme="1"/>
        <rFont val="Cambria"/>
        <family val="1"/>
      </rPr>
      <t>M</t>
    </r>
    <r>
      <rPr>
        <b/>
        <i/>
        <vertAlign val="subscript"/>
        <sz val="12"/>
        <color theme="1"/>
        <rFont val="Cambria"/>
        <family val="1"/>
      </rPr>
      <t>Pn</t>
    </r>
  </si>
  <si>
    <r>
      <t>FP</t>
    </r>
    <r>
      <rPr>
        <b/>
        <i/>
        <sz val="10"/>
        <color theme="1"/>
        <rFont val="Cambria"/>
        <family val="1"/>
      </rPr>
      <t>M</t>
    </r>
    <r>
      <rPr>
        <b/>
        <i/>
        <vertAlign val="subscript"/>
        <sz val="10"/>
        <color theme="1"/>
        <rFont val="Cambria"/>
        <family val="1"/>
      </rPr>
      <t>P</t>
    </r>
  </si>
  <si>
    <r>
      <t>V</t>
    </r>
    <r>
      <rPr>
        <b/>
        <i/>
        <sz val="10"/>
        <color theme="1"/>
        <rFont val="Cambria"/>
        <family val="1"/>
      </rPr>
      <t>F</t>
    </r>
  </si>
  <si>
    <r>
      <t>a</t>
    </r>
    <r>
      <rPr>
        <b/>
        <i/>
        <sz val="8"/>
        <color theme="1"/>
        <rFont val="Cambria"/>
        <family val="1"/>
      </rPr>
      <t>1</t>
    </r>
  </si>
  <si>
    <r>
      <t>b</t>
    </r>
    <r>
      <rPr>
        <b/>
        <i/>
        <sz val="8"/>
        <color theme="1"/>
        <rFont val="Cambria"/>
        <family val="1"/>
      </rPr>
      <t>1</t>
    </r>
  </si>
  <si>
    <r>
      <t>c</t>
    </r>
    <r>
      <rPr>
        <b/>
        <i/>
        <sz val="8"/>
        <color theme="1"/>
        <rFont val="Cambria"/>
        <family val="1"/>
      </rPr>
      <t>1</t>
    </r>
  </si>
  <si>
    <r>
      <t>d</t>
    </r>
    <r>
      <rPr>
        <b/>
        <i/>
        <sz val="8"/>
        <color theme="1"/>
        <rFont val="Cambria"/>
        <family val="1"/>
      </rPr>
      <t>1</t>
    </r>
  </si>
  <si>
    <r>
      <t>e</t>
    </r>
    <r>
      <rPr>
        <b/>
        <i/>
        <sz val="8"/>
        <color theme="1"/>
        <rFont val="Cambria"/>
        <family val="1"/>
      </rPr>
      <t>1</t>
    </r>
  </si>
  <si>
    <r>
      <t>Z</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</si>
  <si>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CV</t>
    </r>
  </si>
  <si>
    <r>
      <t>Z</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</si>
  <si>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M</t>
    </r>
    <r>
      <rPr>
        <b/>
        <i/>
        <vertAlign val="subscript"/>
        <sz val="10"/>
        <color theme="1"/>
        <rFont val="Cambria"/>
        <family val="1"/>
      </rPr>
      <t>P</t>
    </r>
  </si>
  <si>
    <r>
      <rPr>
        <b/>
        <i/>
        <sz val="14"/>
        <color theme="1"/>
        <rFont val="Arial"/>
        <family val="2"/>
      </rPr>
      <t>θ</t>
    </r>
    <r>
      <rPr>
        <b/>
        <i/>
        <sz val="10"/>
        <color theme="1"/>
        <rFont val="Cambria"/>
        <family val="1"/>
      </rPr>
      <t>C</t>
    </r>
    <r>
      <rPr>
        <b/>
        <i/>
        <vertAlign val="subscript"/>
        <sz val="10"/>
        <color theme="1"/>
        <rFont val="Cambria"/>
        <family val="1"/>
      </rPr>
      <t>K</t>
    </r>
  </si>
  <si>
    <r>
      <t>V</t>
    </r>
    <r>
      <rPr>
        <b/>
        <i/>
        <sz val="10"/>
        <rFont val="Cambria"/>
        <family val="1"/>
      </rPr>
      <t>F</t>
    </r>
  </si>
  <si>
    <r>
      <t>θ</t>
    </r>
    <r>
      <rPr>
        <b/>
        <i/>
        <sz val="10"/>
        <rFont val="Cambria"/>
        <family val="1"/>
      </rPr>
      <t>F</t>
    </r>
  </si>
  <si>
    <r>
      <rPr>
        <b/>
        <i/>
        <sz val="14"/>
        <color theme="1"/>
        <rFont val="Arial"/>
        <family val="2"/>
      </rPr>
      <t>I</t>
    </r>
    <r>
      <rPr>
        <b/>
        <i/>
        <sz val="10"/>
        <color theme="1"/>
        <rFont val="Cambria"/>
        <family val="1"/>
      </rPr>
      <t>C</t>
    </r>
    <r>
      <rPr>
        <b/>
        <i/>
        <vertAlign val="subscript"/>
        <sz val="10"/>
        <color theme="1"/>
        <rFont val="Cambria"/>
        <family val="1"/>
      </rPr>
      <t>K</t>
    </r>
  </si>
  <si>
    <r>
      <rPr>
        <b/>
        <i/>
        <sz val="14"/>
        <color theme="1"/>
        <rFont val="Arial"/>
        <family val="2"/>
      </rPr>
      <t>P</t>
    </r>
    <r>
      <rPr>
        <b/>
        <i/>
        <sz val="10"/>
        <color theme="1"/>
        <rFont val="Cambria"/>
        <family val="1"/>
      </rPr>
      <t>C</t>
    </r>
    <r>
      <rPr>
        <b/>
        <i/>
        <vertAlign val="subscript"/>
        <sz val="10"/>
        <color theme="1"/>
        <rFont val="Cambria"/>
        <family val="1"/>
      </rPr>
      <t>Kn</t>
    </r>
  </si>
  <si>
    <r>
      <rPr>
        <b/>
        <i/>
        <sz val="14"/>
        <color theme="1"/>
        <rFont val="Arial"/>
        <family val="2"/>
      </rPr>
      <t>I</t>
    </r>
    <r>
      <rPr>
        <b/>
        <i/>
        <sz val="10"/>
        <color theme="1"/>
        <rFont val="Cambria"/>
        <family val="1"/>
      </rPr>
      <t>M</t>
    </r>
    <r>
      <rPr>
        <b/>
        <i/>
        <vertAlign val="subscript"/>
        <sz val="10"/>
        <color theme="1"/>
        <rFont val="Cambria"/>
        <family val="1"/>
      </rPr>
      <t>P</t>
    </r>
  </si>
  <si>
    <r>
      <t>I</t>
    </r>
    <r>
      <rPr>
        <b/>
        <i/>
        <sz val="10"/>
        <color theme="1"/>
        <rFont val="Cambria"/>
        <family val="1"/>
      </rPr>
      <t>T</t>
    </r>
    <r>
      <rPr>
        <b/>
        <i/>
        <sz val="14"/>
        <color theme="1"/>
        <rFont val="Cambria"/>
        <family val="1"/>
      </rPr>
      <t>=I</t>
    </r>
    <r>
      <rPr>
        <b/>
        <i/>
        <sz val="10"/>
        <color theme="1"/>
        <rFont val="Cambria"/>
        <family val="1"/>
      </rPr>
      <t>C</t>
    </r>
    <r>
      <rPr>
        <b/>
        <i/>
        <vertAlign val="subscript"/>
        <sz val="10"/>
        <color theme="1"/>
        <rFont val="Cambria"/>
        <family val="1"/>
      </rPr>
      <t>K</t>
    </r>
    <r>
      <rPr>
        <b/>
        <i/>
        <sz val="14"/>
        <color theme="1"/>
        <rFont val="Cambria"/>
        <family val="1"/>
      </rPr>
      <t>+I</t>
    </r>
    <r>
      <rPr>
        <b/>
        <i/>
        <sz val="10"/>
        <color theme="1"/>
        <rFont val="Cambria"/>
        <family val="1"/>
      </rPr>
      <t>C</t>
    </r>
    <r>
      <rPr>
        <b/>
        <i/>
        <vertAlign val="subscript"/>
        <sz val="10"/>
        <color theme="1"/>
        <rFont val="Cambria"/>
        <family val="1"/>
      </rPr>
      <t>V</t>
    </r>
    <r>
      <rPr>
        <b/>
        <i/>
        <sz val="14"/>
        <color theme="1"/>
        <rFont val="Cambria"/>
        <family val="1"/>
      </rPr>
      <t>+I</t>
    </r>
    <r>
      <rPr>
        <b/>
        <i/>
        <sz val="10"/>
        <color theme="1"/>
        <rFont val="Cambria"/>
        <family val="1"/>
      </rPr>
      <t>M</t>
    </r>
    <r>
      <rPr>
        <b/>
        <i/>
        <vertAlign val="subscript"/>
        <sz val="10"/>
        <color theme="1"/>
        <rFont val="Cambria"/>
        <family val="1"/>
      </rPr>
      <t>P</t>
    </r>
  </si>
  <si>
    <r>
      <t>θ</t>
    </r>
    <r>
      <rPr>
        <b/>
        <i/>
        <sz val="10"/>
        <rFont val="Cambria"/>
        <family val="1"/>
      </rPr>
      <t>T</t>
    </r>
  </si>
  <si>
    <r>
      <t>θ</t>
    </r>
    <r>
      <rPr>
        <b/>
        <vertAlign val="subscript"/>
        <sz val="14"/>
        <color theme="1"/>
        <rFont val="Calibri"/>
        <family val="2"/>
      </rPr>
      <t>Δ</t>
    </r>
    <r>
      <rPr>
        <b/>
        <i/>
        <vertAlign val="subscript"/>
        <sz val="14"/>
        <color theme="1"/>
        <rFont val="Cambria"/>
        <family val="1"/>
      </rPr>
      <t>V</t>
    </r>
  </si>
  <si>
    <r>
      <t>R</t>
    </r>
    <r>
      <rPr>
        <b/>
        <i/>
        <sz val="10"/>
        <color theme="1"/>
        <rFont val="Cambria"/>
        <family val="1"/>
      </rPr>
      <t>A</t>
    </r>
  </si>
  <si>
    <r>
      <t>X</t>
    </r>
    <r>
      <rPr>
        <b/>
        <i/>
        <sz val="10"/>
        <color theme="1"/>
        <rFont val="Cambria"/>
        <family val="1"/>
      </rPr>
      <t>A</t>
    </r>
  </si>
  <si>
    <r>
      <t>Z</t>
    </r>
    <r>
      <rPr>
        <b/>
        <i/>
        <sz val="10"/>
        <color theme="1"/>
        <rFont val="Cambria"/>
        <family val="1"/>
      </rPr>
      <t>A</t>
    </r>
  </si>
  <si>
    <r>
      <rPr>
        <b/>
        <i/>
        <sz val="14"/>
        <color theme="1"/>
        <rFont val="Arial"/>
        <family val="2"/>
      </rPr>
      <t>θ</t>
    </r>
    <r>
      <rPr>
        <b/>
        <i/>
        <sz val="10"/>
        <color theme="1"/>
        <rFont val="Cambria"/>
        <family val="1"/>
      </rPr>
      <t>A</t>
    </r>
  </si>
  <si>
    <r>
      <t>I</t>
    </r>
    <r>
      <rPr>
        <b/>
        <i/>
        <sz val="10"/>
        <color theme="1"/>
        <rFont val="Cambria"/>
        <family val="1"/>
      </rPr>
      <t>C</t>
    </r>
    <r>
      <rPr>
        <b/>
        <i/>
        <vertAlign val="subscript"/>
        <sz val="10"/>
        <color theme="1"/>
        <rFont val="Cambria"/>
        <family val="1"/>
      </rPr>
      <t>V</t>
    </r>
  </si>
  <si>
    <r>
      <rPr>
        <b/>
        <i/>
        <sz val="14"/>
        <color theme="1"/>
        <rFont val="Arial"/>
        <family val="2"/>
      </rPr>
      <t>θ</t>
    </r>
    <r>
      <rPr>
        <b/>
        <i/>
        <sz val="10"/>
        <color theme="1"/>
        <rFont val="Cambria"/>
        <family val="1"/>
      </rPr>
      <t>C</t>
    </r>
    <r>
      <rPr>
        <b/>
        <i/>
        <vertAlign val="subscript"/>
        <sz val="10"/>
        <color theme="1"/>
        <rFont val="Cambria"/>
        <family val="1"/>
      </rPr>
      <t>V</t>
    </r>
  </si>
  <si>
    <r>
      <t>a</t>
    </r>
    <r>
      <rPr>
        <b/>
        <i/>
        <sz val="8"/>
        <color theme="0"/>
        <rFont val="Cambria"/>
        <family val="1"/>
      </rPr>
      <t>1</t>
    </r>
  </si>
  <si>
    <r>
      <t>R</t>
    </r>
    <r>
      <rPr>
        <b/>
        <i/>
        <sz val="10"/>
        <color theme="0"/>
        <rFont val="Cambria"/>
        <family val="1"/>
      </rPr>
      <t>A</t>
    </r>
  </si>
  <si>
    <r>
      <t>X</t>
    </r>
    <r>
      <rPr>
        <b/>
        <i/>
        <sz val="10"/>
        <color theme="0"/>
        <rFont val="Cambria"/>
        <family val="1"/>
      </rPr>
      <t>A</t>
    </r>
  </si>
  <si>
    <r>
      <t>V</t>
    </r>
    <r>
      <rPr>
        <b/>
        <i/>
        <sz val="10"/>
        <color theme="0"/>
        <rFont val="Cambria"/>
        <family val="1"/>
      </rPr>
      <t>F</t>
    </r>
  </si>
  <si>
    <r>
      <t>b</t>
    </r>
    <r>
      <rPr>
        <b/>
        <i/>
        <sz val="8"/>
        <color theme="0"/>
        <rFont val="Cambria"/>
        <family val="1"/>
      </rPr>
      <t>1</t>
    </r>
  </si>
  <si>
    <r>
      <t>Z</t>
    </r>
    <r>
      <rPr>
        <b/>
        <i/>
        <sz val="10"/>
        <color theme="0"/>
        <rFont val="Cambria"/>
        <family val="1"/>
      </rPr>
      <t>A</t>
    </r>
  </si>
  <si>
    <r>
      <rPr>
        <b/>
        <i/>
        <sz val="14"/>
        <color theme="0"/>
        <rFont val="Arial"/>
        <family val="2"/>
      </rPr>
      <t>θ</t>
    </r>
    <r>
      <rPr>
        <b/>
        <i/>
        <sz val="10"/>
        <color theme="0"/>
        <rFont val="Cambria"/>
        <family val="1"/>
      </rPr>
      <t>A</t>
    </r>
  </si>
  <si>
    <r>
      <t>c</t>
    </r>
    <r>
      <rPr>
        <b/>
        <i/>
        <sz val="8"/>
        <color theme="0"/>
        <rFont val="Cambria"/>
        <family val="1"/>
      </rPr>
      <t>1</t>
    </r>
  </si>
  <si>
    <r>
      <t>d</t>
    </r>
    <r>
      <rPr>
        <b/>
        <i/>
        <sz val="8"/>
        <color theme="0"/>
        <rFont val="Cambria"/>
        <family val="1"/>
      </rPr>
      <t>1</t>
    </r>
  </si>
  <si>
    <r>
      <t>Z</t>
    </r>
    <r>
      <rPr>
        <b/>
        <i/>
        <sz val="10"/>
        <color theme="0"/>
        <rFont val="Cambria"/>
        <family val="1"/>
      </rPr>
      <t>C</t>
    </r>
    <r>
      <rPr>
        <b/>
        <i/>
        <vertAlign val="subscript"/>
        <sz val="10"/>
        <color theme="0"/>
        <rFont val="Cambria"/>
        <family val="1"/>
      </rPr>
      <t>V</t>
    </r>
  </si>
  <si>
    <r>
      <t>e</t>
    </r>
    <r>
      <rPr>
        <b/>
        <i/>
        <sz val="8"/>
        <color theme="0"/>
        <rFont val="Cambria"/>
        <family val="1"/>
      </rPr>
      <t>1</t>
    </r>
  </si>
  <si>
    <r>
      <rPr>
        <b/>
        <i/>
        <sz val="14"/>
        <color theme="0"/>
        <rFont val="Arial"/>
        <family val="2"/>
      </rPr>
      <t>θ</t>
    </r>
    <r>
      <rPr>
        <b/>
        <i/>
        <sz val="10"/>
        <color theme="0"/>
        <rFont val="Cambria"/>
        <family val="1"/>
      </rPr>
      <t>CV</t>
    </r>
  </si>
  <si>
    <r>
      <t>Z</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</si>
  <si>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M</t>
    </r>
    <r>
      <rPr>
        <b/>
        <i/>
        <vertAlign val="subscript"/>
        <sz val="10"/>
        <color theme="0"/>
        <rFont val="Cambria"/>
        <family val="1"/>
      </rPr>
      <t>P</t>
    </r>
  </si>
  <si>
    <r>
      <rPr>
        <b/>
        <i/>
        <sz val="14"/>
        <color theme="0"/>
        <rFont val="Arial"/>
        <family val="2"/>
      </rPr>
      <t>θ</t>
    </r>
    <r>
      <rPr>
        <b/>
        <i/>
        <sz val="10"/>
        <color theme="0"/>
        <rFont val="Cambria"/>
        <family val="1"/>
      </rPr>
      <t>C</t>
    </r>
    <r>
      <rPr>
        <b/>
        <i/>
        <vertAlign val="subscript"/>
        <sz val="10"/>
        <color theme="0"/>
        <rFont val="Cambria"/>
        <family val="1"/>
      </rPr>
      <t>K</t>
    </r>
  </si>
  <si>
    <r>
      <t>θ</t>
    </r>
    <r>
      <rPr>
        <b/>
        <i/>
        <sz val="10"/>
        <color theme="0"/>
        <rFont val="Cambria"/>
        <family val="1"/>
      </rPr>
      <t>F</t>
    </r>
  </si>
  <si>
    <r>
      <rPr>
        <b/>
        <i/>
        <sz val="14"/>
        <color theme="0"/>
        <rFont val="Arial"/>
        <family val="2"/>
      </rPr>
      <t>P</t>
    </r>
    <r>
      <rPr>
        <b/>
        <i/>
        <sz val="10"/>
        <color theme="0"/>
        <rFont val="Cambria"/>
        <family val="1"/>
      </rPr>
      <t>C</t>
    </r>
    <r>
      <rPr>
        <b/>
        <i/>
        <vertAlign val="subscript"/>
        <sz val="10"/>
        <color theme="0"/>
        <rFont val="Cambria"/>
        <family val="1"/>
      </rPr>
      <t>Kn</t>
    </r>
  </si>
  <si>
    <r>
      <rPr>
        <b/>
        <i/>
        <sz val="14"/>
        <color theme="0"/>
        <rFont val="Arial"/>
        <family val="2"/>
      </rPr>
      <t>I</t>
    </r>
    <r>
      <rPr>
        <b/>
        <i/>
        <sz val="10"/>
        <color theme="0"/>
        <rFont val="Cambria"/>
        <family val="1"/>
      </rPr>
      <t>C</t>
    </r>
    <r>
      <rPr>
        <b/>
        <i/>
        <vertAlign val="subscript"/>
        <sz val="10"/>
        <color theme="0"/>
        <rFont val="Cambria"/>
        <family val="1"/>
      </rPr>
      <t>K</t>
    </r>
  </si>
  <si>
    <r>
      <t>I</t>
    </r>
    <r>
      <rPr>
        <b/>
        <i/>
        <sz val="10"/>
        <color theme="0"/>
        <rFont val="Cambria"/>
        <family val="1"/>
      </rPr>
      <t>C</t>
    </r>
    <r>
      <rPr>
        <b/>
        <i/>
        <vertAlign val="subscript"/>
        <sz val="10"/>
        <color theme="0"/>
        <rFont val="Cambria"/>
        <family val="1"/>
      </rPr>
      <t>V</t>
    </r>
  </si>
  <si>
    <r>
      <rPr>
        <b/>
        <i/>
        <sz val="14"/>
        <color theme="0"/>
        <rFont val="Arial"/>
        <family val="2"/>
      </rPr>
      <t>θ</t>
    </r>
    <r>
      <rPr>
        <b/>
        <i/>
        <sz val="10"/>
        <color theme="0"/>
        <rFont val="Cambria"/>
        <family val="1"/>
      </rPr>
      <t>C</t>
    </r>
    <r>
      <rPr>
        <b/>
        <i/>
        <vertAlign val="subscript"/>
        <sz val="10"/>
        <color theme="0"/>
        <rFont val="Cambria"/>
        <family val="1"/>
      </rPr>
      <t>V</t>
    </r>
  </si>
  <si>
    <r>
      <rPr>
        <b/>
        <i/>
        <sz val="14"/>
        <color theme="0"/>
        <rFont val="Arial"/>
        <family val="2"/>
      </rPr>
      <t>I</t>
    </r>
    <r>
      <rPr>
        <b/>
        <i/>
        <sz val="10"/>
        <color theme="0"/>
        <rFont val="Cambria"/>
        <family val="1"/>
      </rPr>
      <t>M</t>
    </r>
    <r>
      <rPr>
        <b/>
        <i/>
        <vertAlign val="subscript"/>
        <sz val="10"/>
        <color theme="0"/>
        <rFont val="Cambria"/>
        <family val="1"/>
      </rPr>
      <t>P</t>
    </r>
  </si>
  <si>
    <r>
      <t>I</t>
    </r>
    <r>
      <rPr>
        <b/>
        <i/>
        <sz val="10"/>
        <color theme="0"/>
        <rFont val="Cambria"/>
        <family val="1"/>
      </rPr>
      <t>T</t>
    </r>
    <r>
      <rPr>
        <b/>
        <i/>
        <sz val="14"/>
        <color theme="0"/>
        <rFont val="Cambria"/>
        <family val="1"/>
      </rPr>
      <t>=I</t>
    </r>
    <r>
      <rPr>
        <b/>
        <i/>
        <sz val="10"/>
        <color theme="0"/>
        <rFont val="Cambria"/>
        <family val="1"/>
      </rPr>
      <t>C</t>
    </r>
    <r>
      <rPr>
        <b/>
        <i/>
        <vertAlign val="subscript"/>
        <sz val="10"/>
        <color theme="0"/>
        <rFont val="Cambria"/>
        <family val="1"/>
      </rPr>
      <t>K</t>
    </r>
    <r>
      <rPr>
        <b/>
        <i/>
        <sz val="14"/>
        <color theme="0"/>
        <rFont val="Cambria"/>
        <family val="1"/>
      </rPr>
      <t>+I</t>
    </r>
    <r>
      <rPr>
        <b/>
        <i/>
        <sz val="10"/>
        <color theme="0"/>
        <rFont val="Cambria"/>
        <family val="1"/>
      </rPr>
      <t>C</t>
    </r>
    <r>
      <rPr>
        <b/>
        <i/>
        <vertAlign val="subscript"/>
        <sz val="10"/>
        <color theme="0"/>
        <rFont val="Cambria"/>
        <family val="1"/>
      </rPr>
      <t>V</t>
    </r>
    <r>
      <rPr>
        <b/>
        <i/>
        <sz val="14"/>
        <color theme="0"/>
        <rFont val="Cambria"/>
        <family val="1"/>
      </rPr>
      <t>+I</t>
    </r>
    <r>
      <rPr>
        <b/>
        <i/>
        <sz val="10"/>
        <color theme="0"/>
        <rFont val="Cambria"/>
        <family val="1"/>
      </rPr>
      <t>M</t>
    </r>
    <r>
      <rPr>
        <b/>
        <i/>
        <vertAlign val="subscript"/>
        <sz val="10"/>
        <color theme="0"/>
        <rFont val="Cambria"/>
        <family val="1"/>
      </rPr>
      <t>P</t>
    </r>
  </si>
  <si>
    <r>
      <t>θ</t>
    </r>
    <r>
      <rPr>
        <b/>
        <i/>
        <sz val="10"/>
        <color theme="0"/>
        <rFont val="Cambria"/>
        <family val="1"/>
      </rPr>
      <t>T</t>
    </r>
  </si>
  <si>
    <r>
      <t>θ</t>
    </r>
    <r>
      <rPr>
        <b/>
        <vertAlign val="subscript"/>
        <sz val="14"/>
        <color theme="0"/>
        <rFont val="Calibri"/>
        <family val="2"/>
      </rPr>
      <t>Δ</t>
    </r>
    <r>
      <rPr>
        <b/>
        <i/>
        <vertAlign val="subscript"/>
        <sz val="14"/>
        <color theme="0"/>
        <rFont val="Cambria"/>
        <family val="1"/>
      </rPr>
      <t>V</t>
    </r>
  </si>
  <si>
    <t>TE.EL.SA.CA.04 Feeders - Voltage Calculation on the Load and Source</t>
  </si>
  <si>
    <t>PL.EL.SA.CA.05 Feeders - Source Voltage Calculation</t>
  </si>
  <si>
    <t>Source Data</t>
  </si>
  <si>
    <t>Cargo Data</t>
  </si>
  <si>
    <t>SYSTEM DATA</t>
  </si>
  <si>
    <t>Load voltage considering the defined source voltage</t>
  </si>
  <si>
    <t>VERIFICATION</t>
  </si>
  <si>
    <r>
      <rPr>
        <b/>
        <i/>
        <sz val="11"/>
        <color theme="1"/>
        <rFont val="Calibri"/>
        <family val="2"/>
        <scheme val="minor"/>
      </rPr>
      <t xml:space="preserve">Thise informatiosn are necessary, mainly, for users who want to use the spreadsheet without having read the technical information on the theory. 
</t>
    </r>
    <r>
      <rPr>
        <i/>
        <sz val="11"/>
        <color theme="1"/>
        <rFont val="Calibri"/>
        <family val="2"/>
        <scheme val="minor"/>
      </rPr>
      <t xml:space="preserve">-Filling in all Source Data is mandatory;
-It is only necessary to fill in the Cargo Data that exist. Data for other loads can be left blank. Of course, if the Load Data fields are empty, the load voltage will be equal to the source voltage;
- Only Source Data and Load Data must be completed;
- The correctness of the result depends on the correctness of the input data;
- Constant loads are composed of induction motors, battery chargers, communication systems, etc.
- Variable loads are composed of transformers, lighting systems, heating resistors, etc.
</t>
    </r>
    <r>
      <rPr>
        <b/>
        <i/>
        <sz val="11"/>
        <color rgb="FFFF0000"/>
        <rFont val="Calibri"/>
        <family val="2"/>
        <scheme val="minor"/>
      </rPr>
      <t xml:space="preserve">Important: All fields in this Simplified spreadsheet are identical to the fields in the Complete spreadsheet, just not all are visible. Therefore, only the fields in green must be completed.  </t>
    </r>
  </si>
  <si>
    <t>Informations</t>
  </si>
  <si>
    <t>Reference Documents</t>
  </si>
  <si>
    <t>Length of Circuit (km)</t>
  </si>
  <si>
    <r>
      <t>Cable Reactance (</t>
    </r>
    <r>
      <rPr>
        <sz val="11"/>
        <color theme="1"/>
        <rFont val="Calibri"/>
        <family val="2"/>
      </rPr>
      <t>Ω/km</t>
    </r>
    <r>
      <rPr>
        <sz val="11"/>
        <color theme="1"/>
        <rFont val="Calibri"/>
        <family val="2"/>
        <scheme val="minor"/>
      </rPr>
      <t>)</t>
    </r>
  </si>
  <si>
    <r>
      <t>Cable Resistence (</t>
    </r>
    <r>
      <rPr>
        <sz val="11"/>
        <color theme="1"/>
        <rFont val="Calibri"/>
        <family val="2"/>
      </rPr>
      <t>Ω/km</t>
    </r>
    <r>
      <rPr>
        <sz val="11"/>
        <color theme="1"/>
        <rFont val="Calibri"/>
        <family val="2"/>
        <scheme val="minor"/>
      </rPr>
      <t>)</t>
    </r>
  </si>
  <si>
    <t>Number of Cables per Phase</t>
  </si>
  <si>
    <t>Source Voltage (V)</t>
  </si>
  <si>
    <t>Rated Power of the Variable Load (kVA)</t>
  </si>
  <si>
    <t>Rated Power of the Constant Load (kVA)</t>
  </si>
  <si>
    <t>Power Factor of the Constant Load</t>
  </si>
  <si>
    <t>Rated Voltage of the Constant Load (V)</t>
  </si>
  <si>
    <t>Rated Voltage of the Variable Load (V)</t>
  </si>
  <si>
    <t>Power Factor of the Variable Load</t>
  </si>
  <si>
    <t>Rated Voltage of the Motor(s) (V)</t>
  </si>
  <si>
    <t>Starting Current of Motor(s) at Rated Voltage (A)</t>
  </si>
  <si>
    <t>Power Factor of the Motor(s) at Starting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</si>
</sst>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000"/>
    <numFmt numFmtId="166" formatCode="0.00000"/>
  </numFmts>
  <fonts count="51"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i/>
      <sz val="14"/>
      <color theme="1"/>
      <name val="Cambria Math"/>
      <family val="1"/>
    </font>
    <font>
      <b/>
      <sz val="14"/>
      <color theme="1"/>
      <name val="Arial"/>
      <family val="2"/>
    </font>
    <font>
      <sz val="14"/>
      <color theme="1"/>
      <name val="Calibri"/>
      <family val="2"/>
      <scheme val="minor"/>
    </font>
    <font>
      <b/>
      <sz val="12"/>
      <color theme="1"/>
      <name val="Calibri"/>
      <family val="2"/>
      <scheme val="minor"/>
    </font>
    <font>
      <b/>
      <sz val="11"/>
      <color theme="1"/>
      <name val="Arial"/>
      <family val="2"/>
    </font>
    <font>
      <sz val="11"/>
      <color theme="1"/>
      <name val="Calibri"/>
      <family val="2"/>
    </font>
    <font>
      <b/>
      <i/>
      <sz val="12"/>
      <color theme="1"/>
      <name val="Cambria"/>
      <family val="1"/>
    </font>
    <font>
      <b/>
      <i/>
      <sz val="8"/>
      <color theme="1"/>
      <name val="Cambria"/>
      <family val="1"/>
    </font>
    <font>
      <b/>
      <i/>
      <sz val="10"/>
      <color theme="1"/>
      <name val="Cambria"/>
      <family val="1"/>
    </font>
    <font>
      <b/>
      <i/>
      <sz val="14"/>
      <color theme="1"/>
      <name val="Cambria"/>
      <family val="1"/>
    </font>
    <font>
      <b/>
      <i/>
      <vertAlign val="subscript"/>
      <sz val="10"/>
      <color theme="1"/>
      <name val="Cambria"/>
      <family val="1"/>
    </font>
    <font>
      <b/>
      <i/>
      <vertAlign val="subscript"/>
      <sz val="12"/>
      <color theme="1"/>
      <name val="Cambria"/>
      <family val="1"/>
    </font>
    <font>
      <b/>
      <i/>
      <sz val="14"/>
      <color theme="1"/>
      <name val="Cambria"/>
      <family val="2"/>
    </font>
    <font>
      <b/>
      <i/>
      <sz val="14"/>
      <color theme="1"/>
      <name val="Arial"/>
      <family val="2"/>
    </font>
    <font>
      <b/>
      <i/>
      <sz val="10"/>
      <color theme="1"/>
      <name val="Cambria"/>
      <family val="2"/>
    </font>
    <font>
      <b/>
      <i/>
      <sz val="13"/>
      <color theme="1"/>
      <name val="Cambria"/>
      <family val="1"/>
    </font>
    <font>
      <b/>
      <i/>
      <sz val="14"/>
      <name val="Cambria"/>
      <family val="1"/>
    </font>
    <font>
      <b/>
      <i/>
      <sz val="10"/>
      <name val="Cambria"/>
      <family val="1"/>
    </font>
    <font>
      <b/>
      <i/>
      <vertAlign val="subscript"/>
      <sz val="14"/>
      <color theme="1"/>
      <name val="Cambria"/>
      <family val="1"/>
    </font>
    <font>
      <b/>
      <vertAlign val="subscript"/>
      <sz val="14"/>
      <color theme="1"/>
      <name val="Calibri"/>
      <family val="2"/>
    </font>
    <font>
      <i/>
      <sz val="11"/>
      <color theme="1"/>
      <name val="Calibri"/>
      <family val="2"/>
      <scheme val="minor"/>
    </font>
    <font>
      <b/>
      <u/>
      <sz val="14"/>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b/>
      <i/>
      <sz val="11"/>
      <color rgb="FFFF0000"/>
      <name val="Calibri"/>
      <family val="2"/>
      <scheme val="minor"/>
    </font>
    <font>
      <b/>
      <i/>
      <sz val="14"/>
      <color theme="0"/>
      <name val="Cambria"/>
      <family val="1"/>
    </font>
    <font>
      <b/>
      <i/>
      <sz val="8"/>
      <color theme="0"/>
      <name val="Cambria"/>
      <family val="1"/>
    </font>
    <font>
      <i/>
      <sz val="11"/>
      <color theme="0"/>
      <name val="Calibri"/>
      <family val="2"/>
      <scheme val="minor"/>
    </font>
    <font>
      <b/>
      <i/>
      <sz val="10"/>
      <color theme="0"/>
      <name val="Cambria"/>
      <family val="1"/>
    </font>
    <font>
      <b/>
      <i/>
      <sz val="14"/>
      <color theme="0"/>
      <name val="Cambria"/>
      <family val="2"/>
    </font>
    <font>
      <b/>
      <i/>
      <sz val="14"/>
      <color theme="0"/>
      <name val="Arial"/>
      <family val="2"/>
    </font>
    <font>
      <b/>
      <i/>
      <vertAlign val="subscript"/>
      <sz val="10"/>
      <color theme="0"/>
      <name val="Cambria"/>
      <family val="1"/>
    </font>
    <font>
      <b/>
      <sz val="11"/>
      <color theme="0"/>
      <name val="Arial"/>
      <family val="2"/>
    </font>
    <font>
      <b/>
      <i/>
      <sz val="10"/>
      <color theme="0"/>
      <name val="Cambria"/>
      <family val="2"/>
    </font>
    <font>
      <b/>
      <sz val="14"/>
      <color theme="0"/>
      <name val="Arial"/>
      <family val="2"/>
    </font>
    <font>
      <i/>
      <sz val="14"/>
      <color theme="0"/>
      <name val="Cambria Math"/>
      <family val="1"/>
    </font>
    <font>
      <b/>
      <sz val="12"/>
      <color theme="0"/>
      <name val="Calibri"/>
      <family val="2"/>
      <scheme val="minor"/>
    </font>
    <font>
      <sz val="14"/>
      <color theme="0"/>
      <name val="Calibri"/>
      <family val="2"/>
      <scheme val="minor"/>
    </font>
    <font>
      <b/>
      <vertAlign val="subscript"/>
      <sz val="14"/>
      <color theme="0"/>
      <name val="Calibri"/>
      <family val="2"/>
    </font>
    <font>
      <b/>
      <i/>
      <vertAlign val="subscript"/>
      <sz val="14"/>
      <color theme="0"/>
      <name val="Cambria"/>
      <family val="1"/>
    </font>
    <font>
      <sz val="12"/>
      <color rgb="FF0000FF"/>
      <name val="Arial"/>
      <family val="2"/>
    </font>
    <font>
      <sz val="12"/>
      <color theme="1"/>
      <name val="Arial"/>
      <family val="2"/>
    </font>
    <font>
      <b/>
      <sz val="12"/>
      <color theme="1"/>
      <name val="Arial"/>
      <family val="2"/>
    </font>
    <font>
      <b/>
      <i/>
      <sz val="13"/>
      <color theme="0"/>
      <name val="Cambria"/>
      <family val="1"/>
    </font>
    <font>
      <b/>
      <u/>
      <sz val="14"/>
      <color theme="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EDE2F6"/>
        <bgColor indexed="64"/>
      </patternFill>
    </fill>
    <fill>
      <patternFill patternType="solid">
        <fgColor rgb="FFD5F4FF"/>
        <bgColor indexed="64"/>
      </patternFill>
    </fill>
    <fill>
      <patternFill patternType="solid">
        <fgColor rgb="FFFCFDDB"/>
        <bgColor indexed="64"/>
      </patternFill>
    </fill>
    <fill>
      <patternFill patternType="solid">
        <fgColor rgb="FFD5FFE8"/>
        <bgColor indexed="64"/>
      </patternFill>
    </fill>
    <fill>
      <patternFill patternType="solid">
        <fgColor rgb="FFFFFF99"/>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37">
    <xf numFmtId="0" fontId="0" fillId="0" borderId="0" xfId="0"/>
    <xf numFmtId="0" fontId="0" fillId="4" borderId="4" xfId="0" applyFill="1" applyBorder="1" applyAlignment="1" applyProtection="1">
      <alignment horizontal="right" vertical="center"/>
      <protection locked="0"/>
    </xf>
    <xf numFmtId="0" fontId="0" fillId="4" borderId="2" xfId="0" applyFill="1" applyBorder="1" applyAlignment="1" applyProtection="1">
      <alignment horizontal="right" vertical="center"/>
      <protection locked="0"/>
    </xf>
    <xf numFmtId="0" fontId="0" fillId="4" borderId="6" xfId="0" applyFill="1" applyBorder="1" applyAlignment="1" applyProtection="1">
      <alignment horizontal="right" vertical="center"/>
      <protection locked="0"/>
    </xf>
    <xf numFmtId="0" fontId="0" fillId="2" borderId="15" xfId="0" applyFill="1" applyBorder="1"/>
    <xf numFmtId="0" fontId="0" fillId="2" borderId="0" xfId="0" applyFill="1"/>
    <xf numFmtId="0" fontId="25" fillId="2" borderId="0" xfId="0" applyFont="1" applyFill="1" applyAlignment="1">
      <alignment vertical="top" wrapText="1"/>
    </xf>
    <xf numFmtId="0" fontId="25" fillId="2" borderId="9" xfId="0" applyFont="1" applyFill="1" applyBorder="1" applyAlignment="1">
      <alignment vertical="top" wrapText="1"/>
    </xf>
    <xf numFmtId="0" fontId="0" fillId="12" borderId="0" xfId="0" applyFill="1" applyAlignment="1">
      <alignment vertical="top"/>
    </xf>
    <xf numFmtId="0" fontId="0" fillId="12" borderId="0" xfId="0" applyFill="1"/>
    <xf numFmtId="0" fontId="46" fillId="2" borderId="0" xfId="0" applyFont="1" applyFill="1"/>
    <xf numFmtId="0" fontId="0" fillId="2" borderId="0" xfId="0" applyFill="1" applyAlignment="1">
      <alignment vertical="top"/>
    </xf>
    <xf numFmtId="0" fontId="0" fillId="2" borderId="9" xfId="0" applyFill="1" applyBorder="1" applyAlignment="1">
      <alignment vertical="top"/>
    </xf>
    <xf numFmtId="0" fontId="0" fillId="2" borderId="9" xfId="0" applyFill="1" applyBorder="1" applyAlignment="1">
      <alignment horizontal="justify"/>
    </xf>
    <xf numFmtId="0" fontId="1" fillId="2" borderId="15" xfId="0" applyFont="1" applyFill="1" applyBorder="1"/>
    <xf numFmtId="0" fontId="3" fillId="2" borderId="0" xfId="0" applyFont="1" applyFill="1"/>
    <xf numFmtId="0" fontId="4" fillId="2" borderId="0" xfId="0" applyFont="1" applyFill="1"/>
    <xf numFmtId="0" fontId="0" fillId="2" borderId="9" xfId="0" applyFill="1" applyBorder="1" applyAlignment="1">
      <alignment horizontal="justify" vertical="top"/>
    </xf>
    <xf numFmtId="0" fontId="14" fillId="7" borderId="1" xfId="0" applyFont="1" applyFill="1" applyBorder="1" applyAlignment="1">
      <alignment horizontal="center" vertical="center" shrinkToFit="1"/>
    </xf>
    <xf numFmtId="0" fontId="14" fillId="7" borderId="3" xfId="0" applyFont="1" applyFill="1" applyBorder="1" applyAlignment="1">
      <alignment horizontal="center" vertical="center"/>
    </xf>
    <xf numFmtId="0" fontId="0" fillId="2" borderId="0" xfId="0" applyFill="1" applyAlignment="1">
      <alignment horizontal="right" vertical="center"/>
    </xf>
    <xf numFmtId="0" fontId="25" fillId="2" borderId="0" xfId="0" applyFont="1" applyFill="1" applyAlignment="1">
      <alignment horizontal="center" vertical="center" wrapText="1"/>
    </xf>
    <xf numFmtId="0" fontId="14" fillId="7" borderId="5" xfId="0" applyFont="1" applyFill="1" applyBorder="1" applyAlignment="1">
      <alignment horizontal="center" vertical="center"/>
    </xf>
    <xf numFmtId="0" fontId="0" fillId="7" borderId="35" xfId="0" applyFill="1" applyBorder="1" applyAlignment="1">
      <alignment horizontal="left" vertical="center"/>
    </xf>
    <xf numFmtId="0" fontId="0" fillId="7" borderId="36" xfId="0" applyFill="1" applyBorder="1" applyAlignment="1">
      <alignment horizontal="left" vertical="center"/>
    </xf>
    <xf numFmtId="0" fontId="0" fillId="7" borderId="32" xfId="0" applyFill="1" applyBorder="1" applyAlignment="1">
      <alignment horizontal="left" vertical="center"/>
    </xf>
    <xf numFmtId="0" fontId="0" fillId="12" borderId="43" xfId="0" applyFill="1" applyBorder="1"/>
    <xf numFmtId="0" fontId="20" fillId="2" borderId="1" xfId="0" applyFont="1" applyFill="1" applyBorder="1" applyAlignment="1">
      <alignment horizontal="right" vertical="center"/>
    </xf>
    <xf numFmtId="0" fontId="2" fillId="5" borderId="2" xfId="0" applyFont="1" applyFill="1" applyBorder="1" applyAlignment="1">
      <alignment horizontal="right"/>
    </xf>
    <xf numFmtId="0" fontId="14" fillId="11" borderId="49" xfId="0" applyFont="1" applyFill="1" applyBorder="1" applyAlignment="1">
      <alignment horizontal="center" vertical="center"/>
    </xf>
    <xf numFmtId="0" fontId="20" fillId="2" borderId="3" xfId="0" applyFont="1" applyFill="1" applyBorder="1" applyAlignment="1">
      <alignment horizontal="right" vertical="center"/>
    </xf>
    <xf numFmtId="0" fontId="2" fillId="5" borderId="4" xfId="0" applyFont="1" applyFill="1" applyBorder="1" applyAlignment="1">
      <alignment horizontal="right"/>
    </xf>
    <xf numFmtId="0" fontId="14" fillId="11" borderId="3" xfId="0" applyFont="1" applyFill="1" applyBorder="1" applyAlignment="1">
      <alignment horizontal="center" vertical="center"/>
    </xf>
    <xf numFmtId="0" fontId="20" fillId="2" borderId="5" xfId="0" applyFont="1" applyFill="1" applyBorder="1" applyAlignment="1">
      <alignment horizontal="right" vertical="center"/>
    </xf>
    <xf numFmtId="0" fontId="2" fillId="5" borderId="6" xfId="0" applyFont="1" applyFill="1" applyBorder="1" applyAlignment="1">
      <alignment horizontal="right"/>
    </xf>
    <xf numFmtId="0" fontId="14" fillId="11" borderId="51" xfId="0" applyFont="1" applyFill="1" applyBorder="1" applyAlignment="1">
      <alignment horizontal="center" vertical="center"/>
    </xf>
    <xf numFmtId="0" fontId="0" fillId="2" borderId="9" xfId="0" applyFill="1" applyBorder="1"/>
    <xf numFmtId="0" fontId="14" fillId="9" borderId="1" xfId="0" applyFont="1" applyFill="1" applyBorder="1" applyAlignment="1">
      <alignment horizontal="center" vertical="center"/>
    </xf>
    <xf numFmtId="0" fontId="25" fillId="2" borderId="0" xfId="0" applyFont="1" applyFill="1" applyAlignment="1">
      <alignment horizontal="left" vertical="top" wrapText="1"/>
    </xf>
    <xf numFmtId="0" fontId="14" fillId="9" borderId="3" xfId="0" applyFont="1" applyFill="1" applyBorder="1" applyAlignment="1">
      <alignment horizontal="center" vertical="center"/>
    </xf>
    <xf numFmtId="0" fontId="14" fillId="9" borderId="5" xfId="0" applyFont="1" applyFill="1" applyBorder="1" applyAlignment="1">
      <alignment horizontal="center" vertical="center"/>
    </xf>
    <xf numFmtId="0" fontId="14" fillId="10" borderId="49"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5" xfId="0" applyFont="1" applyFill="1" applyBorder="1" applyAlignment="1">
      <alignment horizontal="center" vertical="center"/>
    </xf>
    <xf numFmtId="0" fontId="14" fillId="2" borderId="0" xfId="0" applyFont="1" applyFill="1" applyAlignment="1">
      <alignment horizontal="center"/>
    </xf>
    <xf numFmtId="2" fontId="0" fillId="2" borderId="0" xfId="0" applyNumberFormat="1" applyFill="1"/>
    <xf numFmtId="0" fontId="47" fillId="2" borderId="40" xfId="0" applyFont="1" applyFill="1" applyBorder="1" applyAlignment="1">
      <alignment wrapText="1"/>
    </xf>
    <xf numFmtId="0" fontId="47" fillId="2" borderId="0" xfId="0" applyFont="1" applyFill="1" applyAlignment="1">
      <alignment wrapText="1"/>
    </xf>
    <xf numFmtId="0" fontId="14" fillId="2" borderId="47" xfId="0" applyFont="1" applyFill="1" applyBorder="1" applyAlignment="1">
      <alignment horizontal="center" vertical="center"/>
    </xf>
    <xf numFmtId="0" fontId="25" fillId="2" borderId="44" xfId="0" applyFont="1" applyFill="1" applyBorder="1" applyAlignment="1">
      <alignment vertical="center"/>
    </xf>
    <xf numFmtId="0" fontId="25" fillId="2" borderId="0" xfId="0" applyFont="1" applyFill="1" applyAlignment="1">
      <alignment vertical="center"/>
    </xf>
    <xf numFmtId="0" fontId="0" fillId="2" borderId="16" xfId="0" applyFill="1" applyBorder="1"/>
    <xf numFmtId="0" fontId="0" fillId="2" borderId="17" xfId="0" applyFill="1" applyBorder="1"/>
    <xf numFmtId="0" fontId="47" fillId="2" borderId="17" xfId="0" applyFont="1" applyFill="1" applyBorder="1" applyAlignment="1">
      <alignment wrapText="1"/>
    </xf>
    <xf numFmtId="0" fontId="0" fillId="2" borderId="18" xfId="0" applyFill="1" applyBorder="1"/>
    <xf numFmtId="0" fontId="25" fillId="12" borderId="0" xfId="0" applyFont="1" applyFill="1" applyAlignment="1">
      <alignment vertical="top" wrapText="1"/>
    </xf>
    <xf numFmtId="0" fontId="14" fillId="2" borderId="7" xfId="0" applyFont="1" applyFill="1" applyBorder="1" applyAlignment="1">
      <alignment horizontal="center"/>
    </xf>
    <xf numFmtId="0" fontId="0" fillId="5" borderId="8" xfId="0" applyFill="1" applyBorder="1"/>
    <xf numFmtId="166" fontId="0" fillId="12" borderId="0" xfId="0" applyNumberFormat="1" applyFill="1" applyAlignment="1">
      <alignment horizontal="right" vertical="center"/>
    </xf>
    <xf numFmtId="0" fontId="14" fillId="0" borderId="7" xfId="0" applyFont="1" applyBorder="1" applyAlignment="1">
      <alignment horizontal="center" vertical="center"/>
    </xf>
    <xf numFmtId="166" fontId="0" fillId="5" borderId="8" xfId="0" applyNumberFormat="1" applyFill="1" applyBorder="1" applyAlignment="1">
      <alignment horizontal="right" vertical="center"/>
    </xf>
    <xf numFmtId="0" fontId="0" fillId="5" borderId="8" xfId="0" applyFill="1" applyBorder="1" applyAlignment="1">
      <alignment horizontal="right" vertical="center"/>
    </xf>
    <xf numFmtId="0" fontId="0" fillId="5" borderId="2" xfId="0" applyFill="1" applyBorder="1" applyAlignment="1">
      <alignment horizontal="right" vertical="center"/>
    </xf>
    <xf numFmtId="2" fontId="0" fillId="6" borderId="6" xfId="0" applyNumberFormat="1" applyFill="1" applyBorder="1"/>
    <xf numFmtId="0" fontId="14" fillId="0" borderId="7" xfId="0" applyFont="1" applyBorder="1" applyAlignment="1">
      <alignment horizontal="center"/>
    </xf>
    <xf numFmtId="0" fontId="9" fillId="12" borderId="0" xfId="0" applyFont="1" applyFill="1" applyAlignment="1">
      <alignment horizontal="justify" vertical="center"/>
    </xf>
    <xf numFmtId="0" fontId="0" fillId="12" borderId="0" xfId="0" applyFill="1" applyAlignment="1">
      <alignment horizontal="right" vertical="center"/>
    </xf>
    <xf numFmtId="0" fontId="0" fillId="5" borderId="8" xfId="0" applyFill="1" applyBorder="1" applyAlignment="1">
      <alignment horizontal="right"/>
    </xf>
    <xf numFmtId="0" fontId="0" fillId="12" borderId="0" xfId="0" applyFill="1" applyAlignment="1">
      <alignment horizontal="right"/>
    </xf>
    <xf numFmtId="0" fontId="17" fillId="0" borderId="7" xfId="0" applyFont="1" applyBorder="1" applyAlignment="1">
      <alignment horizontal="center"/>
    </xf>
    <xf numFmtId="2" fontId="0" fillId="6" borderId="13" xfId="0" applyNumberFormat="1" applyFill="1" applyBorder="1"/>
    <xf numFmtId="0" fontId="6" fillId="12" borderId="0" xfId="0" applyFont="1" applyFill="1" applyAlignment="1">
      <alignment horizontal="justify" vertical="center"/>
    </xf>
    <xf numFmtId="2" fontId="0" fillId="12" borderId="0" xfId="0" applyNumberFormat="1" applyFill="1"/>
    <xf numFmtId="0" fontId="5" fillId="12" borderId="0" xfId="0" applyFont="1" applyFill="1" applyAlignment="1">
      <alignment horizontal="justify" vertical="center"/>
    </xf>
    <xf numFmtId="2" fontId="0" fillId="6" borderId="33" xfId="0" applyNumberFormat="1" applyFill="1" applyBorder="1"/>
    <xf numFmtId="0" fontId="1" fillId="12" borderId="0" xfId="0" applyFont="1" applyFill="1"/>
    <xf numFmtId="0" fontId="2" fillId="5" borderId="21" xfId="0" applyFont="1" applyFill="1" applyBorder="1"/>
    <xf numFmtId="0" fontId="2" fillId="5" borderId="6" xfId="0" applyFont="1" applyFill="1" applyBorder="1"/>
    <xf numFmtId="0" fontId="21" fillId="2" borderId="7"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8" xfId="0" applyFont="1" applyFill="1" applyBorder="1" applyAlignment="1">
      <alignment horizontal="center" vertical="center"/>
    </xf>
    <xf numFmtId="0" fontId="17" fillId="0" borderId="7" xfId="0" applyFont="1" applyBorder="1" applyAlignment="1">
      <alignment horizontal="center" vertical="center"/>
    </xf>
    <xf numFmtId="0" fontId="1" fillId="5" borderId="21" xfId="0" applyFont="1" applyFill="1" applyBorder="1"/>
    <xf numFmtId="0" fontId="1" fillId="5" borderId="6" xfId="0" applyFont="1" applyFill="1" applyBorder="1"/>
    <xf numFmtId="0" fontId="1" fillId="5" borderId="22" xfId="0" applyFont="1" applyFill="1" applyBorder="1" applyAlignment="1">
      <alignment vertical="center"/>
    </xf>
    <xf numFmtId="165" fontId="1" fillId="5" borderId="8" xfId="0" applyNumberFormat="1" applyFont="1" applyFill="1" applyBorder="1" applyAlignment="1">
      <alignment vertical="center"/>
    </xf>
    <xf numFmtId="0" fontId="1" fillId="5" borderId="21" xfId="0" applyFont="1" applyFill="1" applyBorder="1" applyAlignment="1">
      <alignment vertical="center"/>
    </xf>
    <xf numFmtId="0" fontId="1" fillId="5" borderId="6" xfId="0" applyFont="1" applyFill="1" applyBorder="1" applyAlignment="1">
      <alignment vertical="center"/>
    </xf>
    <xf numFmtId="0" fontId="17" fillId="2" borderId="7" xfId="0" applyFont="1" applyFill="1" applyBorder="1" applyAlignment="1">
      <alignment horizontal="center"/>
    </xf>
    <xf numFmtId="165" fontId="1" fillId="5" borderId="6" xfId="0" applyNumberFormat="1" applyFont="1" applyFill="1" applyBorder="1"/>
    <xf numFmtId="165" fontId="1" fillId="5" borderId="6" xfId="0" applyNumberFormat="1" applyFont="1" applyFill="1" applyBorder="1" applyAlignment="1">
      <alignment vertical="center"/>
    </xf>
    <xf numFmtId="0" fontId="1" fillId="5" borderId="8" xfId="0" applyFont="1" applyFill="1" applyBorder="1" applyAlignment="1">
      <alignment vertical="center"/>
    </xf>
    <xf numFmtId="0" fontId="0" fillId="4" borderId="50" xfId="0" applyFill="1" applyBorder="1" applyAlignment="1" applyProtection="1">
      <alignment horizontal="right" vertical="center"/>
      <protection locked="0"/>
    </xf>
    <xf numFmtId="0" fontId="0" fillId="4" borderId="55" xfId="0" applyFill="1" applyBorder="1" applyAlignment="1" applyProtection="1">
      <alignment horizontal="right" vertical="center"/>
      <protection locked="0"/>
    </xf>
    <xf numFmtId="2" fontId="0" fillId="3" borderId="13" xfId="0" applyNumberFormat="1" applyFill="1" applyBorder="1" applyAlignment="1">
      <alignment vertical="center"/>
    </xf>
    <xf numFmtId="0" fontId="46" fillId="0" borderId="0" xfId="0" applyFont="1" applyAlignment="1">
      <alignment horizontal="center"/>
    </xf>
    <xf numFmtId="0" fontId="26" fillId="13" borderId="47" xfId="0" applyFont="1" applyFill="1" applyBorder="1" applyAlignment="1">
      <alignment horizontal="center"/>
    </xf>
    <xf numFmtId="0" fontId="26" fillId="13" borderId="48" xfId="0" applyFont="1" applyFill="1" applyBorder="1" applyAlignment="1">
      <alignment horizontal="center"/>
    </xf>
    <xf numFmtId="0" fontId="26" fillId="13" borderId="14" xfId="0" applyFont="1" applyFill="1" applyBorder="1" applyAlignment="1">
      <alignment horizontal="center"/>
    </xf>
    <xf numFmtId="0" fontId="25" fillId="13" borderId="39" xfId="0" applyFont="1" applyFill="1" applyBorder="1" applyAlignment="1">
      <alignment horizontal="left" vertical="top" wrapText="1"/>
    </xf>
    <xf numFmtId="0" fontId="25" fillId="13" borderId="40" xfId="0" applyFont="1" applyFill="1" applyBorder="1" applyAlignment="1">
      <alignment horizontal="left" vertical="top" wrapText="1"/>
    </xf>
    <xf numFmtId="0" fontId="25" fillId="13" borderId="41" xfId="0" applyFont="1" applyFill="1" applyBorder="1" applyAlignment="1">
      <alignment horizontal="left" vertical="top" wrapText="1"/>
    </xf>
    <xf numFmtId="0" fontId="25" fillId="13" borderId="44" xfId="0" applyFont="1" applyFill="1" applyBorder="1" applyAlignment="1">
      <alignment horizontal="left" vertical="top" wrapText="1"/>
    </xf>
    <xf numFmtId="0" fontId="25" fillId="13" borderId="0" xfId="0" applyFont="1" applyFill="1" applyAlignment="1">
      <alignment horizontal="left" vertical="top" wrapText="1"/>
    </xf>
    <xf numFmtId="0" fontId="25" fillId="13" borderId="43" xfId="0" applyFont="1" applyFill="1" applyBorder="1" applyAlignment="1">
      <alignment horizontal="left" vertical="top" wrapText="1"/>
    </xf>
    <xf numFmtId="0" fontId="25" fillId="13" borderId="45" xfId="0" applyFont="1" applyFill="1" applyBorder="1" applyAlignment="1">
      <alignment horizontal="left" vertical="top" wrapText="1"/>
    </xf>
    <xf numFmtId="0" fontId="25" fillId="13" borderId="42" xfId="0" applyFont="1" applyFill="1" applyBorder="1" applyAlignment="1">
      <alignment horizontal="left" vertical="top" wrapText="1"/>
    </xf>
    <xf numFmtId="0" fontId="25" fillId="13" borderId="46" xfId="0" applyFont="1" applyFill="1" applyBorder="1" applyAlignment="1">
      <alignment horizontal="left" vertical="top" wrapText="1"/>
    </xf>
    <xf numFmtId="0" fontId="1" fillId="8" borderId="39" xfId="0" applyFont="1" applyFill="1" applyBorder="1" applyAlignment="1">
      <alignment horizontal="center" vertical="center"/>
    </xf>
    <xf numFmtId="0" fontId="1" fillId="8" borderId="40" xfId="0" applyFont="1" applyFill="1" applyBorder="1" applyAlignment="1">
      <alignment horizontal="center" vertical="center"/>
    </xf>
    <xf numFmtId="0" fontId="1" fillId="8" borderId="41" xfId="0" applyFont="1" applyFill="1" applyBorder="1" applyAlignment="1">
      <alignment horizontal="center" vertical="center"/>
    </xf>
    <xf numFmtId="0" fontId="1" fillId="2" borderId="0" xfId="0" applyFont="1" applyFill="1" applyAlignment="1">
      <alignment horizontal="center" vertical="center" wrapText="1"/>
    </xf>
    <xf numFmtId="0" fontId="1" fillId="8" borderId="37" xfId="0" applyFont="1" applyFill="1" applyBorder="1" applyAlignment="1">
      <alignment horizontal="center" vertical="center" textRotation="90"/>
    </xf>
    <xf numFmtId="0" fontId="0" fillId="8" borderId="38" xfId="0" applyFill="1" applyBorder="1" applyAlignment="1">
      <alignment horizontal="center" vertical="center" textRotation="90"/>
    </xf>
    <xf numFmtId="0" fontId="0" fillId="8" borderId="33" xfId="0" applyFill="1" applyBorder="1" applyAlignment="1">
      <alignment horizontal="center" vertical="center" textRotation="90"/>
    </xf>
    <xf numFmtId="0" fontId="0" fillId="7" borderId="24" xfId="0" applyFill="1" applyBorder="1" applyAlignment="1">
      <alignment horizontal="left" vertical="center"/>
    </xf>
    <xf numFmtId="0" fontId="0" fillId="7" borderId="28" xfId="0" applyFill="1" applyBorder="1" applyAlignment="1">
      <alignment horizontal="left" vertical="center"/>
    </xf>
    <xf numFmtId="0" fontId="0" fillId="7" borderId="34" xfId="0" applyFill="1" applyBorder="1" applyAlignment="1">
      <alignment horizontal="left" vertical="center"/>
    </xf>
    <xf numFmtId="0" fontId="0" fillId="7" borderId="10"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1" fillId="8" borderId="38" xfId="0" applyFont="1" applyFill="1" applyBorder="1" applyAlignment="1">
      <alignment horizontal="center" vertical="center" textRotation="90"/>
    </xf>
    <xf numFmtId="0" fontId="1" fillId="8" borderId="33" xfId="0" applyFont="1" applyFill="1" applyBorder="1" applyAlignment="1">
      <alignment horizontal="center" vertical="center" textRotation="90"/>
    </xf>
    <xf numFmtId="0" fontId="0" fillId="11" borderId="16" xfId="0" applyFill="1" applyBorder="1" applyAlignment="1">
      <alignment horizontal="left" vertical="center"/>
    </xf>
    <xf numFmtId="0" fontId="0" fillId="11" borderId="17" xfId="0" applyFill="1" applyBorder="1" applyAlignment="1">
      <alignment horizontal="left" vertical="center"/>
    </xf>
    <xf numFmtId="0" fontId="0" fillId="11" borderId="18" xfId="0" applyFill="1" applyBorder="1" applyAlignment="1">
      <alignment horizontal="left" vertical="center"/>
    </xf>
    <xf numFmtId="0" fontId="0" fillId="11" borderId="10" xfId="0" applyFill="1" applyBorder="1" applyAlignment="1">
      <alignment horizontal="left" vertical="center"/>
    </xf>
    <xf numFmtId="0" fontId="0" fillId="11" borderId="11" xfId="0" applyFill="1" applyBorder="1" applyAlignment="1">
      <alignment horizontal="left" vertical="center"/>
    </xf>
    <xf numFmtId="0" fontId="0" fillId="11" borderId="12" xfId="0" applyFill="1" applyBorder="1" applyAlignment="1">
      <alignment horizontal="left" vertical="center"/>
    </xf>
    <xf numFmtId="0" fontId="0" fillId="11" borderId="52" xfId="0" applyFill="1" applyBorder="1" applyAlignment="1">
      <alignment horizontal="left" vertical="center"/>
    </xf>
    <xf numFmtId="0" fontId="0" fillId="11" borderId="53" xfId="0" applyFill="1" applyBorder="1" applyAlignment="1">
      <alignment horizontal="left" vertical="center"/>
    </xf>
    <xf numFmtId="0" fontId="0" fillId="11" borderId="54" xfId="0" applyFill="1" applyBorder="1" applyAlignment="1">
      <alignment horizontal="left" vertical="center"/>
    </xf>
    <xf numFmtId="0" fontId="0" fillId="9" borderId="24" xfId="0" applyFill="1" applyBorder="1" applyAlignment="1">
      <alignment horizontal="left" vertical="center"/>
    </xf>
    <xf numFmtId="0" fontId="0" fillId="9" borderId="28" xfId="0" applyFill="1" applyBorder="1" applyAlignment="1">
      <alignment horizontal="left" vertical="center"/>
    </xf>
    <xf numFmtId="0" fontId="0" fillId="9" borderId="34" xfId="0" applyFill="1" applyBorder="1" applyAlignment="1">
      <alignment horizontal="left" vertical="center"/>
    </xf>
    <xf numFmtId="0" fontId="0" fillId="9" borderId="10"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35" xfId="0" applyFill="1" applyBorder="1" applyAlignment="1">
      <alignment horizontal="left" vertical="center"/>
    </xf>
    <xf numFmtId="0" fontId="0" fillId="9" borderId="36" xfId="0" applyFill="1" applyBorder="1" applyAlignment="1">
      <alignment horizontal="left" vertical="center"/>
    </xf>
    <xf numFmtId="0" fontId="0" fillId="9" borderId="32" xfId="0" applyFill="1" applyBorder="1" applyAlignment="1">
      <alignment horizontal="left" vertical="center"/>
    </xf>
    <xf numFmtId="0" fontId="48" fillId="2" borderId="47" xfId="0" applyFont="1" applyFill="1" applyBorder="1" applyAlignment="1">
      <alignment horizontal="center" wrapText="1"/>
    </xf>
    <xf numFmtId="0" fontId="47" fillId="2" borderId="48" xfId="0" applyFont="1" applyFill="1" applyBorder="1" applyAlignment="1">
      <alignment horizontal="center" wrapText="1"/>
    </xf>
    <xf numFmtId="0" fontId="47" fillId="2" borderId="14" xfId="0" applyFont="1" applyFill="1" applyBorder="1" applyAlignment="1">
      <alignment horizontal="center" wrapText="1"/>
    </xf>
    <xf numFmtId="0" fontId="0" fillId="10" borderId="16" xfId="0" applyFill="1" applyBorder="1" applyAlignment="1">
      <alignment horizontal="left" vertical="center"/>
    </xf>
    <xf numFmtId="0" fontId="0" fillId="10" borderId="17" xfId="0" applyFill="1" applyBorder="1" applyAlignment="1">
      <alignment horizontal="left" vertical="center"/>
    </xf>
    <xf numFmtId="0" fontId="0" fillId="10" borderId="18" xfId="0" applyFill="1" applyBorder="1" applyAlignment="1">
      <alignment horizontal="left" vertical="center"/>
    </xf>
    <xf numFmtId="0" fontId="47" fillId="2" borderId="27" xfId="0" applyFont="1" applyFill="1" applyBorder="1" applyAlignment="1">
      <alignment horizontal="left" vertical="center" wrapText="1"/>
    </xf>
    <xf numFmtId="0" fontId="47" fillId="2" borderId="28" xfId="0" applyFont="1" applyFill="1" applyBorder="1" applyAlignment="1">
      <alignment horizontal="left" vertical="center" wrapText="1"/>
    </xf>
    <xf numFmtId="0" fontId="47" fillId="2" borderId="25" xfId="0" applyFont="1" applyFill="1" applyBorder="1" applyAlignment="1">
      <alignment horizontal="left" vertical="center" wrapText="1"/>
    </xf>
    <xf numFmtId="0" fontId="0" fillId="10" borderId="10" xfId="0" applyFill="1" applyBorder="1" applyAlignment="1">
      <alignment horizontal="left" vertical="center"/>
    </xf>
    <xf numFmtId="0" fontId="0" fillId="10" borderId="11" xfId="0" applyFill="1" applyBorder="1" applyAlignment="1">
      <alignment horizontal="left" vertical="center"/>
    </xf>
    <xf numFmtId="0" fontId="0" fillId="10" borderId="12" xfId="0" applyFill="1" applyBorder="1" applyAlignment="1">
      <alignment horizontal="left" vertical="center"/>
    </xf>
    <xf numFmtId="0" fontId="47" fillId="2" borderId="45" xfId="0" applyFont="1" applyFill="1" applyBorder="1" applyAlignment="1">
      <alignment horizontal="left" wrapText="1"/>
    </xf>
    <xf numFmtId="0" fontId="47" fillId="2" borderId="42" xfId="0" applyFont="1" applyFill="1" applyBorder="1" applyAlignment="1">
      <alignment horizontal="left" wrapText="1"/>
    </xf>
    <xf numFmtId="0" fontId="47" fillId="2" borderId="46" xfId="0" applyFont="1" applyFill="1" applyBorder="1" applyAlignment="1">
      <alignment horizontal="left" wrapText="1"/>
    </xf>
    <xf numFmtId="0" fontId="0" fillId="10" borderId="35" xfId="0" applyFill="1" applyBorder="1" applyAlignment="1">
      <alignment horizontal="left" vertical="center"/>
    </xf>
    <xf numFmtId="0" fontId="0" fillId="10" borderId="36" xfId="0" applyFill="1" applyBorder="1" applyAlignment="1">
      <alignment horizontal="left" vertical="center"/>
    </xf>
    <xf numFmtId="0" fontId="0" fillId="10" borderId="32" xfId="0" applyFill="1" applyBorder="1" applyAlignment="1">
      <alignment horizontal="left" vertical="center"/>
    </xf>
    <xf numFmtId="0" fontId="25" fillId="2" borderId="47"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14" xfId="0" applyFont="1" applyFill="1" applyBorder="1" applyAlignment="1">
      <alignment horizontal="center" vertical="center"/>
    </xf>
    <xf numFmtId="0" fontId="25" fillId="12" borderId="0" xfId="0" applyFont="1" applyFill="1" applyAlignment="1">
      <alignment horizontal="left" vertical="top" wrapText="1"/>
    </xf>
    <xf numFmtId="0" fontId="26" fillId="12" borderId="0" xfId="0" applyFont="1" applyFill="1" applyAlignment="1">
      <alignment horizontal="center"/>
    </xf>
    <xf numFmtId="0" fontId="0" fillId="12" borderId="0" xfId="0" applyFill="1" applyAlignment="1">
      <alignment horizontal="center"/>
    </xf>
    <xf numFmtId="0" fontId="8" fillId="12" borderId="0" xfId="0" applyFont="1" applyFill="1" applyAlignment="1">
      <alignment horizontal="center"/>
    </xf>
    <xf numFmtId="0" fontId="7" fillId="12" borderId="0" xfId="0" applyFont="1" applyFill="1" applyAlignment="1">
      <alignment horizontal="center"/>
    </xf>
    <xf numFmtId="0" fontId="1" fillId="5" borderId="19"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20" xfId="0" applyFont="1" applyFill="1" applyBorder="1" applyAlignment="1">
      <alignment horizontal="center"/>
    </xf>
    <xf numFmtId="0" fontId="1" fillId="5" borderId="2" xfId="0" applyFont="1" applyFill="1" applyBorder="1" applyAlignment="1">
      <alignment horizontal="center"/>
    </xf>
    <xf numFmtId="0" fontId="17" fillId="0" borderId="23" xfId="0" applyFont="1" applyBorder="1" applyAlignment="1">
      <alignment horizontal="center" vertical="center"/>
    </xf>
    <xf numFmtId="0" fontId="17" fillId="0" borderId="26" xfId="0" applyFont="1" applyBorder="1" applyAlignment="1">
      <alignment horizontal="center" vertical="center"/>
    </xf>
    <xf numFmtId="0" fontId="17" fillId="0" borderId="1" xfId="0" applyFont="1" applyBorder="1" applyAlignment="1">
      <alignment horizontal="center" vertical="center"/>
    </xf>
    <xf numFmtId="0" fontId="14" fillId="0" borderId="5" xfId="0" applyFont="1" applyBorder="1" applyAlignment="1">
      <alignment horizontal="center" vertical="center"/>
    </xf>
    <xf numFmtId="0" fontId="19" fillId="0" borderId="1" xfId="0" applyFont="1" applyBorder="1" applyAlignment="1">
      <alignment horizontal="center" vertical="center"/>
    </xf>
    <xf numFmtId="0" fontId="13" fillId="0" borderId="5" xfId="0" applyFont="1" applyBorder="1" applyAlignment="1">
      <alignment horizontal="center" vertical="center"/>
    </xf>
    <xf numFmtId="0" fontId="1" fillId="5" borderId="24" xfId="0" applyFont="1" applyFill="1" applyBorder="1" applyAlignment="1">
      <alignment horizontal="center" vertical="center"/>
    </xf>
    <xf numFmtId="0" fontId="1" fillId="5" borderId="25"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6"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164" fontId="2" fillId="5" borderId="20"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26" xfId="0" applyFont="1" applyFill="1" applyBorder="1" applyAlignment="1">
      <alignment horizontal="center" vertical="center"/>
    </xf>
    <xf numFmtId="0" fontId="25" fillId="2" borderId="0" xfId="0" applyFont="1" applyFill="1" applyBorder="1" applyAlignment="1">
      <alignment vertical="top" wrapText="1"/>
    </xf>
    <xf numFmtId="0" fontId="0" fillId="2" borderId="0" xfId="0" applyFill="1" applyBorder="1" applyAlignment="1">
      <alignment vertical="top"/>
    </xf>
    <xf numFmtId="0" fontId="0" fillId="2" borderId="0" xfId="0" applyFill="1" applyBorder="1" applyAlignment="1">
      <alignment horizontal="justify"/>
    </xf>
    <xf numFmtId="0" fontId="0" fillId="2" borderId="0" xfId="0" applyFill="1" applyBorder="1" applyAlignment="1">
      <alignment horizontal="justify" vertical="top"/>
    </xf>
    <xf numFmtId="0" fontId="0" fillId="2" borderId="0" xfId="0" applyFill="1" applyBorder="1"/>
    <xf numFmtId="0" fontId="29" fillId="2" borderId="0" xfId="0" applyFont="1" applyFill="1" applyBorder="1" applyAlignment="1">
      <alignment vertical="top"/>
    </xf>
    <xf numFmtId="0" fontId="29" fillId="2" borderId="0" xfId="0" applyFont="1" applyFill="1" applyBorder="1"/>
    <xf numFmtId="0" fontId="49" fillId="2" borderId="0" xfId="0" applyFont="1" applyFill="1" applyBorder="1" applyAlignment="1">
      <alignment horizontal="right" vertical="center"/>
    </xf>
    <xf numFmtId="0" fontId="28" fillId="2" borderId="0" xfId="0" applyFont="1" applyFill="1" applyBorder="1" applyAlignment="1">
      <alignment horizontal="right"/>
    </xf>
    <xf numFmtId="0" fontId="47" fillId="2" borderId="0" xfId="0" applyFont="1" applyFill="1" applyBorder="1" applyAlignment="1">
      <alignment wrapText="1"/>
    </xf>
    <xf numFmtId="0" fontId="33" fillId="2" borderId="0" xfId="0" applyFont="1" applyFill="1" applyBorder="1" applyAlignment="1">
      <alignment vertical="top" wrapText="1"/>
    </xf>
    <xf numFmtId="0" fontId="31" fillId="2" borderId="0" xfId="0" applyFont="1" applyFill="1" applyBorder="1" applyAlignment="1">
      <alignment horizontal="center"/>
    </xf>
    <xf numFmtId="0" fontId="50" fillId="2" borderId="0" xfId="0" applyFont="1" applyFill="1" applyBorder="1" applyAlignment="1">
      <alignment horizontal="center"/>
    </xf>
    <xf numFmtId="0" fontId="33" fillId="2" borderId="0" xfId="0" applyFont="1" applyFill="1" applyBorder="1" applyAlignment="1">
      <alignment horizontal="left" vertical="top" wrapText="1"/>
    </xf>
    <xf numFmtId="166" fontId="29" fillId="2" borderId="0" xfId="0" applyNumberFormat="1" applyFont="1" applyFill="1" applyBorder="1" applyAlignment="1">
      <alignment horizontal="right" vertical="center"/>
    </xf>
    <xf numFmtId="0" fontId="31" fillId="2" borderId="0" xfId="0" applyFont="1" applyFill="1" applyBorder="1" applyAlignment="1">
      <alignment horizontal="center" vertical="center"/>
    </xf>
    <xf numFmtId="0" fontId="29" fillId="2" borderId="0" xfId="0" applyFont="1" applyFill="1" applyBorder="1" applyAlignment="1">
      <alignment horizontal="right" vertical="center"/>
    </xf>
    <xf numFmtId="0" fontId="35" fillId="2" borderId="0" xfId="0" applyFont="1" applyFill="1" applyBorder="1" applyAlignment="1">
      <alignment horizontal="center" vertical="center"/>
    </xf>
    <xf numFmtId="0" fontId="31" fillId="2" borderId="0" xfId="0" applyFont="1" applyFill="1" applyBorder="1" applyAlignment="1">
      <alignment horizontal="center" vertical="center"/>
    </xf>
    <xf numFmtId="2" fontId="29" fillId="2" borderId="0" xfId="0" applyNumberFormat="1" applyFont="1" applyFill="1" applyBorder="1"/>
    <xf numFmtId="0" fontId="38" fillId="2" borderId="0" xfId="0" applyFont="1" applyFill="1" applyBorder="1" applyAlignment="1">
      <alignment horizontal="justify" vertical="center"/>
    </xf>
    <xf numFmtId="0" fontId="29" fillId="2" borderId="0" xfId="0" applyFont="1" applyFill="1" applyBorder="1" applyAlignment="1">
      <alignment horizontal="center"/>
    </xf>
    <xf numFmtId="0" fontId="39" fillId="2" borderId="0" xfId="0" applyFont="1" applyFill="1" applyBorder="1" applyAlignment="1">
      <alignment horizontal="center" vertical="center"/>
    </xf>
    <xf numFmtId="0" fontId="34" fillId="2" borderId="0" xfId="0" applyFont="1" applyFill="1" applyBorder="1" applyAlignment="1">
      <alignment horizontal="center" vertical="center"/>
    </xf>
    <xf numFmtId="0" fontId="29" fillId="2" borderId="0" xfId="0" applyFont="1" applyFill="1" applyBorder="1" applyAlignment="1">
      <alignment horizontal="right"/>
    </xf>
    <xf numFmtId="0" fontId="35" fillId="2" borderId="0" xfId="0" applyFont="1" applyFill="1" applyBorder="1" applyAlignment="1">
      <alignment horizontal="center"/>
    </xf>
    <xf numFmtId="0" fontId="40" fillId="2" borderId="0" xfId="0" applyFont="1" applyFill="1" applyBorder="1" applyAlignment="1">
      <alignment horizontal="justify" vertical="center"/>
    </xf>
    <xf numFmtId="0" fontId="41" fillId="2" borderId="0" xfId="0" applyFont="1" applyFill="1" applyBorder="1" applyAlignment="1">
      <alignment horizontal="justify" vertical="center"/>
    </xf>
    <xf numFmtId="0" fontId="42" fillId="2" borderId="0" xfId="0" applyFont="1" applyFill="1" applyBorder="1" applyAlignment="1">
      <alignment horizontal="center"/>
    </xf>
    <xf numFmtId="0" fontId="43" fillId="2" borderId="0" xfId="0" applyFont="1" applyFill="1" applyBorder="1" applyAlignment="1">
      <alignment horizontal="center"/>
    </xf>
    <xf numFmtId="0" fontId="28" fillId="2" borderId="0" xfId="0" applyFont="1" applyFill="1" applyBorder="1"/>
    <xf numFmtId="164" fontId="28" fillId="2" borderId="0" xfId="0" applyNumberFormat="1" applyFont="1" applyFill="1" applyBorder="1" applyAlignment="1">
      <alignment horizontal="center" vertical="center"/>
    </xf>
    <xf numFmtId="0" fontId="28"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0" xfId="0" applyFont="1" applyFill="1" applyBorder="1" applyAlignment="1">
      <alignment horizontal="center"/>
    </xf>
    <xf numFmtId="0" fontId="28" fillId="2" borderId="0" xfId="0" applyFont="1" applyFill="1" applyBorder="1" applyAlignment="1">
      <alignment vertical="center"/>
    </xf>
    <xf numFmtId="165" fontId="28" fillId="2" borderId="0" xfId="0" applyNumberFormat="1" applyFont="1" applyFill="1" applyBorder="1" applyAlignment="1">
      <alignment vertical="center"/>
    </xf>
    <xf numFmtId="165" fontId="28" fillId="2" borderId="0" xfId="0" applyNumberFormat="1" applyFont="1" applyFill="1" applyBorder="1"/>
  </cellXfs>
  <cellStyles count="1">
    <cellStyle name="Normal" xfId="0" builtinId="0"/>
  </cellStyles>
  <dxfs count="0"/>
  <tableStyles count="0" defaultTableStyle="TableStyleMedium2" defaultPivotStyle="PivotStyleLight16"/>
  <colors>
    <mruColors>
      <color rgb="FFD5FFE8"/>
      <color rgb="FFFFFF99"/>
      <color rgb="FFE2FA50"/>
      <color rgb="FFFCFDDB"/>
      <color rgb="FFD5F4FF"/>
      <color rgb="FFFFE5E5"/>
      <color rgb="FFEDE2F6"/>
      <color rgb="FFDCC5ED"/>
      <color rgb="FFF8FA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image" Target="../media/image2.jpeg"/><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1.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s>
</file>

<file path=xl/drawings/drawing1.xml><?xml version="1.0" encoding="utf-8"?>
<xdr:wsDr xmlns:xdr="http://schemas.openxmlformats.org/drawingml/2006/spreadsheetDrawing" xmlns:a="http://schemas.openxmlformats.org/drawingml/2006/main">
  <xdr:oneCellAnchor>
    <xdr:from>
      <xdr:col>7</xdr:col>
      <xdr:colOff>276225</xdr:colOff>
      <xdr:row>59</xdr:row>
      <xdr:rowOff>0</xdr:rowOff>
    </xdr:from>
    <xdr:ext cx="65" cy="172227"/>
    <xdr:sp macro="" textlink="">
      <xdr:nvSpPr>
        <xdr:cNvPr id="2" name="CaixaDeTexto 1">
          <a:extLst>
            <a:ext uri="{FF2B5EF4-FFF2-40B4-BE49-F238E27FC236}">
              <a16:creationId xmlns:a16="http://schemas.microsoft.com/office/drawing/2014/main" id="{4AB8B0A9-B228-4D9A-A48E-3266F677D596}"/>
            </a:ext>
          </a:extLst>
        </xdr:cNvPr>
        <xdr:cNvSpPr txBox="1"/>
      </xdr:nvSpPr>
      <xdr:spPr>
        <a:xfrm>
          <a:off x="481965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21</xdr:col>
      <xdr:colOff>0</xdr:colOff>
      <xdr:row>62</xdr:row>
      <xdr:rowOff>0</xdr:rowOff>
    </xdr:from>
    <xdr:ext cx="65" cy="172227"/>
    <xdr:sp macro="" textlink="">
      <xdr:nvSpPr>
        <xdr:cNvPr id="3" name="CaixaDeTexto 2">
          <a:extLst>
            <a:ext uri="{FF2B5EF4-FFF2-40B4-BE49-F238E27FC236}">
              <a16:creationId xmlns:a16="http://schemas.microsoft.com/office/drawing/2014/main" id="{9DE93419-3DC2-4D50-A636-20F028A8B209}"/>
            </a:ext>
          </a:extLst>
        </xdr:cNvPr>
        <xdr:cNvSpPr txBox="1"/>
      </xdr:nvSpPr>
      <xdr:spPr>
        <a:xfrm>
          <a:off x="13049250" y="1417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37</xdr:row>
      <xdr:rowOff>0</xdr:rowOff>
    </xdr:from>
    <xdr:ext cx="65" cy="172227"/>
    <xdr:sp macro="" textlink="">
      <xdr:nvSpPr>
        <xdr:cNvPr id="4" name="CaixaDeTexto 3">
          <a:extLst>
            <a:ext uri="{FF2B5EF4-FFF2-40B4-BE49-F238E27FC236}">
              <a16:creationId xmlns:a16="http://schemas.microsoft.com/office/drawing/2014/main" id="{372285DF-AD8F-4CBF-90C8-318E2274ACEA}"/>
            </a:ext>
          </a:extLst>
        </xdr:cNvPr>
        <xdr:cNvSpPr txBox="1"/>
      </xdr:nvSpPr>
      <xdr:spPr>
        <a:xfrm>
          <a:off x="4819650" y="8458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35</xdr:row>
      <xdr:rowOff>0</xdr:rowOff>
    </xdr:from>
    <xdr:ext cx="65" cy="172227"/>
    <xdr:sp macro="" textlink="">
      <xdr:nvSpPr>
        <xdr:cNvPr id="5" name="CaixaDeTexto 4">
          <a:extLst>
            <a:ext uri="{FF2B5EF4-FFF2-40B4-BE49-F238E27FC236}">
              <a16:creationId xmlns:a16="http://schemas.microsoft.com/office/drawing/2014/main" id="{E38338E5-0227-4763-9CCC-2EB7515CB16A}"/>
            </a:ext>
          </a:extLst>
        </xdr:cNvPr>
        <xdr:cNvSpPr txBox="1"/>
      </xdr:nvSpPr>
      <xdr:spPr>
        <a:xfrm>
          <a:off x="13896975" y="800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45</xdr:row>
      <xdr:rowOff>0</xdr:rowOff>
    </xdr:from>
    <xdr:ext cx="65" cy="172227"/>
    <xdr:sp macro="" textlink="">
      <xdr:nvSpPr>
        <xdr:cNvPr id="6" name="CaixaDeTexto 5">
          <a:extLst>
            <a:ext uri="{FF2B5EF4-FFF2-40B4-BE49-F238E27FC236}">
              <a16:creationId xmlns:a16="http://schemas.microsoft.com/office/drawing/2014/main" id="{1C9AF206-E259-482A-AD69-A64EE3121E83}"/>
            </a:ext>
          </a:extLst>
        </xdr:cNvPr>
        <xdr:cNvSpPr txBox="1"/>
      </xdr:nvSpPr>
      <xdr:spPr>
        <a:xfrm>
          <a:off x="4819650" y="10287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47</xdr:row>
      <xdr:rowOff>0</xdr:rowOff>
    </xdr:from>
    <xdr:ext cx="65" cy="172227"/>
    <xdr:sp macro="" textlink="">
      <xdr:nvSpPr>
        <xdr:cNvPr id="7" name="CaixaDeTexto 6">
          <a:extLst>
            <a:ext uri="{FF2B5EF4-FFF2-40B4-BE49-F238E27FC236}">
              <a16:creationId xmlns:a16="http://schemas.microsoft.com/office/drawing/2014/main" id="{05C409EB-5FD9-429C-99AB-D7D68746D518}"/>
            </a:ext>
          </a:extLst>
        </xdr:cNvPr>
        <xdr:cNvSpPr txBox="1"/>
      </xdr:nvSpPr>
      <xdr:spPr>
        <a:xfrm>
          <a:off x="13896975" y="10744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58</xdr:row>
      <xdr:rowOff>0</xdr:rowOff>
    </xdr:from>
    <xdr:ext cx="65" cy="172227"/>
    <xdr:sp macro="" textlink="">
      <xdr:nvSpPr>
        <xdr:cNvPr id="8" name="CaixaDeTexto 7">
          <a:extLst>
            <a:ext uri="{FF2B5EF4-FFF2-40B4-BE49-F238E27FC236}">
              <a16:creationId xmlns:a16="http://schemas.microsoft.com/office/drawing/2014/main" id="{B981BDC8-6B12-46E0-8D6C-6EB58E90E04A}"/>
            </a:ext>
          </a:extLst>
        </xdr:cNvPr>
        <xdr:cNvSpPr txBox="1"/>
      </xdr:nvSpPr>
      <xdr:spPr>
        <a:xfrm>
          <a:off x="4819650" y="1325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19</xdr:col>
      <xdr:colOff>0</xdr:colOff>
      <xdr:row>8</xdr:row>
      <xdr:rowOff>0</xdr:rowOff>
    </xdr:from>
    <xdr:ext cx="65" cy="172227"/>
    <xdr:sp macro="" textlink="">
      <xdr:nvSpPr>
        <xdr:cNvPr id="32" name="CaixaDeTexto 31">
          <a:extLst>
            <a:ext uri="{FF2B5EF4-FFF2-40B4-BE49-F238E27FC236}">
              <a16:creationId xmlns:a16="http://schemas.microsoft.com/office/drawing/2014/main" id="{B908898B-DC4E-4A21-AA5E-B1DF080FA734}"/>
            </a:ext>
          </a:extLst>
        </xdr:cNvPr>
        <xdr:cNvSpPr txBox="1"/>
      </xdr:nvSpPr>
      <xdr:spPr>
        <a:xfrm>
          <a:off x="1202055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1</xdr:col>
      <xdr:colOff>0</xdr:colOff>
      <xdr:row>0</xdr:row>
      <xdr:rowOff>0</xdr:rowOff>
    </xdr:from>
    <xdr:to>
      <xdr:col>10</xdr:col>
      <xdr:colOff>13970</xdr:colOff>
      <xdr:row>8</xdr:row>
      <xdr:rowOff>7620</xdr:rowOff>
    </xdr:to>
    <xdr:pic>
      <xdr:nvPicPr>
        <xdr:cNvPr id="34" name="Imagem 33" descr="Diagrama, Gráfico de caixa estreita&#10;&#10;Descrição gerada automaticamente com confiança média">
          <a:extLst>
            <a:ext uri="{FF2B5EF4-FFF2-40B4-BE49-F238E27FC236}">
              <a16:creationId xmlns:a16="http://schemas.microsoft.com/office/drawing/2014/main" id="{277AE46C-D7E3-4260-8900-81336A3FA3B2}"/>
            </a:ext>
          </a:extLst>
        </xdr:cNvPr>
        <xdr:cNvPicPr>
          <a:picLocks noChangeAspect="1"/>
        </xdr:cNvPicPr>
      </xdr:nvPicPr>
      <xdr:blipFill>
        <a:blip xmlns:r="http://schemas.openxmlformats.org/officeDocument/2006/relationships" r:embed="rId1"/>
        <a:stretch>
          <a:fillRect/>
        </a:stretch>
      </xdr:blipFill>
      <xdr:spPr>
        <a:xfrm>
          <a:off x="285750" y="0"/>
          <a:ext cx="6119495" cy="1836420"/>
        </a:xfrm>
        <a:prstGeom prst="rect">
          <a:avLst/>
        </a:prstGeom>
      </xdr:spPr>
    </xdr:pic>
    <xdr:clientData/>
  </xdr:twoCellAnchor>
  <xdr:twoCellAnchor editAs="oneCell">
    <xdr:from>
      <xdr:col>1</xdr:col>
      <xdr:colOff>0</xdr:colOff>
      <xdr:row>8</xdr:row>
      <xdr:rowOff>171450</xdr:rowOff>
    </xdr:from>
    <xdr:to>
      <xdr:col>3</xdr:col>
      <xdr:colOff>542925</xdr:colOff>
      <xdr:row>9</xdr:row>
      <xdr:rowOff>200025</xdr:rowOff>
    </xdr:to>
    <xdr:pic>
      <xdr:nvPicPr>
        <xdr:cNvPr id="35" name="Imagem 34">
          <a:extLst>
            <a:ext uri="{FF2B5EF4-FFF2-40B4-BE49-F238E27FC236}">
              <a16:creationId xmlns:a16="http://schemas.microsoft.com/office/drawing/2014/main" id="{6FDE2C44-DA72-4C0C-9EB3-90E0A14299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59</xdr:row>
      <xdr:rowOff>0</xdr:rowOff>
    </xdr:from>
    <xdr:ext cx="65" cy="172227"/>
    <xdr:sp macro="" textlink="">
      <xdr:nvSpPr>
        <xdr:cNvPr id="15" name="CaixaDeTexto 14">
          <a:extLst>
            <a:ext uri="{FF2B5EF4-FFF2-40B4-BE49-F238E27FC236}">
              <a16:creationId xmlns:a16="http://schemas.microsoft.com/office/drawing/2014/main" id="{00000000-0008-0000-0000-00000F000000}"/>
            </a:ext>
          </a:extLst>
        </xdr:cNvPr>
        <xdr:cNvSpPr txBox="1"/>
      </xdr:nvSpPr>
      <xdr:spPr>
        <a:xfrm>
          <a:off x="7543800" y="775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21</xdr:col>
      <xdr:colOff>0</xdr:colOff>
      <xdr:row>62</xdr:row>
      <xdr:rowOff>0</xdr:rowOff>
    </xdr:from>
    <xdr:ext cx="65" cy="172227"/>
    <xdr:sp macro="" textlink="">
      <xdr:nvSpPr>
        <xdr:cNvPr id="197" name="CaixaDeTexto 196">
          <a:extLst>
            <a:ext uri="{FF2B5EF4-FFF2-40B4-BE49-F238E27FC236}">
              <a16:creationId xmlns:a16="http://schemas.microsoft.com/office/drawing/2014/main" id="{00000000-0008-0000-0000-0000C5000000}"/>
            </a:ext>
          </a:extLst>
        </xdr:cNvPr>
        <xdr:cNvSpPr txBox="1"/>
      </xdr:nvSpPr>
      <xdr:spPr>
        <a:xfrm>
          <a:off x="1743075"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37</xdr:row>
      <xdr:rowOff>0</xdr:rowOff>
    </xdr:from>
    <xdr:ext cx="65" cy="172227"/>
    <xdr:sp macro="" textlink="">
      <xdr:nvSpPr>
        <xdr:cNvPr id="331" name="CaixaDeTexto 330">
          <a:extLst>
            <a:ext uri="{FF2B5EF4-FFF2-40B4-BE49-F238E27FC236}">
              <a16:creationId xmlns:a16="http://schemas.microsoft.com/office/drawing/2014/main" id="{00000000-0008-0000-0000-00004B010000}"/>
            </a:ext>
          </a:extLst>
        </xdr:cNvPr>
        <xdr:cNvSpPr txBox="1"/>
      </xdr:nvSpPr>
      <xdr:spPr>
        <a:xfrm>
          <a:off x="4800600"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35</xdr:row>
      <xdr:rowOff>0</xdr:rowOff>
    </xdr:from>
    <xdr:ext cx="65" cy="172227"/>
    <xdr:sp macro="" textlink="">
      <xdr:nvSpPr>
        <xdr:cNvPr id="332" name="CaixaDeTexto 331">
          <a:extLst>
            <a:ext uri="{FF2B5EF4-FFF2-40B4-BE49-F238E27FC236}">
              <a16:creationId xmlns:a16="http://schemas.microsoft.com/office/drawing/2014/main" id="{00000000-0008-0000-0000-00004C010000}"/>
            </a:ext>
          </a:extLst>
        </xdr:cNvPr>
        <xdr:cNvSpPr txBox="1"/>
      </xdr:nvSpPr>
      <xdr:spPr>
        <a:xfrm>
          <a:off x="8791575"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45</xdr:row>
      <xdr:rowOff>0</xdr:rowOff>
    </xdr:from>
    <xdr:ext cx="65" cy="172227"/>
    <xdr:sp macro="" textlink="">
      <xdr:nvSpPr>
        <xdr:cNvPr id="337" name="CaixaDeTexto 336">
          <a:extLst>
            <a:ext uri="{FF2B5EF4-FFF2-40B4-BE49-F238E27FC236}">
              <a16:creationId xmlns:a16="http://schemas.microsoft.com/office/drawing/2014/main" id="{00000000-0008-0000-0000-000051010000}"/>
            </a:ext>
          </a:extLst>
        </xdr:cNvPr>
        <xdr:cNvSpPr txBox="1"/>
      </xdr:nvSpPr>
      <xdr:spPr>
        <a:xfrm>
          <a:off x="480060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22</xdr:col>
      <xdr:colOff>0</xdr:colOff>
      <xdr:row>47</xdr:row>
      <xdr:rowOff>0</xdr:rowOff>
    </xdr:from>
    <xdr:ext cx="65" cy="172227"/>
    <xdr:sp macro="" textlink="">
      <xdr:nvSpPr>
        <xdr:cNvPr id="338" name="CaixaDeTexto 337">
          <a:extLst>
            <a:ext uri="{FF2B5EF4-FFF2-40B4-BE49-F238E27FC236}">
              <a16:creationId xmlns:a16="http://schemas.microsoft.com/office/drawing/2014/main" id="{00000000-0008-0000-0000-000052010000}"/>
            </a:ext>
          </a:extLst>
        </xdr:cNvPr>
        <xdr:cNvSpPr txBox="1"/>
      </xdr:nvSpPr>
      <xdr:spPr>
        <a:xfrm>
          <a:off x="879157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7</xdr:col>
      <xdr:colOff>276225</xdr:colOff>
      <xdr:row>58</xdr:row>
      <xdr:rowOff>0</xdr:rowOff>
    </xdr:from>
    <xdr:ext cx="65" cy="172227"/>
    <xdr:sp macro="" textlink="">
      <xdr:nvSpPr>
        <xdr:cNvPr id="113" name="CaixaDeTexto 112">
          <a:extLst>
            <a:ext uri="{FF2B5EF4-FFF2-40B4-BE49-F238E27FC236}">
              <a16:creationId xmlns:a16="http://schemas.microsoft.com/office/drawing/2014/main" id="{4BD6A28C-C2E3-4608-B228-ED7AA4CB0F93}"/>
            </a:ext>
          </a:extLst>
        </xdr:cNvPr>
        <xdr:cNvSpPr txBox="1"/>
      </xdr:nvSpPr>
      <xdr:spPr>
        <a:xfrm>
          <a:off x="4781550"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2</xdr:col>
      <xdr:colOff>19050</xdr:colOff>
      <xdr:row>96</xdr:row>
      <xdr:rowOff>33337</xdr:rowOff>
    </xdr:from>
    <xdr:ext cx="332335" cy="172227"/>
    <mc:AlternateContent xmlns:mc="http://schemas.openxmlformats.org/markup-compatibility/2006" xmlns:a14="http://schemas.microsoft.com/office/drawing/2010/main">
      <mc:Choice Requires="a14">
        <xdr:sp macro="" textlink="">
          <xdr:nvSpPr>
            <xdr:cNvPr id="10" name="CaixaDeTexto 9">
              <a:extLst>
                <a:ext uri="{FF2B5EF4-FFF2-40B4-BE49-F238E27FC236}">
                  <a16:creationId xmlns:a16="http://schemas.microsoft.com/office/drawing/2014/main" id="{ABA4211D-3BE9-41BB-B324-CBEA1C31743D}"/>
                </a:ext>
              </a:extLst>
            </xdr:cNvPr>
            <xdr:cNvSpPr txBox="1"/>
          </xdr:nvSpPr>
          <xdr:spPr>
            <a:xfrm>
              <a:off x="542925" y="21978937"/>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𝑨</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10" name="CaixaDeTexto 9">
              <a:extLst>
                <a:ext uri="{FF2B5EF4-FFF2-40B4-BE49-F238E27FC236}">
                  <a16:creationId xmlns:a16="http://schemas.microsoft.com/office/drawing/2014/main" id="{ABA4211D-3BE9-41BB-B324-CBEA1C31743D}"/>
                </a:ext>
              </a:extLst>
            </xdr:cNvPr>
            <xdr:cNvSpPr txBox="1"/>
          </xdr:nvSpPr>
          <xdr:spPr>
            <a:xfrm>
              <a:off x="542925" y="21978937"/>
              <a:ext cx="33233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𝒁_𝑨</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twoCellAnchor>
    <xdr:from>
      <xdr:col>2</xdr:col>
      <xdr:colOff>0</xdr:colOff>
      <xdr:row>60</xdr:row>
      <xdr:rowOff>0</xdr:rowOff>
    </xdr:from>
    <xdr:to>
      <xdr:col>3</xdr:col>
      <xdr:colOff>962025</xdr:colOff>
      <xdr:row>60</xdr:row>
      <xdr:rowOff>209550</xdr:rowOff>
    </xdr:to>
    <xdr:pic>
      <xdr:nvPicPr>
        <xdr:cNvPr id="99" name="Imagem 98">
          <a:extLst>
            <a:ext uri="{FF2B5EF4-FFF2-40B4-BE49-F238E27FC236}">
              <a16:creationId xmlns:a16="http://schemas.microsoft.com/office/drawing/2014/main" id="{2F99BC1C-489E-4CFA-BD51-A4AC534546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7442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48</xdr:row>
      <xdr:rowOff>0</xdr:rowOff>
    </xdr:from>
    <xdr:to>
      <xdr:col>3</xdr:col>
      <xdr:colOff>933450</xdr:colOff>
      <xdr:row>48</xdr:row>
      <xdr:rowOff>209550</xdr:rowOff>
    </xdr:to>
    <xdr:pic>
      <xdr:nvPicPr>
        <xdr:cNvPr id="106" name="Imagem 105">
          <a:extLst>
            <a:ext uri="{FF2B5EF4-FFF2-40B4-BE49-F238E27FC236}">
              <a16:creationId xmlns:a16="http://schemas.microsoft.com/office/drawing/2014/main" id="{E267D7E2-232C-4673-8EAE-9CC60C504F0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8001000"/>
          <a:ext cx="13144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52</xdr:row>
      <xdr:rowOff>28575</xdr:rowOff>
    </xdr:from>
    <xdr:to>
      <xdr:col>3</xdr:col>
      <xdr:colOff>495300</xdr:colOff>
      <xdr:row>53</xdr:row>
      <xdr:rowOff>200025</xdr:rowOff>
    </xdr:to>
    <xdr:pic>
      <xdr:nvPicPr>
        <xdr:cNvPr id="107" name="Imagem 106">
          <a:extLst>
            <a:ext uri="{FF2B5EF4-FFF2-40B4-BE49-F238E27FC236}">
              <a16:creationId xmlns:a16="http://schemas.microsoft.com/office/drawing/2014/main" id="{3EDDDA52-020F-404F-8DCB-60D50BBC77A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9401175"/>
          <a:ext cx="8763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9525</xdr:colOff>
      <xdr:row>10</xdr:row>
      <xdr:rowOff>219075</xdr:rowOff>
    </xdr:from>
    <xdr:to>
      <xdr:col>23</xdr:col>
      <xdr:colOff>619125</xdr:colOff>
      <xdr:row>11</xdr:row>
      <xdr:rowOff>171450</xdr:rowOff>
    </xdr:to>
    <xdr:pic>
      <xdr:nvPicPr>
        <xdr:cNvPr id="136" name="Imagem 135">
          <a:extLst>
            <a:ext uri="{FF2B5EF4-FFF2-40B4-BE49-F238E27FC236}">
              <a16:creationId xmlns:a16="http://schemas.microsoft.com/office/drawing/2014/main" id="{AC891BF2-4F19-4959-9B88-312B508FC21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82350" y="319087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13</xdr:row>
      <xdr:rowOff>209550</xdr:rowOff>
    </xdr:from>
    <xdr:to>
      <xdr:col>23</xdr:col>
      <xdr:colOff>352425</xdr:colOff>
      <xdr:row>14</xdr:row>
      <xdr:rowOff>180975</xdr:rowOff>
    </xdr:to>
    <xdr:pic>
      <xdr:nvPicPr>
        <xdr:cNvPr id="139" name="Imagem 138">
          <a:extLst>
            <a:ext uri="{FF2B5EF4-FFF2-40B4-BE49-F238E27FC236}">
              <a16:creationId xmlns:a16="http://schemas.microsoft.com/office/drawing/2014/main" id="{5AD2BAD5-3055-40FA-B081-70E1077A1975}"/>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4095750"/>
          <a:ext cx="8667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12</xdr:row>
      <xdr:rowOff>209550</xdr:rowOff>
    </xdr:from>
    <xdr:to>
      <xdr:col>24</xdr:col>
      <xdr:colOff>161925</xdr:colOff>
      <xdr:row>13</xdr:row>
      <xdr:rowOff>161925</xdr:rowOff>
    </xdr:to>
    <xdr:pic>
      <xdr:nvPicPr>
        <xdr:cNvPr id="140" name="Imagem 139">
          <a:extLst>
            <a:ext uri="{FF2B5EF4-FFF2-40B4-BE49-F238E27FC236}">
              <a16:creationId xmlns:a16="http://schemas.microsoft.com/office/drawing/2014/main" id="{B9289839-6160-466E-BC6F-D47667B31EC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3867150"/>
          <a:ext cx="15240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0</xdr:colOff>
      <xdr:row>11</xdr:row>
      <xdr:rowOff>209550</xdr:rowOff>
    </xdr:from>
    <xdr:to>
      <xdr:col>23</xdr:col>
      <xdr:colOff>285750</xdr:colOff>
      <xdr:row>12</xdr:row>
      <xdr:rowOff>161925</xdr:rowOff>
    </xdr:to>
    <xdr:pic>
      <xdr:nvPicPr>
        <xdr:cNvPr id="141" name="Imagem 140">
          <a:extLst>
            <a:ext uri="{FF2B5EF4-FFF2-40B4-BE49-F238E27FC236}">
              <a16:creationId xmlns:a16="http://schemas.microsoft.com/office/drawing/2014/main" id="{1838CE92-74C9-4DAE-BDB7-3095831A41EE}"/>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172825" y="3638550"/>
          <a:ext cx="8001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xdr:colOff>
      <xdr:row>46</xdr:row>
      <xdr:rowOff>85725</xdr:rowOff>
    </xdr:from>
    <xdr:to>
      <xdr:col>6</xdr:col>
      <xdr:colOff>304800</xdr:colOff>
      <xdr:row>47</xdr:row>
      <xdr:rowOff>219075</xdr:rowOff>
    </xdr:to>
    <xdr:pic>
      <xdr:nvPicPr>
        <xdr:cNvPr id="88" name="Imagem 87">
          <a:extLst>
            <a:ext uri="{FF2B5EF4-FFF2-40B4-BE49-F238E27FC236}">
              <a16:creationId xmlns:a16="http://schemas.microsoft.com/office/drawing/2014/main" id="{2EA1BA29-23A7-4D4B-968E-0EA9EB3CC23D}"/>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38475" y="7629525"/>
          <a:ext cx="6762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28</xdr:row>
      <xdr:rowOff>114300</xdr:rowOff>
    </xdr:from>
    <xdr:to>
      <xdr:col>3</xdr:col>
      <xdr:colOff>285750</xdr:colOff>
      <xdr:row>29</xdr:row>
      <xdr:rowOff>200025</xdr:rowOff>
    </xdr:to>
    <xdr:pic>
      <xdr:nvPicPr>
        <xdr:cNvPr id="90" name="Imagem 89">
          <a:extLst>
            <a:ext uri="{FF2B5EF4-FFF2-40B4-BE49-F238E27FC236}">
              <a16:creationId xmlns:a16="http://schemas.microsoft.com/office/drawing/2014/main" id="{86D9B291-251C-4C2D-A6D1-2E97FB047B5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000500"/>
          <a:ext cx="6667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31</xdr:row>
      <xdr:rowOff>114300</xdr:rowOff>
    </xdr:from>
    <xdr:to>
      <xdr:col>3</xdr:col>
      <xdr:colOff>276225</xdr:colOff>
      <xdr:row>32</xdr:row>
      <xdr:rowOff>200025</xdr:rowOff>
    </xdr:to>
    <xdr:pic>
      <xdr:nvPicPr>
        <xdr:cNvPr id="93" name="Imagem 92">
          <a:extLst>
            <a:ext uri="{FF2B5EF4-FFF2-40B4-BE49-F238E27FC236}">
              <a16:creationId xmlns:a16="http://schemas.microsoft.com/office/drawing/2014/main" id="{8F47FDCA-D396-4844-A475-9C230814969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686300"/>
          <a:ext cx="6572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36</xdr:row>
      <xdr:rowOff>95250</xdr:rowOff>
    </xdr:from>
    <xdr:to>
      <xdr:col>3</xdr:col>
      <xdr:colOff>704850</xdr:colOff>
      <xdr:row>37</xdr:row>
      <xdr:rowOff>209550</xdr:rowOff>
    </xdr:to>
    <xdr:pic>
      <xdr:nvPicPr>
        <xdr:cNvPr id="95" name="Imagem 94">
          <a:extLst>
            <a:ext uri="{FF2B5EF4-FFF2-40B4-BE49-F238E27FC236}">
              <a16:creationId xmlns:a16="http://schemas.microsoft.com/office/drawing/2014/main" id="{6A151FCD-942F-48B7-953E-0E102C92396A}"/>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810250"/>
          <a:ext cx="10858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95250</xdr:rowOff>
    </xdr:from>
    <xdr:to>
      <xdr:col>3</xdr:col>
      <xdr:colOff>647700</xdr:colOff>
      <xdr:row>40</xdr:row>
      <xdr:rowOff>209550</xdr:rowOff>
    </xdr:to>
    <xdr:pic>
      <xdr:nvPicPr>
        <xdr:cNvPr id="96" name="Imagem 95">
          <a:extLst>
            <a:ext uri="{FF2B5EF4-FFF2-40B4-BE49-F238E27FC236}">
              <a16:creationId xmlns:a16="http://schemas.microsoft.com/office/drawing/2014/main" id="{077CCE5A-F34F-4193-82A1-CE1C5552E298}"/>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496050"/>
          <a:ext cx="10287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44</xdr:row>
      <xdr:rowOff>19050</xdr:rowOff>
    </xdr:from>
    <xdr:to>
      <xdr:col>3</xdr:col>
      <xdr:colOff>352425</xdr:colOff>
      <xdr:row>45</xdr:row>
      <xdr:rowOff>200025</xdr:rowOff>
    </xdr:to>
    <xdr:pic>
      <xdr:nvPicPr>
        <xdr:cNvPr id="97" name="Imagem 96">
          <a:extLst>
            <a:ext uri="{FF2B5EF4-FFF2-40B4-BE49-F238E27FC236}">
              <a16:creationId xmlns:a16="http://schemas.microsoft.com/office/drawing/2014/main" id="{8491E03B-BAF4-47F9-827E-70314712FA23}"/>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7562850"/>
          <a:ext cx="7334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56</xdr:row>
      <xdr:rowOff>0</xdr:rowOff>
    </xdr:from>
    <xdr:to>
      <xdr:col>3</xdr:col>
      <xdr:colOff>1028700</xdr:colOff>
      <xdr:row>56</xdr:row>
      <xdr:rowOff>190500</xdr:rowOff>
    </xdr:to>
    <xdr:pic>
      <xdr:nvPicPr>
        <xdr:cNvPr id="98" name="Imagem 97">
          <a:extLst>
            <a:ext uri="{FF2B5EF4-FFF2-40B4-BE49-F238E27FC236}">
              <a16:creationId xmlns:a16="http://schemas.microsoft.com/office/drawing/2014/main" id="{B2FCC88C-76E4-4293-90BC-5FD756B124CD}"/>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287000"/>
          <a:ext cx="1409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72</xdr:row>
      <xdr:rowOff>28575</xdr:rowOff>
    </xdr:from>
    <xdr:to>
      <xdr:col>3</xdr:col>
      <xdr:colOff>952500</xdr:colOff>
      <xdr:row>73</xdr:row>
      <xdr:rowOff>200025</xdr:rowOff>
    </xdr:to>
    <xdr:pic>
      <xdr:nvPicPr>
        <xdr:cNvPr id="102" name="Imagem 101">
          <a:extLst>
            <a:ext uri="{FF2B5EF4-FFF2-40B4-BE49-F238E27FC236}">
              <a16:creationId xmlns:a16="http://schemas.microsoft.com/office/drawing/2014/main" id="{9A62B312-6F19-489D-A527-4DAB13A53BE4}"/>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973175"/>
          <a:ext cx="1333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85</xdr:row>
      <xdr:rowOff>47625</xdr:rowOff>
    </xdr:from>
    <xdr:to>
      <xdr:col>4</xdr:col>
      <xdr:colOff>47625</xdr:colOff>
      <xdr:row>86</xdr:row>
      <xdr:rowOff>200025</xdr:rowOff>
    </xdr:to>
    <xdr:pic>
      <xdr:nvPicPr>
        <xdr:cNvPr id="117" name="Imagem 116">
          <a:extLst>
            <a:ext uri="{FF2B5EF4-FFF2-40B4-BE49-F238E27FC236}">
              <a16:creationId xmlns:a16="http://schemas.microsoft.com/office/drawing/2014/main" id="{AED9AF96-411B-4944-BC41-E399E1DDB9DC}"/>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6964025"/>
          <a:ext cx="14763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32</xdr:row>
      <xdr:rowOff>28575</xdr:rowOff>
    </xdr:from>
    <xdr:to>
      <xdr:col>9</xdr:col>
      <xdr:colOff>285750</xdr:colOff>
      <xdr:row>33</xdr:row>
      <xdr:rowOff>200025</xdr:rowOff>
    </xdr:to>
    <xdr:pic>
      <xdr:nvPicPr>
        <xdr:cNvPr id="120" name="Imagem 119">
          <a:extLst>
            <a:ext uri="{FF2B5EF4-FFF2-40B4-BE49-F238E27FC236}">
              <a16:creationId xmlns:a16="http://schemas.microsoft.com/office/drawing/2014/main" id="{192904AC-8853-4850-B138-16DD213FFA1C}"/>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14675" y="4829175"/>
          <a:ext cx="28956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114300</xdr:rowOff>
    </xdr:from>
    <xdr:to>
      <xdr:col>7</xdr:col>
      <xdr:colOff>276225</xdr:colOff>
      <xdr:row>36</xdr:row>
      <xdr:rowOff>209550</xdr:rowOff>
    </xdr:to>
    <xdr:pic>
      <xdr:nvPicPr>
        <xdr:cNvPr id="121" name="Imagem 120">
          <a:extLst>
            <a:ext uri="{FF2B5EF4-FFF2-40B4-BE49-F238E27FC236}">
              <a16:creationId xmlns:a16="http://schemas.microsoft.com/office/drawing/2014/main" id="{B02881D1-D355-41CE-B33C-FD9A0F084BCF}"/>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14675" y="5600700"/>
          <a:ext cx="1704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39</xdr:row>
      <xdr:rowOff>19050</xdr:rowOff>
    </xdr:from>
    <xdr:to>
      <xdr:col>9</xdr:col>
      <xdr:colOff>57150</xdr:colOff>
      <xdr:row>40</xdr:row>
      <xdr:rowOff>190500</xdr:rowOff>
    </xdr:to>
    <xdr:pic>
      <xdr:nvPicPr>
        <xdr:cNvPr id="122" name="Imagem 121">
          <a:extLst>
            <a:ext uri="{FF2B5EF4-FFF2-40B4-BE49-F238E27FC236}">
              <a16:creationId xmlns:a16="http://schemas.microsoft.com/office/drawing/2014/main" id="{3687D51B-D1A0-4954-AC18-44412C6501BF}"/>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419850"/>
          <a:ext cx="26670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104775</xdr:rowOff>
    </xdr:from>
    <xdr:to>
      <xdr:col>7</xdr:col>
      <xdr:colOff>295275</xdr:colOff>
      <xdr:row>43</xdr:row>
      <xdr:rowOff>200025</xdr:rowOff>
    </xdr:to>
    <xdr:pic>
      <xdr:nvPicPr>
        <xdr:cNvPr id="123" name="Imagem 122">
          <a:extLst>
            <a:ext uri="{FF2B5EF4-FFF2-40B4-BE49-F238E27FC236}">
              <a16:creationId xmlns:a16="http://schemas.microsoft.com/office/drawing/2014/main" id="{2FA50986-2FCD-4DBE-90B3-286D5307FFC9}"/>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7191375"/>
          <a:ext cx="172402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79</xdr:row>
      <xdr:rowOff>19050</xdr:rowOff>
    </xdr:from>
    <xdr:to>
      <xdr:col>3</xdr:col>
      <xdr:colOff>933450</xdr:colOff>
      <xdr:row>80</xdr:row>
      <xdr:rowOff>190500</xdr:rowOff>
    </xdr:to>
    <xdr:pic>
      <xdr:nvPicPr>
        <xdr:cNvPr id="128" name="Imagem 127">
          <a:extLst>
            <a:ext uri="{FF2B5EF4-FFF2-40B4-BE49-F238E27FC236}">
              <a16:creationId xmlns:a16="http://schemas.microsoft.com/office/drawing/2014/main" id="{EC055303-3BE8-4608-924C-0510640C2E22}"/>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563850"/>
          <a:ext cx="131445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66</xdr:row>
      <xdr:rowOff>28575</xdr:rowOff>
    </xdr:from>
    <xdr:to>
      <xdr:col>4</xdr:col>
      <xdr:colOff>533400</xdr:colOff>
      <xdr:row>67</xdr:row>
      <xdr:rowOff>190500</xdr:rowOff>
    </xdr:to>
    <xdr:pic>
      <xdr:nvPicPr>
        <xdr:cNvPr id="129" name="Imagem 128">
          <a:extLst>
            <a:ext uri="{FF2B5EF4-FFF2-40B4-BE49-F238E27FC236}">
              <a16:creationId xmlns:a16="http://schemas.microsoft.com/office/drawing/2014/main" id="{E6C9B253-9DC1-4E18-81C9-5DE057DA2B45}"/>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601575"/>
          <a:ext cx="196215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19</xdr:col>
      <xdr:colOff>0</xdr:colOff>
      <xdr:row>8</xdr:row>
      <xdr:rowOff>0</xdr:rowOff>
    </xdr:from>
    <xdr:ext cx="65" cy="172227"/>
    <xdr:sp macro="" textlink="">
      <xdr:nvSpPr>
        <xdr:cNvPr id="36" name="CaixaDeTexto 35">
          <a:extLst>
            <a:ext uri="{FF2B5EF4-FFF2-40B4-BE49-F238E27FC236}">
              <a16:creationId xmlns:a16="http://schemas.microsoft.com/office/drawing/2014/main" id="{5D85CB02-D85E-4827-BD8D-A84117E4A668}"/>
            </a:ext>
          </a:extLst>
        </xdr:cNvPr>
        <xdr:cNvSpPr txBox="1"/>
      </xdr:nvSpPr>
      <xdr:spPr>
        <a:xfrm>
          <a:off x="14411325" y="8686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editAs="oneCell">
    <xdr:from>
      <xdr:col>8</xdr:col>
      <xdr:colOff>38100</xdr:colOff>
      <xdr:row>25</xdr:row>
      <xdr:rowOff>95250</xdr:rowOff>
    </xdr:from>
    <xdr:to>
      <xdr:col>10</xdr:col>
      <xdr:colOff>695325</xdr:colOff>
      <xdr:row>27</xdr:row>
      <xdr:rowOff>161359</xdr:rowOff>
    </xdr:to>
    <xdr:pic>
      <xdr:nvPicPr>
        <xdr:cNvPr id="2" name="Imagem 1">
          <a:extLst>
            <a:ext uri="{FF2B5EF4-FFF2-40B4-BE49-F238E27FC236}">
              <a16:creationId xmlns:a16="http://schemas.microsoft.com/office/drawing/2014/main" id="{335EFE6C-20EF-4FCE-A274-98AC30CEF51D}"/>
            </a:ext>
          </a:extLst>
        </xdr:cNvPr>
        <xdr:cNvPicPr>
          <a:picLocks noChangeAspect="1"/>
        </xdr:cNvPicPr>
      </xdr:nvPicPr>
      <xdr:blipFill>
        <a:blip xmlns:r="http://schemas.openxmlformats.org/officeDocument/2006/relationships" r:embed="rId23"/>
        <a:stretch>
          <a:fillRect/>
        </a:stretch>
      </xdr:blipFill>
      <xdr:spPr>
        <a:xfrm>
          <a:off x="5381625" y="5810250"/>
          <a:ext cx="1704975" cy="523309"/>
        </a:xfrm>
        <a:prstGeom prst="rect">
          <a:avLst/>
        </a:prstGeom>
      </xdr:spPr>
    </xdr:pic>
    <xdr:clientData/>
  </xdr:twoCellAnchor>
  <xdr:twoCellAnchor editAs="oneCell">
    <xdr:from>
      <xdr:col>1</xdr:col>
      <xdr:colOff>0</xdr:colOff>
      <xdr:row>0</xdr:row>
      <xdr:rowOff>0</xdr:rowOff>
    </xdr:from>
    <xdr:to>
      <xdr:col>10</xdr:col>
      <xdr:colOff>13970</xdr:colOff>
      <xdr:row>8</xdr:row>
      <xdr:rowOff>7620</xdr:rowOff>
    </xdr:to>
    <xdr:pic>
      <xdr:nvPicPr>
        <xdr:cNvPr id="6" name="Imagem 5" descr="Diagrama, Gráfico de caixa estreita&#10;&#10;Descrição gerada automaticamente com confiança média">
          <a:extLst>
            <a:ext uri="{FF2B5EF4-FFF2-40B4-BE49-F238E27FC236}">
              <a16:creationId xmlns:a16="http://schemas.microsoft.com/office/drawing/2014/main" id="{5781B5E9-110B-BDB3-0787-59C94C052675}"/>
            </a:ext>
          </a:extLst>
        </xdr:cNvPr>
        <xdr:cNvPicPr>
          <a:picLocks noChangeAspect="1"/>
        </xdr:cNvPicPr>
      </xdr:nvPicPr>
      <xdr:blipFill>
        <a:blip xmlns:r="http://schemas.openxmlformats.org/officeDocument/2006/relationships" r:embed="rId24"/>
        <a:stretch>
          <a:fillRect/>
        </a:stretch>
      </xdr:blipFill>
      <xdr:spPr>
        <a:xfrm>
          <a:off x="285750" y="0"/>
          <a:ext cx="6119495" cy="1836420"/>
        </a:xfrm>
        <a:prstGeom prst="rect">
          <a:avLst/>
        </a:prstGeom>
      </xdr:spPr>
    </xdr:pic>
    <xdr:clientData/>
  </xdr:twoCellAnchor>
  <xdr:twoCellAnchor editAs="oneCell">
    <xdr:from>
      <xdr:col>1</xdr:col>
      <xdr:colOff>0</xdr:colOff>
      <xdr:row>8</xdr:row>
      <xdr:rowOff>171450</xdr:rowOff>
    </xdr:from>
    <xdr:to>
      <xdr:col>3</xdr:col>
      <xdr:colOff>542925</xdr:colOff>
      <xdr:row>9</xdr:row>
      <xdr:rowOff>200025</xdr:rowOff>
    </xdr:to>
    <xdr:pic>
      <xdr:nvPicPr>
        <xdr:cNvPr id="7" name="Imagem 6">
          <a:extLst>
            <a:ext uri="{FF2B5EF4-FFF2-40B4-BE49-F238E27FC236}">
              <a16:creationId xmlns:a16="http://schemas.microsoft.com/office/drawing/2014/main" id="{47DA62E2-BD9C-7B5F-8B06-E5F2DB083C4B}"/>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285750" y="2000250"/>
          <a:ext cx="1247775" cy="25717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6025E-A8C2-43F3-B3BF-B169A1252332}">
  <dimension ref="A1:AN141"/>
  <sheetViews>
    <sheetView tabSelected="1" zoomScaleNormal="100" workbookViewId="0">
      <selection activeCell="H12" sqref="H12:H25"/>
    </sheetView>
  </sheetViews>
  <sheetFormatPr defaultRowHeight="18" customHeight="1" x14ac:dyDescent="0.25"/>
  <cols>
    <col min="1" max="1" width="4.28515625" style="5" customWidth="1"/>
    <col min="2" max="2" width="3.5703125" style="5" customWidth="1"/>
    <col min="3" max="3" width="7" style="5" customWidth="1"/>
    <col min="4" max="4" width="15.7109375" style="5" customWidth="1"/>
    <col min="5" max="5" width="16.140625" style="5" customWidth="1"/>
    <col min="6" max="6" width="5.7109375" style="5" customWidth="1"/>
    <col min="7" max="7" width="15.7109375" style="5" customWidth="1"/>
    <col min="8" max="8" width="12" style="5" bestFit="1" customWidth="1"/>
    <col min="9" max="9" width="5.7109375" style="5" customWidth="1"/>
    <col min="10" max="10" width="10" style="5" customWidth="1"/>
    <col min="11" max="12" width="12.7109375" style="5" customWidth="1"/>
    <col min="13" max="15" width="7.7109375" style="5" customWidth="1"/>
    <col min="16" max="16" width="12.7109375" style="5" customWidth="1"/>
    <col min="17" max="21" width="7.7109375" style="5" customWidth="1"/>
    <col min="22" max="22" width="12.7109375" style="5" customWidth="1"/>
    <col min="23" max="23" width="7.7109375" style="5" customWidth="1"/>
    <col min="24" max="24" width="12.7109375" style="5" customWidth="1"/>
    <col min="25" max="25" width="7.7109375" style="5" customWidth="1"/>
    <col min="26" max="26" width="12.7109375" style="5" customWidth="1"/>
    <col min="27" max="27" width="7.7109375" style="5" customWidth="1"/>
    <col min="28" max="28" width="12.7109375" style="5" customWidth="1"/>
    <col min="29" max="16384" width="9.140625" style="5"/>
  </cols>
  <sheetData>
    <row r="1" spans="1:40" ht="18" customHeight="1" x14ac:dyDescent="0.25">
      <c r="A1" s="4"/>
      <c r="Q1" s="6"/>
      <c r="R1" s="6"/>
      <c r="S1" s="6"/>
      <c r="T1" s="6"/>
      <c r="U1" s="198"/>
      <c r="V1" s="203"/>
      <c r="W1" s="203"/>
      <c r="X1" s="203"/>
      <c r="Y1" s="203"/>
      <c r="Z1" s="203"/>
      <c r="AA1" s="203"/>
      <c r="AB1" s="203"/>
      <c r="AC1" s="204"/>
      <c r="AD1" s="204"/>
      <c r="AE1" s="204"/>
      <c r="AF1" s="204"/>
      <c r="AG1" s="204"/>
      <c r="AH1" s="204"/>
      <c r="AI1" s="204"/>
      <c r="AJ1" s="204"/>
      <c r="AK1" s="204"/>
      <c r="AL1" s="204"/>
      <c r="AM1" s="204"/>
      <c r="AN1" s="204"/>
    </row>
    <row r="2" spans="1:40" ht="18" customHeight="1" x14ac:dyDescent="0.25">
      <c r="A2" s="4"/>
      <c r="L2" s="10"/>
      <c r="M2" s="10"/>
      <c r="Q2" s="11"/>
      <c r="R2" s="11"/>
      <c r="S2" s="11"/>
      <c r="T2" s="11"/>
      <c r="U2" s="199"/>
      <c r="V2" s="203"/>
      <c r="W2" s="203"/>
      <c r="X2" s="203"/>
      <c r="Y2" s="203"/>
      <c r="Z2" s="203"/>
      <c r="AA2" s="203"/>
      <c r="AB2" s="203"/>
      <c r="AC2" s="204"/>
      <c r="AD2" s="204"/>
      <c r="AE2" s="204"/>
      <c r="AF2" s="204"/>
      <c r="AG2" s="204"/>
      <c r="AH2" s="204"/>
      <c r="AI2" s="204"/>
      <c r="AJ2" s="204"/>
      <c r="AK2" s="204"/>
      <c r="AL2" s="204"/>
      <c r="AM2" s="204"/>
      <c r="AN2" s="204"/>
    </row>
    <row r="3" spans="1:40" ht="18" customHeight="1" x14ac:dyDescent="0.25">
      <c r="A3" s="4"/>
      <c r="L3" s="95"/>
      <c r="M3" s="95"/>
      <c r="N3" s="95"/>
      <c r="O3" s="95"/>
      <c r="P3" s="95"/>
      <c r="Q3" s="95"/>
      <c r="R3" s="95"/>
      <c r="S3" s="95"/>
      <c r="T3" s="95"/>
      <c r="U3" s="199"/>
      <c r="V3" s="203"/>
      <c r="W3" s="203"/>
      <c r="X3" s="203"/>
      <c r="Y3" s="203"/>
      <c r="Z3" s="203"/>
      <c r="AA3" s="203"/>
      <c r="AB3" s="203"/>
      <c r="AC3" s="204"/>
      <c r="AD3" s="204"/>
      <c r="AE3" s="204"/>
      <c r="AF3" s="204"/>
      <c r="AG3" s="204"/>
      <c r="AH3" s="204"/>
      <c r="AI3" s="204"/>
      <c r="AJ3" s="204"/>
      <c r="AK3" s="204"/>
      <c r="AL3" s="204"/>
      <c r="AM3" s="204"/>
      <c r="AN3" s="204"/>
    </row>
    <row r="4" spans="1:40" ht="18" customHeight="1" thickBot="1" x14ac:dyDescent="0.3">
      <c r="A4" s="4"/>
      <c r="Q4" s="11"/>
      <c r="R4" s="11"/>
      <c r="S4" s="11"/>
      <c r="T4" s="11"/>
      <c r="U4" s="199"/>
      <c r="V4" s="203"/>
      <c r="W4" s="203"/>
      <c r="X4" s="203"/>
      <c r="Y4" s="203"/>
      <c r="Z4" s="203"/>
      <c r="AA4" s="203"/>
      <c r="AB4" s="203"/>
      <c r="AC4" s="204"/>
      <c r="AD4" s="204"/>
      <c r="AE4" s="204"/>
      <c r="AF4" s="204"/>
      <c r="AG4" s="204"/>
      <c r="AH4" s="204"/>
      <c r="AI4" s="204"/>
      <c r="AJ4" s="204"/>
      <c r="AK4" s="204"/>
      <c r="AL4" s="204"/>
      <c r="AM4" s="204"/>
      <c r="AN4" s="204"/>
    </row>
    <row r="5" spans="1:40" ht="18" customHeight="1" thickBot="1" x14ac:dyDescent="0.35">
      <c r="A5" s="4"/>
      <c r="L5" s="96" t="s">
        <v>75</v>
      </c>
      <c r="M5" s="97"/>
      <c r="N5" s="97"/>
      <c r="O5" s="97"/>
      <c r="P5" s="97"/>
      <c r="Q5" s="97"/>
      <c r="R5" s="97"/>
      <c r="S5" s="97"/>
      <c r="T5" s="98"/>
      <c r="U5" s="199"/>
      <c r="V5" s="203"/>
      <c r="W5" s="203"/>
      <c r="X5" s="203"/>
      <c r="Y5" s="203"/>
      <c r="Z5" s="203"/>
      <c r="AA5" s="203"/>
      <c r="AB5" s="203"/>
      <c r="AC5" s="204"/>
      <c r="AD5" s="204"/>
      <c r="AE5" s="204"/>
      <c r="AF5" s="204"/>
      <c r="AG5" s="204"/>
      <c r="AH5" s="204"/>
      <c r="AI5" s="204"/>
      <c r="AJ5" s="204"/>
      <c r="AK5" s="204"/>
      <c r="AL5" s="204"/>
      <c r="AM5" s="204"/>
      <c r="AN5" s="204"/>
    </row>
    <row r="6" spans="1:40" ht="18" customHeight="1" x14ac:dyDescent="0.25">
      <c r="A6" s="4"/>
      <c r="L6" s="99" t="s">
        <v>74</v>
      </c>
      <c r="M6" s="100"/>
      <c r="N6" s="100"/>
      <c r="O6" s="100"/>
      <c r="P6" s="100"/>
      <c r="Q6" s="100"/>
      <c r="R6" s="100"/>
      <c r="S6" s="100"/>
      <c r="T6" s="101"/>
      <c r="U6" s="199"/>
      <c r="V6" s="203"/>
      <c r="W6" s="203"/>
      <c r="X6" s="203"/>
      <c r="Y6" s="203"/>
      <c r="Z6" s="203"/>
      <c r="AA6" s="203"/>
      <c r="AB6" s="203"/>
      <c r="AC6" s="204"/>
      <c r="AD6" s="204"/>
      <c r="AE6" s="204"/>
      <c r="AF6" s="204"/>
      <c r="AG6" s="204"/>
      <c r="AH6" s="204"/>
      <c r="AI6" s="204"/>
      <c r="AJ6" s="204"/>
      <c r="AK6" s="204"/>
      <c r="AL6" s="204"/>
      <c r="AM6" s="204"/>
      <c r="AN6" s="204"/>
    </row>
    <row r="7" spans="1:40" ht="18" customHeight="1" x14ac:dyDescent="0.25">
      <c r="A7" s="4"/>
      <c r="L7" s="102"/>
      <c r="M7" s="103"/>
      <c r="N7" s="103"/>
      <c r="O7" s="103"/>
      <c r="P7" s="103"/>
      <c r="Q7" s="103"/>
      <c r="R7" s="103"/>
      <c r="S7" s="103"/>
      <c r="T7" s="104"/>
      <c r="U7" s="199"/>
      <c r="V7" s="203"/>
      <c r="W7" s="203"/>
      <c r="X7" s="203"/>
      <c r="Y7" s="203"/>
      <c r="Z7" s="203"/>
      <c r="AA7" s="203"/>
      <c r="AB7" s="203"/>
      <c r="AC7" s="204"/>
      <c r="AD7" s="204"/>
      <c r="AE7" s="204"/>
      <c r="AF7" s="204"/>
      <c r="AG7" s="204"/>
      <c r="AH7" s="204"/>
      <c r="AI7" s="204"/>
      <c r="AJ7" s="204"/>
      <c r="AK7" s="204"/>
      <c r="AL7" s="204"/>
      <c r="AM7" s="204"/>
      <c r="AN7" s="204"/>
    </row>
    <row r="8" spans="1:40" ht="18" customHeight="1" x14ac:dyDescent="0.25">
      <c r="A8" s="4"/>
      <c r="L8" s="102"/>
      <c r="M8" s="103"/>
      <c r="N8" s="103"/>
      <c r="O8" s="103"/>
      <c r="P8" s="103"/>
      <c r="Q8" s="103"/>
      <c r="R8" s="103"/>
      <c r="S8" s="103"/>
      <c r="T8" s="104"/>
      <c r="U8" s="199"/>
      <c r="V8" s="203"/>
      <c r="W8" s="203"/>
      <c r="X8" s="203"/>
      <c r="Y8" s="203"/>
      <c r="Z8" s="203"/>
      <c r="AA8" s="203"/>
      <c r="AB8" s="203"/>
      <c r="AC8" s="204"/>
      <c r="AD8" s="204"/>
      <c r="AE8" s="204"/>
      <c r="AF8" s="204"/>
      <c r="AG8" s="204"/>
      <c r="AH8" s="204"/>
      <c r="AI8" s="204"/>
      <c r="AJ8" s="204"/>
      <c r="AK8" s="204"/>
      <c r="AL8" s="204"/>
      <c r="AM8" s="204"/>
      <c r="AN8" s="204"/>
    </row>
    <row r="9" spans="1:40" ht="18" customHeight="1" x14ac:dyDescent="0.25">
      <c r="A9" s="4"/>
      <c r="K9" s="6"/>
      <c r="L9" s="102"/>
      <c r="M9" s="103"/>
      <c r="N9" s="103"/>
      <c r="O9" s="103"/>
      <c r="P9" s="103"/>
      <c r="Q9" s="103"/>
      <c r="R9" s="103"/>
      <c r="S9" s="103"/>
      <c r="T9" s="104"/>
      <c r="U9" s="200"/>
      <c r="V9" s="204"/>
      <c r="W9" s="204"/>
      <c r="X9" s="204"/>
      <c r="Y9" s="204"/>
      <c r="Z9" s="204"/>
      <c r="AA9" s="204"/>
      <c r="AB9" s="204"/>
      <c r="AC9" s="204"/>
      <c r="AD9" s="204"/>
      <c r="AE9" s="204"/>
      <c r="AF9" s="204"/>
      <c r="AG9" s="204"/>
      <c r="AH9" s="204"/>
      <c r="AI9" s="204"/>
      <c r="AJ9" s="204"/>
      <c r="AK9" s="204"/>
      <c r="AL9" s="204"/>
      <c r="AM9" s="204"/>
      <c r="AN9" s="204"/>
    </row>
    <row r="10" spans="1:40" ht="18" customHeight="1" thickBot="1" x14ac:dyDescent="0.3">
      <c r="A10" s="14"/>
      <c r="B10" s="15"/>
      <c r="C10" s="16"/>
      <c r="D10" s="16"/>
      <c r="E10" s="16"/>
      <c r="K10" s="6"/>
      <c r="L10" s="102"/>
      <c r="M10" s="103"/>
      <c r="N10" s="103"/>
      <c r="O10" s="103"/>
      <c r="P10" s="103"/>
      <c r="Q10" s="103"/>
      <c r="R10" s="103"/>
      <c r="S10" s="103"/>
      <c r="T10" s="104"/>
      <c r="U10" s="201"/>
      <c r="V10" s="204"/>
      <c r="W10" s="204"/>
      <c r="X10" s="204"/>
      <c r="Y10" s="204"/>
      <c r="Z10" s="204"/>
      <c r="AA10" s="204"/>
      <c r="AB10" s="204"/>
      <c r="AC10" s="204"/>
      <c r="AD10" s="204"/>
      <c r="AE10" s="204"/>
      <c r="AF10" s="204"/>
      <c r="AG10" s="204"/>
      <c r="AH10" s="204"/>
      <c r="AI10" s="204"/>
      <c r="AJ10" s="204"/>
      <c r="AK10" s="204"/>
      <c r="AL10" s="204"/>
      <c r="AM10" s="204"/>
      <c r="AN10" s="204"/>
    </row>
    <row r="11" spans="1:40" ht="18" customHeight="1" thickBot="1" x14ac:dyDescent="0.3">
      <c r="A11" s="4"/>
      <c r="B11" s="108" t="s">
        <v>71</v>
      </c>
      <c r="C11" s="109"/>
      <c r="D11" s="109"/>
      <c r="E11" s="109"/>
      <c r="F11" s="109"/>
      <c r="G11" s="109"/>
      <c r="H11" s="110"/>
      <c r="J11" s="111"/>
      <c r="K11" s="111"/>
      <c r="L11" s="102"/>
      <c r="M11" s="103"/>
      <c r="N11" s="103"/>
      <c r="O11" s="103"/>
      <c r="P11" s="103"/>
      <c r="Q11" s="103"/>
      <c r="R11" s="103"/>
      <c r="S11" s="103"/>
      <c r="T11" s="104"/>
      <c r="U11" s="201"/>
      <c r="V11" s="204"/>
      <c r="W11" s="204"/>
      <c r="X11" s="204"/>
      <c r="Y11" s="204"/>
      <c r="Z11" s="204"/>
      <c r="AA11" s="204"/>
      <c r="AB11" s="204"/>
      <c r="AC11" s="204"/>
      <c r="AD11" s="204"/>
      <c r="AE11" s="204"/>
      <c r="AF11" s="204"/>
      <c r="AG11" s="204"/>
      <c r="AH11" s="204"/>
      <c r="AI11" s="204"/>
      <c r="AJ11" s="204"/>
      <c r="AK11" s="204"/>
      <c r="AL11" s="204"/>
      <c r="AM11" s="204"/>
      <c r="AN11" s="204"/>
    </row>
    <row r="12" spans="1:40" ht="18" customHeight="1" x14ac:dyDescent="0.25">
      <c r="A12" s="4"/>
      <c r="B12" s="112" t="s">
        <v>69</v>
      </c>
      <c r="C12" s="18" t="s">
        <v>4</v>
      </c>
      <c r="D12" s="115" t="s">
        <v>77</v>
      </c>
      <c r="E12" s="116"/>
      <c r="F12" s="116"/>
      <c r="G12" s="117"/>
      <c r="H12" s="2"/>
      <c r="J12" s="111"/>
      <c r="K12" s="111"/>
      <c r="L12" s="102"/>
      <c r="M12" s="103"/>
      <c r="N12" s="103"/>
      <c r="O12" s="103"/>
      <c r="P12" s="103"/>
      <c r="Q12" s="103"/>
      <c r="R12" s="103"/>
      <c r="S12" s="103"/>
      <c r="T12" s="104"/>
      <c r="U12" s="201"/>
      <c r="V12" s="204"/>
      <c r="W12" s="204"/>
      <c r="X12" s="204"/>
      <c r="Y12" s="204"/>
      <c r="Z12" s="204"/>
      <c r="AA12" s="204"/>
      <c r="AB12" s="204"/>
      <c r="AC12" s="204"/>
      <c r="AD12" s="204"/>
      <c r="AE12" s="204"/>
      <c r="AF12" s="204"/>
      <c r="AG12" s="204"/>
      <c r="AH12" s="204"/>
      <c r="AI12" s="204"/>
      <c r="AJ12" s="204"/>
      <c r="AK12" s="204"/>
      <c r="AL12" s="204"/>
      <c r="AM12" s="204"/>
      <c r="AN12" s="204"/>
    </row>
    <row r="13" spans="1:40" ht="18" customHeight="1" x14ac:dyDescent="0.25">
      <c r="A13" s="4"/>
      <c r="B13" s="113"/>
      <c r="C13" s="19" t="s">
        <v>6</v>
      </c>
      <c r="D13" s="118" t="s">
        <v>79</v>
      </c>
      <c r="E13" s="119"/>
      <c r="F13" s="119"/>
      <c r="G13" s="120"/>
      <c r="H13" s="1"/>
      <c r="J13" s="111"/>
      <c r="K13" s="111"/>
      <c r="L13" s="102"/>
      <c r="M13" s="103"/>
      <c r="N13" s="103"/>
      <c r="O13" s="103"/>
      <c r="P13" s="103"/>
      <c r="Q13" s="103"/>
      <c r="R13" s="103"/>
      <c r="S13" s="103"/>
      <c r="T13" s="104"/>
      <c r="U13" s="201"/>
      <c r="V13" s="204"/>
      <c r="W13" s="204"/>
      <c r="X13" s="204"/>
      <c r="Y13" s="204"/>
      <c r="Z13" s="204"/>
      <c r="AA13" s="204"/>
      <c r="AB13" s="204"/>
      <c r="AC13" s="204"/>
      <c r="AD13" s="204"/>
      <c r="AE13" s="204"/>
      <c r="AF13" s="204"/>
      <c r="AG13" s="204"/>
      <c r="AH13" s="204"/>
      <c r="AI13" s="204"/>
      <c r="AJ13" s="204"/>
      <c r="AK13" s="204"/>
      <c r="AL13" s="204"/>
      <c r="AM13" s="204"/>
      <c r="AN13" s="204"/>
    </row>
    <row r="14" spans="1:40" ht="18" customHeight="1" x14ac:dyDescent="0.25">
      <c r="A14" s="4"/>
      <c r="B14" s="113"/>
      <c r="C14" s="19" t="s">
        <v>7</v>
      </c>
      <c r="D14" s="118" t="s">
        <v>78</v>
      </c>
      <c r="E14" s="119"/>
      <c r="F14" s="119"/>
      <c r="G14" s="120"/>
      <c r="H14" s="1"/>
      <c r="J14" s="20"/>
      <c r="K14" s="21"/>
      <c r="L14" s="102"/>
      <c r="M14" s="103"/>
      <c r="N14" s="103"/>
      <c r="O14" s="103"/>
      <c r="P14" s="103"/>
      <c r="Q14" s="103"/>
      <c r="R14" s="103"/>
      <c r="S14" s="103"/>
      <c r="T14" s="104"/>
      <c r="U14" s="201"/>
      <c r="V14" s="204"/>
      <c r="W14" s="204"/>
      <c r="X14" s="204"/>
      <c r="Y14" s="204"/>
      <c r="Z14" s="204"/>
      <c r="AA14" s="204"/>
      <c r="AB14" s="204"/>
      <c r="AC14" s="204"/>
      <c r="AD14" s="204"/>
      <c r="AE14" s="204"/>
      <c r="AF14" s="204"/>
      <c r="AG14" s="204"/>
      <c r="AH14" s="204"/>
      <c r="AI14" s="204"/>
      <c r="AJ14" s="204"/>
      <c r="AK14" s="204"/>
      <c r="AL14" s="204"/>
      <c r="AM14" s="204"/>
      <c r="AN14" s="204"/>
    </row>
    <row r="15" spans="1:40" ht="18" customHeight="1" x14ac:dyDescent="0.25">
      <c r="A15" s="4"/>
      <c r="B15" s="113"/>
      <c r="C15" s="19" t="s">
        <v>5</v>
      </c>
      <c r="D15" s="118" t="s">
        <v>80</v>
      </c>
      <c r="E15" s="119"/>
      <c r="F15" s="119"/>
      <c r="G15" s="120"/>
      <c r="H15" s="1"/>
      <c r="K15" s="6"/>
      <c r="L15" s="102"/>
      <c r="M15" s="103"/>
      <c r="N15" s="103"/>
      <c r="O15" s="103"/>
      <c r="P15" s="103"/>
      <c r="Q15" s="103"/>
      <c r="R15" s="103"/>
      <c r="S15" s="103"/>
      <c r="T15" s="104"/>
      <c r="U15" s="201"/>
      <c r="V15" s="204"/>
      <c r="W15" s="204"/>
      <c r="X15" s="204"/>
      <c r="Y15" s="204"/>
      <c r="Z15" s="204"/>
      <c r="AA15" s="204"/>
      <c r="AB15" s="204"/>
      <c r="AC15" s="204"/>
      <c r="AD15" s="204"/>
      <c r="AE15" s="204"/>
      <c r="AF15" s="204"/>
      <c r="AG15" s="204"/>
      <c r="AH15" s="204"/>
      <c r="AI15" s="204"/>
      <c r="AJ15" s="204"/>
      <c r="AK15" s="204"/>
      <c r="AL15" s="204"/>
      <c r="AM15" s="204"/>
      <c r="AN15" s="204"/>
    </row>
    <row r="16" spans="1:40" ht="18" customHeight="1" thickBot="1" x14ac:dyDescent="0.3">
      <c r="A16" s="4"/>
      <c r="B16" s="114"/>
      <c r="C16" s="22" t="s">
        <v>18</v>
      </c>
      <c r="D16" s="23" t="s">
        <v>81</v>
      </c>
      <c r="E16" s="24"/>
      <c r="F16" s="24"/>
      <c r="G16" s="25"/>
      <c r="H16" s="3"/>
      <c r="K16" s="6"/>
      <c r="L16" s="102"/>
      <c r="M16" s="103"/>
      <c r="N16" s="103"/>
      <c r="O16" s="103"/>
      <c r="P16" s="103"/>
      <c r="Q16" s="103"/>
      <c r="R16" s="103"/>
      <c r="S16" s="103"/>
      <c r="T16" s="104"/>
      <c r="U16" s="201"/>
      <c r="V16" s="204"/>
      <c r="W16" s="205" t="s">
        <v>0</v>
      </c>
      <c r="X16" s="206" t="e">
        <f>G35^2+G42^2</f>
        <v>#DIV/0!</v>
      </c>
      <c r="Y16" s="204"/>
      <c r="Z16" s="204"/>
      <c r="AA16" s="204"/>
      <c r="AB16" s="204"/>
      <c r="AC16" s="204"/>
      <c r="AD16" s="204"/>
      <c r="AE16" s="204"/>
      <c r="AF16" s="204"/>
      <c r="AG16" s="204"/>
      <c r="AH16" s="204"/>
      <c r="AI16" s="204"/>
      <c r="AJ16" s="204"/>
      <c r="AK16" s="204"/>
      <c r="AL16" s="204"/>
      <c r="AM16" s="204"/>
      <c r="AN16" s="204"/>
    </row>
    <row r="17" spans="1:40" ht="18" customHeight="1" x14ac:dyDescent="0.25">
      <c r="A17" s="4"/>
      <c r="B17" s="112" t="s">
        <v>70</v>
      </c>
      <c r="C17" s="29" t="s">
        <v>10</v>
      </c>
      <c r="D17" s="123" t="s">
        <v>83</v>
      </c>
      <c r="E17" s="124"/>
      <c r="F17" s="124"/>
      <c r="G17" s="125"/>
      <c r="H17" s="92"/>
      <c r="K17" s="6"/>
      <c r="L17" s="102"/>
      <c r="M17" s="103"/>
      <c r="N17" s="103"/>
      <c r="O17" s="103"/>
      <c r="P17" s="103"/>
      <c r="Q17" s="103"/>
      <c r="R17" s="103"/>
      <c r="S17" s="103"/>
      <c r="T17" s="104"/>
      <c r="U17" s="201"/>
      <c r="V17" s="204"/>
      <c r="W17" s="205" t="s">
        <v>1</v>
      </c>
      <c r="X17" s="206" t="e">
        <f>2*G35*G38+2*G42*G45+G49</f>
        <v>#DIV/0!</v>
      </c>
      <c r="Y17" s="204"/>
      <c r="Z17" s="204"/>
      <c r="AA17" s="204"/>
      <c r="AB17" s="204"/>
      <c r="AC17" s="204"/>
      <c r="AD17" s="204"/>
      <c r="AE17" s="204"/>
      <c r="AF17" s="204"/>
      <c r="AG17" s="204"/>
      <c r="AH17" s="204"/>
      <c r="AI17" s="204"/>
      <c r="AJ17" s="204"/>
      <c r="AK17" s="204"/>
      <c r="AL17" s="204"/>
      <c r="AM17" s="204"/>
      <c r="AN17" s="204"/>
    </row>
    <row r="18" spans="1:40" ht="18" customHeight="1" x14ac:dyDescent="0.25">
      <c r="A18" s="4"/>
      <c r="B18" s="121"/>
      <c r="C18" s="32" t="s">
        <v>11</v>
      </c>
      <c r="D18" s="126" t="s">
        <v>85</v>
      </c>
      <c r="E18" s="127"/>
      <c r="F18" s="127"/>
      <c r="G18" s="128"/>
      <c r="H18" s="1"/>
      <c r="K18" s="6"/>
      <c r="L18" s="102"/>
      <c r="M18" s="103"/>
      <c r="N18" s="103"/>
      <c r="O18" s="103"/>
      <c r="P18" s="103"/>
      <c r="Q18" s="103"/>
      <c r="R18" s="103"/>
      <c r="S18" s="103"/>
      <c r="T18" s="104"/>
      <c r="U18" s="201"/>
      <c r="V18" s="204"/>
      <c r="W18" s="205" t="s">
        <v>2</v>
      </c>
      <c r="X18" s="206" t="e">
        <f>G38^2+G45^2</f>
        <v>#DIV/0!</v>
      </c>
      <c r="Y18" s="204"/>
      <c r="Z18" s="204"/>
      <c r="AA18" s="204"/>
      <c r="AB18" s="204"/>
      <c r="AC18" s="204"/>
      <c r="AD18" s="204"/>
      <c r="AE18" s="204"/>
      <c r="AF18" s="204"/>
      <c r="AG18" s="204"/>
      <c r="AH18" s="204"/>
      <c r="AI18" s="204"/>
      <c r="AJ18" s="204"/>
      <c r="AK18" s="204"/>
      <c r="AL18" s="204"/>
      <c r="AM18" s="204"/>
      <c r="AN18" s="204"/>
    </row>
    <row r="19" spans="1:40" ht="18" customHeight="1" thickBot="1" x14ac:dyDescent="0.3">
      <c r="A19" s="4"/>
      <c r="B19" s="121"/>
      <c r="C19" s="35" t="s">
        <v>9</v>
      </c>
      <c r="D19" s="129" t="s">
        <v>84</v>
      </c>
      <c r="E19" s="130"/>
      <c r="F19" s="130"/>
      <c r="G19" s="131"/>
      <c r="H19" s="93"/>
      <c r="K19" s="6"/>
      <c r="L19" s="105"/>
      <c r="M19" s="106"/>
      <c r="N19" s="106"/>
      <c r="O19" s="106"/>
      <c r="P19" s="106"/>
      <c r="Q19" s="106"/>
      <c r="R19" s="106"/>
      <c r="S19" s="106"/>
      <c r="T19" s="107"/>
      <c r="U19" s="202"/>
      <c r="V19" s="204"/>
      <c r="W19" s="204"/>
      <c r="X19" s="204"/>
      <c r="Y19" s="204"/>
      <c r="Z19" s="204"/>
      <c r="AA19" s="204"/>
      <c r="AB19" s="204"/>
      <c r="AC19" s="204"/>
      <c r="AD19" s="204"/>
      <c r="AE19" s="204"/>
      <c r="AF19" s="204"/>
      <c r="AG19" s="204"/>
      <c r="AH19" s="204"/>
      <c r="AI19" s="204"/>
      <c r="AJ19" s="204"/>
      <c r="AK19" s="204"/>
      <c r="AL19" s="204"/>
      <c r="AM19" s="204"/>
      <c r="AN19" s="204"/>
    </row>
    <row r="20" spans="1:40" ht="18" customHeight="1" x14ac:dyDescent="0.25">
      <c r="A20" s="4"/>
      <c r="B20" s="121"/>
      <c r="C20" s="37" t="s">
        <v>12</v>
      </c>
      <c r="D20" s="132" t="s">
        <v>82</v>
      </c>
      <c r="E20" s="133"/>
      <c r="F20" s="133"/>
      <c r="G20" s="134"/>
      <c r="H20" s="2"/>
      <c r="K20" s="6"/>
      <c r="L20" s="6"/>
      <c r="M20" s="6"/>
      <c r="N20" s="6"/>
      <c r="O20" s="6"/>
      <c r="P20" s="6"/>
      <c r="Q20" s="6"/>
      <c r="R20" s="6"/>
      <c r="S20" s="38"/>
      <c r="T20" s="38"/>
      <c r="U20" s="202"/>
      <c r="V20" s="204"/>
      <c r="W20" s="204"/>
      <c r="X20" s="204"/>
      <c r="Y20" s="204"/>
      <c r="Z20" s="204"/>
      <c r="AA20" s="204"/>
      <c r="AB20" s="204"/>
      <c r="AC20" s="204"/>
      <c r="AD20" s="204"/>
      <c r="AE20" s="204"/>
      <c r="AF20" s="204"/>
      <c r="AG20" s="204"/>
      <c r="AH20" s="204"/>
      <c r="AI20" s="204"/>
      <c r="AJ20" s="204"/>
      <c r="AK20" s="204"/>
      <c r="AL20" s="204"/>
      <c r="AM20" s="204"/>
      <c r="AN20" s="204"/>
    </row>
    <row r="21" spans="1:40" ht="18" customHeight="1" thickBot="1" x14ac:dyDescent="0.3">
      <c r="A21" s="4"/>
      <c r="B21" s="121"/>
      <c r="C21" s="39" t="s">
        <v>13</v>
      </c>
      <c r="D21" s="135" t="s">
        <v>86</v>
      </c>
      <c r="E21" s="136"/>
      <c r="F21" s="136"/>
      <c r="G21" s="137"/>
      <c r="H21" s="1"/>
      <c r="K21" s="6"/>
      <c r="L21" s="10"/>
      <c r="M21" s="10"/>
      <c r="Q21" s="11"/>
      <c r="R21" s="11"/>
      <c r="S21" s="11"/>
      <c r="T21" s="11"/>
      <c r="U21" s="202"/>
      <c r="V21" s="204"/>
      <c r="W21" s="204"/>
      <c r="X21" s="204"/>
      <c r="Y21" s="204"/>
      <c r="Z21" s="204"/>
      <c r="AA21" s="204"/>
      <c r="AB21" s="204"/>
      <c r="AC21" s="204"/>
      <c r="AD21" s="204"/>
      <c r="AE21" s="204"/>
      <c r="AF21" s="204"/>
      <c r="AG21" s="204"/>
      <c r="AH21" s="204"/>
      <c r="AI21" s="204"/>
      <c r="AJ21" s="204"/>
      <c r="AK21" s="204"/>
      <c r="AL21" s="204"/>
      <c r="AM21" s="204"/>
      <c r="AN21" s="204"/>
    </row>
    <row r="22" spans="1:40" ht="18" customHeight="1" thickBot="1" x14ac:dyDescent="0.3">
      <c r="A22" s="4"/>
      <c r="B22" s="121"/>
      <c r="C22" s="40" t="s">
        <v>14</v>
      </c>
      <c r="D22" s="138" t="s">
        <v>87</v>
      </c>
      <c r="E22" s="139"/>
      <c r="F22" s="139"/>
      <c r="G22" s="140"/>
      <c r="H22" s="3"/>
      <c r="L22" s="141" t="s">
        <v>76</v>
      </c>
      <c r="M22" s="142"/>
      <c r="N22" s="142"/>
      <c r="O22" s="142"/>
      <c r="P22" s="142"/>
      <c r="Q22" s="142"/>
      <c r="R22" s="142"/>
      <c r="S22" s="142"/>
      <c r="T22" s="143"/>
      <c r="U22" s="202"/>
      <c r="V22" s="204"/>
      <c r="W22" s="204"/>
      <c r="X22" s="204"/>
      <c r="Y22" s="204"/>
      <c r="Z22" s="204"/>
      <c r="AA22" s="204"/>
      <c r="AB22" s="204"/>
      <c r="AC22" s="204"/>
      <c r="AD22" s="204"/>
      <c r="AE22" s="204"/>
      <c r="AF22" s="204"/>
      <c r="AG22" s="204"/>
      <c r="AH22" s="204"/>
      <c r="AI22" s="204"/>
      <c r="AJ22" s="204"/>
      <c r="AK22" s="204"/>
      <c r="AL22" s="204"/>
      <c r="AM22" s="204"/>
      <c r="AN22" s="204"/>
    </row>
    <row r="23" spans="1:40" ht="18" customHeight="1" x14ac:dyDescent="0.25">
      <c r="A23" s="4"/>
      <c r="B23" s="121"/>
      <c r="C23" s="41" t="s">
        <v>15</v>
      </c>
      <c r="D23" s="144" t="s">
        <v>88</v>
      </c>
      <c r="E23" s="145"/>
      <c r="F23" s="145"/>
      <c r="G23" s="146"/>
      <c r="H23" s="92"/>
      <c r="J23"/>
      <c r="L23" s="147" t="s">
        <v>67</v>
      </c>
      <c r="M23" s="148"/>
      <c r="N23" s="148"/>
      <c r="O23" s="148"/>
      <c r="P23" s="148"/>
      <c r="Q23" s="148"/>
      <c r="R23" s="148"/>
      <c r="S23" s="148"/>
      <c r="T23" s="149"/>
      <c r="U23" s="202"/>
      <c r="V23" s="204"/>
      <c r="W23" s="204"/>
      <c r="X23" s="204"/>
      <c r="Y23" s="204"/>
      <c r="Z23" s="204"/>
      <c r="AA23" s="204"/>
      <c r="AB23" s="204"/>
      <c r="AC23" s="204"/>
      <c r="AD23" s="204"/>
      <c r="AE23" s="204"/>
      <c r="AF23" s="204"/>
      <c r="AG23" s="204"/>
      <c r="AH23" s="204"/>
      <c r="AI23" s="204"/>
      <c r="AJ23" s="204"/>
      <c r="AK23" s="204"/>
      <c r="AL23" s="204"/>
      <c r="AM23" s="204"/>
      <c r="AN23" s="204"/>
    </row>
    <row r="24" spans="1:40" ht="18" customHeight="1" thickBot="1" x14ac:dyDescent="0.3">
      <c r="A24" s="4"/>
      <c r="B24" s="121"/>
      <c r="C24" s="42" t="s">
        <v>16</v>
      </c>
      <c r="D24" s="150" t="s">
        <v>89</v>
      </c>
      <c r="E24" s="151"/>
      <c r="F24" s="151"/>
      <c r="G24" s="152"/>
      <c r="H24" s="1"/>
      <c r="L24" s="153" t="s">
        <v>68</v>
      </c>
      <c r="M24" s="154"/>
      <c r="N24" s="154"/>
      <c r="O24" s="154"/>
      <c r="P24" s="154"/>
      <c r="Q24" s="154"/>
      <c r="R24" s="154"/>
      <c r="S24" s="154"/>
      <c r="T24" s="155"/>
      <c r="U24" s="202"/>
      <c r="V24" s="204"/>
      <c r="W24" s="204"/>
      <c r="X24" s="204"/>
      <c r="Y24" s="204"/>
      <c r="Z24" s="204"/>
      <c r="AA24" s="204"/>
      <c r="AB24" s="204"/>
      <c r="AC24" s="204"/>
      <c r="AD24" s="204"/>
      <c r="AE24" s="204"/>
      <c r="AF24" s="204"/>
      <c r="AG24" s="204"/>
      <c r="AH24" s="204"/>
      <c r="AI24" s="204"/>
      <c r="AJ24" s="204"/>
      <c r="AK24" s="204"/>
      <c r="AL24" s="204"/>
      <c r="AM24" s="204"/>
      <c r="AN24" s="204"/>
    </row>
    <row r="25" spans="1:40" ht="18" customHeight="1" thickBot="1" x14ac:dyDescent="0.3">
      <c r="A25" s="4"/>
      <c r="B25" s="122"/>
      <c r="C25" s="43" t="s">
        <v>17</v>
      </c>
      <c r="D25" s="156" t="s">
        <v>90</v>
      </c>
      <c r="E25" s="157"/>
      <c r="F25" s="157"/>
      <c r="G25" s="158"/>
      <c r="H25" s="3"/>
      <c r="J25" s="44"/>
      <c r="K25" s="45"/>
      <c r="L25" s="46"/>
      <c r="M25" s="46"/>
      <c r="N25" s="46"/>
      <c r="O25" s="46"/>
      <c r="P25" s="46"/>
      <c r="Q25" s="46"/>
      <c r="R25" s="46"/>
      <c r="S25" s="46"/>
      <c r="T25" s="46"/>
      <c r="U25" s="202"/>
      <c r="V25" s="204"/>
      <c r="W25" s="204"/>
      <c r="X25" s="204"/>
      <c r="Y25" s="204"/>
      <c r="Z25" s="204"/>
      <c r="AA25" s="204"/>
      <c r="AB25" s="204"/>
      <c r="AC25" s="204"/>
      <c r="AD25" s="204"/>
      <c r="AE25" s="204"/>
      <c r="AF25" s="204"/>
      <c r="AG25" s="204"/>
      <c r="AH25" s="204"/>
      <c r="AI25" s="204"/>
      <c r="AJ25" s="204"/>
      <c r="AK25" s="204"/>
      <c r="AL25" s="204"/>
      <c r="AM25" s="204"/>
      <c r="AN25" s="204"/>
    </row>
    <row r="26" spans="1:40" ht="18" customHeight="1" thickBot="1" x14ac:dyDescent="0.3">
      <c r="A26" s="4"/>
      <c r="L26" s="47"/>
      <c r="M26" s="47"/>
      <c r="N26" s="47"/>
      <c r="O26" s="47"/>
      <c r="P26" s="47"/>
      <c r="Q26" s="47"/>
      <c r="R26" s="47"/>
      <c r="S26" s="47"/>
      <c r="T26" s="47"/>
      <c r="U26" s="202"/>
      <c r="V26" s="204"/>
      <c r="W26" s="204"/>
      <c r="X26" s="204"/>
      <c r="Y26" s="204"/>
      <c r="Z26" s="204"/>
      <c r="AA26" s="204"/>
      <c r="AB26" s="204"/>
      <c r="AC26" s="204"/>
      <c r="AD26" s="204"/>
      <c r="AE26" s="204"/>
      <c r="AF26" s="204"/>
      <c r="AG26" s="204"/>
      <c r="AH26" s="204"/>
      <c r="AI26" s="204"/>
      <c r="AJ26" s="204"/>
      <c r="AK26" s="204"/>
      <c r="AL26" s="204"/>
      <c r="AM26" s="204"/>
      <c r="AN26" s="204"/>
    </row>
    <row r="27" spans="1:40" ht="18" customHeight="1" thickBot="1" x14ac:dyDescent="0.3">
      <c r="A27" s="4"/>
      <c r="C27" s="48" t="s">
        <v>8</v>
      </c>
      <c r="D27" s="159" t="s">
        <v>72</v>
      </c>
      <c r="E27" s="160"/>
      <c r="F27" s="160"/>
      <c r="G27" s="161"/>
      <c r="H27" s="94" t="e">
        <f>((((-X17)+((X17^2-4*X16*X18)^(1/2)))/(2*X16))^(1/2))*3^(1/2)</f>
        <v>#DIV/0!</v>
      </c>
      <c r="I27" s="49"/>
      <c r="J27" s="50"/>
      <c r="K27" s="50"/>
      <c r="L27" s="47"/>
      <c r="M27" s="47"/>
      <c r="N27" s="47"/>
      <c r="O27" s="47"/>
      <c r="P27" s="47"/>
      <c r="Q27" s="47"/>
      <c r="R27" s="47"/>
      <c r="S27" s="47"/>
      <c r="T27" s="47"/>
      <c r="U27" s="202"/>
      <c r="V27" s="204"/>
      <c r="W27" s="204"/>
      <c r="X27" s="204"/>
      <c r="Y27" s="204"/>
      <c r="Z27" s="204"/>
      <c r="AA27" s="204"/>
      <c r="AB27" s="204"/>
      <c r="AC27" s="204"/>
      <c r="AD27" s="204"/>
      <c r="AE27" s="204"/>
      <c r="AF27" s="204"/>
      <c r="AG27" s="204"/>
      <c r="AH27" s="204"/>
      <c r="AI27" s="204"/>
      <c r="AJ27" s="204"/>
      <c r="AK27" s="204"/>
      <c r="AL27" s="204"/>
      <c r="AM27" s="204"/>
      <c r="AN27" s="204"/>
    </row>
    <row r="28" spans="1:40" ht="18" customHeight="1" x14ac:dyDescent="0.25">
      <c r="A28" s="4"/>
      <c r="B28" s="202"/>
      <c r="C28" s="202"/>
      <c r="D28" s="202"/>
      <c r="E28" s="202"/>
      <c r="F28" s="202"/>
      <c r="G28" s="202"/>
      <c r="H28" s="202"/>
      <c r="I28" s="202"/>
      <c r="J28" s="202"/>
      <c r="K28" s="202"/>
      <c r="L28" s="207"/>
      <c r="M28" s="207"/>
      <c r="N28" s="207"/>
      <c r="O28" s="207"/>
      <c r="P28" s="207"/>
      <c r="Q28" s="207"/>
      <c r="R28" s="207"/>
      <c r="S28" s="207"/>
      <c r="T28" s="207"/>
      <c r="U28" s="202"/>
      <c r="V28" s="204"/>
      <c r="W28" s="204"/>
      <c r="X28" s="204"/>
      <c r="Y28" s="204"/>
      <c r="Z28" s="204"/>
      <c r="AA28" s="204"/>
      <c r="AB28" s="204"/>
      <c r="AC28" s="204"/>
      <c r="AD28" s="204"/>
      <c r="AE28" s="204"/>
      <c r="AF28" s="204"/>
      <c r="AG28" s="204"/>
      <c r="AH28" s="204"/>
      <c r="AI28" s="204"/>
      <c r="AJ28" s="204"/>
      <c r="AK28" s="204"/>
      <c r="AL28" s="204"/>
      <c r="AM28" s="204"/>
      <c r="AN28" s="204"/>
    </row>
    <row r="29" spans="1:40" s="204" customFormat="1" ht="18" customHeight="1" x14ac:dyDescent="0.25"/>
    <row r="30" spans="1:40" s="204" customFormat="1" ht="18" customHeight="1" x14ac:dyDescent="0.25">
      <c r="K30" s="208"/>
      <c r="L30" s="208"/>
      <c r="M30" s="208"/>
      <c r="N30" s="208"/>
      <c r="O30" s="208"/>
      <c r="P30" s="208"/>
      <c r="Q30" s="208"/>
      <c r="R30" s="208"/>
      <c r="S30" s="208"/>
      <c r="T30" s="208"/>
    </row>
    <row r="31" spans="1:40" s="204" customFormat="1" ht="18" customHeight="1" x14ac:dyDescent="0.3">
      <c r="C31" s="209" t="s">
        <v>44</v>
      </c>
      <c r="D31" s="204" t="e">
        <f>H13*H12/H15</f>
        <v>#DIV/0!</v>
      </c>
      <c r="K31" s="208"/>
      <c r="L31" s="208"/>
      <c r="M31" s="208"/>
      <c r="N31" s="208"/>
      <c r="O31" s="210"/>
      <c r="P31" s="210"/>
      <c r="Q31" s="210"/>
      <c r="R31" s="210"/>
      <c r="S31" s="210"/>
      <c r="T31" s="210"/>
      <c r="U31" s="210"/>
      <c r="V31" s="210"/>
      <c r="W31" s="210"/>
    </row>
    <row r="32" spans="1:40" s="204" customFormat="1" ht="18" customHeight="1" x14ac:dyDescent="0.25">
      <c r="K32" s="208"/>
      <c r="L32" s="208"/>
      <c r="M32" s="208"/>
      <c r="N32" s="208"/>
      <c r="O32" s="211"/>
      <c r="P32" s="211"/>
      <c r="Q32" s="211"/>
      <c r="R32" s="211"/>
      <c r="S32" s="211"/>
      <c r="T32" s="211"/>
      <c r="U32" s="211"/>
      <c r="V32" s="211"/>
      <c r="W32" s="211"/>
    </row>
    <row r="33" spans="3:23" s="204" customFormat="1" ht="18" customHeight="1" x14ac:dyDescent="0.25">
      <c r="K33" s="208"/>
      <c r="L33" s="208"/>
      <c r="M33" s="208"/>
      <c r="N33" s="208"/>
      <c r="O33" s="211"/>
      <c r="P33" s="211"/>
      <c r="Q33" s="211"/>
      <c r="R33" s="211"/>
      <c r="S33" s="211"/>
      <c r="T33" s="211"/>
      <c r="U33" s="211"/>
      <c r="V33" s="211"/>
      <c r="W33" s="211"/>
    </row>
    <row r="34" spans="3:23" s="204" customFormat="1" ht="18" customHeight="1" x14ac:dyDescent="0.25">
      <c r="C34" s="209" t="s">
        <v>45</v>
      </c>
      <c r="D34" s="204" t="e">
        <f>H14*H12/H15</f>
        <v>#DIV/0!</v>
      </c>
      <c r="K34" s="208"/>
      <c r="L34" s="208"/>
      <c r="M34" s="208"/>
      <c r="N34" s="208"/>
      <c r="O34" s="211"/>
      <c r="P34" s="211"/>
      <c r="Q34" s="211"/>
      <c r="R34" s="211"/>
      <c r="S34" s="211"/>
      <c r="T34" s="211"/>
      <c r="U34" s="211"/>
      <c r="V34" s="211"/>
      <c r="W34" s="211"/>
    </row>
    <row r="35" spans="3:23" s="204" customFormat="1" ht="18" customHeight="1" x14ac:dyDescent="0.25">
      <c r="D35" s="212"/>
      <c r="F35" s="209" t="s">
        <v>43</v>
      </c>
      <c r="G35" s="204" t="e">
        <f>1+((IF(H20=0,0,(COS(D42-D50)/D47)))+(IF(H24=0,0,(COS(D42-D58)/D55))))*D39</f>
        <v>#DIV/0!</v>
      </c>
      <c r="K35" s="208"/>
      <c r="L35" s="208"/>
      <c r="M35" s="208"/>
      <c r="N35" s="208"/>
      <c r="O35" s="211"/>
      <c r="P35" s="211"/>
      <c r="Q35" s="211"/>
      <c r="R35" s="211"/>
      <c r="S35" s="211"/>
      <c r="T35" s="211"/>
      <c r="U35" s="211"/>
      <c r="V35" s="211"/>
      <c r="W35" s="211"/>
    </row>
    <row r="36" spans="3:23" s="204" customFormat="1" ht="18" customHeight="1" x14ac:dyDescent="0.25">
      <c r="C36" s="213" t="s">
        <v>46</v>
      </c>
      <c r="D36" s="212">
        <f>H16</f>
        <v>0</v>
      </c>
      <c r="K36" s="208"/>
      <c r="L36" s="208"/>
      <c r="M36" s="208"/>
      <c r="N36" s="208"/>
      <c r="O36" s="211"/>
      <c r="P36" s="211"/>
      <c r="Q36" s="211"/>
      <c r="R36" s="211"/>
      <c r="S36" s="211"/>
      <c r="T36" s="211"/>
      <c r="U36" s="211"/>
      <c r="V36" s="211"/>
      <c r="W36" s="211"/>
    </row>
    <row r="37" spans="3:23" s="204" customFormat="1" ht="18" customHeight="1" x14ac:dyDescent="0.25">
      <c r="K37" s="208"/>
      <c r="L37" s="208"/>
      <c r="M37" s="208"/>
      <c r="N37" s="208"/>
      <c r="O37" s="211"/>
      <c r="P37" s="211"/>
      <c r="Q37" s="211"/>
      <c r="R37" s="211"/>
      <c r="S37" s="211"/>
      <c r="T37" s="211"/>
      <c r="U37" s="211"/>
      <c r="V37" s="211"/>
      <c r="W37" s="211"/>
    </row>
    <row r="38" spans="3:23" s="204" customFormat="1" ht="18" customHeight="1" x14ac:dyDescent="0.25">
      <c r="F38" s="209" t="s">
        <v>47</v>
      </c>
      <c r="G38" s="204" t="e">
        <f>H17*1000*D39*COS(D42-D62)/3</f>
        <v>#DIV/0!</v>
      </c>
      <c r="K38" s="208"/>
      <c r="L38" s="208"/>
      <c r="M38" s="208"/>
      <c r="N38" s="208"/>
      <c r="O38" s="211"/>
      <c r="P38" s="211"/>
      <c r="Q38" s="211"/>
      <c r="R38" s="211"/>
      <c r="S38" s="211"/>
      <c r="T38" s="211"/>
      <c r="U38" s="211"/>
      <c r="V38" s="211"/>
      <c r="W38" s="211"/>
    </row>
    <row r="39" spans="3:23" s="204" customFormat="1" ht="18" customHeight="1" x14ac:dyDescent="0.25">
      <c r="C39" s="209" t="s">
        <v>48</v>
      </c>
      <c r="D39" s="214" t="e">
        <f>((D31^2)+(D34^2))^(1/2)</f>
        <v>#DIV/0!</v>
      </c>
      <c r="K39" s="208"/>
      <c r="L39" s="208"/>
      <c r="M39" s="208"/>
      <c r="N39" s="208"/>
      <c r="O39" s="211"/>
      <c r="P39" s="211"/>
      <c r="Q39" s="211"/>
      <c r="R39" s="211"/>
      <c r="S39" s="211"/>
      <c r="T39" s="211"/>
      <c r="U39" s="211"/>
      <c r="V39" s="211"/>
      <c r="W39" s="211"/>
    </row>
    <row r="40" spans="3:23" s="204" customFormat="1" ht="18" customHeight="1" x14ac:dyDescent="0.25">
      <c r="K40" s="208"/>
      <c r="L40" s="208"/>
      <c r="M40" s="208"/>
      <c r="N40" s="208"/>
      <c r="O40" s="211"/>
      <c r="P40" s="211"/>
      <c r="Q40" s="211"/>
      <c r="R40" s="211"/>
      <c r="S40" s="211"/>
      <c r="T40" s="211"/>
      <c r="U40" s="211"/>
      <c r="V40" s="211"/>
      <c r="W40" s="211"/>
    </row>
    <row r="41" spans="3:23" s="204" customFormat="1" ht="18" customHeight="1" x14ac:dyDescent="0.25">
      <c r="K41" s="208"/>
      <c r="L41" s="208"/>
      <c r="M41" s="208"/>
      <c r="N41" s="208"/>
      <c r="O41" s="211"/>
      <c r="P41" s="211"/>
      <c r="Q41" s="211"/>
      <c r="R41" s="211"/>
      <c r="S41" s="211"/>
      <c r="T41" s="211"/>
      <c r="U41" s="211"/>
      <c r="V41" s="211"/>
      <c r="W41" s="211"/>
    </row>
    <row r="42" spans="3:23" s="204" customFormat="1" ht="18" customHeight="1" x14ac:dyDescent="0.25">
      <c r="C42" s="215" t="s">
        <v>49</v>
      </c>
      <c r="D42" s="214" t="e">
        <f>ATAN(H14/H13)</f>
        <v>#DIV/0!</v>
      </c>
      <c r="F42" s="209" t="s">
        <v>50</v>
      </c>
      <c r="G42" s="204" t="e">
        <f>((IF(H20=0,0,(SIN(D42-D50)/D47)))+(IF(H24=0,0,SIN(D42-D58)/D55)))*D39</f>
        <v>#DIV/0!</v>
      </c>
      <c r="O42" s="211"/>
      <c r="P42" s="211"/>
      <c r="Q42" s="211"/>
      <c r="R42" s="211"/>
      <c r="S42" s="211"/>
      <c r="T42" s="211"/>
      <c r="U42" s="211"/>
      <c r="V42" s="211"/>
      <c r="W42" s="211"/>
    </row>
    <row r="43" spans="3:23" s="204" customFormat="1" ht="18" customHeight="1" x14ac:dyDescent="0.25">
      <c r="C43" s="216"/>
      <c r="D43" s="217" t="e">
        <f>DEGREES(D42)</f>
        <v>#DIV/0!</v>
      </c>
      <c r="O43" s="211"/>
      <c r="P43" s="211"/>
      <c r="Q43" s="211"/>
      <c r="R43" s="211"/>
      <c r="S43" s="211"/>
      <c r="T43" s="211"/>
      <c r="U43" s="211"/>
      <c r="V43" s="211"/>
      <c r="W43" s="211"/>
    </row>
    <row r="44" spans="3:23" s="204" customFormat="1" ht="18" customHeight="1" x14ac:dyDescent="0.25">
      <c r="O44" s="211"/>
      <c r="P44" s="211"/>
      <c r="Q44" s="211"/>
      <c r="R44" s="211"/>
      <c r="S44" s="211"/>
      <c r="T44" s="211"/>
      <c r="U44" s="211"/>
      <c r="V44" s="211"/>
      <c r="W44" s="211"/>
    </row>
    <row r="45" spans="3:23" s="204" customFormat="1" ht="18" customHeight="1" x14ac:dyDescent="0.25">
      <c r="F45" s="209" t="s">
        <v>51</v>
      </c>
      <c r="G45" s="204" t="e">
        <f>H17*1000*D39*SIN(D42-D62)/3</f>
        <v>#DIV/0!</v>
      </c>
    </row>
    <row r="46" spans="3:23" s="204" customFormat="1" ht="18" customHeight="1" x14ac:dyDescent="0.25"/>
    <row r="47" spans="3:23" s="204" customFormat="1" ht="18" customHeight="1" x14ac:dyDescent="0.25">
      <c r="C47" s="209" t="s">
        <v>52</v>
      </c>
      <c r="D47" s="214" t="str">
        <f>IF(H20=0,"SEM CARGA",H21^2/(H20*1000))</f>
        <v>SEM CARGA</v>
      </c>
    </row>
    <row r="48" spans="3:23" s="204" customFormat="1" ht="18" customHeight="1" x14ac:dyDescent="0.25"/>
    <row r="49" spans="3:10" s="204" customFormat="1" ht="18" customHeight="1" x14ac:dyDescent="0.25">
      <c r="C49" s="218" t="s">
        <v>3</v>
      </c>
      <c r="F49" s="209" t="s">
        <v>53</v>
      </c>
      <c r="G49" s="204">
        <f>-(D36^2)/3</f>
        <v>0</v>
      </c>
      <c r="I49" s="219"/>
      <c r="J49" s="219"/>
    </row>
    <row r="50" spans="3:10" s="204" customFormat="1" ht="18" customHeight="1" x14ac:dyDescent="0.25">
      <c r="C50" s="220" t="s">
        <v>54</v>
      </c>
      <c r="D50" s="214">
        <f>ACOS(H22)</f>
        <v>1.5707963267948966</v>
      </c>
    </row>
    <row r="51" spans="3:10" s="204" customFormat="1" ht="18" customHeight="1" x14ac:dyDescent="0.25">
      <c r="C51" s="221"/>
      <c r="D51" s="217">
        <f>DEGREES(D50)</f>
        <v>90</v>
      </c>
    </row>
    <row r="52" spans="3:10" s="204" customFormat="1" ht="18" customHeight="1" x14ac:dyDescent="0.25">
      <c r="G52" s="214"/>
    </row>
    <row r="53" spans="3:10" s="204" customFormat="1" ht="18" customHeight="1" x14ac:dyDescent="0.25">
      <c r="F53" s="219"/>
      <c r="G53" s="219"/>
      <c r="I53" s="219"/>
      <c r="J53" s="219"/>
    </row>
    <row r="54" spans="3:10" s="204" customFormat="1" ht="18" customHeight="1" x14ac:dyDescent="0.25"/>
    <row r="55" spans="3:10" s="204" customFormat="1" ht="18" customHeight="1" x14ac:dyDescent="0.25">
      <c r="C55" s="209" t="s">
        <v>55</v>
      </c>
      <c r="D55" s="222" t="str">
        <f>IF(H24=0,"INFINITO",H23/(H24*3^(1/2)))</f>
        <v>INFINITO</v>
      </c>
    </row>
    <row r="56" spans="3:10" s="204" customFormat="1" ht="18" customHeight="1" x14ac:dyDescent="0.25">
      <c r="D56" s="222"/>
    </row>
    <row r="57" spans="3:10" s="204" customFormat="1" ht="18" customHeight="1" x14ac:dyDescent="0.25">
      <c r="F57" s="219"/>
      <c r="G57" s="219"/>
      <c r="I57" s="219"/>
      <c r="J57" s="219"/>
    </row>
    <row r="58" spans="3:10" s="204" customFormat="1" ht="18" customHeight="1" x14ac:dyDescent="0.3">
      <c r="C58" s="223" t="s">
        <v>56</v>
      </c>
      <c r="D58" s="204">
        <f>ACOS(H25)</f>
        <v>1.5707963267948966</v>
      </c>
    </row>
    <row r="59" spans="3:10" s="204" customFormat="1" ht="18" customHeight="1" x14ac:dyDescent="0.25">
      <c r="D59" s="217">
        <f>DEGREES(D58)</f>
        <v>90</v>
      </c>
      <c r="J59" s="224" t="s">
        <v>3</v>
      </c>
    </row>
    <row r="60" spans="3:10" s="204" customFormat="1" ht="18" customHeight="1" x14ac:dyDescent="0.25">
      <c r="D60" s="217"/>
      <c r="J60" s="224" t="s">
        <v>3</v>
      </c>
    </row>
    <row r="61" spans="3:10" s="204" customFormat="1" ht="18" customHeight="1" x14ac:dyDescent="0.25">
      <c r="J61" s="225"/>
    </row>
    <row r="62" spans="3:10" s="204" customFormat="1" ht="18" customHeight="1" x14ac:dyDescent="0.3">
      <c r="C62" s="223" t="s">
        <v>57</v>
      </c>
      <c r="D62" s="204">
        <f>ACOS(H19)</f>
        <v>1.5707963267948966</v>
      </c>
    </row>
    <row r="63" spans="3:10" s="204" customFormat="1" ht="18" customHeight="1" x14ac:dyDescent="0.25">
      <c r="D63" s="217">
        <f>DEGREES(D62)</f>
        <v>90</v>
      </c>
    </row>
    <row r="64" spans="3:10" s="204" customFormat="1" ht="18" customHeight="1" x14ac:dyDescent="0.25">
      <c r="D64" s="217"/>
    </row>
    <row r="65" spans="2:5" s="204" customFormat="1" ht="18" customHeight="1" x14ac:dyDescent="0.3">
      <c r="C65" s="226" t="s">
        <v>73</v>
      </c>
      <c r="D65" s="227"/>
    </row>
    <row r="66" spans="2:5" s="204" customFormat="1" ht="18" customHeight="1" x14ac:dyDescent="0.25"/>
    <row r="67" spans="2:5" s="204" customFormat="1" ht="18" customHeight="1" x14ac:dyDescent="0.25"/>
    <row r="68" spans="2:5" s="204" customFormat="1" ht="18" customHeight="1" x14ac:dyDescent="0.25"/>
    <row r="69" spans="2:5" s="204" customFormat="1" ht="18" customHeight="1" x14ac:dyDescent="0.25">
      <c r="B69" s="228"/>
      <c r="C69" s="216" t="s">
        <v>46</v>
      </c>
      <c r="D69" s="229" t="e">
        <f>(((D70^2+E70^2)^(1/2))*3^(1/2))</f>
        <v>#DIV/0!</v>
      </c>
      <c r="E69" s="229"/>
    </row>
    <row r="70" spans="2:5" s="204" customFormat="1" ht="18" customHeight="1" x14ac:dyDescent="0.25">
      <c r="B70" s="228"/>
      <c r="C70" s="216"/>
      <c r="D70" s="228" t="e">
        <f>K25/3^(1/2)+C99</f>
        <v>#DIV/0!</v>
      </c>
      <c r="E70" s="228" t="e">
        <f>E99</f>
        <v>#DIV/0!</v>
      </c>
    </row>
    <row r="71" spans="2:5" s="204" customFormat="1" ht="18" customHeight="1" x14ac:dyDescent="0.25">
      <c r="B71" s="228"/>
      <c r="C71" s="213" t="s">
        <v>58</v>
      </c>
      <c r="D71" s="230" t="e">
        <f>ATAN(E70/D70)</f>
        <v>#DIV/0!</v>
      </c>
      <c r="E71" s="230" t="e">
        <f>DEGREES(D71)</f>
        <v>#DIV/0!</v>
      </c>
    </row>
    <row r="72" spans="2:5" s="204" customFormat="1" ht="18" customHeight="1" x14ac:dyDescent="0.25"/>
    <row r="73" spans="2:5" s="204" customFormat="1" ht="18" customHeight="1" x14ac:dyDescent="0.25"/>
    <row r="74" spans="2:5" s="204" customFormat="1" ht="18" customHeight="1" x14ac:dyDescent="0.25"/>
    <row r="75" spans="2:5" s="204" customFormat="1" ht="18" customHeight="1" x14ac:dyDescent="0.25">
      <c r="C75" s="231" t="s">
        <v>59</v>
      </c>
      <c r="D75" s="232">
        <f>H17</f>
        <v>0</v>
      </c>
      <c r="E75" s="232"/>
    </row>
    <row r="76" spans="2:5" s="204" customFormat="1" ht="18" customHeight="1" x14ac:dyDescent="0.25">
      <c r="C76" s="215" t="s">
        <v>60</v>
      </c>
      <c r="D76" s="233" t="e">
        <f>(D75*1000)/(K25*3^(1/2))</f>
        <v>#DIV/0!</v>
      </c>
      <c r="E76" s="233"/>
    </row>
    <row r="77" spans="2:5" s="204" customFormat="1" ht="18" customHeight="1" x14ac:dyDescent="0.25">
      <c r="C77" s="215"/>
      <c r="D77" s="228" t="e">
        <f>D76*COS(D78)</f>
        <v>#DIV/0!</v>
      </c>
      <c r="E77" s="228" t="e">
        <f>D76*SIN(D78)</f>
        <v>#DIV/0!</v>
      </c>
    </row>
    <row r="78" spans="2:5" s="204" customFormat="1" ht="18" customHeight="1" x14ac:dyDescent="0.3">
      <c r="C78" s="223" t="s">
        <v>57</v>
      </c>
      <c r="D78" s="234">
        <f>-D62</f>
        <v>-1.5707963267948966</v>
      </c>
      <c r="E78" s="235">
        <f>DEGREES(D78)</f>
        <v>-90</v>
      </c>
    </row>
    <row r="79" spans="2:5" s="204" customFormat="1" ht="18" customHeight="1" x14ac:dyDescent="0.25"/>
    <row r="80" spans="2:5" s="204" customFormat="1" ht="18" customHeight="1" x14ac:dyDescent="0.25"/>
    <row r="81" spans="3:5" s="204" customFormat="1" ht="18" customHeight="1" x14ac:dyDescent="0.25"/>
    <row r="82" spans="3:5" s="204" customFormat="1" ht="18" customHeight="1" x14ac:dyDescent="0.25">
      <c r="C82" s="216" t="s">
        <v>61</v>
      </c>
      <c r="D82" s="232">
        <f>IF(H20=0,0,(K25/(D47*3^(1/2))))</f>
        <v>0</v>
      </c>
      <c r="E82" s="232"/>
    </row>
    <row r="83" spans="3:5" s="204" customFormat="1" ht="18" customHeight="1" x14ac:dyDescent="0.25">
      <c r="C83" s="216"/>
      <c r="D83" s="234">
        <f>D82*COS(D84)</f>
        <v>0</v>
      </c>
      <c r="E83" s="234">
        <f>-D82*SIN(D84)</f>
        <v>0</v>
      </c>
    </row>
    <row r="84" spans="3:5" s="204" customFormat="1" ht="18" customHeight="1" x14ac:dyDescent="0.3">
      <c r="C84" s="223" t="s">
        <v>62</v>
      </c>
      <c r="D84" s="234">
        <f>D50</f>
        <v>1.5707963267948966</v>
      </c>
      <c r="E84" s="235">
        <f>D51</f>
        <v>90</v>
      </c>
    </row>
    <row r="85" spans="3:5" s="204" customFormat="1" ht="18" customHeight="1" x14ac:dyDescent="0.25"/>
    <row r="86" spans="3:5" s="204" customFormat="1" ht="18" customHeight="1" x14ac:dyDescent="0.25"/>
    <row r="87" spans="3:5" s="204" customFormat="1" ht="18" customHeight="1" x14ac:dyDescent="0.25"/>
    <row r="88" spans="3:5" s="204" customFormat="1" ht="18" customHeight="1" x14ac:dyDescent="0.25">
      <c r="C88" s="215" t="s">
        <v>63</v>
      </c>
      <c r="D88" s="232">
        <f>IF(H24=0,0,H24*K25/H23)</f>
        <v>0</v>
      </c>
      <c r="E88" s="232"/>
    </row>
    <row r="89" spans="3:5" s="204" customFormat="1" ht="18" customHeight="1" x14ac:dyDescent="0.25">
      <c r="C89" s="215"/>
      <c r="D89" s="234">
        <f>D88*COS(D90)</f>
        <v>0</v>
      </c>
      <c r="E89" s="236">
        <f>-D88*SIN(D90)</f>
        <v>0</v>
      </c>
    </row>
    <row r="90" spans="3:5" s="204" customFormat="1" ht="18" customHeight="1" x14ac:dyDescent="0.3">
      <c r="C90" s="223" t="s">
        <v>56</v>
      </c>
      <c r="D90" s="234">
        <f>D58</f>
        <v>1.5707963267948966</v>
      </c>
      <c r="E90" s="235">
        <f>D59</f>
        <v>90</v>
      </c>
    </row>
    <row r="91" spans="3:5" s="204" customFormat="1" ht="18" customHeight="1" x14ac:dyDescent="0.25"/>
    <row r="92" spans="3:5" s="204" customFormat="1" ht="18" customHeight="1" x14ac:dyDescent="0.25">
      <c r="C92" s="216" t="s">
        <v>64</v>
      </c>
      <c r="D92" s="216"/>
      <c r="E92" s="216"/>
    </row>
    <row r="93" spans="3:5" s="204" customFormat="1" ht="18" customHeight="1" x14ac:dyDescent="0.25">
      <c r="C93" s="232" t="e">
        <f>(C94^2+E94^2)^(1/2)</f>
        <v>#DIV/0!</v>
      </c>
      <c r="D93" s="232"/>
      <c r="E93" s="232"/>
    </row>
    <row r="94" spans="3:5" s="204" customFormat="1" ht="18" customHeight="1" x14ac:dyDescent="0.25">
      <c r="C94" s="232" t="e">
        <f>D77+D83+D89</f>
        <v>#DIV/0!</v>
      </c>
      <c r="D94" s="232"/>
      <c r="E94" s="235" t="e">
        <f>E77+E83+E89</f>
        <v>#DIV/0!</v>
      </c>
    </row>
    <row r="95" spans="3:5" s="204" customFormat="1" ht="18" customHeight="1" x14ac:dyDescent="0.25">
      <c r="C95" s="213" t="s">
        <v>65</v>
      </c>
      <c r="D95" s="234" t="e">
        <f>ATAN(E94/C94)</f>
        <v>#DIV/0!</v>
      </c>
      <c r="E95" s="234" t="e">
        <f>DEGREES(D95)</f>
        <v>#DIV/0!</v>
      </c>
    </row>
    <row r="96" spans="3:5" s="204" customFormat="1" ht="18" customHeight="1" x14ac:dyDescent="0.25"/>
    <row r="97" spans="3:5" s="204" customFormat="1" ht="18" customHeight="1" x14ac:dyDescent="0.25"/>
    <row r="98" spans="3:5" s="204" customFormat="1" ht="18" customHeight="1" x14ac:dyDescent="0.25">
      <c r="C98" s="232" t="e">
        <f>D39*C93</f>
        <v>#DIV/0!</v>
      </c>
      <c r="D98" s="232"/>
      <c r="E98" s="232"/>
    </row>
    <row r="99" spans="3:5" s="204" customFormat="1" ht="18" customHeight="1" x14ac:dyDescent="0.25">
      <c r="C99" s="232" t="e">
        <f>C98*COS(D100)</f>
        <v>#DIV/0!</v>
      </c>
      <c r="D99" s="232"/>
      <c r="E99" s="234" t="e">
        <f>C98*SIN(D100)</f>
        <v>#DIV/0!</v>
      </c>
    </row>
    <row r="100" spans="3:5" s="204" customFormat="1" ht="18" customHeight="1" x14ac:dyDescent="0.35">
      <c r="C100" s="209" t="s">
        <v>66</v>
      </c>
      <c r="D100" s="234" t="e">
        <f>D42+D95</f>
        <v>#DIV/0!</v>
      </c>
      <c r="E100" s="234" t="e">
        <f>DEGREES(D100)</f>
        <v>#DIV/0!</v>
      </c>
    </row>
    <row r="101" spans="3:5" s="204" customFormat="1" ht="18" customHeight="1" x14ac:dyDescent="0.25"/>
    <row r="102" spans="3:5" s="204" customFormat="1" ht="18" customHeight="1" x14ac:dyDescent="0.25"/>
    <row r="103" spans="3:5" s="204" customFormat="1" ht="18" customHeight="1" x14ac:dyDescent="0.25"/>
    <row r="104" spans="3:5" s="204" customFormat="1" ht="18" customHeight="1" x14ac:dyDescent="0.25"/>
    <row r="105" spans="3:5" s="204" customFormat="1" ht="18" customHeight="1" x14ac:dyDescent="0.25"/>
    <row r="106" spans="3:5" s="204" customFormat="1" ht="18" customHeight="1" x14ac:dyDescent="0.25"/>
    <row r="107" spans="3:5" s="204" customFormat="1" ht="18" customHeight="1" x14ac:dyDescent="0.25"/>
    <row r="108" spans="3:5" s="204" customFormat="1" ht="18" customHeight="1" x14ac:dyDescent="0.25"/>
    <row r="109" spans="3:5" s="204" customFormat="1" ht="18" customHeight="1" x14ac:dyDescent="0.25"/>
    <row r="110" spans="3:5" s="204" customFormat="1" ht="18" customHeight="1" x14ac:dyDescent="0.25"/>
    <row r="111" spans="3:5" s="204" customFormat="1" ht="18" customHeight="1" x14ac:dyDescent="0.25"/>
    <row r="112" spans="3:5" s="204" customFormat="1" ht="18" customHeight="1" x14ac:dyDescent="0.25"/>
    <row r="113" s="204" customFormat="1" ht="18" customHeight="1" x14ac:dyDescent="0.25"/>
    <row r="114" s="204" customFormat="1" ht="18" customHeight="1" x14ac:dyDescent="0.25"/>
    <row r="115" s="204" customFormat="1" ht="18" customHeight="1" x14ac:dyDescent="0.25"/>
    <row r="116" s="204" customFormat="1" ht="18" customHeight="1" x14ac:dyDescent="0.25"/>
    <row r="117" s="204" customFormat="1" ht="18" customHeight="1" x14ac:dyDescent="0.25"/>
    <row r="118" s="204" customFormat="1" ht="18" customHeight="1" x14ac:dyDescent="0.25"/>
    <row r="119" s="204" customFormat="1" ht="18" customHeight="1" x14ac:dyDescent="0.25"/>
    <row r="120" s="204" customFormat="1" ht="18" customHeight="1" x14ac:dyDescent="0.25"/>
    <row r="121" s="204" customFormat="1" ht="18" customHeight="1" x14ac:dyDescent="0.25"/>
    <row r="122" s="204" customFormat="1" ht="18" customHeight="1" x14ac:dyDescent="0.25"/>
    <row r="123" s="204" customFormat="1" ht="18" customHeight="1" x14ac:dyDescent="0.25"/>
    <row r="124" s="204" customFormat="1" ht="18" customHeight="1" x14ac:dyDescent="0.25"/>
    <row r="125" s="204" customFormat="1" ht="18" customHeight="1" x14ac:dyDescent="0.25"/>
    <row r="126" s="204" customFormat="1" ht="18" customHeight="1" x14ac:dyDescent="0.25"/>
    <row r="127" s="204" customFormat="1" ht="18" customHeight="1" x14ac:dyDescent="0.25"/>
    <row r="128" s="204" customFormat="1" ht="18" customHeight="1" x14ac:dyDescent="0.25"/>
    <row r="129" s="204" customFormat="1" ht="18" customHeight="1" x14ac:dyDescent="0.25"/>
    <row r="130" s="204" customFormat="1" ht="18" customHeight="1" x14ac:dyDescent="0.25"/>
    <row r="131" s="204" customFormat="1" ht="18" customHeight="1" x14ac:dyDescent="0.25"/>
    <row r="132" s="204" customFormat="1" ht="18" customHeight="1" x14ac:dyDescent="0.25"/>
    <row r="133" s="204" customFormat="1" ht="18" customHeight="1" x14ac:dyDescent="0.25"/>
    <row r="134" s="204" customFormat="1" ht="18" customHeight="1" x14ac:dyDescent="0.25"/>
    <row r="135" s="204" customFormat="1" ht="18" customHeight="1" x14ac:dyDescent="0.25"/>
    <row r="136" s="204" customFormat="1" ht="18" customHeight="1" x14ac:dyDescent="0.25"/>
    <row r="137" s="204" customFormat="1" ht="18" customHeight="1" x14ac:dyDescent="0.25"/>
    <row r="138" s="204" customFormat="1" ht="18" customHeight="1" x14ac:dyDescent="0.25"/>
    <row r="139" s="204" customFormat="1" ht="18" customHeight="1" x14ac:dyDescent="0.25"/>
    <row r="140" s="204" customFormat="1" ht="18" customHeight="1" x14ac:dyDescent="0.25"/>
    <row r="141" s="204" customFormat="1" ht="18" customHeight="1" x14ac:dyDescent="0.25"/>
  </sheetData>
  <sheetProtection sheet="1" objects="1" scenarios="1" selectLockedCells="1"/>
  <mergeCells count="48">
    <mergeCell ref="C92:E92"/>
    <mergeCell ref="C93:E93"/>
    <mergeCell ref="C94:D94"/>
    <mergeCell ref="C98:E98"/>
    <mergeCell ref="C99:D99"/>
    <mergeCell ref="D75:E75"/>
    <mergeCell ref="C76:C77"/>
    <mergeCell ref="D76:E76"/>
    <mergeCell ref="C82:C83"/>
    <mergeCell ref="D82:E82"/>
    <mergeCell ref="C88:C89"/>
    <mergeCell ref="D88:E88"/>
    <mergeCell ref="F53:G53"/>
    <mergeCell ref="I53:J53"/>
    <mergeCell ref="F57:G57"/>
    <mergeCell ref="I57:J57"/>
    <mergeCell ref="C65:D65"/>
    <mergeCell ref="C69:C70"/>
    <mergeCell ref="D69:E69"/>
    <mergeCell ref="D27:G27"/>
    <mergeCell ref="O31:W31"/>
    <mergeCell ref="O32:W44"/>
    <mergeCell ref="C42:C43"/>
    <mergeCell ref="I49:J49"/>
    <mergeCell ref="C50:C51"/>
    <mergeCell ref="L22:T22"/>
    <mergeCell ref="D23:G23"/>
    <mergeCell ref="L23:T23"/>
    <mergeCell ref="D24:G24"/>
    <mergeCell ref="L24:T24"/>
    <mergeCell ref="D25:G25"/>
    <mergeCell ref="B17:B25"/>
    <mergeCell ref="D17:G17"/>
    <mergeCell ref="D18:G18"/>
    <mergeCell ref="D19:G19"/>
    <mergeCell ref="D20:G20"/>
    <mergeCell ref="D21:G21"/>
    <mergeCell ref="D22:G22"/>
    <mergeCell ref="L3:T3"/>
    <mergeCell ref="L5:T5"/>
    <mergeCell ref="L6:T19"/>
    <mergeCell ref="B11:H11"/>
    <mergeCell ref="J11:K13"/>
    <mergeCell ref="B12:B16"/>
    <mergeCell ref="D12:G12"/>
    <mergeCell ref="D13:G13"/>
    <mergeCell ref="D14:G14"/>
    <mergeCell ref="D15:G15"/>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F7F-FB28-43D8-9B7D-D104F36A8379}">
  <dimension ref="A1:AJ110"/>
  <sheetViews>
    <sheetView zoomScaleNormal="100" workbookViewId="0">
      <selection activeCell="H12" sqref="H12:H13"/>
    </sheetView>
  </sheetViews>
  <sheetFormatPr defaultRowHeight="18" customHeight="1" x14ac:dyDescent="0.25"/>
  <cols>
    <col min="1" max="1" width="4.28515625" style="5" customWidth="1"/>
    <col min="2" max="2" width="3.5703125" style="5" customWidth="1"/>
    <col min="3" max="3" width="7" style="5" customWidth="1"/>
    <col min="4" max="4" width="15.7109375" style="5" customWidth="1"/>
    <col min="5" max="5" width="16.140625" style="5" customWidth="1"/>
    <col min="6" max="6" width="5.7109375" style="5" customWidth="1"/>
    <col min="7" max="7" width="15.7109375" style="5" customWidth="1"/>
    <col min="8" max="8" width="12" style="5" bestFit="1" customWidth="1"/>
    <col min="9" max="9" width="5.7109375" style="5" customWidth="1"/>
    <col min="10" max="10" width="10" style="5" customWidth="1"/>
    <col min="11" max="12" width="12.7109375" style="5" customWidth="1"/>
    <col min="13" max="15" width="7.7109375" style="5" customWidth="1"/>
    <col min="16" max="16" width="12.7109375" style="5" customWidth="1"/>
    <col min="17" max="21" width="7.7109375" style="5" customWidth="1"/>
    <col min="22" max="22" width="12.7109375" style="5" customWidth="1"/>
    <col min="23" max="23" width="7.7109375" style="5" customWidth="1"/>
    <col min="24" max="24" width="12.7109375" style="5" customWidth="1"/>
    <col min="25" max="25" width="7.7109375" style="5" customWidth="1"/>
    <col min="26" max="26" width="12.7109375" style="5" customWidth="1"/>
    <col min="27" max="27" width="7.7109375" style="5" customWidth="1"/>
    <col min="28" max="28" width="12.7109375" style="5" customWidth="1"/>
    <col min="29" max="16384" width="9.140625" style="5"/>
  </cols>
  <sheetData>
    <row r="1" spans="1:36" ht="18" customHeight="1" x14ac:dyDescent="0.25">
      <c r="A1" s="4"/>
      <c r="Q1" s="6"/>
      <c r="R1" s="6"/>
      <c r="S1" s="6"/>
      <c r="T1" s="6"/>
      <c r="U1" s="7"/>
      <c r="V1" s="8"/>
      <c r="W1" s="8"/>
      <c r="X1" s="8"/>
      <c r="Y1" s="8"/>
      <c r="Z1" s="8"/>
      <c r="AA1" s="8"/>
      <c r="AB1" s="8"/>
      <c r="AC1" s="9"/>
      <c r="AD1" s="9"/>
      <c r="AE1" s="9"/>
      <c r="AF1" s="9"/>
      <c r="AG1" s="9"/>
      <c r="AH1" s="9"/>
      <c r="AI1" s="9"/>
      <c r="AJ1" s="9"/>
    </row>
    <row r="2" spans="1:36" ht="18" customHeight="1" x14ac:dyDescent="0.25">
      <c r="A2" s="4"/>
      <c r="L2" s="10"/>
      <c r="M2" s="10"/>
      <c r="Q2" s="11"/>
      <c r="R2" s="11"/>
      <c r="S2" s="11"/>
      <c r="T2" s="11"/>
      <c r="U2" s="12"/>
      <c r="V2" s="8"/>
      <c r="W2" s="8"/>
      <c r="X2" s="8"/>
      <c r="Y2" s="8"/>
      <c r="Z2" s="8"/>
      <c r="AA2" s="8"/>
      <c r="AB2" s="8"/>
      <c r="AC2" s="9"/>
      <c r="AD2" s="9"/>
      <c r="AE2" s="9"/>
      <c r="AF2" s="9"/>
      <c r="AG2" s="9"/>
      <c r="AH2" s="9"/>
      <c r="AI2" s="9"/>
      <c r="AJ2" s="9"/>
    </row>
    <row r="3" spans="1:36" ht="18" customHeight="1" x14ac:dyDescent="0.25">
      <c r="A3" s="4"/>
      <c r="L3" s="95"/>
      <c r="M3" s="95"/>
      <c r="N3" s="95"/>
      <c r="O3" s="95"/>
      <c r="P3" s="95"/>
      <c r="Q3" s="95"/>
      <c r="R3" s="95"/>
      <c r="S3" s="95"/>
      <c r="T3" s="95"/>
      <c r="U3" s="12"/>
      <c r="V3" s="8"/>
      <c r="W3" s="8"/>
      <c r="X3" s="8"/>
      <c r="Y3" s="8"/>
      <c r="Z3" s="8"/>
      <c r="AA3" s="8"/>
      <c r="AB3" s="8"/>
      <c r="AC3" s="9"/>
      <c r="AD3" s="9"/>
      <c r="AE3" s="9"/>
      <c r="AF3" s="9"/>
      <c r="AG3" s="9"/>
      <c r="AH3" s="9"/>
      <c r="AI3" s="9"/>
      <c r="AJ3" s="9"/>
    </row>
    <row r="4" spans="1:36" ht="18" customHeight="1" thickBot="1" x14ac:dyDescent="0.3">
      <c r="A4" s="4"/>
      <c r="Q4" s="11"/>
      <c r="R4" s="11"/>
      <c r="S4" s="11"/>
      <c r="T4" s="11"/>
      <c r="U4" s="12"/>
      <c r="V4" s="8"/>
      <c r="W4" s="8"/>
      <c r="X4" s="8"/>
      <c r="Y4" s="8"/>
      <c r="Z4" s="8"/>
      <c r="AA4" s="8"/>
      <c r="AB4" s="8"/>
      <c r="AC4" s="9"/>
      <c r="AD4" s="9"/>
      <c r="AE4" s="9"/>
      <c r="AF4" s="9"/>
      <c r="AG4" s="9"/>
      <c r="AH4" s="9"/>
      <c r="AI4" s="9"/>
      <c r="AJ4" s="9"/>
    </row>
    <row r="5" spans="1:36" ht="18" customHeight="1" thickBot="1" x14ac:dyDescent="0.35">
      <c r="A5" s="4"/>
      <c r="L5" s="96" t="s">
        <v>75</v>
      </c>
      <c r="M5" s="97"/>
      <c r="N5" s="97"/>
      <c r="O5" s="97"/>
      <c r="P5" s="97"/>
      <c r="Q5" s="97"/>
      <c r="R5" s="97"/>
      <c r="S5" s="97"/>
      <c r="T5" s="98"/>
      <c r="U5" s="12"/>
      <c r="V5" s="8"/>
      <c r="W5" s="8"/>
      <c r="X5" s="8"/>
      <c r="Y5" s="8"/>
      <c r="Z5" s="8"/>
      <c r="AA5" s="8"/>
      <c r="AB5" s="8"/>
      <c r="AC5" s="9"/>
      <c r="AD5" s="9"/>
      <c r="AE5" s="9"/>
      <c r="AF5" s="9"/>
      <c r="AG5" s="9"/>
      <c r="AH5" s="9"/>
      <c r="AI5" s="9"/>
      <c r="AJ5" s="9"/>
    </row>
    <row r="6" spans="1:36" ht="18" customHeight="1" x14ac:dyDescent="0.25">
      <c r="A6" s="4"/>
      <c r="L6" s="99" t="s">
        <v>74</v>
      </c>
      <c r="M6" s="100"/>
      <c r="N6" s="100"/>
      <c r="O6" s="100"/>
      <c r="P6" s="100"/>
      <c r="Q6" s="100"/>
      <c r="R6" s="100"/>
      <c r="S6" s="100"/>
      <c r="T6" s="101"/>
      <c r="U6" s="12"/>
      <c r="V6" s="8"/>
      <c r="W6" s="8"/>
      <c r="X6" s="8"/>
      <c r="Y6" s="8"/>
      <c r="Z6" s="8"/>
      <c r="AA6" s="8"/>
      <c r="AB6" s="8"/>
      <c r="AC6" s="9"/>
      <c r="AD6" s="9"/>
      <c r="AE6" s="9"/>
      <c r="AF6" s="9"/>
      <c r="AG6" s="9"/>
      <c r="AH6" s="9"/>
      <c r="AI6" s="9"/>
      <c r="AJ6" s="9"/>
    </row>
    <row r="7" spans="1:36" ht="18" customHeight="1" x14ac:dyDescent="0.25">
      <c r="A7" s="4"/>
      <c r="L7" s="102"/>
      <c r="M7" s="103"/>
      <c r="N7" s="103"/>
      <c r="O7" s="103"/>
      <c r="P7" s="103"/>
      <c r="Q7" s="103"/>
      <c r="R7" s="103"/>
      <c r="S7" s="103"/>
      <c r="T7" s="104"/>
      <c r="U7" s="12"/>
      <c r="V7" s="8"/>
      <c r="W7" s="8"/>
      <c r="X7" s="8"/>
      <c r="Y7" s="8"/>
      <c r="Z7" s="8"/>
      <c r="AA7" s="8"/>
      <c r="AB7" s="8"/>
      <c r="AC7" s="9"/>
      <c r="AD7" s="9"/>
      <c r="AE7" s="9"/>
      <c r="AF7" s="9"/>
      <c r="AG7" s="9"/>
      <c r="AH7" s="9"/>
      <c r="AI7" s="9"/>
      <c r="AJ7" s="9"/>
    </row>
    <row r="8" spans="1:36" ht="18" customHeight="1" x14ac:dyDescent="0.25">
      <c r="A8" s="4"/>
      <c r="L8" s="102"/>
      <c r="M8" s="103"/>
      <c r="N8" s="103"/>
      <c r="O8" s="103"/>
      <c r="P8" s="103"/>
      <c r="Q8" s="103"/>
      <c r="R8" s="103"/>
      <c r="S8" s="103"/>
      <c r="T8" s="104"/>
      <c r="U8" s="12"/>
      <c r="V8" s="8"/>
      <c r="W8" s="8"/>
      <c r="X8" s="8"/>
      <c r="Y8" s="8"/>
      <c r="Z8" s="8"/>
      <c r="AA8" s="8"/>
      <c r="AB8" s="8"/>
      <c r="AC8" s="9"/>
      <c r="AD8" s="9"/>
      <c r="AE8" s="9"/>
      <c r="AF8" s="9"/>
      <c r="AG8" s="9"/>
      <c r="AH8" s="9"/>
      <c r="AI8" s="9"/>
      <c r="AJ8" s="9"/>
    </row>
    <row r="9" spans="1:36" ht="18" customHeight="1" x14ac:dyDescent="0.25">
      <c r="A9" s="4"/>
      <c r="K9" s="6"/>
      <c r="L9" s="102"/>
      <c r="M9" s="103"/>
      <c r="N9" s="103"/>
      <c r="O9" s="103"/>
      <c r="P9" s="103"/>
      <c r="Q9" s="103"/>
      <c r="R9" s="103"/>
      <c r="S9" s="103"/>
      <c r="T9" s="104"/>
      <c r="U9" s="13"/>
      <c r="V9" s="9"/>
      <c r="W9" s="9"/>
      <c r="X9" s="9"/>
      <c r="Y9" s="9"/>
      <c r="Z9" s="9"/>
      <c r="AA9" s="9"/>
      <c r="AB9" s="9"/>
      <c r="AC9" s="9"/>
      <c r="AD9" s="9"/>
      <c r="AE9" s="9"/>
      <c r="AF9" s="9"/>
      <c r="AG9" s="9"/>
      <c r="AH9" s="9"/>
      <c r="AI9" s="9"/>
      <c r="AJ9" s="9"/>
    </row>
    <row r="10" spans="1:36" ht="18" customHeight="1" thickBot="1" x14ac:dyDescent="0.3">
      <c r="A10" s="14"/>
      <c r="B10" s="15"/>
      <c r="C10" s="16"/>
      <c r="D10" s="16"/>
      <c r="E10" s="16"/>
      <c r="K10" s="6"/>
      <c r="L10" s="102"/>
      <c r="M10" s="103"/>
      <c r="N10" s="103"/>
      <c r="O10" s="103"/>
      <c r="P10" s="103"/>
      <c r="Q10" s="103"/>
      <c r="R10" s="103"/>
      <c r="S10" s="103"/>
      <c r="T10" s="104"/>
      <c r="U10" s="17"/>
      <c r="V10" s="9"/>
      <c r="W10" s="9"/>
      <c r="X10" s="9"/>
      <c r="Y10" s="9"/>
      <c r="Z10" s="9"/>
      <c r="AA10" s="9"/>
      <c r="AB10" s="9"/>
      <c r="AC10" s="9"/>
      <c r="AD10" s="9"/>
      <c r="AE10" s="9"/>
      <c r="AF10" s="9"/>
      <c r="AG10" s="9"/>
      <c r="AH10" s="9"/>
      <c r="AI10" s="9"/>
      <c r="AJ10" s="9"/>
    </row>
    <row r="11" spans="1:36" ht="18" customHeight="1" thickBot="1" x14ac:dyDescent="0.3">
      <c r="A11" s="4"/>
      <c r="B11" s="108" t="s">
        <v>71</v>
      </c>
      <c r="C11" s="109"/>
      <c r="D11" s="109"/>
      <c r="E11" s="109"/>
      <c r="F11" s="109"/>
      <c r="G11" s="109"/>
      <c r="H11" s="110"/>
      <c r="J11" s="111"/>
      <c r="K11" s="111"/>
      <c r="L11" s="102"/>
      <c r="M11" s="103"/>
      <c r="N11" s="103"/>
      <c r="O11" s="103"/>
      <c r="P11" s="103"/>
      <c r="Q11" s="103"/>
      <c r="R11" s="103"/>
      <c r="S11" s="103"/>
      <c r="T11" s="104"/>
      <c r="U11" s="17"/>
      <c r="V11" s="9"/>
      <c r="W11" s="9"/>
      <c r="X11" s="9"/>
      <c r="Y11" s="9"/>
      <c r="Z11" s="9"/>
      <c r="AA11" s="9"/>
      <c r="AB11" s="9"/>
      <c r="AC11" s="9"/>
      <c r="AD11" s="9"/>
      <c r="AE11" s="9"/>
      <c r="AF11" s="9"/>
      <c r="AG11" s="9"/>
      <c r="AH11" s="9"/>
      <c r="AI11" s="9"/>
      <c r="AJ11" s="9"/>
    </row>
    <row r="12" spans="1:36" ht="18" customHeight="1" x14ac:dyDescent="0.25">
      <c r="A12" s="4"/>
      <c r="B12" s="112" t="s">
        <v>69</v>
      </c>
      <c r="C12" s="18" t="s">
        <v>4</v>
      </c>
      <c r="D12" s="115" t="s">
        <v>77</v>
      </c>
      <c r="E12" s="116"/>
      <c r="F12" s="116"/>
      <c r="G12" s="117"/>
      <c r="H12" s="2"/>
      <c r="J12" s="111"/>
      <c r="K12" s="111"/>
      <c r="L12" s="102"/>
      <c r="M12" s="103"/>
      <c r="N12" s="103"/>
      <c r="O12" s="103"/>
      <c r="P12" s="103"/>
      <c r="Q12" s="103"/>
      <c r="R12" s="103"/>
      <c r="S12" s="103"/>
      <c r="T12" s="104"/>
      <c r="U12" s="17"/>
      <c r="V12" s="9"/>
      <c r="W12" s="9"/>
      <c r="X12" s="9"/>
      <c r="Y12" s="9"/>
      <c r="Z12" s="9"/>
      <c r="AA12" s="9"/>
      <c r="AB12" s="9"/>
      <c r="AC12" s="9"/>
      <c r="AD12" s="9"/>
      <c r="AE12" s="9"/>
      <c r="AF12" s="9"/>
      <c r="AG12" s="9"/>
      <c r="AH12" s="9"/>
      <c r="AI12" s="9"/>
      <c r="AJ12" s="9"/>
    </row>
    <row r="13" spans="1:36" ht="18" customHeight="1" x14ac:dyDescent="0.25">
      <c r="A13" s="4"/>
      <c r="B13" s="113"/>
      <c r="C13" s="19" t="s">
        <v>6</v>
      </c>
      <c r="D13" s="118" t="s">
        <v>79</v>
      </c>
      <c r="E13" s="119"/>
      <c r="F13" s="119"/>
      <c r="G13" s="120"/>
      <c r="H13" s="1"/>
      <c r="J13" s="111"/>
      <c r="K13" s="111"/>
      <c r="L13" s="102"/>
      <c r="M13" s="103"/>
      <c r="N13" s="103"/>
      <c r="O13" s="103"/>
      <c r="P13" s="103"/>
      <c r="Q13" s="103"/>
      <c r="R13" s="103"/>
      <c r="S13" s="103"/>
      <c r="T13" s="104"/>
      <c r="U13" s="17"/>
      <c r="V13" s="9"/>
      <c r="W13" s="9"/>
      <c r="X13" s="9"/>
      <c r="Y13" s="9"/>
      <c r="Z13" s="9"/>
      <c r="AA13" s="9"/>
      <c r="AB13" s="9"/>
      <c r="AC13" s="9"/>
      <c r="AD13" s="9"/>
      <c r="AE13" s="9"/>
      <c r="AF13" s="9"/>
      <c r="AG13" s="9"/>
      <c r="AH13" s="9"/>
      <c r="AI13" s="9"/>
      <c r="AJ13" s="9"/>
    </row>
    <row r="14" spans="1:36" ht="18" customHeight="1" x14ac:dyDescent="0.25">
      <c r="A14" s="4"/>
      <c r="B14" s="113"/>
      <c r="C14" s="19" t="s">
        <v>7</v>
      </c>
      <c r="D14" s="118" t="s">
        <v>78</v>
      </c>
      <c r="E14" s="119"/>
      <c r="F14" s="119"/>
      <c r="G14" s="120"/>
      <c r="H14" s="1"/>
      <c r="J14" s="20"/>
      <c r="K14" s="21"/>
      <c r="L14" s="102"/>
      <c r="M14" s="103"/>
      <c r="N14" s="103"/>
      <c r="O14" s="103"/>
      <c r="P14" s="103"/>
      <c r="Q14" s="103"/>
      <c r="R14" s="103"/>
      <c r="S14" s="103"/>
      <c r="T14" s="104"/>
      <c r="U14" s="17"/>
      <c r="V14" s="9"/>
      <c r="W14" s="9"/>
      <c r="X14" s="9"/>
      <c r="Y14" s="9"/>
      <c r="Z14" s="9"/>
      <c r="AA14" s="9"/>
      <c r="AB14" s="9"/>
      <c r="AC14" s="9"/>
      <c r="AD14" s="9"/>
      <c r="AE14" s="9"/>
      <c r="AF14" s="9"/>
      <c r="AG14" s="9"/>
      <c r="AH14" s="9"/>
      <c r="AI14" s="9"/>
      <c r="AJ14" s="9"/>
    </row>
    <row r="15" spans="1:36" ht="18" customHeight="1" thickBot="1" x14ac:dyDescent="0.3">
      <c r="A15" s="4"/>
      <c r="B15" s="113"/>
      <c r="C15" s="19" t="s">
        <v>5</v>
      </c>
      <c r="D15" s="118" t="s">
        <v>80</v>
      </c>
      <c r="E15" s="119"/>
      <c r="F15" s="119"/>
      <c r="G15" s="120"/>
      <c r="H15" s="1"/>
      <c r="K15" s="6"/>
      <c r="L15" s="102"/>
      <c r="M15" s="103"/>
      <c r="N15" s="103"/>
      <c r="O15" s="103"/>
      <c r="P15" s="103"/>
      <c r="Q15" s="103"/>
      <c r="R15" s="103"/>
      <c r="S15" s="103"/>
      <c r="T15" s="104"/>
      <c r="U15" s="17"/>
      <c r="V15" s="9"/>
      <c r="W15" s="9"/>
      <c r="X15" s="9"/>
      <c r="Y15" s="9"/>
      <c r="Z15" s="9"/>
      <c r="AA15" s="9"/>
      <c r="AB15" s="9"/>
      <c r="AC15" s="9"/>
      <c r="AD15" s="9"/>
      <c r="AE15" s="9"/>
      <c r="AF15" s="9"/>
      <c r="AG15" s="9"/>
      <c r="AH15" s="9"/>
      <c r="AI15" s="9"/>
      <c r="AJ15" s="9"/>
    </row>
    <row r="16" spans="1:36" ht="18" customHeight="1" thickBot="1" x14ac:dyDescent="0.3">
      <c r="A16" s="4"/>
      <c r="B16" s="114"/>
      <c r="C16" s="22" t="s">
        <v>18</v>
      </c>
      <c r="D16" s="23" t="s">
        <v>81</v>
      </c>
      <c r="E16" s="24"/>
      <c r="F16" s="24"/>
      <c r="G16" s="25"/>
      <c r="H16" s="3"/>
      <c r="K16" s="6"/>
      <c r="L16" s="102"/>
      <c r="M16" s="103"/>
      <c r="N16" s="103"/>
      <c r="O16" s="103"/>
      <c r="P16" s="103"/>
      <c r="Q16" s="103"/>
      <c r="R16" s="103"/>
      <c r="S16" s="103"/>
      <c r="T16" s="104"/>
      <c r="U16" s="17"/>
      <c r="V16" s="26"/>
      <c r="W16" s="27" t="s">
        <v>0</v>
      </c>
      <c r="X16" s="28" t="e">
        <f>G35^2+G42^2</f>
        <v>#DIV/0!</v>
      </c>
      <c r="Y16" s="9"/>
      <c r="Z16" s="9"/>
      <c r="AA16" s="9"/>
      <c r="AB16" s="9"/>
      <c r="AC16" s="9"/>
      <c r="AD16" s="9"/>
      <c r="AE16" s="9"/>
      <c r="AF16" s="9"/>
      <c r="AG16" s="9"/>
      <c r="AH16" s="9"/>
      <c r="AI16" s="9"/>
      <c r="AJ16" s="9"/>
    </row>
    <row r="17" spans="1:36" ht="18" customHeight="1" x14ac:dyDescent="0.25">
      <c r="A17" s="4"/>
      <c r="B17" s="112" t="s">
        <v>70</v>
      </c>
      <c r="C17" s="29" t="s">
        <v>10</v>
      </c>
      <c r="D17" s="123" t="s">
        <v>83</v>
      </c>
      <c r="E17" s="124"/>
      <c r="F17" s="124"/>
      <c r="G17" s="125"/>
      <c r="H17" s="92"/>
      <c r="K17" s="6"/>
      <c r="L17" s="102"/>
      <c r="M17" s="103"/>
      <c r="N17" s="103"/>
      <c r="O17" s="103"/>
      <c r="P17" s="103"/>
      <c r="Q17" s="103"/>
      <c r="R17" s="103"/>
      <c r="S17" s="103"/>
      <c r="T17" s="104"/>
      <c r="U17" s="17"/>
      <c r="V17" s="26"/>
      <c r="W17" s="30" t="s">
        <v>1</v>
      </c>
      <c r="X17" s="31" t="e">
        <f>2*G35*G38+2*G42*G45+G49</f>
        <v>#DIV/0!</v>
      </c>
      <c r="Y17" s="9"/>
      <c r="Z17" s="9"/>
      <c r="AA17" s="9"/>
      <c r="AB17" s="9"/>
      <c r="AC17" s="9"/>
      <c r="AD17" s="9"/>
      <c r="AE17" s="9"/>
      <c r="AF17" s="9"/>
      <c r="AG17" s="9"/>
      <c r="AH17" s="9"/>
      <c r="AI17" s="9"/>
      <c r="AJ17" s="9"/>
    </row>
    <row r="18" spans="1:36" ht="18" customHeight="1" thickBot="1" x14ac:dyDescent="0.3">
      <c r="A18" s="4"/>
      <c r="B18" s="121"/>
      <c r="C18" s="32" t="s">
        <v>11</v>
      </c>
      <c r="D18" s="126" t="s">
        <v>85</v>
      </c>
      <c r="E18" s="127"/>
      <c r="F18" s="127"/>
      <c r="G18" s="128"/>
      <c r="H18" s="1"/>
      <c r="K18" s="6"/>
      <c r="L18" s="102"/>
      <c r="M18" s="103"/>
      <c r="N18" s="103"/>
      <c r="O18" s="103"/>
      <c r="P18" s="103"/>
      <c r="Q18" s="103"/>
      <c r="R18" s="103"/>
      <c r="S18" s="103"/>
      <c r="T18" s="104"/>
      <c r="U18" s="17"/>
      <c r="V18" s="26"/>
      <c r="W18" s="33" t="s">
        <v>2</v>
      </c>
      <c r="X18" s="34" t="e">
        <f>G38^2+G45^2</f>
        <v>#DIV/0!</v>
      </c>
      <c r="Y18" s="9"/>
      <c r="Z18" s="9"/>
      <c r="AA18" s="9"/>
      <c r="AB18" s="9"/>
      <c r="AC18" s="9"/>
      <c r="AD18" s="9"/>
      <c r="AE18" s="9"/>
      <c r="AF18" s="9"/>
      <c r="AG18" s="9"/>
      <c r="AH18" s="9"/>
      <c r="AI18" s="9"/>
      <c r="AJ18" s="9"/>
    </row>
    <row r="19" spans="1:36" ht="18" customHeight="1" thickBot="1" x14ac:dyDescent="0.3">
      <c r="A19" s="4"/>
      <c r="B19" s="121"/>
      <c r="C19" s="35" t="s">
        <v>9</v>
      </c>
      <c r="D19" s="129" t="s">
        <v>84</v>
      </c>
      <c r="E19" s="130"/>
      <c r="F19" s="130"/>
      <c r="G19" s="131"/>
      <c r="H19" s="93"/>
      <c r="K19" s="6"/>
      <c r="L19" s="105"/>
      <c r="M19" s="106"/>
      <c r="N19" s="106"/>
      <c r="O19" s="106"/>
      <c r="P19" s="106"/>
      <c r="Q19" s="106"/>
      <c r="R19" s="106"/>
      <c r="S19" s="106"/>
      <c r="T19" s="107"/>
      <c r="U19" s="36"/>
      <c r="V19" s="9"/>
      <c r="W19" s="9"/>
      <c r="X19" s="9"/>
      <c r="Y19" s="9"/>
      <c r="Z19" s="9"/>
      <c r="AA19" s="9"/>
      <c r="AB19" s="9"/>
      <c r="AC19" s="9"/>
      <c r="AD19" s="9"/>
      <c r="AE19" s="9"/>
      <c r="AF19" s="9"/>
      <c r="AG19" s="9"/>
      <c r="AH19" s="9"/>
      <c r="AI19" s="9"/>
      <c r="AJ19" s="9"/>
    </row>
    <row r="20" spans="1:36" ht="18" customHeight="1" x14ac:dyDescent="0.25">
      <c r="A20" s="4"/>
      <c r="B20" s="121"/>
      <c r="C20" s="37" t="s">
        <v>12</v>
      </c>
      <c r="D20" s="132" t="s">
        <v>82</v>
      </c>
      <c r="E20" s="133"/>
      <c r="F20" s="133"/>
      <c r="G20" s="134"/>
      <c r="H20" s="2"/>
      <c r="K20" s="6"/>
      <c r="L20" s="6"/>
      <c r="M20" s="6"/>
      <c r="N20" s="6"/>
      <c r="O20" s="6"/>
      <c r="P20" s="6"/>
      <c r="Q20" s="6"/>
      <c r="R20" s="6"/>
      <c r="S20" s="38"/>
      <c r="T20" s="38"/>
      <c r="U20" s="36"/>
      <c r="V20" s="9"/>
      <c r="W20" s="9"/>
      <c r="X20" s="9"/>
      <c r="Y20" s="9"/>
      <c r="Z20" s="9"/>
      <c r="AA20" s="9"/>
      <c r="AB20" s="9"/>
      <c r="AC20" s="9"/>
      <c r="AD20" s="9"/>
      <c r="AE20" s="9"/>
      <c r="AF20" s="9"/>
      <c r="AG20" s="9"/>
      <c r="AH20" s="9"/>
      <c r="AI20" s="9"/>
      <c r="AJ20" s="9"/>
    </row>
    <row r="21" spans="1:36" ht="18" customHeight="1" thickBot="1" x14ac:dyDescent="0.3">
      <c r="A21" s="4"/>
      <c r="B21" s="121"/>
      <c r="C21" s="39" t="s">
        <v>13</v>
      </c>
      <c r="D21" s="135" t="s">
        <v>86</v>
      </c>
      <c r="E21" s="136"/>
      <c r="F21" s="136"/>
      <c r="G21" s="137"/>
      <c r="H21" s="1"/>
      <c r="K21" s="6"/>
      <c r="L21" s="10"/>
      <c r="M21" s="10"/>
      <c r="Q21" s="11"/>
      <c r="R21" s="11"/>
      <c r="S21" s="11"/>
      <c r="T21" s="11"/>
      <c r="U21" s="36"/>
      <c r="V21" s="9"/>
      <c r="W21" s="9"/>
      <c r="X21" s="9"/>
      <c r="Y21" s="9"/>
      <c r="Z21" s="9"/>
      <c r="AA21" s="9"/>
      <c r="AB21" s="9"/>
      <c r="AC21" s="9"/>
      <c r="AD21" s="9"/>
      <c r="AE21" s="9"/>
      <c r="AF21" s="9"/>
      <c r="AG21" s="9"/>
      <c r="AH21" s="9"/>
      <c r="AI21" s="9"/>
      <c r="AJ21" s="9"/>
    </row>
    <row r="22" spans="1:36" ht="18" customHeight="1" thickBot="1" x14ac:dyDescent="0.3">
      <c r="A22" s="4"/>
      <c r="B22" s="121"/>
      <c r="C22" s="40" t="s">
        <v>14</v>
      </c>
      <c r="D22" s="138" t="s">
        <v>87</v>
      </c>
      <c r="E22" s="139"/>
      <c r="F22" s="139"/>
      <c r="G22" s="140"/>
      <c r="H22" s="3"/>
      <c r="L22" s="141" t="s">
        <v>76</v>
      </c>
      <c r="M22" s="142"/>
      <c r="N22" s="142"/>
      <c r="O22" s="142"/>
      <c r="P22" s="142"/>
      <c r="Q22" s="142"/>
      <c r="R22" s="142"/>
      <c r="S22" s="142"/>
      <c r="T22" s="143"/>
      <c r="U22" s="36"/>
      <c r="V22" s="9"/>
      <c r="W22" s="9"/>
      <c r="X22" s="9"/>
      <c r="Y22" s="9"/>
      <c r="Z22" s="9"/>
      <c r="AA22" s="9"/>
      <c r="AB22" s="9"/>
      <c r="AC22" s="9"/>
      <c r="AD22" s="9"/>
      <c r="AE22" s="9"/>
      <c r="AF22" s="9"/>
      <c r="AG22" s="9"/>
      <c r="AH22" s="9"/>
      <c r="AI22" s="9"/>
      <c r="AJ22" s="9"/>
    </row>
    <row r="23" spans="1:36" ht="18" customHeight="1" x14ac:dyDescent="0.25">
      <c r="A23" s="4"/>
      <c r="B23" s="121"/>
      <c r="C23" s="41" t="s">
        <v>15</v>
      </c>
      <c r="D23" s="144" t="s">
        <v>88</v>
      </c>
      <c r="E23" s="145"/>
      <c r="F23" s="145"/>
      <c r="G23" s="146"/>
      <c r="H23" s="92"/>
      <c r="J23"/>
      <c r="L23" s="147" t="s">
        <v>67</v>
      </c>
      <c r="M23" s="148"/>
      <c r="N23" s="148"/>
      <c r="O23" s="148"/>
      <c r="P23" s="148"/>
      <c r="Q23" s="148"/>
      <c r="R23" s="148"/>
      <c r="S23" s="148"/>
      <c r="T23" s="149"/>
      <c r="U23" s="36"/>
      <c r="V23" s="9"/>
      <c r="W23" s="9"/>
      <c r="X23" s="9"/>
      <c r="Y23" s="9"/>
      <c r="Z23" s="9"/>
      <c r="AA23" s="9"/>
      <c r="AB23" s="9"/>
      <c r="AC23" s="9"/>
      <c r="AD23" s="9"/>
      <c r="AE23" s="9"/>
      <c r="AF23" s="9"/>
      <c r="AG23" s="9"/>
      <c r="AH23" s="9"/>
      <c r="AI23" s="9"/>
      <c r="AJ23" s="9"/>
    </row>
    <row r="24" spans="1:36" ht="18" customHeight="1" thickBot="1" x14ac:dyDescent="0.3">
      <c r="A24" s="4"/>
      <c r="B24" s="121"/>
      <c r="C24" s="42" t="s">
        <v>16</v>
      </c>
      <c r="D24" s="150" t="s">
        <v>89</v>
      </c>
      <c r="E24" s="151"/>
      <c r="F24" s="151"/>
      <c r="G24" s="152"/>
      <c r="H24" s="1"/>
      <c r="L24" s="153" t="s">
        <v>68</v>
      </c>
      <c r="M24" s="154"/>
      <c r="N24" s="154"/>
      <c r="O24" s="154"/>
      <c r="P24" s="154"/>
      <c r="Q24" s="154"/>
      <c r="R24" s="154"/>
      <c r="S24" s="154"/>
      <c r="T24" s="155"/>
      <c r="U24" s="36"/>
      <c r="V24" s="9"/>
      <c r="W24" s="9"/>
      <c r="X24" s="9"/>
      <c r="Y24" s="9"/>
      <c r="Z24" s="9"/>
      <c r="AA24" s="9"/>
      <c r="AB24" s="9"/>
      <c r="AC24" s="9"/>
      <c r="AD24" s="9"/>
      <c r="AE24" s="9"/>
      <c r="AF24" s="9"/>
      <c r="AG24" s="9"/>
      <c r="AH24" s="9"/>
      <c r="AI24" s="9"/>
      <c r="AJ24" s="9"/>
    </row>
    <row r="25" spans="1:36" ht="18" customHeight="1" thickBot="1" x14ac:dyDescent="0.3">
      <c r="A25" s="4"/>
      <c r="B25" s="122"/>
      <c r="C25" s="43" t="s">
        <v>17</v>
      </c>
      <c r="D25" s="156" t="s">
        <v>90</v>
      </c>
      <c r="E25" s="157"/>
      <c r="F25" s="157"/>
      <c r="G25" s="158"/>
      <c r="H25" s="3"/>
      <c r="J25" s="44"/>
      <c r="K25" s="45"/>
      <c r="L25" s="46"/>
      <c r="M25" s="46"/>
      <c r="N25" s="46"/>
      <c r="O25" s="46"/>
      <c r="P25" s="46"/>
      <c r="Q25" s="46"/>
      <c r="R25" s="46"/>
      <c r="S25" s="46"/>
      <c r="T25" s="46"/>
      <c r="U25" s="36"/>
      <c r="V25" s="9"/>
      <c r="W25" s="9"/>
      <c r="X25" s="9"/>
      <c r="Y25" s="9"/>
      <c r="Z25" s="9"/>
      <c r="AA25" s="9"/>
      <c r="AB25" s="9"/>
      <c r="AC25" s="9"/>
      <c r="AD25" s="9"/>
      <c r="AE25" s="9"/>
      <c r="AF25" s="9"/>
      <c r="AG25" s="9"/>
      <c r="AH25" s="9"/>
      <c r="AI25" s="9"/>
      <c r="AJ25" s="9"/>
    </row>
    <row r="26" spans="1:36" ht="18" customHeight="1" thickBot="1" x14ac:dyDescent="0.3">
      <c r="A26" s="4"/>
      <c r="L26" s="47"/>
      <c r="M26" s="47"/>
      <c r="N26" s="47"/>
      <c r="O26" s="47"/>
      <c r="P26" s="47"/>
      <c r="Q26" s="47"/>
      <c r="R26" s="47"/>
      <c r="S26" s="47"/>
      <c r="T26" s="47"/>
      <c r="U26" s="36"/>
      <c r="V26" s="9"/>
      <c r="W26" s="9"/>
      <c r="X26" s="9"/>
      <c r="Y26" s="9"/>
      <c r="Z26" s="9"/>
      <c r="AA26" s="9"/>
      <c r="AB26" s="9"/>
      <c r="AC26" s="9"/>
      <c r="AD26" s="9"/>
      <c r="AE26" s="9"/>
      <c r="AF26" s="9"/>
      <c r="AG26" s="9"/>
      <c r="AH26" s="9"/>
      <c r="AI26" s="9"/>
      <c r="AJ26" s="9"/>
    </row>
    <row r="27" spans="1:36" ht="18" customHeight="1" thickBot="1" x14ac:dyDescent="0.3">
      <c r="A27" s="4"/>
      <c r="C27" s="48" t="s">
        <v>8</v>
      </c>
      <c r="D27" s="159" t="s">
        <v>72</v>
      </c>
      <c r="E27" s="160"/>
      <c r="F27" s="160"/>
      <c r="G27" s="161"/>
      <c r="H27" s="94" t="e">
        <f>((((-X17)+((X17^2-4*X16*X18)^(1/2)))/(2*X16))^(1/2))*3^(1/2)</f>
        <v>#DIV/0!</v>
      </c>
      <c r="I27" s="49"/>
      <c r="J27" s="50"/>
      <c r="K27" s="50"/>
      <c r="L27" s="47"/>
      <c r="M27" s="47"/>
      <c r="N27" s="47"/>
      <c r="O27" s="47"/>
      <c r="P27" s="47"/>
      <c r="Q27" s="47"/>
      <c r="R27" s="47"/>
      <c r="S27" s="47"/>
      <c r="T27" s="47"/>
      <c r="U27" s="36"/>
      <c r="V27" s="9"/>
      <c r="W27" s="9"/>
      <c r="X27" s="9"/>
      <c r="Y27" s="9"/>
      <c r="Z27" s="9"/>
      <c r="AA27" s="9"/>
      <c r="AB27" s="9"/>
      <c r="AC27" s="9"/>
      <c r="AD27" s="9"/>
      <c r="AE27" s="9"/>
      <c r="AF27" s="9"/>
      <c r="AG27" s="9"/>
      <c r="AH27" s="9"/>
      <c r="AI27" s="9"/>
      <c r="AJ27" s="9"/>
    </row>
    <row r="28" spans="1:36" ht="18" customHeight="1" x14ac:dyDescent="0.25">
      <c r="A28" s="51"/>
      <c r="B28" s="52"/>
      <c r="C28" s="52"/>
      <c r="D28" s="52"/>
      <c r="E28" s="52"/>
      <c r="F28" s="52"/>
      <c r="G28" s="52"/>
      <c r="H28" s="52"/>
      <c r="I28" s="52"/>
      <c r="J28" s="52"/>
      <c r="K28" s="52"/>
      <c r="L28" s="53"/>
      <c r="M28" s="53"/>
      <c r="N28" s="53"/>
      <c r="O28" s="53"/>
      <c r="P28" s="53"/>
      <c r="Q28" s="53"/>
      <c r="R28" s="53"/>
      <c r="S28" s="53"/>
      <c r="T28" s="53"/>
      <c r="U28" s="54"/>
      <c r="V28" s="9"/>
      <c r="W28" s="9"/>
      <c r="X28" s="9"/>
      <c r="Y28" s="9"/>
      <c r="Z28" s="9"/>
      <c r="AA28" s="9"/>
      <c r="AB28" s="9"/>
      <c r="AC28" s="9"/>
      <c r="AD28" s="9"/>
      <c r="AE28" s="9"/>
      <c r="AF28" s="9"/>
      <c r="AG28" s="9"/>
      <c r="AH28" s="9"/>
      <c r="AI28" s="9"/>
      <c r="AJ28" s="9"/>
    </row>
    <row r="29" spans="1:36" ht="18"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row>
    <row r="30" spans="1:36" ht="18" customHeight="1" thickBot="1" x14ac:dyDescent="0.3">
      <c r="A30" s="9"/>
      <c r="B30" s="9"/>
      <c r="C30" s="9"/>
      <c r="D30" s="9"/>
      <c r="E30" s="9"/>
      <c r="F30" s="9"/>
      <c r="G30" s="9"/>
      <c r="H30" s="9"/>
      <c r="I30" s="9"/>
      <c r="J30" s="9"/>
      <c r="K30" s="55"/>
      <c r="L30" s="55"/>
      <c r="M30" s="55"/>
      <c r="N30" s="55"/>
      <c r="O30" s="55"/>
      <c r="P30" s="55"/>
      <c r="Q30" s="55"/>
      <c r="R30" s="55"/>
      <c r="S30" s="55"/>
      <c r="T30" s="55"/>
      <c r="U30" s="9"/>
      <c r="V30" s="9"/>
      <c r="W30" s="9"/>
      <c r="X30" s="9"/>
      <c r="Y30" s="9"/>
      <c r="Z30" s="9"/>
      <c r="AA30" s="9"/>
      <c r="AB30" s="9"/>
      <c r="AC30" s="9"/>
      <c r="AD30" s="9"/>
      <c r="AE30" s="9"/>
      <c r="AF30" s="9"/>
      <c r="AG30" s="9"/>
      <c r="AH30" s="9"/>
      <c r="AI30" s="9"/>
      <c r="AJ30" s="9"/>
    </row>
    <row r="31" spans="1:36" ht="18" customHeight="1" thickBot="1" x14ac:dyDescent="0.35">
      <c r="A31" s="9"/>
      <c r="B31" s="9"/>
      <c r="C31" s="56" t="s">
        <v>37</v>
      </c>
      <c r="D31" s="57" t="e">
        <f>H13*H12/H15</f>
        <v>#DIV/0!</v>
      </c>
      <c r="E31" s="9"/>
      <c r="F31" s="9"/>
      <c r="G31" s="9"/>
      <c r="H31" s="9"/>
      <c r="I31" s="9"/>
      <c r="J31" s="9"/>
      <c r="K31" s="55"/>
      <c r="L31" s="55"/>
      <c r="M31" s="55"/>
      <c r="N31" s="55"/>
      <c r="O31" s="163"/>
      <c r="P31" s="163"/>
      <c r="Q31" s="163"/>
      <c r="R31" s="163"/>
      <c r="S31" s="163"/>
      <c r="T31" s="163"/>
      <c r="U31" s="163"/>
      <c r="V31" s="163"/>
      <c r="W31" s="163"/>
      <c r="X31" s="9"/>
      <c r="Y31" s="9"/>
      <c r="Z31" s="9"/>
      <c r="AA31" s="9"/>
      <c r="AB31" s="9"/>
      <c r="AC31" s="9"/>
      <c r="AD31" s="9"/>
      <c r="AE31" s="9"/>
      <c r="AF31" s="9"/>
      <c r="AG31" s="9"/>
      <c r="AH31" s="9"/>
      <c r="AI31" s="9"/>
      <c r="AJ31" s="9"/>
    </row>
    <row r="32" spans="1:36" ht="18" customHeight="1" x14ac:dyDescent="0.25">
      <c r="A32" s="9"/>
      <c r="B32" s="9"/>
      <c r="C32" s="9"/>
      <c r="D32" s="9"/>
      <c r="E32" s="9"/>
      <c r="F32" s="9"/>
      <c r="G32" s="9"/>
      <c r="H32" s="9"/>
      <c r="I32" s="9"/>
      <c r="J32" s="9"/>
      <c r="K32" s="55"/>
      <c r="L32" s="55"/>
      <c r="M32" s="55"/>
      <c r="N32" s="55"/>
      <c r="O32" s="162"/>
      <c r="P32" s="162"/>
      <c r="Q32" s="162"/>
      <c r="R32" s="162"/>
      <c r="S32" s="162"/>
      <c r="T32" s="162"/>
      <c r="U32" s="162"/>
      <c r="V32" s="162"/>
      <c r="W32" s="162"/>
      <c r="X32" s="9"/>
      <c r="Y32" s="9"/>
      <c r="Z32" s="9"/>
      <c r="AA32" s="9"/>
      <c r="AB32" s="9"/>
      <c r="AC32" s="9"/>
      <c r="AD32" s="9"/>
      <c r="AE32" s="9"/>
      <c r="AF32" s="9"/>
      <c r="AG32" s="9"/>
      <c r="AH32" s="9"/>
      <c r="AI32" s="9"/>
      <c r="AJ32" s="9"/>
    </row>
    <row r="33" spans="1:36" ht="18" customHeight="1" thickBot="1" x14ac:dyDescent="0.3">
      <c r="A33" s="9"/>
      <c r="B33" s="9"/>
      <c r="C33" s="9"/>
      <c r="D33" s="9"/>
      <c r="E33" s="9"/>
      <c r="F33" s="9"/>
      <c r="G33" s="9"/>
      <c r="H33" s="9"/>
      <c r="I33" s="9"/>
      <c r="J33" s="9"/>
      <c r="K33" s="55"/>
      <c r="L33" s="55"/>
      <c r="M33" s="55"/>
      <c r="N33" s="55"/>
      <c r="O33" s="162"/>
      <c r="P33" s="162"/>
      <c r="Q33" s="162"/>
      <c r="R33" s="162"/>
      <c r="S33" s="162"/>
      <c r="T33" s="162"/>
      <c r="U33" s="162"/>
      <c r="V33" s="162"/>
      <c r="W33" s="162"/>
      <c r="X33" s="9"/>
      <c r="Y33" s="9"/>
      <c r="Z33" s="9"/>
      <c r="AA33" s="9"/>
      <c r="AB33" s="9"/>
      <c r="AC33" s="9"/>
      <c r="AD33" s="9"/>
      <c r="AE33" s="9"/>
      <c r="AF33" s="9"/>
      <c r="AG33" s="9"/>
      <c r="AH33" s="9"/>
      <c r="AI33" s="9"/>
      <c r="AJ33" s="9"/>
    </row>
    <row r="34" spans="1:36" ht="18" customHeight="1" thickBot="1" x14ac:dyDescent="0.3">
      <c r="A34" s="9"/>
      <c r="B34" s="9"/>
      <c r="C34" s="56" t="s">
        <v>38</v>
      </c>
      <c r="D34" s="57" t="e">
        <f>H14*H12/H15</f>
        <v>#DIV/0!</v>
      </c>
      <c r="E34" s="9"/>
      <c r="F34" s="9"/>
      <c r="G34" s="9"/>
      <c r="H34" s="9"/>
      <c r="I34" s="9"/>
      <c r="J34" s="9"/>
      <c r="K34" s="55"/>
      <c r="L34" s="55"/>
      <c r="M34" s="55"/>
      <c r="N34" s="55"/>
      <c r="O34" s="162"/>
      <c r="P34" s="162"/>
      <c r="Q34" s="162"/>
      <c r="R34" s="162"/>
      <c r="S34" s="162"/>
      <c r="T34" s="162"/>
      <c r="U34" s="162"/>
      <c r="V34" s="162"/>
      <c r="W34" s="162"/>
      <c r="X34" s="9"/>
      <c r="Y34" s="9"/>
      <c r="Z34" s="9"/>
      <c r="AA34" s="9"/>
      <c r="AB34" s="9"/>
      <c r="AC34" s="9"/>
      <c r="AD34" s="9"/>
      <c r="AE34" s="9"/>
      <c r="AF34" s="9"/>
      <c r="AG34" s="9"/>
      <c r="AH34" s="9"/>
      <c r="AI34" s="9"/>
      <c r="AJ34" s="9"/>
    </row>
    <row r="35" spans="1:36" ht="18" customHeight="1" thickBot="1" x14ac:dyDescent="0.3">
      <c r="A35" s="9"/>
      <c r="B35" s="9"/>
      <c r="C35" s="9"/>
      <c r="D35" s="58"/>
      <c r="E35" s="9"/>
      <c r="F35" s="56" t="s">
        <v>19</v>
      </c>
      <c r="G35" s="57" t="e">
        <f>1+((IF(H20=0,0,(COS(D42-D50)/D47)))+(IF(H24=0,0,(COS(D42-D58)/D55))))*D39</f>
        <v>#DIV/0!</v>
      </c>
      <c r="H35" s="9"/>
      <c r="I35" s="9"/>
      <c r="J35" s="9"/>
      <c r="K35" s="55"/>
      <c r="L35" s="55"/>
      <c r="M35" s="55"/>
      <c r="N35" s="55"/>
      <c r="O35" s="162"/>
      <c r="P35" s="162"/>
      <c r="Q35" s="162"/>
      <c r="R35" s="162"/>
      <c r="S35" s="162"/>
      <c r="T35" s="162"/>
      <c r="U35" s="162"/>
      <c r="V35" s="162"/>
      <c r="W35" s="162"/>
      <c r="X35" s="9"/>
      <c r="Y35" s="9"/>
      <c r="Z35" s="9"/>
      <c r="AA35" s="9"/>
      <c r="AB35" s="9"/>
      <c r="AC35" s="9"/>
      <c r="AD35" s="9"/>
      <c r="AE35" s="9"/>
      <c r="AF35" s="9"/>
      <c r="AG35" s="9"/>
      <c r="AH35" s="9"/>
      <c r="AI35" s="9"/>
      <c r="AJ35" s="9"/>
    </row>
    <row r="36" spans="1:36" ht="18" customHeight="1" thickBot="1" x14ac:dyDescent="0.3">
      <c r="A36" s="9"/>
      <c r="B36" s="9"/>
      <c r="C36" s="59" t="s">
        <v>18</v>
      </c>
      <c r="D36" s="60">
        <f>H16</f>
        <v>0</v>
      </c>
      <c r="E36" s="9"/>
      <c r="F36" s="9"/>
      <c r="G36" s="9"/>
      <c r="H36" s="9"/>
      <c r="I36" s="9"/>
      <c r="J36" s="9"/>
      <c r="K36" s="55"/>
      <c r="L36" s="55"/>
      <c r="M36" s="55"/>
      <c r="N36" s="55"/>
      <c r="O36" s="162"/>
      <c r="P36" s="162"/>
      <c r="Q36" s="162"/>
      <c r="R36" s="162"/>
      <c r="S36" s="162"/>
      <c r="T36" s="162"/>
      <c r="U36" s="162"/>
      <c r="V36" s="162"/>
      <c r="W36" s="162"/>
      <c r="X36" s="9"/>
      <c r="Y36" s="9"/>
      <c r="Z36" s="9"/>
      <c r="AA36" s="9"/>
      <c r="AB36" s="9"/>
      <c r="AC36" s="9"/>
      <c r="AD36" s="9"/>
      <c r="AE36" s="9"/>
      <c r="AF36" s="9"/>
      <c r="AG36" s="9"/>
      <c r="AH36" s="9"/>
      <c r="AI36" s="9"/>
      <c r="AJ36" s="9"/>
    </row>
    <row r="37" spans="1:36" ht="18" customHeight="1" thickBot="1" x14ac:dyDescent="0.3">
      <c r="A37" s="9"/>
      <c r="B37" s="9"/>
      <c r="C37" s="9"/>
      <c r="D37" s="9"/>
      <c r="E37" s="9"/>
      <c r="F37" s="9"/>
      <c r="G37" s="9"/>
      <c r="H37" s="9"/>
      <c r="I37" s="9"/>
      <c r="J37" s="9"/>
      <c r="K37" s="55"/>
      <c r="L37" s="55"/>
      <c r="M37" s="55"/>
      <c r="N37" s="55"/>
      <c r="O37" s="162"/>
      <c r="P37" s="162"/>
      <c r="Q37" s="162"/>
      <c r="R37" s="162"/>
      <c r="S37" s="162"/>
      <c r="T37" s="162"/>
      <c r="U37" s="162"/>
      <c r="V37" s="162"/>
      <c r="W37" s="162"/>
      <c r="X37" s="9"/>
      <c r="Y37" s="9"/>
      <c r="Z37" s="9"/>
      <c r="AA37" s="9"/>
      <c r="AB37" s="9"/>
      <c r="AC37" s="9"/>
      <c r="AD37" s="9"/>
      <c r="AE37" s="9"/>
      <c r="AF37" s="9"/>
      <c r="AG37" s="9"/>
      <c r="AH37" s="9"/>
      <c r="AI37" s="9"/>
      <c r="AJ37" s="9"/>
    </row>
    <row r="38" spans="1:36" ht="18" customHeight="1" thickBot="1" x14ac:dyDescent="0.3">
      <c r="A38" s="9"/>
      <c r="B38" s="9"/>
      <c r="C38" s="9"/>
      <c r="D38" s="9"/>
      <c r="E38" s="9"/>
      <c r="F38" s="56" t="s">
        <v>20</v>
      </c>
      <c r="G38" s="57" t="e">
        <f>H17*1000*D39*COS(D42-D62)/3</f>
        <v>#DIV/0!</v>
      </c>
      <c r="H38" s="9"/>
      <c r="I38" s="9"/>
      <c r="J38" s="9"/>
      <c r="K38" s="55"/>
      <c r="L38" s="55"/>
      <c r="M38" s="55"/>
      <c r="N38" s="55"/>
      <c r="O38" s="162"/>
      <c r="P38" s="162"/>
      <c r="Q38" s="162"/>
      <c r="R38" s="162"/>
      <c r="S38" s="162"/>
      <c r="T38" s="162"/>
      <c r="U38" s="162"/>
      <c r="V38" s="162"/>
      <c r="W38" s="162"/>
      <c r="X38" s="9"/>
      <c r="Y38" s="9"/>
      <c r="Z38" s="9"/>
      <c r="AA38" s="9"/>
      <c r="AB38" s="9"/>
      <c r="AC38" s="9"/>
      <c r="AD38" s="9"/>
      <c r="AE38" s="9"/>
      <c r="AF38" s="9"/>
      <c r="AG38" s="9"/>
      <c r="AH38" s="9"/>
      <c r="AI38" s="9"/>
      <c r="AJ38" s="9"/>
    </row>
    <row r="39" spans="1:36" ht="18" customHeight="1" thickBot="1" x14ac:dyDescent="0.3">
      <c r="A39" s="9"/>
      <c r="B39" s="9"/>
      <c r="C39" s="56" t="s">
        <v>39</v>
      </c>
      <c r="D39" s="61" t="e">
        <f>((D31^2)+(D34^2))^(1/2)</f>
        <v>#DIV/0!</v>
      </c>
      <c r="E39" s="9"/>
      <c r="F39" s="9"/>
      <c r="G39" s="9"/>
      <c r="H39" s="9"/>
      <c r="I39" s="9"/>
      <c r="J39" s="9"/>
      <c r="K39" s="55"/>
      <c r="L39" s="55"/>
      <c r="M39" s="55"/>
      <c r="N39" s="55"/>
      <c r="O39" s="162"/>
      <c r="P39" s="162"/>
      <c r="Q39" s="162"/>
      <c r="R39" s="162"/>
      <c r="S39" s="162"/>
      <c r="T39" s="162"/>
      <c r="U39" s="162"/>
      <c r="V39" s="162"/>
      <c r="W39" s="162"/>
      <c r="X39" s="9"/>
      <c r="Y39" s="9"/>
      <c r="Z39" s="9"/>
      <c r="AA39" s="9"/>
      <c r="AB39" s="9"/>
      <c r="AC39" s="9"/>
      <c r="AD39" s="9"/>
      <c r="AE39" s="9"/>
      <c r="AF39" s="9"/>
      <c r="AG39" s="9"/>
      <c r="AH39" s="9"/>
      <c r="AI39" s="9"/>
      <c r="AJ39" s="9"/>
    </row>
    <row r="40" spans="1:36" ht="18" customHeight="1" x14ac:dyDescent="0.25">
      <c r="A40" s="9"/>
      <c r="B40" s="9"/>
      <c r="C40" s="9"/>
      <c r="D40" s="9"/>
      <c r="E40" s="9"/>
      <c r="F40" s="9"/>
      <c r="G40" s="9"/>
      <c r="H40" s="9"/>
      <c r="I40" s="9"/>
      <c r="J40" s="9"/>
      <c r="K40" s="55"/>
      <c r="L40" s="55"/>
      <c r="M40" s="55"/>
      <c r="N40" s="55"/>
      <c r="O40" s="162"/>
      <c r="P40" s="162"/>
      <c r="Q40" s="162"/>
      <c r="R40" s="162"/>
      <c r="S40" s="162"/>
      <c r="T40" s="162"/>
      <c r="U40" s="162"/>
      <c r="V40" s="162"/>
      <c r="W40" s="162"/>
      <c r="X40" s="9"/>
      <c r="Y40" s="9"/>
      <c r="Z40" s="9"/>
      <c r="AA40" s="9"/>
      <c r="AB40" s="9"/>
      <c r="AC40" s="9"/>
      <c r="AD40" s="9"/>
      <c r="AE40" s="9"/>
      <c r="AF40" s="9"/>
      <c r="AG40" s="9"/>
      <c r="AH40" s="9"/>
      <c r="AI40" s="9"/>
      <c r="AJ40" s="9"/>
    </row>
    <row r="41" spans="1:36" ht="18" customHeight="1" thickBot="1" x14ac:dyDescent="0.3">
      <c r="A41" s="9"/>
      <c r="B41" s="9"/>
      <c r="C41" s="9"/>
      <c r="D41" s="9"/>
      <c r="E41" s="9"/>
      <c r="F41" s="9"/>
      <c r="G41" s="9"/>
      <c r="H41" s="9"/>
      <c r="I41" s="9"/>
      <c r="J41" s="9"/>
      <c r="K41" s="55"/>
      <c r="L41" s="55"/>
      <c r="M41" s="55"/>
      <c r="N41" s="55"/>
      <c r="O41" s="162"/>
      <c r="P41" s="162"/>
      <c r="Q41" s="162"/>
      <c r="R41" s="162"/>
      <c r="S41" s="162"/>
      <c r="T41" s="162"/>
      <c r="U41" s="162"/>
      <c r="V41" s="162"/>
      <c r="W41" s="162"/>
      <c r="X41" s="9"/>
      <c r="Y41" s="9"/>
      <c r="Z41" s="9"/>
      <c r="AA41" s="9"/>
      <c r="AB41" s="9"/>
      <c r="AC41" s="9"/>
      <c r="AD41" s="9"/>
      <c r="AE41" s="9"/>
      <c r="AF41" s="9"/>
      <c r="AG41" s="9"/>
      <c r="AH41" s="9"/>
      <c r="AI41" s="9"/>
      <c r="AJ41" s="9"/>
    </row>
    <row r="42" spans="1:36" ht="18" customHeight="1" thickBot="1" x14ac:dyDescent="0.3">
      <c r="A42" s="9"/>
      <c r="B42" s="9"/>
      <c r="C42" s="173" t="s">
        <v>40</v>
      </c>
      <c r="D42" s="62" t="e">
        <f>ATAN(H14/H13)</f>
        <v>#DIV/0!</v>
      </c>
      <c r="E42" s="9"/>
      <c r="F42" s="56" t="s">
        <v>21</v>
      </c>
      <c r="G42" s="57" t="e">
        <f>((IF(H20=0,0,(SIN(D42-D50)/D47)))+(IF(H24=0,0,SIN(D42-D58)/D55)))*D39</f>
        <v>#DIV/0!</v>
      </c>
      <c r="H42" s="9"/>
      <c r="I42" s="9"/>
      <c r="J42" s="9"/>
      <c r="K42" s="9"/>
      <c r="L42" s="9"/>
      <c r="M42" s="9"/>
      <c r="N42" s="9"/>
      <c r="O42" s="162"/>
      <c r="P42" s="162"/>
      <c r="Q42" s="162"/>
      <c r="R42" s="162"/>
      <c r="S42" s="162"/>
      <c r="T42" s="162"/>
      <c r="U42" s="162"/>
      <c r="V42" s="162"/>
      <c r="W42" s="162"/>
      <c r="X42" s="9"/>
      <c r="Y42" s="9"/>
      <c r="Z42" s="9"/>
      <c r="AA42" s="9"/>
      <c r="AB42" s="9"/>
      <c r="AC42" s="9"/>
      <c r="AD42" s="9"/>
      <c r="AE42" s="9"/>
      <c r="AF42" s="9"/>
      <c r="AG42" s="9"/>
      <c r="AH42" s="9"/>
      <c r="AI42" s="9"/>
      <c r="AJ42" s="9"/>
    </row>
    <row r="43" spans="1:36" ht="18" customHeight="1" thickBot="1" x14ac:dyDescent="0.3">
      <c r="A43" s="9"/>
      <c r="B43" s="9"/>
      <c r="C43" s="174"/>
      <c r="D43" s="63" t="e">
        <f>DEGREES(D42)</f>
        <v>#DIV/0!</v>
      </c>
      <c r="E43" s="9"/>
      <c r="F43" s="9"/>
      <c r="G43" s="9"/>
      <c r="H43" s="9"/>
      <c r="I43" s="9"/>
      <c r="J43" s="9"/>
      <c r="K43" s="9"/>
      <c r="L43" s="9"/>
      <c r="M43" s="9"/>
      <c r="N43" s="9"/>
      <c r="O43" s="162"/>
      <c r="P43" s="162"/>
      <c r="Q43" s="162"/>
      <c r="R43" s="162"/>
      <c r="S43" s="162"/>
      <c r="T43" s="162"/>
      <c r="U43" s="162"/>
      <c r="V43" s="162"/>
      <c r="W43" s="162"/>
      <c r="X43" s="9"/>
      <c r="Y43" s="9"/>
      <c r="Z43" s="9"/>
      <c r="AA43" s="9"/>
      <c r="AB43" s="9"/>
      <c r="AC43" s="9"/>
      <c r="AD43" s="9"/>
      <c r="AE43" s="9"/>
      <c r="AF43" s="9"/>
      <c r="AG43" s="9"/>
      <c r="AH43" s="9"/>
      <c r="AI43" s="9"/>
      <c r="AJ43" s="9"/>
    </row>
    <row r="44" spans="1:36" ht="18" customHeight="1" thickBot="1" x14ac:dyDescent="0.3">
      <c r="A44" s="9"/>
      <c r="B44" s="9"/>
      <c r="C44" s="9"/>
      <c r="D44" s="9"/>
      <c r="E44" s="9"/>
      <c r="F44" s="9"/>
      <c r="G44" s="9"/>
      <c r="H44" s="9"/>
      <c r="I44" s="9"/>
      <c r="J44" s="9"/>
      <c r="K44" s="9"/>
      <c r="L44" s="9"/>
      <c r="M44" s="9"/>
      <c r="N44" s="9"/>
      <c r="O44" s="162"/>
      <c r="P44" s="162"/>
      <c r="Q44" s="162"/>
      <c r="R44" s="162"/>
      <c r="S44" s="162"/>
      <c r="T44" s="162"/>
      <c r="U44" s="162"/>
      <c r="V44" s="162"/>
      <c r="W44" s="162"/>
      <c r="X44" s="9"/>
      <c r="Y44" s="9"/>
      <c r="Z44" s="9"/>
      <c r="AA44" s="9"/>
      <c r="AB44" s="9"/>
      <c r="AC44" s="9"/>
      <c r="AD44" s="9"/>
      <c r="AE44" s="9"/>
      <c r="AF44" s="9"/>
      <c r="AG44" s="9"/>
      <c r="AH44" s="9"/>
      <c r="AI44" s="9"/>
      <c r="AJ44" s="9"/>
    </row>
    <row r="45" spans="1:36" ht="18" customHeight="1" thickBot="1" x14ac:dyDescent="0.3">
      <c r="A45" s="9"/>
      <c r="B45" s="9"/>
      <c r="C45" s="9"/>
      <c r="D45" s="9"/>
      <c r="E45" s="9"/>
      <c r="F45" s="56" t="s">
        <v>22</v>
      </c>
      <c r="G45" s="57" t="e">
        <f>H17*1000*D39*SIN(D42-D62)/3</f>
        <v>#DIV/0!</v>
      </c>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row>
    <row r="46" spans="1:36" ht="18" customHeight="1" thickBot="1" x14ac:dyDescent="0.3">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row>
    <row r="47" spans="1:36" ht="18" customHeight="1" thickBot="1" x14ac:dyDescent="0.3">
      <c r="A47" s="9"/>
      <c r="B47" s="9"/>
      <c r="C47" s="64" t="s">
        <v>24</v>
      </c>
      <c r="D47" s="61" t="str">
        <f>IF(H20=0,"SEM CARGA",H21^2/(H20*1000))</f>
        <v>SEM CARGA</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row>
    <row r="48" spans="1:36" ht="18" customHeight="1" thickBot="1" x14ac:dyDescent="0.3">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row>
    <row r="49" spans="1:36" ht="18" customHeight="1" thickBot="1" x14ac:dyDescent="0.3">
      <c r="A49" s="9"/>
      <c r="B49" s="9"/>
      <c r="C49" s="65" t="s">
        <v>3</v>
      </c>
      <c r="D49" s="9"/>
      <c r="E49" s="9"/>
      <c r="F49" s="56" t="s">
        <v>23</v>
      </c>
      <c r="G49" s="57">
        <f>-(D36^2)/3</f>
        <v>0</v>
      </c>
      <c r="H49" s="9"/>
      <c r="I49" s="164"/>
      <c r="J49" s="164"/>
      <c r="K49" s="9"/>
      <c r="L49" s="9"/>
      <c r="M49" s="9"/>
      <c r="N49" s="9"/>
      <c r="O49" s="9"/>
      <c r="P49" s="9"/>
      <c r="Q49" s="9"/>
      <c r="R49" s="9"/>
      <c r="S49" s="9"/>
      <c r="T49" s="9"/>
      <c r="U49" s="9"/>
      <c r="V49" s="9"/>
      <c r="W49" s="9"/>
      <c r="X49" s="9"/>
      <c r="Y49" s="9"/>
      <c r="Z49" s="9"/>
      <c r="AA49" s="9"/>
      <c r="AB49" s="9"/>
      <c r="AC49" s="9"/>
      <c r="AD49" s="9"/>
      <c r="AE49" s="9"/>
      <c r="AF49" s="9"/>
      <c r="AG49" s="9"/>
      <c r="AH49" s="9"/>
      <c r="AI49" s="9"/>
      <c r="AJ49" s="9"/>
    </row>
    <row r="50" spans="1:36" ht="18" customHeight="1" x14ac:dyDescent="0.25">
      <c r="A50" s="9"/>
      <c r="B50" s="9"/>
      <c r="C50" s="175" t="s">
        <v>25</v>
      </c>
      <c r="D50" s="62">
        <f>ACOS(H22)</f>
        <v>1.5707963267948966</v>
      </c>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row>
    <row r="51" spans="1:36" ht="18" customHeight="1" thickBot="1" x14ac:dyDescent="0.3">
      <c r="A51" s="9"/>
      <c r="B51" s="9"/>
      <c r="C51" s="176"/>
      <c r="D51" s="63">
        <f>DEGREES(D50)</f>
        <v>90</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row>
    <row r="52" spans="1:36" ht="18" customHeight="1" x14ac:dyDescent="0.25">
      <c r="A52" s="9"/>
      <c r="B52" s="9"/>
      <c r="C52" s="9"/>
      <c r="D52" s="9"/>
      <c r="E52" s="9"/>
      <c r="F52" s="9"/>
      <c r="G52" s="66"/>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1:36" ht="18" customHeight="1" x14ac:dyDescent="0.25">
      <c r="A53" s="9"/>
      <c r="B53" s="9"/>
      <c r="C53" s="9"/>
      <c r="D53" s="9"/>
      <c r="E53" s="9"/>
      <c r="F53" s="164"/>
      <c r="G53" s="164"/>
      <c r="H53" s="9"/>
      <c r="I53" s="164"/>
      <c r="J53" s="164"/>
      <c r="K53" s="9"/>
      <c r="L53" s="9"/>
      <c r="M53" s="9"/>
      <c r="N53" s="9"/>
      <c r="O53" s="9"/>
      <c r="P53" s="9"/>
      <c r="Q53" s="9"/>
      <c r="R53" s="9"/>
      <c r="S53" s="9"/>
      <c r="T53" s="9"/>
      <c r="U53" s="9"/>
      <c r="V53" s="9"/>
      <c r="W53" s="9"/>
      <c r="X53" s="9"/>
      <c r="Y53" s="9"/>
      <c r="Z53" s="9"/>
      <c r="AA53" s="9"/>
      <c r="AB53" s="9"/>
      <c r="AC53" s="9"/>
      <c r="AD53" s="9"/>
      <c r="AE53" s="9"/>
      <c r="AF53" s="9"/>
      <c r="AG53" s="9"/>
      <c r="AH53" s="9"/>
      <c r="AI53" s="9"/>
      <c r="AJ53" s="9"/>
    </row>
    <row r="54" spans="1:36" ht="18" customHeight="1" thickBot="1" x14ac:dyDescent="0.3">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row>
    <row r="55" spans="1:36" ht="18" customHeight="1" thickBot="1" x14ac:dyDescent="0.3">
      <c r="A55" s="9"/>
      <c r="B55" s="9"/>
      <c r="C55" s="64" t="s">
        <v>26</v>
      </c>
      <c r="D55" s="67" t="str">
        <f>IF(H24=0,"INFINITO",H23/(H24*3^(1/2)))</f>
        <v>INFINITO</v>
      </c>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row>
    <row r="56" spans="1:36" ht="18" customHeight="1" x14ac:dyDescent="0.25">
      <c r="A56" s="9"/>
      <c r="B56" s="9"/>
      <c r="C56" s="9"/>
      <c r="D56" s="68"/>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row>
    <row r="57" spans="1:36" ht="18" customHeight="1" thickBot="1" x14ac:dyDescent="0.3">
      <c r="A57" s="9"/>
      <c r="B57" s="9"/>
      <c r="C57" s="9"/>
      <c r="D57" s="9"/>
      <c r="E57" s="9"/>
      <c r="F57" s="164"/>
      <c r="G57" s="164"/>
      <c r="H57" s="9"/>
      <c r="I57" s="164"/>
      <c r="J57" s="164"/>
      <c r="K57" s="9"/>
      <c r="L57" s="9"/>
      <c r="M57" s="9"/>
      <c r="N57" s="9"/>
      <c r="O57" s="9"/>
      <c r="P57" s="9"/>
      <c r="Q57" s="9"/>
      <c r="R57" s="9"/>
      <c r="S57" s="9"/>
      <c r="T57" s="9"/>
      <c r="U57" s="9"/>
      <c r="V57" s="9"/>
      <c r="W57" s="9"/>
      <c r="X57" s="9"/>
      <c r="Y57" s="9"/>
      <c r="Z57" s="9"/>
      <c r="AA57" s="9"/>
      <c r="AB57" s="9"/>
      <c r="AC57" s="9"/>
      <c r="AD57" s="9"/>
      <c r="AE57" s="9"/>
      <c r="AF57" s="9"/>
      <c r="AG57" s="9"/>
      <c r="AH57" s="9"/>
      <c r="AI57" s="9"/>
      <c r="AJ57" s="9"/>
    </row>
    <row r="58" spans="1:36" ht="18" customHeight="1" thickBot="1" x14ac:dyDescent="0.35">
      <c r="A58" s="9"/>
      <c r="B58" s="9"/>
      <c r="C58" s="69" t="s">
        <v>27</v>
      </c>
      <c r="D58" s="57">
        <f>ACOS(H25)</f>
        <v>1.5707963267948966</v>
      </c>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row>
    <row r="59" spans="1:36" ht="18" customHeight="1" thickBot="1" x14ac:dyDescent="0.3">
      <c r="A59" s="9"/>
      <c r="B59" s="9"/>
      <c r="C59" s="9"/>
      <c r="D59" s="70">
        <f>DEGREES(D58)</f>
        <v>90</v>
      </c>
      <c r="E59" s="9"/>
      <c r="F59" s="9"/>
      <c r="G59" s="9"/>
      <c r="H59" s="9"/>
      <c r="I59" s="9"/>
      <c r="J59" s="71" t="s">
        <v>3</v>
      </c>
      <c r="K59" s="9"/>
      <c r="L59" s="9"/>
      <c r="M59" s="9"/>
      <c r="N59" s="9"/>
      <c r="O59" s="9"/>
      <c r="P59" s="9"/>
      <c r="Q59" s="9"/>
      <c r="R59" s="9"/>
      <c r="S59" s="9"/>
      <c r="T59" s="9"/>
      <c r="U59" s="9"/>
      <c r="V59" s="9"/>
      <c r="W59" s="9"/>
      <c r="X59" s="9"/>
      <c r="Y59" s="9"/>
      <c r="Z59" s="9"/>
      <c r="AA59" s="9"/>
      <c r="AB59" s="9"/>
      <c r="AC59" s="9"/>
      <c r="AD59" s="9"/>
      <c r="AE59" s="9"/>
      <c r="AF59" s="9"/>
      <c r="AG59" s="9"/>
      <c r="AH59" s="9"/>
      <c r="AI59" s="9"/>
      <c r="AJ59" s="9"/>
    </row>
    <row r="60" spans="1:36" ht="18" customHeight="1" x14ac:dyDescent="0.25">
      <c r="A60" s="9"/>
      <c r="B60" s="9"/>
      <c r="C60" s="9"/>
      <c r="D60" s="72"/>
      <c r="E60" s="9"/>
      <c r="F60" s="9"/>
      <c r="G60" s="9"/>
      <c r="H60" s="9"/>
      <c r="I60" s="9"/>
      <c r="J60" s="71" t="s">
        <v>3</v>
      </c>
      <c r="K60" s="9"/>
      <c r="L60" s="9"/>
      <c r="M60" s="9"/>
      <c r="N60" s="9"/>
      <c r="O60" s="9"/>
      <c r="P60" s="9"/>
      <c r="Q60" s="9"/>
      <c r="R60" s="9"/>
      <c r="S60" s="9"/>
      <c r="T60" s="9"/>
      <c r="U60" s="9"/>
      <c r="V60" s="9"/>
      <c r="W60" s="9"/>
      <c r="X60" s="9"/>
      <c r="Y60" s="9"/>
      <c r="Z60" s="9"/>
      <c r="AA60" s="9"/>
      <c r="AB60" s="9"/>
      <c r="AC60" s="9"/>
      <c r="AD60" s="9"/>
      <c r="AE60" s="9"/>
      <c r="AF60" s="9"/>
      <c r="AG60" s="9"/>
      <c r="AH60" s="9"/>
      <c r="AI60" s="9"/>
      <c r="AJ60" s="9"/>
    </row>
    <row r="61" spans="1:36" ht="18" customHeight="1" thickBot="1" x14ac:dyDescent="0.3">
      <c r="A61" s="9"/>
      <c r="B61" s="9"/>
      <c r="C61" s="9"/>
      <c r="D61" s="9"/>
      <c r="E61" s="9"/>
      <c r="F61" s="9"/>
      <c r="G61" s="9"/>
      <c r="H61" s="9"/>
      <c r="I61" s="9"/>
      <c r="J61" s="73"/>
      <c r="K61" s="9"/>
      <c r="L61" s="9"/>
      <c r="M61" s="9"/>
      <c r="N61" s="9"/>
      <c r="O61" s="9"/>
      <c r="P61" s="9"/>
      <c r="Q61" s="9"/>
      <c r="R61" s="9"/>
      <c r="S61" s="9"/>
      <c r="T61" s="9"/>
      <c r="U61" s="9"/>
      <c r="V61" s="9"/>
      <c r="W61" s="9"/>
      <c r="X61" s="9"/>
      <c r="Y61" s="9"/>
      <c r="Z61" s="9"/>
      <c r="AA61" s="9"/>
      <c r="AB61" s="9"/>
      <c r="AC61" s="9"/>
      <c r="AD61" s="9"/>
      <c r="AE61" s="9"/>
      <c r="AF61" s="9"/>
      <c r="AG61" s="9"/>
      <c r="AH61" s="9"/>
      <c r="AI61" s="9"/>
      <c r="AJ61" s="9"/>
    </row>
    <row r="62" spans="1:36" ht="18" customHeight="1" thickBot="1" x14ac:dyDescent="0.35">
      <c r="A62" s="9"/>
      <c r="B62" s="9"/>
      <c r="C62" s="69" t="s">
        <v>28</v>
      </c>
      <c r="D62" s="57">
        <f>ACOS(H19)</f>
        <v>1.5707963267948966</v>
      </c>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row>
    <row r="63" spans="1:36" ht="18" customHeight="1" thickBot="1" x14ac:dyDescent="0.3">
      <c r="A63" s="9"/>
      <c r="B63" s="9"/>
      <c r="C63" s="9"/>
      <c r="D63" s="74">
        <f>DEGREES(D62)</f>
        <v>90</v>
      </c>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row>
    <row r="64" spans="1:36" ht="18" customHeight="1" x14ac:dyDescent="0.25">
      <c r="A64" s="9"/>
      <c r="B64" s="9"/>
      <c r="C64" s="9"/>
      <c r="D64" s="72"/>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row>
    <row r="65" spans="1:36" ht="18" customHeight="1" x14ac:dyDescent="0.3">
      <c r="A65" s="9"/>
      <c r="B65" s="9"/>
      <c r="C65" s="165" t="s">
        <v>73</v>
      </c>
      <c r="D65" s="166"/>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row>
    <row r="66" spans="1:36" ht="18"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row>
    <row r="67" spans="1:36" ht="18"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row>
    <row r="68" spans="1:36" ht="18" customHeight="1" thickBo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row>
    <row r="69" spans="1:36" ht="18" customHeight="1" x14ac:dyDescent="0.25">
      <c r="A69" s="9"/>
      <c r="B69" s="75"/>
      <c r="C69" s="196" t="s">
        <v>29</v>
      </c>
      <c r="D69" s="191" t="e">
        <f>(((D70^2+E70^2)^(1/2))*3^(1/2))</f>
        <v>#DIV/0!</v>
      </c>
      <c r="E69" s="192"/>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row>
    <row r="70" spans="1:36" ht="18" customHeight="1" thickBot="1" x14ac:dyDescent="0.3">
      <c r="A70" s="9"/>
      <c r="B70" s="75"/>
      <c r="C70" s="197"/>
      <c r="D70" s="76" t="e">
        <f>K25/3^(1/2)+C99</f>
        <v>#DIV/0!</v>
      </c>
      <c r="E70" s="77" t="e">
        <f>E99</f>
        <v>#DIV/0!</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row>
    <row r="71" spans="1:36" ht="18" customHeight="1" thickBot="1" x14ac:dyDescent="0.3">
      <c r="A71" s="9"/>
      <c r="B71" s="75"/>
      <c r="C71" s="78" t="s">
        <v>30</v>
      </c>
      <c r="D71" s="79" t="e">
        <f>ATAN(E70/D70)</f>
        <v>#DIV/0!</v>
      </c>
      <c r="E71" s="80" t="e">
        <f>DEGREES(D71)</f>
        <v>#DIV/0!</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row>
    <row r="72" spans="1:36" ht="18"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row>
    <row r="73" spans="1:36" ht="18"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row>
    <row r="74" spans="1:36" ht="18" customHeight="1" thickBot="1" x14ac:dyDescent="0.3">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row>
    <row r="75" spans="1:36" ht="18" customHeight="1" thickBot="1" x14ac:dyDescent="0.3">
      <c r="A75" s="9"/>
      <c r="B75" s="9"/>
      <c r="C75" s="81" t="s">
        <v>32</v>
      </c>
      <c r="D75" s="167">
        <f>H17</f>
        <v>0</v>
      </c>
      <c r="E75" s="168"/>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row>
    <row r="76" spans="1:36" ht="18" customHeight="1" x14ac:dyDescent="0.25">
      <c r="A76" s="9"/>
      <c r="B76" s="9"/>
      <c r="C76" s="171" t="s">
        <v>31</v>
      </c>
      <c r="D76" s="169" t="e">
        <f>(D75*1000)/(K25*3^(1/2))</f>
        <v>#DIV/0!</v>
      </c>
      <c r="E76" s="170"/>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row>
    <row r="77" spans="1:36" ht="18" customHeight="1" thickBot="1" x14ac:dyDescent="0.3">
      <c r="A77" s="9"/>
      <c r="B77" s="9"/>
      <c r="C77" s="172"/>
      <c r="D77" s="82" t="e">
        <f>D76*COS(D78)</f>
        <v>#DIV/0!</v>
      </c>
      <c r="E77" s="83" t="e">
        <f>D76*SIN(D78)</f>
        <v>#DIV/0!</v>
      </c>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row>
    <row r="78" spans="1:36" ht="18" customHeight="1" thickBot="1" x14ac:dyDescent="0.35">
      <c r="A78" s="9"/>
      <c r="B78" s="9"/>
      <c r="C78" s="69" t="s">
        <v>28</v>
      </c>
      <c r="D78" s="84">
        <f>-D62</f>
        <v>-1.5707963267948966</v>
      </c>
      <c r="E78" s="85">
        <f>DEGREES(D78)</f>
        <v>-90</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row>
    <row r="79" spans="1:36" ht="18"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row>
    <row r="80" spans="1:36" ht="18"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row>
    <row r="81" spans="1:36" ht="18" customHeight="1" thickBot="1" x14ac:dyDescent="0.3">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row>
    <row r="82" spans="1:36" ht="18" customHeight="1" x14ac:dyDescent="0.25">
      <c r="A82" s="9"/>
      <c r="B82" s="9"/>
      <c r="C82" s="182" t="s">
        <v>41</v>
      </c>
      <c r="D82" s="177">
        <f>IF(H20=0,0,(K25/(D47*3^(1/2))))</f>
        <v>0</v>
      </c>
      <c r="E82" s="178"/>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row>
    <row r="83" spans="1:36" ht="18" customHeight="1" thickBot="1" x14ac:dyDescent="0.3">
      <c r="A83" s="9"/>
      <c r="B83" s="9"/>
      <c r="C83" s="183"/>
      <c r="D83" s="86">
        <f>D82*COS(D84)</f>
        <v>0</v>
      </c>
      <c r="E83" s="87">
        <f>-D82*SIN(D84)</f>
        <v>0</v>
      </c>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row>
    <row r="84" spans="1:36" ht="18" customHeight="1" thickBot="1" x14ac:dyDescent="0.35">
      <c r="A84" s="9"/>
      <c r="B84" s="9"/>
      <c r="C84" s="88" t="s">
        <v>42</v>
      </c>
      <c r="D84" s="84">
        <f>D50</f>
        <v>1.5707963267948966</v>
      </c>
      <c r="E84" s="85">
        <f>D51</f>
        <v>90</v>
      </c>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row>
    <row r="85" spans="1:36" ht="18"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row>
    <row r="86" spans="1:36" ht="18"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row>
    <row r="87" spans="1:36" ht="18" customHeight="1" thickBot="1" x14ac:dyDescent="0.3">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row>
    <row r="88" spans="1:36" ht="18" customHeight="1" x14ac:dyDescent="0.25">
      <c r="A88" s="9"/>
      <c r="B88" s="9"/>
      <c r="C88" s="171" t="s">
        <v>33</v>
      </c>
      <c r="D88" s="177">
        <f>IF(H24=0,0,H24*K25/H23)</f>
        <v>0</v>
      </c>
      <c r="E88" s="178"/>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row>
    <row r="89" spans="1:36" ht="18" customHeight="1" thickBot="1" x14ac:dyDescent="0.3">
      <c r="A89" s="9"/>
      <c r="B89" s="9"/>
      <c r="C89" s="172"/>
      <c r="D89" s="86">
        <f>D88*COS(D90)</f>
        <v>0</v>
      </c>
      <c r="E89" s="89">
        <f>-D88*SIN(D90)</f>
        <v>0</v>
      </c>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18" customHeight="1" thickBot="1" x14ac:dyDescent="0.35">
      <c r="A90" s="9"/>
      <c r="B90" s="9"/>
      <c r="C90" s="69" t="s">
        <v>27</v>
      </c>
      <c r="D90" s="84">
        <f>D58</f>
        <v>1.5707963267948966</v>
      </c>
      <c r="E90" s="85">
        <f>D59</f>
        <v>90</v>
      </c>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18" customHeight="1" thickBot="1" x14ac:dyDescent="0.3">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18" customHeight="1" x14ac:dyDescent="0.25">
      <c r="A92" s="9"/>
      <c r="B92" s="9"/>
      <c r="C92" s="179" t="s">
        <v>34</v>
      </c>
      <c r="D92" s="180"/>
      <c r="E92" s="181"/>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18" customHeight="1" x14ac:dyDescent="0.25">
      <c r="A93" s="9"/>
      <c r="B93" s="9"/>
      <c r="C93" s="186" t="e">
        <f>(C94^2+E94^2)^(1/2)</f>
        <v>#DIV/0!</v>
      </c>
      <c r="D93" s="187"/>
      <c r="E93" s="188"/>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18" customHeight="1" thickBot="1" x14ac:dyDescent="0.3">
      <c r="A94" s="9"/>
      <c r="B94" s="9"/>
      <c r="C94" s="189" t="e">
        <f>D77+D83+D89</f>
        <v>#DIV/0!</v>
      </c>
      <c r="D94" s="190"/>
      <c r="E94" s="90" t="e">
        <f>E77+E83+E89</f>
        <v>#DIV/0!</v>
      </c>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18" customHeight="1" thickBot="1" x14ac:dyDescent="0.3">
      <c r="A95" s="9"/>
      <c r="B95" s="9"/>
      <c r="C95" s="78" t="s">
        <v>35</v>
      </c>
      <c r="D95" s="84" t="e">
        <f>ATAN(E94/C94)</f>
        <v>#DIV/0!</v>
      </c>
      <c r="E95" s="91" t="e">
        <f>DEGREES(D95)</f>
        <v>#DIV/0!</v>
      </c>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row>
    <row r="96" spans="1:36" ht="18"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row>
    <row r="97" spans="1:36" ht="18" customHeight="1" thickBot="1" x14ac:dyDescent="0.3">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row>
    <row r="98" spans="1:36" ht="18" customHeight="1" x14ac:dyDescent="0.25">
      <c r="A98" s="9"/>
      <c r="B98" s="9"/>
      <c r="C98" s="193" t="e">
        <f>D39*C93</f>
        <v>#DIV/0!</v>
      </c>
      <c r="D98" s="194"/>
      <c r="E98" s="195"/>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row>
    <row r="99" spans="1:36" ht="18" customHeight="1" thickBot="1" x14ac:dyDescent="0.3">
      <c r="A99" s="9"/>
      <c r="B99" s="9"/>
      <c r="C99" s="184" t="e">
        <f>C98*COS(D100)</f>
        <v>#DIV/0!</v>
      </c>
      <c r="D99" s="185"/>
      <c r="E99" s="87" t="e">
        <f>C98*SIN(D100)</f>
        <v>#DIV/0!</v>
      </c>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row>
    <row r="100" spans="1:36" ht="18" customHeight="1" thickBot="1" x14ac:dyDescent="0.4">
      <c r="A100" s="9"/>
      <c r="B100" s="9"/>
      <c r="C100" s="64" t="s">
        <v>36</v>
      </c>
      <c r="D100" s="84" t="e">
        <f>D42+D95</f>
        <v>#DIV/0!</v>
      </c>
      <c r="E100" s="91" t="e">
        <f>DEGREES(D100)</f>
        <v>#DIV/0!</v>
      </c>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row>
    <row r="101" spans="1:36" ht="18"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row>
    <row r="102" spans="1:36" ht="18"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row>
    <row r="103" spans="1:36" ht="18"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row>
    <row r="104" spans="1:36" ht="18"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row>
    <row r="105" spans="1:36" ht="18"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row>
    <row r="106" spans="1:36" ht="18"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row>
    <row r="107" spans="1:36" ht="18"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row>
    <row r="108" spans="1:36" ht="18"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row>
    <row r="109" spans="1:36" ht="18"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row>
    <row r="110" spans="1:36" ht="18"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row>
  </sheetData>
  <sheetProtection sheet="1" objects="1" scenarios="1" selectLockedCells="1"/>
  <mergeCells count="48">
    <mergeCell ref="L3:T3"/>
    <mergeCell ref="L22:T22"/>
    <mergeCell ref="B11:H11"/>
    <mergeCell ref="B17:B25"/>
    <mergeCell ref="B12:B16"/>
    <mergeCell ref="D23:G23"/>
    <mergeCell ref="D24:G24"/>
    <mergeCell ref="D25:G25"/>
    <mergeCell ref="D12:G12"/>
    <mergeCell ref="D17:G17"/>
    <mergeCell ref="D18:G18"/>
    <mergeCell ref="D19:G19"/>
    <mergeCell ref="C99:D99"/>
    <mergeCell ref="C93:E93"/>
    <mergeCell ref="C94:D94"/>
    <mergeCell ref="D69:E69"/>
    <mergeCell ref="C98:E98"/>
    <mergeCell ref="C69:C70"/>
    <mergeCell ref="C42:C43"/>
    <mergeCell ref="C50:C51"/>
    <mergeCell ref="C88:C89"/>
    <mergeCell ref="D88:E88"/>
    <mergeCell ref="C92:E92"/>
    <mergeCell ref="C82:C83"/>
    <mergeCell ref="D82:E82"/>
    <mergeCell ref="I49:J49"/>
    <mergeCell ref="C65:D65"/>
    <mergeCell ref="D75:E75"/>
    <mergeCell ref="D76:E76"/>
    <mergeCell ref="C76:C77"/>
    <mergeCell ref="F53:G53"/>
    <mergeCell ref="F57:G57"/>
    <mergeCell ref="I53:J53"/>
    <mergeCell ref="I57:J57"/>
    <mergeCell ref="D20:G20"/>
    <mergeCell ref="D21:G21"/>
    <mergeCell ref="D22:G22"/>
    <mergeCell ref="J11:K13"/>
    <mergeCell ref="O31:W31"/>
    <mergeCell ref="D13:G13"/>
    <mergeCell ref="D14:G14"/>
    <mergeCell ref="D15:G15"/>
    <mergeCell ref="D27:G27"/>
    <mergeCell ref="O32:W44"/>
    <mergeCell ref="L5:T5"/>
    <mergeCell ref="L6:T19"/>
    <mergeCell ref="L23:T23"/>
    <mergeCell ref="L24:T2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Simplified</vt:lpstr>
      <vt:lpstr>Complete</vt:lpstr>
      <vt:lpstr>Complete!_Hlk56576230</vt:lpstr>
      <vt:lpstr>Simplified!_Hlk56576230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2023-05-20T11:04:42Z</dcterms:modified>
</cp:coreProperties>
</file>