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Tools\"/>
    </mc:Choice>
  </mc:AlternateContent>
  <xr:revisionPtr revIDLastSave="0" documentId="8_{F07E47DD-A3A4-467C-ABC0-3F2BB57E99C3}" xr6:coauthVersionLast="47" xr6:coauthVersionMax="47" xr10:uidLastSave="{00000000-0000-0000-0000-000000000000}"/>
  <bookViews>
    <workbookView xWindow="-108" yWindow="-108" windowWidth="23256" windowHeight="12456" xr2:uid="{E4EB209E-CCF8-40FD-8C58-ACFA323F8FE8}"/>
  </bookViews>
  <sheets>
    <sheet name="RT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AB20" i="1"/>
  <c r="AB21" i="1" s="1"/>
  <c r="D20" i="1"/>
  <c r="D18" i="1"/>
  <c r="AB17" i="1"/>
  <c r="AB18" i="1" s="1"/>
  <c r="D17" i="1"/>
  <c r="AB15" i="1"/>
  <c r="J15" i="1"/>
  <c r="J20" i="1" s="1"/>
  <c r="J21" i="1" s="1"/>
  <c r="D15" i="1"/>
  <c r="AB7" i="1"/>
  <c r="J7" i="1"/>
  <c r="P7" i="1" l="1"/>
  <c r="P15" i="1" s="1"/>
  <c r="J17" i="1"/>
  <c r="J18" i="1" s="1"/>
  <c r="P17" i="1" l="1"/>
  <c r="P18" i="1" s="1"/>
  <c r="V7" i="1"/>
  <c r="V15" i="1" s="1"/>
  <c r="P20" i="1"/>
  <c r="P21" i="1" s="1"/>
  <c r="V17" i="1" l="1"/>
  <c r="V18" i="1" s="1"/>
  <c r="V20" i="1"/>
  <c r="V21" i="1" s="1"/>
</calcChain>
</file>

<file path=xl/sharedStrings.xml><?xml version="1.0" encoding="utf-8"?>
<sst xmlns="http://schemas.openxmlformats.org/spreadsheetml/2006/main" count="24" uniqueCount="12">
  <si>
    <t>Rolled Throughput Yield (RTY)</t>
  </si>
  <si>
    <t>How many steps in the process?</t>
  </si>
  <si>
    <t>Step 1</t>
  </si>
  <si>
    <t>Step 2</t>
  </si>
  <si>
    <t>Step 3</t>
  </si>
  <si>
    <t>Step 4</t>
  </si>
  <si>
    <t>Step 5</t>
  </si>
  <si>
    <t>Inputs</t>
  </si>
  <si>
    <t>Scrap</t>
  </si>
  <si>
    <t>Rework</t>
  </si>
  <si>
    <t>TPY</t>
  </si>
  <si>
    <t>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</si>
</sst>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 style="medium">
        <color theme="4"/>
      </bottom>
      <diagonal style="medium">
        <color theme="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 diagonalUp="1">
      <left/>
      <right/>
      <top style="medium">
        <color theme="4"/>
      </top>
      <bottom/>
      <diagonal style="medium">
        <color theme="4"/>
      </diagonal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inden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 applyProtection="1">
      <alignment horizontal="right" vertical="center" indent="1"/>
      <protection hidden="1"/>
    </xf>
    <xf numFmtId="0" fontId="0" fillId="0" borderId="12" xfId="0" applyBorder="1" applyAlignment="1">
      <alignment horizontal="left" vertical="center"/>
    </xf>
    <xf numFmtId="0" fontId="0" fillId="3" borderId="6" xfId="0" applyFill="1" applyBorder="1" applyAlignment="1" applyProtection="1">
      <alignment horizontal="right" vertical="center" indent="1"/>
      <protection locked="0"/>
    </xf>
    <xf numFmtId="0" fontId="0" fillId="0" borderId="6" xfId="0" applyBorder="1" applyAlignment="1" applyProtection="1">
      <alignment horizontal="right" vertical="center" indent="1"/>
      <protection locked="0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5" xfId="0" applyBorder="1" applyAlignment="1">
      <alignment vertical="top"/>
    </xf>
    <xf numFmtId="10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 indent="1"/>
    </xf>
    <xf numFmtId="0" fontId="0" fillId="0" borderId="18" xfId="0" applyBorder="1"/>
    <xf numFmtId="0" fontId="0" fillId="0" borderId="7" xfId="0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horizontal="right" vertical="center" indent="1"/>
      <protection locked="0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1" fillId="0" borderId="5" xfId="0" applyFont="1" applyBorder="1" applyAlignment="1">
      <alignment horizontal="left" vertical="center" indent="1"/>
    </xf>
    <xf numFmtId="0" fontId="0" fillId="3" borderId="7" xfId="0" applyFill="1" applyBorder="1" applyAlignment="1" applyProtection="1">
      <alignment horizontal="right" vertical="center" indent="1"/>
      <protection locked="0"/>
    </xf>
    <xf numFmtId="0" fontId="0" fillId="3" borderId="9" xfId="0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b/>
        <i val="0"/>
        <color theme="0"/>
      </font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rgb="FFFFFF66"/>
        </patternFill>
      </fill>
    </dxf>
    <dxf>
      <font>
        <b/>
        <i val="0"/>
        <color theme="0"/>
      </font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rgb="FFFFFF66"/>
        </patternFill>
      </fill>
    </dxf>
    <dxf>
      <font>
        <b/>
        <i val="0"/>
        <color theme="0"/>
      </font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rgb="FFFFFF66"/>
        </patternFill>
      </fill>
    </dxf>
    <dxf>
      <font>
        <b/>
        <i val="0"/>
        <color theme="0"/>
      </font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rgb="FFFFFF66"/>
        </patternFill>
      </fill>
    </dxf>
    <dxf>
      <font>
        <b/>
        <i val="0"/>
        <strike val="0"/>
        <color theme="0"/>
      </font>
      <fill>
        <gradientFill type="path" left="0.5" right="0.5" top="0.5" bottom="0.5">
          <stop position="0">
            <color theme="4"/>
          </stop>
          <stop position="1">
            <color theme="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243840</xdr:colOff>
      <xdr:row>0</xdr:row>
      <xdr:rowOff>182880</xdr:rowOff>
    </xdr:from>
    <xdr:to>
      <xdr:col>32</xdr:col>
      <xdr:colOff>106827</xdr:colOff>
      <xdr:row>14</xdr:row>
      <xdr:rowOff>53586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E37EE4-B7E4-4AF4-9181-9297FBE7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4840" y="182880"/>
          <a:ext cx="1691787" cy="2834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wnloads\GB%20Tools%20-%202012-06-22%20(1).xlsm" TargetMode="External"/><Relationship Id="rId1" Type="http://schemas.openxmlformats.org/officeDocument/2006/relationships/externalLinkPath" Target="/Users/Owner/Downloads/GB%20Tools%20-%202012-06-2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cr"/>
      <sheetName val="RTY"/>
      <sheetName val="OEE"/>
      <sheetName val="Control Limits"/>
      <sheetName val="5 Whys"/>
      <sheetName val="Fishbone"/>
      <sheetName val="Critical Path"/>
      <sheetName val="Cpk"/>
      <sheetName val="Sheet1"/>
      <sheetName val="NormalData"/>
      <sheetName val="Chi-Square"/>
      <sheetName val="Sheet2"/>
      <sheetName val="Sheet3"/>
    </sheetNames>
    <definedNames>
      <definedName name="Clear_All_RTY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J5" t="str">
            <v>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3AE-898F-475E-9A1F-CCA4CB219C0D}">
  <dimension ref="B1:AH24"/>
  <sheetViews>
    <sheetView tabSelected="1" workbookViewId="0">
      <selection activeCell="AE14" sqref="AE14"/>
    </sheetView>
  </sheetViews>
  <sheetFormatPr defaultRowHeight="14.4" x14ac:dyDescent="0.3"/>
  <cols>
    <col min="1" max="1" width="5.77734375" customWidth="1"/>
    <col min="2" max="2" width="3.21875" customWidth="1"/>
    <col min="3" max="3" width="9.77734375" customWidth="1"/>
    <col min="4" max="4" width="10.77734375" customWidth="1"/>
    <col min="5" max="5" width="0.77734375" customWidth="1"/>
    <col min="6" max="6" width="4.21875" style="1" customWidth="1"/>
    <col min="7" max="7" width="5.21875" style="1" customWidth="1"/>
    <col min="8" max="8" width="2.44140625" style="1" customWidth="1"/>
    <col min="9" max="9" width="9.77734375" style="1" customWidth="1"/>
    <col min="10" max="10" width="11.77734375" customWidth="1"/>
    <col min="11" max="11" width="0.77734375" customWidth="1"/>
    <col min="12" max="12" width="4.21875" style="1" customWidth="1"/>
    <col min="13" max="13" width="5.21875" style="1" customWidth="1"/>
    <col min="14" max="14" width="2.44140625" style="1" customWidth="1"/>
    <col min="15" max="15" width="9.77734375" style="1" customWidth="1"/>
    <col min="16" max="16" width="11.77734375" customWidth="1"/>
    <col min="17" max="17" width="0.77734375" customWidth="1"/>
    <col min="18" max="18" width="4.21875" style="1" customWidth="1"/>
    <col min="19" max="19" width="5.21875" style="1" customWidth="1"/>
    <col min="20" max="20" width="2.44140625" style="1" customWidth="1"/>
    <col min="21" max="21" width="9.77734375" style="1" customWidth="1"/>
    <col min="22" max="22" width="11.77734375" customWidth="1"/>
    <col min="23" max="23" width="0.77734375" customWidth="1"/>
    <col min="24" max="24" width="4.21875" style="1" customWidth="1"/>
    <col min="25" max="25" width="5.21875" style="1" customWidth="1"/>
    <col min="26" max="26" width="2.44140625" style="1" customWidth="1"/>
    <col min="27" max="27" width="9.77734375" style="1" customWidth="1"/>
    <col min="28" max="28" width="11.77734375" customWidth="1"/>
    <col min="29" max="29" width="5.77734375" customWidth="1"/>
    <col min="34" max="34" width="0" hidden="1" customWidth="1"/>
  </cols>
  <sheetData>
    <row r="1" spans="2:34" ht="15" thickBot="1" x14ac:dyDescent="0.35"/>
    <row r="2" spans="2:34" x14ac:dyDescent="0.3">
      <c r="B2" s="2"/>
      <c r="C2" s="3"/>
      <c r="D2" s="3"/>
      <c r="E2" s="3"/>
      <c r="F2" s="4"/>
      <c r="G2" s="4"/>
      <c r="H2" s="4"/>
      <c r="I2" s="4"/>
      <c r="J2" s="3"/>
      <c r="K2" s="3"/>
      <c r="L2" s="4"/>
      <c r="M2" s="4"/>
      <c r="N2" s="4"/>
      <c r="O2" s="4"/>
      <c r="P2" s="3"/>
      <c r="Q2" s="3"/>
      <c r="R2" s="4"/>
      <c r="S2" s="4"/>
      <c r="T2" s="4"/>
      <c r="U2" s="4"/>
      <c r="V2" s="3"/>
      <c r="W2" s="3"/>
      <c r="X2" s="4"/>
      <c r="Y2" s="4"/>
      <c r="Z2" s="4"/>
      <c r="AA2" s="4"/>
      <c r="AB2" s="3"/>
      <c r="AC2" s="5"/>
    </row>
    <row r="3" spans="2:34" ht="28.8" x14ac:dyDescent="0.3">
      <c r="B3" s="6"/>
      <c r="C3" s="52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7"/>
    </row>
    <row r="4" spans="2:34" ht="18.600000000000001" thickBot="1" x14ac:dyDescent="0.35">
      <c r="B4" s="6"/>
      <c r="C4" s="53"/>
      <c r="D4" s="53"/>
      <c r="E4" s="53"/>
      <c r="F4" s="53"/>
      <c r="G4" s="9"/>
      <c r="H4" s="9"/>
      <c r="I4" s="10"/>
      <c r="J4" s="9"/>
      <c r="K4" s="9"/>
      <c r="L4" s="9"/>
      <c r="M4"/>
      <c r="N4"/>
      <c r="Q4" s="9"/>
      <c r="R4"/>
      <c r="S4"/>
      <c r="T4"/>
      <c r="W4" s="9"/>
      <c r="X4"/>
      <c r="Y4"/>
      <c r="Z4"/>
      <c r="AC4" s="7"/>
      <c r="AH4">
        <v>1</v>
      </c>
    </row>
    <row r="5" spans="2:34" ht="18.600000000000001" thickBot="1" x14ac:dyDescent="0.35">
      <c r="B5" s="6"/>
      <c r="C5" s="54" t="s">
        <v>1</v>
      </c>
      <c r="D5" s="54"/>
      <c r="E5" s="54"/>
      <c r="F5" s="54"/>
      <c r="G5" s="54"/>
      <c r="H5" s="55"/>
      <c r="I5" s="11">
        <v>4</v>
      </c>
      <c r="L5"/>
      <c r="M5" s="8"/>
      <c r="N5" s="8"/>
      <c r="R5"/>
      <c r="S5" s="8"/>
      <c r="T5" s="8"/>
      <c r="X5"/>
      <c r="Y5" s="8"/>
      <c r="Z5" s="8"/>
      <c r="AC5" s="7"/>
      <c r="AH5">
        <v>2</v>
      </c>
    </row>
    <row r="6" spans="2:34" ht="18.600000000000001" thickBot="1" x14ac:dyDescent="0.35">
      <c r="B6" s="6"/>
      <c r="C6" s="12"/>
      <c r="D6" s="13" t="s">
        <v>2</v>
      </c>
      <c r="F6" s="12"/>
      <c r="G6" s="12"/>
      <c r="H6" s="12"/>
      <c r="J6" s="13" t="s">
        <v>3</v>
      </c>
      <c r="K6" s="14"/>
      <c r="L6" s="15"/>
      <c r="M6" s="15"/>
      <c r="N6" s="15"/>
      <c r="O6" s="16"/>
      <c r="P6" s="13" t="s">
        <v>4</v>
      </c>
      <c r="Q6" s="14"/>
      <c r="R6" s="15"/>
      <c r="S6" s="15"/>
      <c r="T6" s="15"/>
      <c r="U6" s="16"/>
      <c r="V6" s="13" t="s">
        <v>5</v>
      </c>
      <c r="W6" s="14"/>
      <c r="X6" s="15"/>
      <c r="Y6" s="15"/>
      <c r="Z6" s="15"/>
      <c r="AA6" s="16"/>
      <c r="AB6" s="13" t="s">
        <v>6</v>
      </c>
      <c r="AC6" s="7"/>
      <c r="AH6">
        <v>3</v>
      </c>
    </row>
    <row r="7" spans="2:34" s="18" customFormat="1" ht="15" thickBot="1" x14ac:dyDescent="0.35">
      <c r="B7" s="17"/>
      <c r="C7" s="49" t="s">
        <v>7</v>
      </c>
      <c r="D7" s="50">
        <v>40000</v>
      </c>
      <c r="F7" s="19"/>
      <c r="G7" s="19"/>
      <c r="H7" s="20"/>
      <c r="I7" s="47" t="s">
        <v>7</v>
      </c>
      <c r="J7" s="48">
        <f>IF(I5&lt;2,"N/A",SUM(D15+D12))</f>
        <v>40000</v>
      </c>
      <c r="L7" s="19"/>
      <c r="M7" s="19"/>
      <c r="N7" s="20"/>
      <c r="O7" s="47" t="s">
        <v>7</v>
      </c>
      <c r="P7" s="48">
        <f>IF(I5&lt;3,"N/A",SUM(J15+J12))</f>
        <v>40000</v>
      </c>
      <c r="R7" s="19"/>
      <c r="S7" s="19"/>
      <c r="T7" s="20"/>
      <c r="U7" s="47" t="s">
        <v>7</v>
      </c>
      <c r="V7" s="48">
        <f>IF(I5&lt;4,"N/A",SUM(P15+P12))</f>
        <v>39985</v>
      </c>
      <c r="X7" s="19"/>
      <c r="Y7" s="19"/>
      <c r="Z7" s="20"/>
      <c r="AA7" s="47" t="s">
        <v>7</v>
      </c>
      <c r="AB7" s="48" t="str">
        <f>IF(I5&lt;5,"N/A",SUM(V15+V12))</f>
        <v>N/A</v>
      </c>
      <c r="AC7" s="23"/>
      <c r="AH7" s="18">
        <v>4</v>
      </c>
    </row>
    <row r="8" spans="2:34" s="18" customFormat="1" ht="15" thickBot="1" x14ac:dyDescent="0.35">
      <c r="B8" s="17"/>
      <c r="C8" s="49"/>
      <c r="D8" s="51"/>
      <c r="F8" s="19"/>
      <c r="G8" s="24"/>
      <c r="H8" s="25"/>
      <c r="I8" s="47"/>
      <c r="J8" s="48"/>
      <c r="L8" s="19"/>
      <c r="M8" s="24"/>
      <c r="N8" s="25"/>
      <c r="O8" s="47"/>
      <c r="P8" s="48"/>
      <c r="R8" s="19"/>
      <c r="S8" s="24"/>
      <c r="T8" s="25"/>
      <c r="U8" s="47"/>
      <c r="V8" s="48"/>
      <c r="X8" s="19"/>
      <c r="Y8" s="24"/>
      <c r="Z8" s="25"/>
      <c r="AA8" s="47"/>
      <c r="AB8" s="48"/>
      <c r="AC8" s="23"/>
      <c r="AH8" s="18">
        <v>5</v>
      </c>
    </row>
    <row r="9" spans="2:34" s="18" customFormat="1" ht="15" thickBot="1" x14ac:dyDescent="0.35">
      <c r="B9" s="17"/>
      <c r="C9" s="21"/>
      <c r="D9" s="26"/>
      <c r="F9" s="19"/>
      <c r="G9" s="27"/>
      <c r="H9" s="19"/>
      <c r="I9" s="21"/>
      <c r="J9" s="22"/>
      <c r="L9" s="19"/>
      <c r="M9" s="27"/>
      <c r="N9" s="19"/>
      <c r="O9" s="21"/>
      <c r="P9" s="22"/>
      <c r="R9" s="19"/>
      <c r="S9" s="27"/>
      <c r="T9" s="19"/>
      <c r="U9" s="21"/>
      <c r="V9" s="22"/>
      <c r="X9" s="19"/>
      <c r="Y9" s="27"/>
      <c r="Z9" s="19"/>
      <c r="AA9" s="21"/>
      <c r="AB9" s="22"/>
      <c r="AC9" s="23"/>
    </row>
    <row r="10" spans="2:34" s="18" customFormat="1" ht="15" thickBot="1" x14ac:dyDescent="0.35">
      <c r="B10" s="17"/>
      <c r="C10" s="21" t="s">
        <v>8</v>
      </c>
      <c r="D10" s="28"/>
      <c r="F10" s="19"/>
      <c r="G10" s="27"/>
      <c r="H10" s="19"/>
      <c r="I10" s="21" t="s">
        <v>8</v>
      </c>
      <c r="J10" s="29"/>
      <c r="L10" s="19"/>
      <c r="M10" s="27"/>
      <c r="N10" s="19"/>
      <c r="O10" s="21" t="s">
        <v>8</v>
      </c>
      <c r="P10" s="29">
        <v>15</v>
      </c>
      <c r="R10" s="19"/>
      <c r="S10" s="27"/>
      <c r="T10" s="19"/>
      <c r="U10" s="21" t="s">
        <v>8</v>
      </c>
      <c r="V10" s="29"/>
      <c r="X10" s="19"/>
      <c r="Y10" s="27"/>
      <c r="Z10" s="19"/>
      <c r="AA10" s="21" t="s">
        <v>8</v>
      </c>
      <c r="AB10" s="29"/>
      <c r="AC10" s="23"/>
    </row>
    <row r="11" spans="2:34" s="18" customFormat="1" ht="15" thickBot="1" x14ac:dyDescent="0.35">
      <c r="B11" s="17"/>
      <c r="C11" s="21"/>
      <c r="D11" s="22"/>
      <c r="F11" s="19"/>
      <c r="G11" s="27"/>
      <c r="H11" s="19"/>
      <c r="I11" s="21"/>
      <c r="J11" s="22"/>
      <c r="L11" s="19"/>
      <c r="M11" s="27"/>
      <c r="N11" s="19"/>
      <c r="O11" s="21"/>
      <c r="P11" s="22"/>
      <c r="R11" s="19"/>
      <c r="S11" s="27"/>
      <c r="T11" s="19"/>
      <c r="U11" s="21"/>
      <c r="V11" s="22"/>
      <c r="X11" s="19"/>
      <c r="Y11" s="27"/>
      <c r="Z11" s="19"/>
      <c r="AA11" s="21"/>
      <c r="AB11" s="22"/>
      <c r="AC11" s="23"/>
    </row>
    <row r="12" spans="2:34" s="18" customFormat="1" ht="15" thickBot="1" x14ac:dyDescent="0.35">
      <c r="B12" s="17"/>
      <c r="C12" s="49" t="s">
        <v>9</v>
      </c>
      <c r="D12" s="50">
        <v>25000</v>
      </c>
      <c r="F12" s="19"/>
      <c r="G12" s="27"/>
      <c r="H12" s="19"/>
      <c r="I12" s="47" t="s">
        <v>9</v>
      </c>
      <c r="J12" s="45">
        <v>15000</v>
      </c>
      <c r="L12" s="19"/>
      <c r="M12" s="27"/>
      <c r="N12" s="19"/>
      <c r="O12" s="47" t="s">
        <v>9</v>
      </c>
      <c r="P12" s="45">
        <v>10</v>
      </c>
      <c r="R12" s="19"/>
      <c r="S12" s="27"/>
      <c r="T12" s="19"/>
      <c r="U12" s="47" t="s">
        <v>9</v>
      </c>
      <c r="V12" s="45"/>
      <c r="X12" s="19"/>
      <c r="Y12" s="27"/>
      <c r="Z12" s="19"/>
      <c r="AA12" s="47" t="s">
        <v>9</v>
      </c>
      <c r="AB12" s="45"/>
      <c r="AC12" s="23"/>
    </row>
    <row r="13" spans="2:34" s="18" customFormat="1" ht="15" thickBot="1" x14ac:dyDescent="0.35">
      <c r="B13" s="17"/>
      <c r="C13" s="49"/>
      <c r="D13" s="51"/>
      <c r="F13" s="30"/>
      <c r="G13" s="19"/>
      <c r="H13" s="19"/>
      <c r="I13" s="47"/>
      <c r="J13" s="46"/>
      <c r="L13" s="30"/>
      <c r="M13" s="19"/>
      <c r="N13" s="19"/>
      <c r="O13" s="47"/>
      <c r="P13" s="46"/>
      <c r="R13" s="30"/>
      <c r="S13" s="19"/>
      <c r="T13" s="19"/>
      <c r="U13" s="47"/>
      <c r="V13" s="46"/>
      <c r="X13" s="30"/>
      <c r="Y13" s="19"/>
      <c r="Z13" s="19"/>
      <c r="AA13" s="47"/>
      <c r="AB13" s="46"/>
      <c r="AC13" s="23"/>
    </row>
    <row r="14" spans="2:34" s="18" customFormat="1" x14ac:dyDescent="0.3">
      <c r="B14" s="17"/>
      <c r="D14" s="22"/>
      <c r="F14" s="31"/>
      <c r="G14" s="19"/>
      <c r="H14" s="19"/>
      <c r="I14" s="32"/>
      <c r="J14" s="22"/>
      <c r="L14" s="31"/>
      <c r="M14" s="19"/>
      <c r="N14" s="19"/>
      <c r="O14" s="32"/>
      <c r="P14" s="22"/>
      <c r="R14" s="31"/>
      <c r="S14" s="19"/>
      <c r="T14" s="19"/>
      <c r="U14" s="32"/>
      <c r="V14" s="22"/>
      <c r="X14" s="31"/>
      <c r="Y14" s="19"/>
      <c r="Z14" s="19"/>
      <c r="AA14" s="32"/>
      <c r="AB14" s="22"/>
      <c r="AC14" s="23"/>
    </row>
    <row r="15" spans="2:34" s="18" customFormat="1" ht="15" thickBot="1" x14ac:dyDescent="0.35">
      <c r="B15" s="17"/>
      <c r="D15" s="48">
        <f>IF(D7=" "," ",SUM(D7-D10-D12))</f>
        <v>15000</v>
      </c>
      <c r="F15" s="33"/>
      <c r="G15" s="19"/>
      <c r="H15" s="19"/>
      <c r="I15" s="32"/>
      <c r="J15" s="48">
        <f>IF(J7="N/A","N/A",SUM(J7-J10-J12))</f>
        <v>25000</v>
      </c>
      <c r="L15" s="33"/>
      <c r="M15" s="19"/>
      <c r="N15" s="19"/>
      <c r="O15" s="32"/>
      <c r="P15" s="48">
        <f>IF(P7="N/A","N/A",SUM(P7-P10-P12))</f>
        <v>39975</v>
      </c>
      <c r="R15" s="33"/>
      <c r="S15" s="19"/>
      <c r="T15" s="19"/>
      <c r="U15" s="32"/>
      <c r="V15" s="48">
        <f>IF(V7="N/A","N/A",SUM(V7-V10-V12))</f>
        <v>39985</v>
      </c>
      <c r="X15" s="33"/>
      <c r="Y15" s="19"/>
      <c r="Z15" s="19"/>
      <c r="AA15" s="32"/>
      <c r="AB15" s="48" t="str">
        <f>IF(AB7="N/A","N/A",SUM(AB7-AB10-AB12))</f>
        <v>N/A</v>
      </c>
      <c r="AC15" s="23"/>
    </row>
    <row r="16" spans="2:34" s="18" customFormat="1" x14ac:dyDescent="0.3">
      <c r="B16" s="17"/>
      <c r="D16" s="48"/>
      <c r="F16" s="19"/>
      <c r="G16" s="19"/>
      <c r="H16" s="19"/>
      <c r="I16" s="32"/>
      <c r="J16" s="48"/>
      <c r="L16" s="19"/>
      <c r="M16" s="19"/>
      <c r="N16" s="19"/>
      <c r="O16" s="32"/>
      <c r="P16" s="48"/>
      <c r="R16" s="19"/>
      <c r="S16" s="19"/>
      <c r="T16" s="19"/>
      <c r="U16" s="32"/>
      <c r="V16" s="48"/>
      <c r="X16" s="19"/>
      <c r="Y16" s="19"/>
      <c r="Z16" s="19"/>
      <c r="AA16" s="32"/>
      <c r="AB16" s="48"/>
      <c r="AC16" s="23"/>
    </row>
    <row r="17" spans="2:29" s="12" customFormat="1" x14ac:dyDescent="0.3">
      <c r="B17" s="34"/>
      <c r="D17" s="35" t="str">
        <f>IF(D15&lt;0,"WARNING:"," ")</f>
        <v xml:space="preserve"> </v>
      </c>
      <c r="F17" s="8"/>
      <c r="G17" s="8"/>
      <c r="H17" s="8"/>
      <c r="I17" s="8"/>
      <c r="J17" s="35" t="str">
        <f>IF(J15&lt;0,"WARNING:"," ")</f>
        <v xml:space="preserve"> </v>
      </c>
      <c r="L17" s="8"/>
      <c r="M17" s="8"/>
      <c r="N17" s="8"/>
      <c r="O17" s="8"/>
      <c r="P17" s="35" t="str">
        <f>IF(P15&lt;0,"WARNING:"," ")</f>
        <v xml:space="preserve"> </v>
      </c>
      <c r="R17" s="8"/>
      <c r="S17" s="8"/>
      <c r="T17" s="8"/>
      <c r="U17" s="8"/>
      <c r="V17" s="35" t="str">
        <f>IF(V15&lt;0,"WARNING:"," ")</f>
        <v xml:space="preserve"> </v>
      </c>
      <c r="X17" s="8"/>
      <c r="Y17" s="8"/>
      <c r="Z17" s="8"/>
      <c r="AA17" s="8"/>
      <c r="AB17" s="35" t="str">
        <f>IF(AB15&lt;0,"WARNING:"," ")</f>
        <v xml:space="preserve"> </v>
      </c>
      <c r="AC17" s="36"/>
    </row>
    <row r="18" spans="2:29" s="18" customFormat="1" x14ac:dyDescent="0.3">
      <c r="B18" s="17"/>
      <c r="D18" s="35" t="str">
        <f>IF(D17="WARNING:","Inputs must be greater than scrap/rework"," ")</f>
        <v xml:space="preserve"> </v>
      </c>
      <c r="F18" s="19"/>
      <c r="G18" s="19"/>
      <c r="H18" s="19"/>
      <c r="I18" s="32"/>
      <c r="J18" s="35" t="str">
        <f>IF(J17="WARNING:","Inputs must be greater than scrap/rework"," ")</f>
        <v xml:space="preserve"> </v>
      </c>
      <c r="L18" s="19"/>
      <c r="M18" s="19"/>
      <c r="N18" s="19"/>
      <c r="O18" s="32"/>
      <c r="P18" s="35" t="str">
        <f>IF(P17="WARNING:","Inputs must be greater than scrap/rework"," ")</f>
        <v xml:space="preserve"> </v>
      </c>
      <c r="R18" s="19"/>
      <c r="S18" s="19"/>
      <c r="T18" s="19"/>
      <c r="U18" s="32"/>
      <c r="V18" s="35" t="str">
        <f>IF(V17="WARNING:","Inputs must be greater than scrap/rework"," ")</f>
        <v xml:space="preserve"> </v>
      </c>
      <c r="X18" s="19"/>
      <c r="Y18" s="19"/>
      <c r="Z18" s="19"/>
      <c r="AA18" s="32"/>
      <c r="AB18" s="35" t="str">
        <f>IF(AB17="WARNING:","Inputs must be greater than scrap/rework"," ")</f>
        <v xml:space="preserve"> </v>
      </c>
      <c r="AC18" s="23"/>
    </row>
    <row r="19" spans="2:29" s="18" customFormat="1" x14ac:dyDescent="0.3">
      <c r="B19" s="17"/>
      <c r="D19" s="22"/>
      <c r="F19" s="19"/>
      <c r="G19" s="19"/>
      <c r="H19" s="19"/>
      <c r="I19" s="32"/>
      <c r="J19" s="22"/>
      <c r="L19" s="19"/>
      <c r="M19" s="19"/>
      <c r="N19" s="19"/>
      <c r="O19" s="32"/>
      <c r="P19" s="22"/>
      <c r="R19" s="19"/>
      <c r="S19" s="19"/>
      <c r="T19" s="19"/>
      <c r="U19" s="32"/>
      <c r="V19" s="22"/>
      <c r="X19" s="19"/>
      <c r="Y19" s="19"/>
      <c r="Z19" s="19"/>
      <c r="AA19" s="32"/>
      <c r="AB19" s="22"/>
      <c r="AC19" s="23"/>
    </row>
    <row r="20" spans="2:29" s="18" customFormat="1" ht="18" x14ac:dyDescent="0.3">
      <c r="B20" s="17"/>
      <c r="C20" s="9" t="s">
        <v>10</v>
      </c>
      <c r="D20" s="37">
        <f>IF(D15=0,0,SUM(D15/D7))</f>
        <v>0.375</v>
      </c>
      <c r="E20" s="38"/>
      <c r="F20" s="39"/>
      <c r="G20" s="39"/>
      <c r="H20" s="39"/>
      <c r="I20" s="39"/>
      <c r="J20" s="37">
        <f>IF(J15&lt;=0,0,IF(J15="N/A","N/A",SUM(J15/J7)))</f>
        <v>0.625</v>
      </c>
      <c r="K20" s="38"/>
      <c r="L20" s="39"/>
      <c r="M20" s="39"/>
      <c r="N20" s="39"/>
      <c r="O20" s="39"/>
      <c r="P20" s="37">
        <f>IF(P15&lt;=0,0,IF(P15="N/A","N/A",SUM(P15/P7)))</f>
        <v>0.99937500000000001</v>
      </c>
      <c r="Q20" s="38"/>
      <c r="R20" s="38"/>
      <c r="S20" s="38"/>
      <c r="T20" s="38"/>
      <c r="U20" s="38"/>
      <c r="V20" s="37">
        <f>IF(V15&lt;=0,0,IF(V15="N/A","N/A",SUM(V15/V7)))</f>
        <v>1</v>
      </c>
      <c r="W20" s="38"/>
      <c r="X20" s="38"/>
      <c r="Y20" s="38"/>
      <c r="Z20" s="38"/>
      <c r="AA20" s="38"/>
      <c r="AB20" s="37" t="str">
        <f>IF(AB15&lt;=0,0,IF(AB15="N/A","N/A",SUM(AB15/AB7)))</f>
        <v>N/A</v>
      </c>
      <c r="AC20" s="23"/>
    </row>
    <row r="21" spans="2:29" ht="18" x14ac:dyDescent="0.35">
      <c r="B21" s="6"/>
      <c r="C21" s="40" t="s">
        <v>11</v>
      </c>
      <c r="D21" s="37">
        <f>D20</f>
        <v>0.375</v>
      </c>
      <c r="E21" s="38"/>
      <c r="F21" s="39"/>
      <c r="G21" s="39"/>
      <c r="H21" s="39"/>
      <c r="I21" s="39"/>
      <c r="J21" s="37">
        <f>IF(J20="N/A","N/A",D20*J20)</f>
        <v>0.234375</v>
      </c>
      <c r="K21" s="38"/>
      <c r="L21" s="39"/>
      <c r="M21" s="39"/>
      <c r="N21" s="39"/>
      <c r="O21" s="39"/>
      <c r="P21" s="37">
        <f>IF(P20="N/A","N/A",D20*J20*P20)</f>
        <v>0.23422851562499999</v>
      </c>
      <c r="Q21" s="38"/>
      <c r="R21" s="38"/>
      <c r="S21" s="38"/>
      <c r="T21" s="38"/>
      <c r="U21" s="38"/>
      <c r="V21" s="37">
        <f>IF(V20="N/A","N/A",D20*J20*P20*V20)</f>
        <v>0.23422851562499999</v>
      </c>
      <c r="W21" s="38"/>
      <c r="X21" s="38"/>
      <c r="Y21" s="38"/>
      <c r="Z21" s="38"/>
      <c r="AA21" s="38"/>
      <c r="AB21" s="37" t="str">
        <f>IF(AB20="N/A","N/A",D20*J20*P20*V20*AB20)</f>
        <v>N/A</v>
      </c>
      <c r="AC21" s="7"/>
    </row>
    <row r="22" spans="2:29" x14ac:dyDescent="0.3">
      <c r="B22" s="6"/>
      <c r="AC22" s="7"/>
    </row>
    <row r="23" spans="2:29" x14ac:dyDescent="0.3">
      <c r="B23" s="6"/>
      <c r="AC23" s="7"/>
    </row>
    <row r="24" spans="2:29" ht="15" thickBot="1" x14ac:dyDescent="0.35">
      <c r="B24" s="41"/>
      <c r="C24" s="42"/>
      <c r="D24" s="42"/>
      <c r="E24" s="42"/>
      <c r="F24" s="43"/>
      <c r="G24" s="43"/>
      <c r="H24" s="43"/>
      <c r="I24" s="43"/>
      <c r="J24" s="42"/>
      <c r="K24" s="42"/>
      <c r="L24" s="43"/>
      <c r="M24" s="43"/>
      <c r="N24" s="43"/>
      <c r="O24" s="43"/>
      <c r="P24" s="42"/>
      <c r="Q24" s="42"/>
      <c r="R24" s="43"/>
      <c r="S24" s="43"/>
      <c r="T24" s="43"/>
      <c r="U24" s="43"/>
      <c r="V24" s="42"/>
      <c r="W24" s="42"/>
      <c r="X24" s="43"/>
      <c r="Y24" s="43"/>
      <c r="Z24" s="43"/>
      <c r="AA24" s="43"/>
      <c r="AB24" s="42"/>
      <c r="AC24" s="44"/>
    </row>
  </sheetData>
  <mergeCells count="28">
    <mergeCell ref="C3:AB3"/>
    <mergeCell ref="C4:F4"/>
    <mergeCell ref="C5:H5"/>
    <mergeCell ref="C7:C8"/>
    <mergeCell ref="D7:D8"/>
    <mergeCell ref="I7:I8"/>
    <mergeCell ref="J7:J8"/>
    <mergeCell ref="O7:O8"/>
    <mergeCell ref="P7:P8"/>
    <mergeCell ref="U7:U8"/>
    <mergeCell ref="V7:V8"/>
    <mergeCell ref="AA7:AA8"/>
    <mergeCell ref="AB7:AB8"/>
    <mergeCell ref="C12:C13"/>
    <mergeCell ref="D12:D13"/>
    <mergeCell ref="I12:I13"/>
    <mergeCell ref="J12:J13"/>
    <mergeCell ref="O12:O13"/>
    <mergeCell ref="P12:P13"/>
    <mergeCell ref="U12:U13"/>
    <mergeCell ref="V12:V13"/>
    <mergeCell ref="AA12:AA13"/>
    <mergeCell ref="AB12:AB13"/>
    <mergeCell ref="D15:D16"/>
    <mergeCell ref="J15:J16"/>
    <mergeCell ref="P15:P16"/>
    <mergeCell ref="V15:V16"/>
    <mergeCell ref="AB15:AB16"/>
  </mergeCells>
  <conditionalFormatting sqref="D15:D16">
    <cfRule type="expression" dxfId="13" priority="1">
      <formula>$D$15&lt;0</formula>
    </cfRule>
  </conditionalFormatting>
  <conditionalFormatting sqref="D21">
    <cfRule type="expression" dxfId="12" priority="10">
      <formula>$I$5=1</formula>
    </cfRule>
  </conditionalFormatting>
  <conditionalFormatting sqref="J10 J12:J13">
    <cfRule type="expression" dxfId="11" priority="14">
      <formula>$I$5&gt;=2</formula>
    </cfRule>
  </conditionalFormatting>
  <conditionalFormatting sqref="J15:J16">
    <cfRule type="expression" dxfId="10" priority="5">
      <formula>$J$15&lt;0</formula>
    </cfRule>
  </conditionalFormatting>
  <conditionalFormatting sqref="J21">
    <cfRule type="expression" dxfId="9" priority="9">
      <formula>$I$5=2</formula>
    </cfRule>
  </conditionalFormatting>
  <conditionalFormatting sqref="P10 P12:P13">
    <cfRule type="expression" dxfId="8" priority="13">
      <formula>$I$5&gt;=3</formula>
    </cfRule>
  </conditionalFormatting>
  <conditionalFormatting sqref="P15:P16">
    <cfRule type="expression" dxfId="7" priority="4">
      <formula>$P$15&lt;0</formula>
    </cfRule>
  </conditionalFormatting>
  <conditionalFormatting sqref="P21">
    <cfRule type="expression" dxfId="6" priority="8">
      <formula>$I$5=3</formula>
    </cfRule>
  </conditionalFormatting>
  <conditionalFormatting sqref="V10 V12:V13">
    <cfRule type="expression" dxfId="5" priority="12">
      <formula>$I$5&gt;=4</formula>
    </cfRule>
  </conditionalFormatting>
  <conditionalFormatting sqref="V15:V16">
    <cfRule type="expression" dxfId="4" priority="3">
      <formula>$V$15&lt;0</formula>
    </cfRule>
  </conditionalFormatting>
  <conditionalFormatting sqref="V21">
    <cfRule type="expression" dxfId="3" priority="7">
      <formula>$I$5=4</formula>
    </cfRule>
  </conditionalFormatting>
  <conditionalFormatting sqref="AB10 AB12:AB13">
    <cfRule type="expression" dxfId="2" priority="11">
      <formula>$I$5=5</formula>
    </cfRule>
  </conditionalFormatting>
  <conditionalFormatting sqref="AB15:AB16">
    <cfRule type="expression" dxfId="1" priority="2">
      <formula>$AB$15&lt;0</formula>
    </cfRule>
  </conditionalFormatting>
  <conditionalFormatting sqref="AB21">
    <cfRule type="expression" dxfId="0" priority="6">
      <formula>$I$5=5</formula>
    </cfRule>
  </conditionalFormatting>
  <dataValidations count="1">
    <dataValidation type="list" allowBlank="1" showInputMessage="1" showErrorMessage="1" sqref="I5" xr:uid="{A75E7A4E-3997-4543-B10A-3783A968C3A1}">
      <formula1>$AH$4:$AH$8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mwgroves.com</dc:creator>
  <cp:lastModifiedBy>Matthew Groves</cp:lastModifiedBy>
  <dcterms:created xsi:type="dcterms:W3CDTF">2023-10-12T01:22:59Z</dcterms:created>
  <dcterms:modified xsi:type="dcterms:W3CDTF">2023-10-12T20:04:55Z</dcterms:modified>
</cp:coreProperties>
</file>