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30" windowWidth="19815" windowHeight="9660"/>
  </bookViews>
  <sheets>
    <sheet name="Sheet1" sheetId="1" r:id="rId1"/>
    <sheet name="UGC,2006" sheetId="2" r:id="rId2"/>
    <sheet name="UGC,2016" sheetId="3" r:id="rId3"/>
  </sheets>
  <calcPr calcId="144525"/>
</workbook>
</file>

<file path=xl/calcChain.xml><?xml version="1.0" encoding="utf-8"?>
<calcChain xmlns="http://schemas.openxmlformats.org/spreadsheetml/2006/main">
  <c r="H42" i="1" l="1"/>
  <c r="G42" i="1"/>
  <c r="E29" i="1"/>
  <c r="E30" i="1" s="1"/>
  <c r="G33" i="1"/>
  <c r="E28" i="1"/>
  <c r="D28" i="1"/>
  <c r="D29" i="1" s="1"/>
  <c r="D30" i="1" s="1"/>
  <c r="G32" i="1"/>
  <c r="F32" i="1"/>
  <c r="E34" i="1"/>
  <c r="D34" i="1"/>
  <c r="F33" i="1"/>
  <c r="C15" i="1"/>
  <c r="C14" i="1"/>
  <c r="C16" i="1" s="1"/>
  <c r="E35" i="1" l="1"/>
  <c r="D35" i="1"/>
</calcChain>
</file>

<file path=xl/sharedStrings.xml><?xml version="1.0" encoding="utf-8"?>
<sst xmlns="http://schemas.openxmlformats.org/spreadsheetml/2006/main" count="65" uniqueCount="62">
  <si>
    <t>Calculation Sheet</t>
  </si>
  <si>
    <t>Pay arrived as on the date of promotion as Lecturer by duly setting aside the AAS increment availed in the Junior Lecturer</t>
  </si>
  <si>
    <t>Already drawn</t>
  </si>
  <si>
    <t>To  be drawn</t>
  </si>
  <si>
    <t>Name</t>
  </si>
  <si>
    <t>Dr. N Srinivasa Rao</t>
  </si>
  <si>
    <t>Designation</t>
  </si>
  <si>
    <t>Assistant Professor of Physics</t>
  </si>
  <si>
    <t>Name of the College</t>
  </si>
  <si>
    <t>GDC, Nelakondapally, Khammam District</t>
  </si>
  <si>
    <t>Date of Joining of Junior Lecture</t>
  </si>
  <si>
    <t>Date of Joining as Lecture</t>
  </si>
  <si>
    <t>21-05-2013</t>
  </si>
  <si>
    <t>Date of completion of 8 Years of service in the cadre of JL</t>
  </si>
  <si>
    <t>31-08-2009</t>
  </si>
  <si>
    <t>Date of effect of AAS</t>
  </si>
  <si>
    <t>Existing Scale of the Pay (AP State RPS 2010)</t>
  </si>
  <si>
    <t>18030 -43630</t>
  </si>
  <si>
    <t>Basic Pay in RPS,2005 on 01-09-2007</t>
  </si>
  <si>
    <t>DA @ 42.39%</t>
  </si>
  <si>
    <t>Fitment @39% on Basic Pay</t>
  </si>
  <si>
    <t>Total</t>
  </si>
  <si>
    <t>Pay drawn in the present cadre of JL (AP State RPS 2010)</t>
  </si>
  <si>
    <t>In RPS, 2010 ( in state scales)</t>
  </si>
  <si>
    <t>Scale of pay admissible to special Grade post (AP State RPS 2010)</t>
  </si>
  <si>
    <t>19050 - 45850</t>
  </si>
  <si>
    <t>AGI on 01-09-2010</t>
  </si>
  <si>
    <t>Increment Rate @ 570</t>
  </si>
  <si>
    <t>AGI on 01-09-2011</t>
  </si>
  <si>
    <t>Increment Rate @ 610</t>
  </si>
  <si>
    <t>AGI on 01-09-2012</t>
  </si>
  <si>
    <t>Promoted as Degree Lecturer on</t>
  </si>
  <si>
    <t>AAS on 01-09-2009</t>
  </si>
  <si>
    <t>Fixation with Fitment Formula</t>
  </si>
  <si>
    <t>Pay as on the date of promotion in the cadre of Junior Lecturer</t>
  </si>
  <si>
    <t>As per FR 22(B) allowed (introduced in State RPS 2010)</t>
  </si>
  <si>
    <t>As per FR 22(a)(i) allowed (introduced in State RPS 2010)</t>
  </si>
  <si>
    <t>DA element allowed in State Scales of pay as on 01-01-2006 (14.130%)</t>
  </si>
  <si>
    <t>DA element arrived</t>
  </si>
  <si>
    <t xml:space="preserve">Pay after deducting DA element </t>
  </si>
  <si>
    <t>Stage in the UGC scale of 2006 in the pay band of 15600-39100+6000 AGP w.e.f. the date of Promotion</t>
  </si>
  <si>
    <t>AGI on 01-09-2008</t>
  </si>
  <si>
    <t>AGI on 01-09-2009</t>
  </si>
  <si>
    <t>The next stage in RPS, 2010 on 01-07-2008</t>
  </si>
  <si>
    <t>Fixation in RPS, 2010 on 01-07-2008</t>
  </si>
  <si>
    <t>22050+6000</t>
  </si>
  <si>
    <t>21530+6000</t>
  </si>
  <si>
    <t>Pay as on 01-07-2008 in state scales RPS, 2005</t>
  </si>
  <si>
    <t>DA element merged in State RPS 2010 as on 01-07-2008 (42.39%)</t>
  </si>
  <si>
    <t>M.Phil Increments -2</t>
  </si>
  <si>
    <t>28050 x 3%=Rs. 850 x 2 increments= 1700</t>
  </si>
  <si>
    <t>27530 x 3%=Rs. 830 x 2 increments= 1660</t>
  </si>
  <si>
    <t>Now Basic pay on 01-07-2013</t>
  </si>
  <si>
    <t>AGI 01-07-2014</t>
  </si>
  <si>
    <t>AGI 01-07-2015</t>
  </si>
  <si>
    <t>for conversion to UGC 2006 to UGC 2016, we multiply the basic pay with 2.58 and the corresponding cell in Pay matrix</t>
  </si>
  <si>
    <t>Fixation in UGC, 2016</t>
  </si>
  <si>
    <t>to be drawn calculation in UGC, 2016</t>
  </si>
  <si>
    <t>Already drawn calculation in UGC, 2016</t>
  </si>
  <si>
    <t>AGI 01-07-2016</t>
  </si>
  <si>
    <t>AGI 01-07-2017</t>
  </si>
  <si>
    <t>AGI 01-07-2018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</si>
</sst>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\-dd\-yyyy"/>
  </numFmts>
  <fonts count="9">
    <font>
      <sz val="10"/>
      <color rgb="FF000000"/>
      <name val="Arial"/>
      <scheme val="minor"/>
    </font>
    <font>
      <b/>
      <sz val="13"/>
      <color theme="1"/>
      <name val="Arial"/>
      <scheme val="minor"/>
    </font>
    <font>
      <b/>
      <u/>
      <sz val="12"/>
      <color rgb="FF000000"/>
      <name val="&quot;Times New Roman&quot;"/>
    </font>
    <font>
      <sz val="10"/>
      <color theme="1"/>
      <name val="Arial"/>
      <scheme val="minor"/>
    </font>
    <font>
      <sz val="12"/>
      <color theme="1"/>
      <name val="&quot;Times New Roman&quot;"/>
    </font>
    <font>
      <b/>
      <sz val="13"/>
      <color theme="1"/>
      <name val="&quot;Times New Roman&quot;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Alignme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2" fontId="3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6" fillId="0" borderId="0" xfId="0" applyFont="1" applyAlignment="1">
      <alignment horizontal="center"/>
    </xf>
    <xf numFmtId="49" fontId="6" fillId="0" borderId="0" xfId="0" applyNumberFormat="1" applyFont="1" applyAlignment="1"/>
    <xf numFmtId="0" fontId="7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685800</xdr:colOff>
      <xdr:row>21</xdr:row>
      <xdr:rowOff>85725</xdr:rowOff>
    </xdr:from>
    <xdr:ext cx="2562225" cy="838200"/>
    <xdr:pic>
      <xdr:nvPicPr>
        <xdr:cNvPr id="2" name="image1.png" title="Image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13</xdr:row>
      <xdr:rowOff>85725</xdr:rowOff>
    </xdr:from>
    <xdr:ext cx="2562225" cy="838200"/>
    <xdr:pic>
      <xdr:nvPicPr>
        <xdr:cNvPr id="3" name="image1.png" title="Image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3</xdr:col>
      <xdr:colOff>723900</xdr:colOff>
      <xdr:row>12</xdr:row>
      <xdr:rowOff>190500</xdr:rowOff>
    </xdr:from>
    <xdr:to>
      <xdr:col>4</xdr:col>
      <xdr:colOff>504825</xdr:colOff>
      <xdr:row>14</xdr:row>
      <xdr:rowOff>95250</xdr:rowOff>
    </xdr:to>
    <xdr:sp macro="" textlink="">
      <xdr:nvSpPr>
        <xdr:cNvPr id="6" name="Oval 5"/>
        <xdr:cNvSpPr/>
      </xdr:nvSpPr>
      <xdr:spPr>
        <a:xfrm>
          <a:off x="5238750" y="2590800"/>
          <a:ext cx="676275" cy="304800"/>
        </a:xfrm>
        <a:prstGeom prst="ellipse">
          <a:avLst/>
        </a:prstGeom>
        <a:noFill/>
        <a:ln w="1905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1514475</xdr:colOff>
      <xdr:row>13</xdr:row>
      <xdr:rowOff>76200</xdr:rowOff>
    </xdr:from>
    <xdr:to>
      <xdr:col>3</xdr:col>
      <xdr:colOff>704850</xdr:colOff>
      <xdr:row>16</xdr:row>
      <xdr:rowOff>85726</xdr:rowOff>
    </xdr:to>
    <xdr:cxnSp macro="">
      <xdr:nvCxnSpPr>
        <xdr:cNvPr id="8" name="Straight Arrow Connector 7"/>
        <xdr:cNvCxnSpPr/>
      </xdr:nvCxnSpPr>
      <xdr:spPr>
        <a:xfrm flipV="1">
          <a:off x="3848100" y="2676525"/>
          <a:ext cx="1371600" cy="609601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238839</xdr:colOff>
      <xdr:row>33</xdr:row>
      <xdr:rowOff>105535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15639" cy="54490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152400</xdr:colOff>
      <xdr:row>38</xdr:row>
      <xdr:rowOff>155027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29200" cy="63081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44"/>
  <sheetViews>
    <sheetView tabSelected="1" topLeftCell="A7" workbookViewId="0">
      <selection activeCell="C53" sqref="C53"/>
    </sheetView>
  </sheetViews>
  <sheetFormatPr defaultColWidth="12.5703125" defaultRowHeight="15.75" customHeight="1"/>
  <cols>
    <col min="1" max="1" width="5.5703125" customWidth="1"/>
    <col min="2" max="2" width="29.42578125" customWidth="1"/>
    <col min="3" max="3" width="32.7109375" customWidth="1"/>
    <col min="4" max="4" width="13.42578125" customWidth="1"/>
    <col min="6" max="6" width="17.28515625" customWidth="1"/>
  </cols>
  <sheetData>
    <row r="1" spans="1:6" ht="15.75" customHeight="1">
      <c r="A1" s="12" t="s">
        <v>0</v>
      </c>
      <c r="B1" s="13"/>
      <c r="C1" s="13"/>
    </row>
    <row r="2" spans="1:6" ht="15.75" customHeight="1">
      <c r="A2" s="14" t="s">
        <v>1</v>
      </c>
      <c r="B2" s="13"/>
      <c r="C2" s="13"/>
      <c r="D2" s="1" t="s">
        <v>2</v>
      </c>
      <c r="E2" s="2" t="s">
        <v>3</v>
      </c>
    </row>
    <row r="3" spans="1:6" ht="15">
      <c r="A3" s="3">
        <v>1</v>
      </c>
      <c r="B3" s="4" t="s">
        <v>4</v>
      </c>
      <c r="C3" s="5" t="s">
        <v>5</v>
      </c>
    </row>
    <row r="4" spans="1:6" ht="15">
      <c r="A4" s="3">
        <v>2</v>
      </c>
      <c r="B4" s="4" t="s">
        <v>6</v>
      </c>
      <c r="C4" s="5" t="s">
        <v>7</v>
      </c>
    </row>
    <row r="5" spans="1:6" ht="15">
      <c r="A5" s="3">
        <v>3</v>
      </c>
      <c r="B5" s="4" t="s">
        <v>8</v>
      </c>
      <c r="C5" s="5" t="s">
        <v>9</v>
      </c>
    </row>
    <row r="6" spans="1:6" ht="30">
      <c r="A6" s="3">
        <v>3</v>
      </c>
      <c r="B6" s="4" t="s">
        <v>10</v>
      </c>
      <c r="C6" s="6">
        <v>36900</v>
      </c>
    </row>
    <row r="7" spans="1:6" ht="15">
      <c r="A7" s="3">
        <v>4</v>
      </c>
      <c r="B7" s="4" t="s">
        <v>11</v>
      </c>
      <c r="C7" s="7" t="s">
        <v>12</v>
      </c>
    </row>
    <row r="8" spans="1:6" ht="45">
      <c r="A8" s="3">
        <v>5</v>
      </c>
      <c r="B8" s="4" t="s">
        <v>13</v>
      </c>
      <c r="C8" s="7" t="s">
        <v>14</v>
      </c>
    </row>
    <row r="9" spans="1:6">
      <c r="A9" s="3">
        <v>6</v>
      </c>
      <c r="B9" s="4" t="s">
        <v>15</v>
      </c>
      <c r="C9" s="8">
        <v>39822</v>
      </c>
    </row>
    <row r="10" spans="1:6">
      <c r="A10" s="3">
        <v>7</v>
      </c>
      <c r="B10" s="4" t="s">
        <v>16</v>
      </c>
      <c r="C10" s="9" t="s">
        <v>17</v>
      </c>
    </row>
    <row r="11" spans="1:6">
      <c r="A11" s="3"/>
      <c r="B11" s="4" t="s">
        <v>18</v>
      </c>
      <c r="C11" s="7">
        <v>10565</v>
      </c>
      <c r="D11" s="2"/>
      <c r="E11" s="2"/>
      <c r="F11" s="2"/>
    </row>
    <row r="12" spans="1:6" ht="33">
      <c r="A12" s="3"/>
      <c r="B12" s="10" t="s">
        <v>44</v>
      </c>
      <c r="C12" s="7"/>
      <c r="D12" s="2"/>
      <c r="E12" s="2"/>
      <c r="F12" s="2"/>
    </row>
    <row r="13" spans="1:6">
      <c r="A13" s="3"/>
      <c r="B13" s="4" t="s">
        <v>18</v>
      </c>
      <c r="C13" s="7">
        <v>10565</v>
      </c>
      <c r="D13" s="2"/>
      <c r="E13" s="2"/>
      <c r="F13" s="2"/>
    </row>
    <row r="14" spans="1:6">
      <c r="A14" s="3"/>
      <c r="B14" s="4" t="s">
        <v>19</v>
      </c>
      <c r="C14" s="11">
        <f>C13*0.4239</f>
        <v>4478.5034999999998</v>
      </c>
      <c r="D14" s="2"/>
      <c r="E14" s="2"/>
      <c r="F14" s="2"/>
    </row>
    <row r="15" spans="1:6">
      <c r="A15" s="3"/>
      <c r="B15" s="4" t="s">
        <v>20</v>
      </c>
      <c r="C15" s="11">
        <f>C13*0.39</f>
        <v>4120.3500000000004</v>
      </c>
      <c r="D15" s="2"/>
      <c r="E15" s="2"/>
      <c r="F15" s="2"/>
    </row>
    <row r="16" spans="1:6">
      <c r="A16" s="3"/>
      <c r="B16" s="4" t="s">
        <v>21</v>
      </c>
      <c r="C16" s="11">
        <f>SUM(C13:C15)</f>
        <v>19163.853499999997</v>
      </c>
      <c r="D16" s="2"/>
      <c r="E16" s="2"/>
      <c r="F16" s="2"/>
    </row>
    <row r="17" spans="1:10" ht="30">
      <c r="A17" s="3"/>
      <c r="B17" s="4" t="s">
        <v>43</v>
      </c>
      <c r="C17" s="11">
        <v>19580</v>
      </c>
      <c r="D17" s="2"/>
      <c r="E17" s="2"/>
      <c r="F17" s="2"/>
    </row>
    <row r="18" spans="1:10" ht="15">
      <c r="A18" s="3"/>
      <c r="B18" s="4" t="s">
        <v>41</v>
      </c>
      <c r="C18" s="11">
        <v>20110</v>
      </c>
      <c r="D18" s="2"/>
      <c r="E18" s="2"/>
      <c r="F18" s="2"/>
    </row>
    <row r="19" spans="1:10" ht="15">
      <c r="A19" s="3"/>
      <c r="B19" s="4" t="s">
        <v>42</v>
      </c>
      <c r="C19" s="11">
        <v>20680</v>
      </c>
      <c r="D19" s="2"/>
      <c r="E19" s="2"/>
      <c r="F19" s="2"/>
    </row>
    <row r="20" spans="1:10" ht="15">
      <c r="A20" s="3"/>
      <c r="B20" s="4" t="s">
        <v>32</v>
      </c>
      <c r="C20" s="11">
        <v>21250</v>
      </c>
      <c r="D20" s="2"/>
      <c r="E20" s="2"/>
      <c r="F20" s="2"/>
    </row>
    <row r="21" spans="1:10" ht="45">
      <c r="A21" s="3"/>
      <c r="B21" s="4" t="s">
        <v>22</v>
      </c>
      <c r="C21" s="7"/>
      <c r="D21" s="2">
        <v>21250</v>
      </c>
      <c r="E21" s="2">
        <v>20680</v>
      </c>
      <c r="F21" s="2" t="s">
        <v>23</v>
      </c>
    </row>
    <row r="22" spans="1:10" ht="45">
      <c r="A22" s="3">
        <v>8</v>
      </c>
      <c r="B22" s="4" t="s">
        <v>24</v>
      </c>
      <c r="C22" s="9" t="s">
        <v>25</v>
      </c>
    </row>
    <row r="23" spans="1:10" ht="15">
      <c r="A23" s="3">
        <v>9</v>
      </c>
      <c r="B23" s="2" t="s">
        <v>26</v>
      </c>
      <c r="C23" s="16" t="s">
        <v>27</v>
      </c>
      <c r="D23" s="2">
        <v>21820</v>
      </c>
      <c r="E23" s="2">
        <v>21250</v>
      </c>
    </row>
    <row r="24" spans="1:10" ht="12.75">
      <c r="B24" s="2" t="s">
        <v>28</v>
      </c>
      <c r="C24" s="2" t="s">
        <v>29</v>
      </c>
      <c r="D24" s="2">
        <v>22430</v>
      </c>
      <c r="E24" s="2">
        <v>21820</v>
      </c>
    </row>
    <row r="25" spans="1:10" ht="12.75">
      <c r="B25" s="2" t="s">
        <v>30</v>
      </c>
      <c r="C25" s="2" t="s">
        <v>29</v>
      </c>
      <c r="D25" s="2">
        <v>23040</v>
      </c>
      <c r="E25" s="2">
        <v>22430</v>
      </c>
    </row>
    <row r="26" spans="1:10" ht="12.75">
      <c r="B26" s="2" t="s">
        <v>31</v>
      </c>
      <c r="C26" s="2" t="s">
        <v>12</v>
      </c>
    </row>
    <row r="27" spans="1:10">
      <c r="B27" s="17" t="s">
        <v>33</v>
      </c>
    </row>
    <row r="28" spans="1:10" ht="15.75" customHeight="1">
      <c r="B28" s="16" t="s">
        <v>34</v>
      </c>
      <c r="D28" s="16">
        <f>D25</f>
        <v>23040</v>
      </c>
      <c r="E28" s="16">
        <f>E25</f>
        <v>22430</v>
      </c>
    </row>
    <row r="29" spans="1:10" ht="15.75" customHeight="1">
      <c r="B29" s="16" t="s">
        <v>35</v>
      </c>
      <c r="D29" s="16">
        <f>D28+610+650</f>
        <v>24300</v>
      </c>
      <c r="E29" s="16">
        <f>E28+610+610</f>
        <v>23650</v>
      </c>
      <c r="H29" s="18"/>
      <c r="I29" s="18"/>
    </row>
    <row r="30" spans="1:10" ht="15.75" customHeight="1">
      <c r="B30" s="16" t="s">
        <v>36</v>
      </c>
      <c r="D30" s="16">
        <f>D29+650</f>
        <v>24950</v>
      </c>
      <c r="E30" s="16">
        <f>E29+650</f>
        <v>24300</v>
      </c>
      <c r="H30" s="15"/>
    </row>
    <row r="31" spans="1:10" ht="15.75" customHeight="1">
      <c r="B31" s="16" t="s">
        <v>47</v>
      </c>
      <c r="D31" s="16">
        <v>10565</v>
      </c>
      <c r="E31" s="16">
        <v>10565</v>
      </c>
      <c r="H31" s="19"/>
      <c r="J31" s="15"/>
    </row>
    <row r="32" spans="1:10" ht="15.75" customHeight="1">
      <c r="B32" s="15" t="s">
        <v>48</v>
      </c>
      <c r="D32" s="16">
        <v>4479</v>
      </c>
      <c r="E32" s="16">
        <v>4479</v>
      </c>
      <c r="F32">
        <f>D31*0.4239</f>
        <v>4478.5034999999998</v>
      </c>
      <c r="G32">
        <f>E31*0.4239</f>
        <v>4478.5034999999998</v>
      </c>
      <c r="H32" s="19"/>
      <c r="J32" s="15"/>
    </row>
    <row r="33" spans="2:10" ht="15.75" customHeight="1">
      <c r="B33" s="16" t="s">
        <v>37</v>
      </c>
      <c r="D33" s="16">
        <v>1493</v>
      </c>
      <c r="E33" s="16">
        <v>1493</v>
      </c>
      <c r="F33">
        <f>D31*0.1413</f>
        <v>1492.8345000000002</v>
      </c>
      <c r="G33">
        <f>E31*0.1413</f>
        <v>1492.8345000000002</v>
      </c>
      <c r="H33" s="19"/>
      <c r="J33" s="15"/>
    </row>
    <row r="34" spans="2:10" ht="15.75" customHeight="1">
      <c r="B34" s="16" t="s">
        <v>38</v>
      </c>
      <c r="D34">
        <f>D32-D33</f>
        <v>2986</v>
      </c>
      <c r="E34">
        <f>E32-E33</f>
        <v>2986</v>
      </c>
      <c r="H34" s="19"/>
      <c r="J34" s="15"/>
    </row>
    <row r="35" spans="2:10" ht="15.75" customHeight="1">
      <c r="B35" s="16" t="s">
        <v>39</v>
      </c>
      <c r="D35">
        <f>D30-D34</f>
        <v>21964</v>
      </c>
      <c r="E35">
        <f>E30-E34</f>
        <v>21314</v>
      </c>
      <c r="H35" s="19"/>
      <c r="J35" s="15"/>
    </row>
    <row r="36" spans="2:10" ht="30.75" customHeight="1">
      <c r="B36" s="20" t="s">
        <v>40</v>
      </c>
      <c r="C36" s="20"/>
      <c r="D36" s="15" t="s">
        <v>45</v>
      </c>
      <c r="E36" s="15" t="s">
        <v>46</v>
      </c>
    </row>
    <row r="37" spans="2:10" ht="51" customHeight="1">
      <c r="B37" s="16" t="s">
        <v>49</v>
      </c>
      <c r="C37" s="21" t="s">
        <v>50</v>
      </c>
      <c r="D37">
        <v>1700</v>
      </c>
      <c r="E37">
        <v>1660</v>
      </c>
      <c r="F37" s="21" t="s">
        <v>51</v>
      </c>
    </row>
    <row r="38" spans="2:10" ht="15.75" customHeight="1">
      <c r="B38" s="16" t="s">
        <v>52</v>
      </c>
      <c r="D38">
        <v>29750</v>
      </c>
      <c r="E38">
        <v>29190</v>
      </c>
    </row>
    <row r="39" spans="2:10" ht="15.75" customHeight="1">
      <c r="B39" s="16" t="s">
        <v>53</v>
      </c>
      <c r="D39">
        <v>30650</v>
      </c>
      <c r="E39">
        <v>30070</v>
      </c>
    </row>
    <row r="40" spans="2:10" ht="15.75" customHeight="1">
      <c r="B40" s="16" t="s">
        <v>54</v>
      </c>
      <c r="D40">
        <v>31570</v>
      </c>
      <c r="E40">
        <v>30980</v>
      </c>
    </row>
    <row r="41" spans="2:10" ht="66.75" customHeight="1">
      <c r="B41" s="22" t="s">
        <v>56</v>
      </c>
      <c r="C41" s="21" t="s">
        <v>55</v>
      </c>
      <c r="D41">
        <v>82200</v>
      </c>
      <c r="E41">
        <v>82200</v>
      </c>
      <c r="G41" s="23" t="s">
        <v>57</v>
      </c>
      <c r="H41" s="23" t="s">
        <v>58</v>
      </c>
    </row>
    <row r="42" spans="2:10" ht="15.75" customHeight="1">
      <c r="B42" s="16" t="s">
        <v>59</v>
      </c>
      <c r="D42">
        <v>84700</v>
      </c>
      <c r="E42">
        <v>84700</v>
      </c>
      <c r="G42">
        <f>D40*2.58</f>
        <v>81450.600000000006</v>
      </c>
      <c r="H42">
        <f>E40*2.58</f>
        <v>79928.400000000009</v>
      </c>
    </row>
    <row r="43" spans="2:10" ht="15.75" customHeight="1">
      <c r="B43" s="16" t="s">
        <v>60</v>
      </c>
      <c r="D43">
        <v>87200</v>
      </c>
      <c r="E43">
        <v>87200</v>
      </c>
    </row>
    <row r="44" spans="2:10" ht="15.75" customHeight="1">
      <c r="B44" s="16" t="s">
        <v>61</v>
      </c>
      <c r="D44">
        <v>89800</v>
      </c>
      <c r="E44">
        <v>89800</v>
      </c>
    </row>
  </sheetData>
  <mergeCells count="4">
    <mergeCell ref="A1:C1"/>
    <mergeCell ref="A2:C2"/>
    <mergeCell ref="H29:I29"/>
    <mergeCell ref="B36:C36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J15" sqref="J15"/>
    </sheetView>
  </sheetViews>
  <sheetFormatPr defaultRowHeight="12.7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UGC,2006</vt:lpstr>
      <vt:lpstr>UGC,2016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</dc:creator>
  <cp:lastModifiedBy>sr</cp:lastModifiedBy>
  <dcterms:created xsi:type="dcterms:W3CDTF">2026-07-01T18:23:00Z</dcterms:created>
  <dcterms:modified xsi:type="dcterms:W3CDTF">2026-07-01T18:23:00Z</dcterms:modified>
</cp:coreProperties>
</file>