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cleahrstratconsulting.sharepoint.com/Shared Documents/Microsoft Excel/Excel templates for website/"/>
    </mc:Choice>
  </mc:AlternateContent>
  <xr:revisionPtr revIDLastSave="272" documentId="8_{CC44E696-B980-4067-93DA-7E78BFEA2065}" xr6:coauthVersionLast="47" xr6:coauthVersionMax="47" xr10:uidLastSave="{4E39AC39-B5A4-47FD-8C41-B4BC920A3248}"/>
  <bookViews>
    <workbookView xWindow="-120" yWindow="-120" windowWidth="29040" windowHeight="15720" xr2:uid="{F768D70B-ED48-4D79-B225-9B1065D19909}"/>
  </bookViews>
  <sheets>
    <sheet name="Introduction" sheetId="1" r:id="rId1"/>
    <sheet name="Sample Employee Data" sheetId="2" r:id="rId2"/>
    <sheet name="Benefits Data" sheetId="4" r:id="rId3"/>
    <sheet name="Job Levels" sheetId="5" r:id="rId4"/>
    <sheet name="Currency" sheetId="6" r:id="rId5"/>
    <sheet name="Definitions" sheetId="3" r:id="rId6"/>
  </sheets>
  <definedNames>
    <definedName name="_xlnm._FilterDatabase" localSheetId="1" hidden="1">'Sample Employee Data'!$A$1:$N$27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2" l="1"/>
  <c r="S4" i="2"/>
  <c r="S5" i="2"/>
  <c r="S6" i="2"/>
  <c r="S7" i="2"/>
  <c r="S8" i="2"/>
  <c r="S9" i="2"/>
  <c r="S10" i="2"/>
  <c r="S11" i="2"/>
  <c r="S12" i="2"/>
  <c r="S13" i="2"/>
  <c r="S14" i="2"/>
  <c r="S15" i="2"/>
  <c r="S16" i="2"/>
  <c r="S17" i="2"/>
  <c r="S18" i="2"/>
  <c r="S19" i="2"/>
  <c r="S20" i="2"/>
  <c r="S21" i="2"/>
  <c r="S22" i="2"/>
  <c r="S23" i="2"/>
  <c r="S24" i="2"/>
  <c r="S25" i="2"/>
  <c r="S26" i="2"/>
  <c r="S27" i="2"/>
  <c r="S2" i="2"/>
  <c r="R27" i="2" l="1"/>
  <c r="R3" i="2"/>
  <c r="R4" i="2"/>
  <c r="R5" i="2"/>
  <c r="R6" i="2"/>
  <c r="R7" i="2"/>
  <c r="R8" i="2"/>
  <c r="R9" i="2"/>
  <c r="R10" i="2"/>
  <c r="R11" i="2"/>
  <c r="R12" i="2"/>
  <c r="R13" i="2"/>
  <c r="R14" i="2"/>
  <c r="R15" i="2"/>
  <c r="R16" i="2"/>
  <c r="R17" i="2"/>
  <c r="R18" i="2"/>
  <c r="R19" i="2"/>
  <c r="R20" i="2"/>
  <c r="R21" i="2"/>
  <c r="R22" i="2"/>
  <c r="R23" i="2"/>
  <c r="R24" i="2"/>
  <c r="R25" i="2"/>
  <c r="R26" i="2"/>
  <c r="R2" i="2"/>
  <c r="Q3" i="2"/>
  <c r="Q4" i="2"/>
  <c r="Q5" i="2"/>
  <c r="Q6" i="2"/>
  <c r="Q7" i="2"/>
  <c r="Q8" i="2"/>
  <c r="Q9" i="2"/>
  <c r="Q10" i="2"/>
  <c r="Q11" i="2"/>
  <c r="Q12" i="2"/>
  <c r="Q13" i="2"/>
  <c r="Q14" i="2"/>
  <c r="Q15" i="2"/>
  <c r="Q16" i="2"/>
  <c r="Q17" i="2"/>
  <c r="Q18" i="2"/>
  <c r="Q19" i="2"/>
  <c r="Q20" i="2"/>
  <c r="Q21" i="2"/>
  <c r="Q22" i="2"/>
  <c r="Q23" i="2"/>
  <c r="Q24" i="2"/>
  <c r="Q25" i="2"/>
  <c r="Q26" i="2"/>
  <c r="Q27" i="2"/>
  <c r="Q2" i="2"/>
  <c r="B12" i="5"/>
  <c r="B4" i="5"/>
  <c r="B5" i="5"/>
  <c r="B6" i="5"/>
  <c r="A7" i="5" s="1"/>
  <c r="B3" i="5"/>
  <c r="A4" i="5" s="1"/>
  <c r="A5" i="5"/>
  <c r="A6" i="5"/>
  <c r="A3" i="5"/>
  <c r="O3" i="2"/>
  <c r="O4" i="2"/>
  <c r="O5" i="2"/>
  <c r="O6" i="2"/>
  <c r="O7" i="2"/>
  <c r="O8" i="2"/>
  <c r="O9" i="2"/>
  <c r="O10" i="2"/>
  <c r="O11" i="2"/>
  <c r="O12" i="2"/>
  <c r="O13" i="2"/>
  <c r="O14" i="2"/>
  <c r="O15" i="2"/>
  <c r="O16" i="2"/>
  <c r="O17" i="2"/>
  <c r="O18" i="2"/>
  <c r="O19" i="2"/>
  <c r="O20" i="2"/>
  <c r="O21" i="2"/>
  <c r="O22" i="2"/>
  <c r="O23" i="2"/>
  <c r="O24" i="2"/>
  <c r="O25" i="2"/>
  <c r="O26" i="2"/>
  <c r="O27" i="2"/>
  <c r="O2" i="2"/>
  <c r="P3" i="2"/>
  <c r="P4" i="2"/>
  <c r="P5" i="2"/>
  <c r="P6" i="2"/>
  <c r="P7" i="2"/>
  <c r="P8" i="2"/>
  <c r="P9" i="2"/>
  <c r="P10" i="2"/>
  <c r="P11" i="2"/>
  <c r="P12" i="2"/>
  <c r="P13" i="2"/>
  <c r="P14" i="2"/>
  <c r="P15" i="2"/>
  <c r="P16" i="2"/>
  <c r="P17" i="2"/>
  <c r="P18" i="2"/>
  <c r="P19" i="2"/>
  <c r="P20" i="2"/>
  <c r="P21" i="2"/>
  <c r="P22" i="2"/>
  <c r="P23" i="2"/>
  <c r="P24" i="2"/>
  <c r="P25" i="2"/>
  <c r="P26" i="2"/>
  <c r="P27" i="2"/>
  <c r="P2" i="2"/>
  <c r="B7" i="5" l="1"/>
  <c r="A8" i="5" l="1"/>
  <c r="B8" i="5"/>
  <c r="A9" i="5" l="1"/>
  <c r="B9" i="5"/>
  <c r="A10" i="5" l="1"/>
  <c r="B10" i="5"/>
  <c r="A11" i="5" l="1"/>
  <c r="B11" i="5"/>
  <c r="A12" i="5" l="1"/>
</calcChain>
</file>

<file path=xl/sharedStrings.xml><?xml version="1.0" encoding="utf-8"?>
<sst xmlns="http://schemas.openxmlformats.org/spreadsheetml/2006/main" count="274" uniqueCount="192">
  <si>
    <t>Note:</t>
  </si>
  <si>
    <t>This spreadsheet was created by CleaHRStrat Consulting Inc.</t>
  </si>
  <si>
    <t>Eric St-Jean</t>
  </si>
  <si>
    <t>1-613-218-4235</t>
  </si>
  <si>
    <t>eric.st-jean@cleahrstrat.ca</t>
  </si>
  <si>
    <t>Disclaimer</t>
  </si>
  <si>
    <t>The data used in the spreadsheet is sample data to demonstrate the functions and features of Microsoft Excel. It is not based on real employee data.</t>
  </si>
  <si>
    <t>Employee ID</t>
  </si>
  <si>
    <t>First Name</t>
  </si>
  <si>
    <t>Last Name</t>
  </si>
  <si>
    <t>Department</t>
  </si>
  <si>
    <t>Birth Date</t>
  </si>
  <si>
    <t>Start Date</t>
  </si>
  <si>
    <t>City</t>
  </si>
  <si>
    <t>Job Title</t>
  </si>
  <si>
    <t>Manager ID</t>
  </si>
  <si>
    <t>Job Code</t>
  </si>
  <si>
    <t>Salary</t>
  </si>
  <si>
    <t>Adam</t>
  </si>
  <si>
    <t>Archer</t>
  </si>
  <si>
    <t>Corporate Office</t>
  </si>
  <si>
    <t>Ottawa</t>
  </si>
  <si>
    <t>CEO</t>
  </si>
  <si>
    <t>Executive</t>
  </si>
  <si>
    <t>Barbara</t>
  </si>
  <si>
    <t>Black</t>
  </si>
  <si>
    <t>Sales</t>
  </si>
  <si>
    <t>VP, Sales</t>
  </si>
  <si>
    <t>Chris</t>
  </si>
  <si>
    <t>Carter</t>
  </si>
  <si>
    <t>Marketing</t>
  </si>
  <si>
    <t>VP, Marketing</t>
  </si>
  <si>
    <t>Gerry</t>
  </si>
  <si>
    <t>Gainey</t>
  </si>
  <si>
    <t>Director, Marketing</t>
  </si>
  <si>
    <t>Marketing_6</t>
  </si>
  <si>
    <t>Oliver</t>
  </si>
  <si>
    <t>Ott</t>
  </si>
  <si>
    <t>Marketing Manager</t>
  </si>
  <si>
    <t>Marketing_5</t>
  </si>
  <si>
    <t>Paul</t>
  </si>
  <si>
    <t>Peters</t>
  </si>
  <si>
    <t>Product Manager</t>
  </si>
  <si>
    <t>Marketing_4</t>
  </si>
  <si>
    <t>Howard</t>
  </si>
  <si>
    <t>Harrison</t>
  </si>
  <si>
    <t>Senior Director, Marketing</t>
  </si>
  <si>
    <t>Quincy</t>
  </si>
  <si>
    <t>Quinn</t>
  </si>
  <si>
    <t>Web Designer</t>
  </si>
  <si>
    <t>Marketing_2</t>
  </si>
  <si>
    <t>Erin</t>
  </si>
  <si>
    <t>Els</t>
  </si>
  <si>
    <t>Director, Sales</t>
  </si>
  <si>
    <t>Sales_6</t>
  </si>
  <si>
    <t>Kristine</t>
  </si>
  <si>
    <t>Knight</t>
  </si>
  <si>
    <t>Boston</t>
  </si>
  <si>
    <t>Sales Representative</t>
  </si>
  <si>
    <t>Sales_4</t>
  </si>
  <si>
    <t>Lloyd</t>
  </si>
  <si>
    <t>Law</t>
  </si>
  <si>
    <t>Sales_3</t>
  </si>
  <si>
    <t>Danielle</t>
  </si>
  <si>
    <t>Day</t>
  </si>
  <si>
    <t>Engineering</t>
  </si>
  <si>
    <t>VP, Engineering</t>
  </si>
  <si>
    <t>Isaac</t>
  </si>
  <si>
    <t>Iverson</t>
  </si>
  <si>
    <t>Senior Director, Engineering</t>
  </si>
  <si>
    <t>Engineering_6</t>
  </si>
  <si>
    <t>Sue</t>
  </si>
  <si>
    <t>Samson</t>
  </si>
  <si>
    <t>Senior Developer</t>
  </si>
  <si>
    <t>Engineering_4</t>
  </si>
  <si>
    <t>Troy</t>
  </si>
  <si>
    <t>Thomas</t>
  </si>
  <si>
    <t>Java Developer</t>
  </si>
  <si>
    <t>Engineering_3</t>
  </si>
  <si>
    <t>Jordan</t>
  </si>
  <si>
    <t>Johnson</t>
  </si>
  <si>
    <t>Senior Architect</t>
  </si>
  <si>
    <t>Engineering_5</t>
  </si>
  <si>
    <t>Una</t>
  </si>
  <si>
    <t>Underhill</t>
  </si>
  <si>
    <t>C++ Developer</t>
  </si>
  <si>
    <t>Vera</t>
  </si>
  <si>
    <t>Van Der Berg</t>
  </si>
  <si>
    <t>San Francisco</t>
  </si>
  <si>
    <t>Developer</t>
  </si>
  <si>
    <t>Engineering_2</t>
  </si>
  <si>
    <t>Walter</t>
  </si>
  <si>
    <t>West</t>
  </si>
  <si>
    <t>Human Resources</t>
  </si>
  <si>
    <t>VP, HR</t>
  </si>
  <si>
    <t>Xander</t>
  </si>
  <si>
    <t>Xi</t>
  </si>
  <si>
    <t>Director, Compensation and Benefits</t>
  </si>
  <si>
    <t>Human_Resources_6</t>
  </si>
  <si>
    <t>Yvonne</t>
  </si>
  <si>
    <t>Yard</t>
  </si>
  <si>
    <t>Compensation Analyst</t>
  </si>
  <si>
    <t>Human_Resources_4</t>
  </si>
  <si>
    <t>Zach</t>
  </si>
  <si>
    <t>Zeller</t>
  </si>
  <si>
    <t>Benefits Analyst</t>
  </si>
  <si>
    <t>Human_Resources_2</t>
  </si>
  <si>
    <t>Fred</t>
  </si>
  <si>
    <t>Farris</t>
  </si>
  <si>
    <t>Director, HR Services</t>
  </si>
  <si>
    <t>Marcel</t>
  </si>
  <si>
    <t>Morris</t>
  </si>
  <si>
    <t>Human_Resources_5</t>
  </si>
  <si>
    <t>Nick</t>
  </si>
  <si>
    <t>Night</t>
  </si>
  <si>
    <t>Ron</t>
  </si>
  <si>
    <t>Ross</t>
  </si>
  <si>
    <t>HRIS Analyst</t>
  </si>
  <si>
    <t>Human_Resources_3</t>
  </si>
  <si>
    <t>SIN/SSN</t>
  </si>
  <si>
    <t>Country</t>
  </si>
  <si>
    <t>Canada</t>
  </si>
  <si>
    <t>United States</t>
  </si>
  <si>
    <t>Toronto</t>
  </si>
  <si>
    <t>Montreal</t>
  </si>
  <si>
    <t>Vancouver</t>
  </si>
  <si>
    <t>Purpose of the Spreadsheet:</t>
  </si>
  <si>
    <t>Workbook</t>
  </si>
  <si>
    <t>Term</t>
  </si>
  <si>
    <t>Description</t>
  </si>
  <si>
    <t>Worksheet</t>
  </si>
  <si>
    <t>A sheet in a workbook, also sometimes called a "tab"</t>
  </si>
  <si>
    <t>Excel file containing multiple worksheets</t>
  </si>
  <si>
    <t>Tips and Tricks:</t>
  </si>
  <si>
    <t>When exporting data from a software application, sometimes an Employee ID may be exported as Text instead of a Number. For example, the data may appear as 012345. If this is the case, trying to match the number 12345 will fail.</t>
  </si>
  <si>
    <t>To convert a number stored as Text to a Number format, you can simply multiply the number by 1 in a new column.</t>
  </si>
  <si>
    <t>Functions and Features Used:</t>
  </si>
  <si>
    <t>You can use Text with a lookup function as long as both data sources are formatted the same way. It's a problem when one data source has the unique value formatted as Text and the other data source has the unique value formatted as a Number.</t>
  </si>
  <si>
    <t>You can tell when a number is stored as text by looking at the formatting of the data (Home:Number:Number Format), as well, there will be a small red triangle in the top-left hand corner of the cell, such as this:</t>
  </si>
  <si>
    <t>Matching not working:</t>
  </si>
  <si>
    <t>Microsoft References:</t>
  </si>
  <si>
    <t xml:space="preserve">HLOOKUP: </t>
  </si>
  <si>
    <t xml:space="preserve">XLOOKUP: </t>
  </si>
  <si>
    <t>VLOOKUP:</t>
  </si>
  <si>
    <t>https://support.microsoft.com/en-us/office/vlookup-function-0bbc8083-26fe-4963-8ab8-93a18ad188a1</t>
  </si>
  <si>
    <t>https://support.microsoft.com/en-us/office/xlookup-function-b7fd680e-6d10-43e6-84f9-88eae8bf5929</t>
  </si>
  <si>
    <t>https://support.microsoft.com/en-au/office/hlookup-function-a3034eec-b719-4ba3-bb65-e1ad662ed95f</t>
  </si>
  <si>
    <t>Benefits Plan</t>
  </si>
  <si>
    <t>Family</t>
  </si>
  <si>
    <t>Single</t>
  </si>
  <si>
    <t>Monthly Premium</t>
  </si>
  <si>
    <t>VLOOKUP-Benefits Plan
with ISERROR Function</t>
  </si>
  <si>
    <t>VLOOKUP-Benefits Plan
without ISERROR Function</t>
  </si>
  <si>
    <t>TRUE or FALSE in VLOOKUP:</t>
  </si>
  <si>
    <t>You will almost always use FALSE since in most cases you only want to pull data when your unique values match, however there may be times when a close match is what is desired. The best example is when you are working with salary ranges and you want to pull a person's range based on the number of points they have from a job evaluation. For example, assume a person's position is rated at 400 points. You will want to pull the range that is closes to 400 points without going over.</t>
  </si>
  <si>
    <t>Job Evaluation Points</t>
  </si>
  <si>
    <r>
      <rPr>
        <u/>
        <sz val="11"/>
        <color theme="1"/>
        <rFont val="Calibri"/>
        <family val="2"/>
      </rPr>
      <t>IFERROR</t>
    </r>
    <r>
      <rPr>
        <sz val="11"/>
        <color theme="1"/>
        <rFont val="Calibri"/>
        <family val="2"/>
      </rPr>
      <t>: This function is used to avoid having an "#N/A" error when the VLOOKUP can't find a matching unique value in the second data source.  For example, data source one has an Employee 5, but there isn't a match in the second data source.</t>
    </r>
  </si>
  <si>
    <t>Job Level</t>
  </si>
  <si>
    <t>Min Points</t>
  </si>
  <si>
    <t>Max Points</t>
  </si>
  <si>
    <t>A1</t>
  </si>
  <si>
    <t>A2</t>
  </si>
  <si>
    <t>A3</t>
  </si>
  <si>
    <t>A4</t>
  </si>
  <si>
    <t>A5</t>
  </si>
  <si>
    <t>A6</t>
  </si>
  <si>
    <t>A7</t>
  </si>
  <si>
    <t>A8</t>
  </si>
  <si>
    <t>A9</t>
  </si>
  <si>
    <t>A10</t>
  </si>
  <si>
    <t>A11</t>
  </si>
  <si>
    <r>
      <t xml:space="preserve">Enter </t>
    </r>
    <r>
      <rPr>
        <b/>
        <sz val="11"/>
        <color theme="1"/>
        <rFont val="Calibri"/>
        <family val="2"/>
      </rPr>
      <t>TRUE</t>
    </r>
    <r>
      <rPr>
        <sz val="11"/>
        <color theme="1"/>
        <rFont val="Calibri"/>
        <family val="2"/>
      </rPr>
      <t xml:space="preserve"> when a close match is acceptable. </t>
    </r>
  </si>
  <si>
    <r>
      <rPr>
        <b/>
        <sz val="11"/>
        <color theme="1"/>
        <rFont val="Aptos Narrow"/>
        <family val="2"/>
        <scheme val="minor"/>
      </rPr>
      <t xml:space="preserve">NOTE: </t>
    </r>
    <r>
      <rPr>
        <sz val="11"/>
        <color theme="1"/>
        <rFont val="Aptos Narrow"/>
        <family val="2"/>
        <scheme val="minor"/>
      </rPr>
      <t>For this lookup, you want an exact match so that an employee does not end up with another employee's data. Therefore, use "FALSE" in the VLOOKUP.</t>
    </r>
  </si>
  <si>
    <r>
      <rPr>
        <b/>
        <sz val="11"/>
        <color theme="1"/>
        <rFont val="Aptos Narrow"/>
        <family val="2"/>
        <scheme val="minor"/>
      </rPr>
      <t xml:space="preserve">NOTE: </t>
    </r>
    <r>
      <rPr>
        <sz val="11"/>
        <color theme="1"/>
        <rFont val="Aptos Narrow"/>
        <family val="2"/>
        <scheme val="minor"/>
      </rPr>
      <t>For this lookup, you want to match the number of points the employee has to the nearest "Min Points" without going over. Therefore, use "TRUE" in the VLOOKUP.</t>
    </r>
  </si>
  <si>
    <t>VLOOKUP-Job Levels</t>
  </si>
  <si>
    <r>
      <rPr>
        <u/>
        <sz val="11"/>
        <color theme="1"/>
        <rFont val="Calibri"/>
        <family val="2"/>
      </rPr>
      <t>XLOOKUP</t>
    </r>
    <r>
      <rPr>
        <sz val="11"/>
        <color theme="1"/>
        <rFont val="Calibri"/>
        <family val="2"/>
      </rPr>
      <t>: You use the VLOOKUP function when you want to find a value a value based on multiple ranges in another worksheet. The lookup starts at the top of the range and goes toward the end of the range. When there are many columns, this function lets you simply select two columns, one for the lookup and one for the data that is being pulled. The XLOOKUP also lets you choose what to display when a match is not found. This option is not available with VLOOKUP.</t>
    </r>
  </si>
  <si>
    <t>XLOOKUP-Benefits Plan</t>
  </si>
  <si>
    <t>CAD</t>
  </si>
  <si>
    <t>USD</t>
  </si>
  <si>
    <t>HLOOKUP-Currency</t>
  </si>
  <si>
    <t>What these formulas allow you to do is pull in data from other data sources. This is important when you have data coming from two applications, or you have a report and you just need to add another piece of data.</t>
  </si>
  <si>
    <t>For example, in this file, we'll merge Benefits, Job Level and Currency data with employee data. This is a common scenario since the data may come from two systems, a company's HRIS and a benefit's provider's system.</t>
  </si>
  <si>
    <t xml:space="preserve">For these lookups to work, you must have a common unique value in both data sources, such as an Employee ID in both the employee data and the secondary data. </t>
  </si>
  <si>
    <t>Column heading in light blue highlights static data used in the examples. Column headings in orange represent the functions being explained.</t>
  </si>
  <si>
    <r>
      <rPr>
        <u/>
        <sz val="11"/>
        <color theme="1"/>
        <rFont val="Calibri"/>
        <family val="2"/>
      </rPr>
      <t>VLOOKUP</t>
    </r>
    <r>
      <rPr>
        <sz val="11"/>
        <color theme="1"/>
        <rFont val="Calibri"/>
        <family val="2"/>
      </rPr>
      <t>: This is used to do a vertical lookup. You use the VLOOKUP function when you want to find a value based on a single range in another worksheet. The lookup starts in the first column of the range and goes toward the bottom-right of the range. When you have many columns of data, the range can be quite large.</t>
    </r>
  </si>
  <si>
    <r>
      <rPr>
        <u/>
        <sz val="11"/>
        <color theme="1"/>
        <rFont val="Calibri"/>
        <family val="2"/>
      </rPr>
      <t>HLOOKUP</t>
    </r>
    <r>
      <rPr>
        <sz val="11"/>
        <color theme="1"/>
        <rFont val="Calibri"/>
        <family val="2"/>
      </rPr>
      <t>: This is used for a horizontal lookup. You use the HLOOKUP function when you want to find a value a value based on a single range in another worksheet. The lookup starts in the first column of the range and goes toward the right of the range.</t>
    </r>
  </si>
  <si>
    <t>If you have questions about anything in this spreadsheet, or need assistance creating your own spreadsheet, please contact me:</t>
  </si>
  <si>
    <t>HRBP - Canada</t>
  </si>
  <si>
    <t>HRBP - USA</t>
  </si>
  <si>
    <t>Waived</t>
  </si>
  <si>
    <t>This spreadsheet shows how to use three formulas, VLOOKUP, XLOOKUP, HLOOKUP. The first two formulas are very popular when preparing data for analysis.</t>
  </si>
  <si>
    <r>
      <t xml:space="preserve">Enter </t>
    </r>
    <r>
      <rPr>
        <b/>
        <sz val="11"/>
        <color theme="1"/>
        <rFont val="Calibri"/>
        <family val="2"/>
      </rPr>
      <t>FALSE</t>
    </r>
    <r>
      <rPr>
        <sz val="11"/>
        <color theme="1"/>
        <rFont val="Calibri"/>
        <family val="2"/>
      </rPr>
      <t xml:space="preserve"> as the last parameter in the VLOOKUP/HLOOKUP functions when you want your lookup to do an exact match (i.e.. only pull data from the secondary data source when the unique value matches exactly&gt;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</si>
</sst>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14"/>
      <color theme="1"/>
      <name val="Calibri"/>
      <family val="2"/>
    </font>
    <font>
      <sz val="11"/>
      <color theme="1"/>
      <name val="Calibri"/>
      <family val="2"/>
    </font>
    <font>
      <b/>
      <sz val="12"/>
      <color theme="1"/>
      <name val="Calibri"/>
      <family val="2"/>
    </font>
    <font>
      <b/>
      <u/>
      <sz val="12"/>
      <color theme="10"/>
      <name val="Calibri"/>
      <family val="2"/>
    </font>
    <font>
      <sz val="12"/>
      <color theme="1"/>
      <name val="Calibri"/>
      <family val="2"/>
    </font>
    <font>
      <b/>
      <sz val="16"/>
      <color theme="1"/>
      <name val="Calibri"/>
      <family val="2"/>
    </font>
    <font>
      <b/>
      <sz val="11"/>
      <color theme="1"/>
      <name val="Calibri"/>
      <family val="2"/>
    </font>
    <font>
      <b/>
      <u/>
      <sz val="11"/>
      <color theme="1"/>
      <name val="Calibri"/>
      <family val="2"/>
    </font>
    <font>
      <u/>
      <sz val="11"/>
      <color theme="1"/>
      <name val="Calibri"/>
      <family val="2"/>
    </font>
    <font>
      <sz val="8"/>
      <name val="Aptos Narrow"/>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9">
    <xf numFmtId="0" fontId="0" fillId="0" borderId="0" xfId="0"/>
    <xf numFmtId="0" fontId="9" fillId="0" borderId="1" xfId="0" applyFont="1" applyBorder="1"/>
    <xf numFmtId="0" fontId="5" fillId="0" borderId="1" xfId="0" applyFont="1" applyBorder="1"/>
    <xf numFmtId="0" fontId="8" fillId="0" borderId="1" xfId="0" applyFont="1" applyBorder="1"/>
    <xf numFmtId="0" fontId="4" fillId="0" borderId="1" xfId="0" applyFont="1" applyBorder="1"/>
    <xf numFmtId="0" fontId="6" fillId="0" borderId="1" xfId="0" applyFont="1" applyBorder="1"/>
    <xf numFmtId="0" fontId="7" fillId="0" borderId="1" xfId="2" applyFont="1" applyBorder="1"/>
    <xf numFmtId="0" fontId="0" fillId="0" borderId="2" xfId="0" applyBorder="1"/>
    <xf numFmtId="14" fontId="0" fillId="0" borderId="2" xfId="0" applyNumberFormat="1" applyBorder="1"/>
    <xf numFmtId="44" fontId="0" fillId="0" borderId="2" xfId="1" applyFont="1" applyBorder="1"/>
    <xf numFmtId="0" fontId="2" fillId="2" borderId="0" xfId="0" applyFont="1" applyFill="1"/>
    <xf numFmtId="0" fontId="11" fillId="0" borderId="1" xfId="0" applyFont="1" applyBorder="1"/>
    <xf numFmtId="0" fontId="3" fillId="0" borderId="1" xfId="2" applyBorder="1"/>
    <xf numFmtId="0" fontId="5" fillId="0" borderId="1" xfId="0" applyFont="1" applyBorder="1" applyAlignment="1">
      <alignment wrapText="1"/>
    </xf>
    <xf numFmtId="0" fontId="2" fillId="2" borderId="2" xfId="0" applyFont="1" applyFill="1" applyBorder="1"/>
    <xf numFmtId="0" fontId="2" fillId="3" borderId="6" xfId="0" applyFont="1" applyFill="1" applyBorder="1" applyAlignment="1">
      <alignment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45</xdr:row>
      <xdr:rowOff>1</xdr:rowOff>
    </xdr:from>
    <xdr:to>
      <xdr:col>4</xdr:col>
      <xdr:colOff>495301</xdr:colOff>
      <xdr:row>48</xdr:row>
      <xdr:rowOff>32711</xdr:rowOff>
    </xdr:to>
    <xdr:pic>
      <xdr:nvPicPr>
        <xdr:cNvPr id="3" name="Picture 2">
          <a:extLst>
            <a:ext uri="{FF2B5EF4-FFF2-40B4-BE49-F238E27FC236}">
              <a16:creationId xmlns:a16="http://schemas.microsoft.com/office/drawing/2014/main" id="{5B79F224-99B6-701F-0CE8-EC9FBB884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1" y="4362451"/>
          <a:ext cx="2324100" cy="604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xlookup-function-b7fd680e-6d10-43e6-84f9-88eae8bf5929" TargetMode="External"/><Relationship Id="rId2" Type="http://schemas.openxmlformats.org/officeDocument/2006/relationships/hyperlink" Target="https://support.microsoft.com/en-us/office/vlookup-function-0bbc8083-26fe-4963-8ab8-93a18ad188a1" TargetMode="External"/><Relationship Id="rId1" Type="http://schemas.openxmlformats.org/officeDocument/2006/relationships/hyperlink" Target="mailto:eric.st-jean@cleahrstrat.c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upport.microsoft.com/en-au/office/hlookup-function-a3034eec-b719-4ba3-bb65-e1ad662ed95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47FC-EF25-4D61-B2D2-6BEC0B38256F}">
  <dimension ref="A1:X44"/>
  <sheetViews>
    <sheetView tabSelected="1" workbookViewId="0"/>
  </sheetViews>
  <sheetFormatPr defaultRowHeight="15" x14ac:dyDescent="0.25"/>
  <cols>
    <col min="1" max="1" width="10.42578125" style="2" customWidth="1"/>
    <col min="2" max="16384" width="9.140625" style="2"/>
  </cols>
  <sheetData>
    <row r="1" spans="1:24" ht="21" x14ac:dyDescent="0.35">
      <c r="A1" s="1" t="s">
        <v>126</v>
      </c>
    </row>
    <row r="2" spans="1:24" x14ac:dyDescent="0.25">
      <c r="A2" s="2" t="s">
        <v>190</v>
      </c>
    </row>
    <row r="3" spans="1:24" x14ac:dyDescent="0.25">
      <c r="A3" s="2" t="s">
        <v>180</v>
      </c>
    </row>
    <row r="4" spans="1:24" x14ac:dyDescent="0.25">
      <c r="A4" s="2" t="s">
        <v>181</v>
      </c>
    </row>
    <row r="6" spans="1:24" x14ac:dyDescent="0.25">
      <c r="A6" s="2" t="s">
        <v>182</v>
      </c>
    </row>
    <row r="7" spans="1:24" x14ac:dyDescent="0.25">
      <c r="A7" s="2" t="s">
        <v>183</v>
      </c>
    </row>
    <row r="9" spans="1:24" ht="21" x14ac:dyDescent="0.35">
      <c r="A9" s="1" t="s">
        <v>136</v>
      </c>
    </row>
    <row r="10" spans="1:24" s="13" customFormat="1" ht="30" customHeight="1" x14ac:dyDescent="0.25">
      <c r="A10" s="16" t="s">
        <v>184</v>
      </c>
      <c r="B10" s="17"/>
      <c r="C10" s="17"/>
      <c r="D10" s="17"/>
      <c r="E10" s="17"/>
      <c r="F10" s="17"/>
      <c r="G10" s="17"/>
      <c r="H10" s="17"/>
      <c r="I10" s="17"/>
      <c r="J10" s="17"/>
      <c r="K10" s="17"/>
      <c r="L10" s="17"/>
      <c r="M10" s="17"/>
      <c r="N10" s="17"/>
      <c r="O10" s="17"/>
      <c r="P10" s="17"/>
      <c r="Q10" s="17"/>
      <c r="R10" s="17"/>
      <c r="S10" s="17"/>
      <c r="T10" s="17"/>
      <c r="U10" s="17"/>
      <c r="V10" s="17"/>
      <c r="W10" s="17"/>
      <c r="X10" s="18"/>
    </row>
    <row r="11" spans="1:24" s="13" customFormat="1" ht="30" customHeight="1" x14ac:dyDescent="0.25">
      <c r="A11" s="16" t="s">
        <v>175</v>
      </c>
      <c r="B11" s="17"/>
      <c r="C11" s="17"/>
      <c r="D11" s="17"/>
      <c r="E11" s="17"/>
      <c r="F11" s="17"/>
      <c r="G11" s="17"/>
      <c r="H11" s="17"/>
      <c r="I11" s="17"/>
      <c r="J11" s="17"/>
      <c r="K11" s="17"/>
      <c r="L11" s="17"/>
      <c r="M11" s="17"/>
      <c r="N11" s="17"/>
      <c r="O11" s="17"/>
      <c r="P11" s="17"/>
      <c r="Q11" s="17"/>
      <c r="R11" s="17"/>
      <c r="S11" s="17"/>
      <c r="T11" s="17"/>
      <c r="U11" s="17"/>
      <c r="V11" s="17"/>
      <c r="W11" s="17"/>
      <c r="X11" s="18"/>
    </row>
    <row r="12" spans="1:24" x14ac:dyDescent="0.25">
      <c r="A12" s="2" t="s">
        <v>185</v>
      </c>
    </row>
    <row r="13" spans="1:24" x14ac:dyDescent="0.25">
      <c r="A13" s="2" t="s">
        <v>156</v>
      </c>
    </row>
    <row r="16" spans="1:24" ht="21" x14ac:dyDescent="0.35">
      <c r="A16" s="1" t="s">
        <v>140</v>
      </c>
    </row>
    <row r="17" spans="1:24" x14ac:dyDescent="0.25">
      <c r="A17" s="2" t="s">
        <v>143</v>
      </c>
      <c r="B17" s="12" t="s">
        <v>144</v>
      </c>
    </row>
    <row r="18" spans="1:24" x14ac:dyDescent="0.25">
      <c r="A18" s="2" t="s">
        <v>142</v>
      </c>
      <c r="B18" s="12" t="s">
        <v>145</v>
      </c>
    </row>
    <row r="19" spans="1:24" x14ac:dyDescent="0.25">
      <c r="A19" s="2" t="s">
        <v>141</v>
      </c>
      <c r="B19" s="12" t="s">
        <v>146</v>
      </c>
    </row>
    <row r="20" spans="1:24" x14ac:dyDescent="0.25">
      <c r="B20" s="12"/>
    </row>
    <row r="22" spans="1:24" ht="21" x14ac:dyDescent="0.35">
      <c r="A22" s="1" t="s">
        <v>133</v>
      </c>
    </row>
    <row r="23" spans="1:24" x14ac:dyDescent="0.25">
      <c r="B23" s="11" t="s">
        <v>139</v>
      </c>
    </row>
    <row r="24" spans="1:24" x14ac:dyDescent="0.25">
      <c r="B24" s="2" t="s">
        <v>134</v>
      </c>
    </row>
    <row r="25" spans="1:24" x14ac:dyDescent="0.25">
      <c r="B25" s="2" t="s">
        <v>138</v>
      </c>
    </row>
    <row r="26" spans="1:24" x14ac:dyDescent="0.25">
      <c r="B26" s="2" t="s">
        <v>137</v>
      </c>
    </row>
    <row r="27" spans="1:24" x14ac:dyDescent="0.25">
      <c r="B27" s="2" t="s">
        <v>135</v>
      </c>
    </row>
    <row r="29" spans="1:24" x14ac:dyDescent="0.25">
      <c r="B29" s="11" t="s">
        <v>153</v>
      </c>
    </row>
    <row r="30" spans="1:24" x14ac:dyDescent="0.25">
      <c r="B30" s="2" t="s">
        <v>191</v>
      </c>
    </row>
    <row r="31" spans="1:24" x14ac:dyDescent="0.25">
      <c r="B31" s="2" t="s">
        <v>171</v>
      </c>
    </row>
    <row r="32" spans="1:24" s="13" customFormat="1" ht="45" customHeight="1" x14ac:dyDescent="0.25">
      <c r="B32" s="16" t="s">
        <v>154</v>
      </c>
      <c r="C32" s="17"/>
      <c r="D32" s="17"/>
      <c r="E32" s="17"/>
      <c r="F32" s="17"/>
      <c r="G32" s="17"/>
      <c r="H32" s="17"/>
      <c r="I32" s="17"/>
      <c r="J32" s="17"/>
      <c r="K32" s="17"/>
      <c r="L32" s="17"/>
      <c r="M32" s="17"/>
      <c r="N32" s="17"/>
      <c r="O32" s="17"/>
      <c r="P32" s="17"/>
      <c r="Q32" s="17"/>
      <c r="R32" s="17"/>
      <c r="S32" s="17"/>
      <c r="T32" s="17"/>
      <c r="U32" s="17"/>
      <c r="V32" s="17"/>
      <c r="W32" s="17"/>
      <c r="X32" s="18"/>
    </row>
    <row r="35" spans="1:5" ht="21" x14ac:dyDescent="0.35">
      <c r="A35" s="1" t="s">
        <v>5</v>
      </c>
    </row>
    <row r="36" spans="1:5" x14ac:dyDescent="0.25">
      <c r="A36" s="2" t="s">
        <v>6</v>
      </c>
    </row>
    <row r="38" spans="1:5" ht="21" x14ac:dyDescent="0.35">
      <c r="A38" s="1" t="s">
        <v>0</v>
      </c>
    </row>
    <row r="39" spans="1:5" ht="15.75" x14ac:dyDescent="0.25">
      <c r="A39" s="3" t="s">
        <v>1</v>
      </c>
      <c r="B39" s="3"/>
      <c r="C39" s="3"/>
      <c r="D39" s="3"/>
      <c r="E39" s="3"/>
    </row>
    <row r="40" spans="1:5" ht="15.75" x14ac:dyDescent="0.25">
      <c r="A40" s="3" t="s">
        <v>186</v>
      </c>
      <c r="B40" s="3"/>
      <c r="C40" s="3"/>
      <c r="D40" s="3"/>
      <c r="E40" s="3"/>
    </row>
    <row r="41" spans="1:5" ht="15.75" x14ac:dyDescent="0.25">
      <c r="A41" s="3"/>
      <c r="B41" s="3"/>
      <c r="C41" s="3"/>
      <c r="D41" s="3"/>
      <c r="E41" s="3"/>
    </row>
    <row r="42" spans="1:5" ht="18.75" x14ac:dyDescent="0.3">
      <c r="A42" s="3"/>
      <c r="B42" s="4" t="s">
        <v>2</v>
      </c>
      <c r="C42" s="3"/>
      <c r="D42" s="3"/>
      <c r="E42" s="3"/>
    </row>
    <row r="43" spans="1:5" ht="15.75" x14ac:dyDescent="0.25">
      <c r="A43" s="3"/>
      <c r="B43" s="5" t="s">
        <v>3</v>
      </c>
      <c r="C43" s="3"/>
      <c r="D43" s="3"/>
      <c r="E43" s="3"/>
    </row>
    <row r="44" spans="1:5" ht="15.75" x14ac:dyDescent="0.25">
      <c r="A44" s="3"/>
      <c r="B44" s="6" t="s">
        <v>4</v>
      </c>
      <c r="C44" s="3"/>
      <c r="D44" s="3"/>
      <c r="E44" s="3"/>
    </row>
  </sheetData>
  <mergeCells count="3">
    <mergeCell ref="A10:X10"/>
    <mergeCell ref="A11:X11"/>
    <mergeCell ref="B32:X32"/>
  </mergeCells>
  <hyperlinks>
    <hyperlink ref="B44" r:id="rId1" xr:uid="{137BD890-C3BB-46E4-9B92-4F80464321DE}"/>
    <hyperlink ref="B17" r:id="rId2" xr:uid="{3B73B97E-8BA2-4A28-80CF-5936F1DF7C3A}"/>
    <hyperlink ref="B18" r:id="rId3" xr:uid="{44D0FB22-2BF6-4209-AED6-0057E60E5DF5}"/>
    <hyperlink ref="B19" r:id="rId4" xr:uid="{7F9E6851-943D-47F5-BD98-CF953F040A68}"/>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5AE8-6077-4CC2-B645-042B230D8EF3}">
  <dimension ref="A1:S27"/>
  <sheetViews>
    <sheetView topLeftCell="E1" workbookViewId="0">
      <pane ySplit="1" topLeftCell="A2" activePane="bottomLeft" state="frozen"/>
      <selection pane="bottomLeft" activeCell="I27" sqref="I27"/>
    </sheetView>
  </sheetViews>
  <sheetFormatPr defaultRowHeight="15" x14ac:dyDescent="0.25"/>
  <cols>
    <col min="1" max="1" width="12.42578125" bestFit="1" customWidth="1"/>
    <col min="2" max="2" width="10.7109375" bestFit="1" customWidth="1"/>
    <col min="3" max="3" width="12.140625" bestFit="1" customWidth="1"/>
    <col min="4" max="4" width="17.28515625" bestFit="1" customWidth="1"/>
    <col min="5" max="6" width="10.42578125" bestFit="1" customWidth="1"/>
    <col min="7" max="7" width="13.5703125" bestFit="1" customWidth="1"/>
    <col min="8" max="8" width="13.5703125" customWidth="1"/>
    <col min="9" max="9" width="34" bestFit="1" customWidth="1"/>
    <col min="10" max="10" width="11" bestFit="1" customWidth="1"/>
    <col min="11" max="11" width="19.5703125" bestFit="1" customWidth="1"/>
    <col min="12" max="12" width="22.5703125" bestFit="1" customWidth="1"/>
    <col min="13" max="13" width="12.5703125" bestFit="1" customWidth="1"/>
    <col min="14" max="14" width="12.140625" customWidth="1"/>
    <col min="15" max="15" width="24.5703125" customWidth="1"/>
    <col min="16" max="16" width="22.5703125" bestFit="1" customWidth="1"/>
    <col min="17" max="17" width="11.7109375" customWidth="1"/>
    <col min="18" max="18" width="13.140625" customWidth="1"/>
    <col min="19" max="19" width="12.140625" customWidth="1"/>
  </cols>
  <sheetData>
    <row r="1" spans="1:19" ht="60" x14ac:dyDescent="0.25">
      <c r="A1" s="14" t="s">
        <v>7</v>
      </c>
      <c r="B1" s="14" t="s">
        <v>8</v>
      </c>
      <c r="C1" s="14" t="s">
        <v>9</v>
      </c>
      <c r="D1" s="14" t="s">
        <v>10</v>
      </c>
      <c r="E1" s="14" t="s">
        <v>11</v>
      </c>
      <c r="F1" s="14" t="s">
        <v>12</v>
      </c>
      <c r="G1" s="14" t="s">
        <v>13</v>
      </c>
      <c r="H1" s="14" t="s">
        <v>120</v>
      </c>
      <c r="I1" s="14" t="s">
        <v>14</v>
      </c>
      <c r="J1" s="14" t="s">
        <v>15</v>
      </c>
      <c r="K1" s="14" t="s">
        <v>16</v>
      </c>
      <c r="L1" s="14" t="s">
        <v>155</v>
      </c>
      <c r="M1" s="14" t="s">
        <v>17</v>
      </c>
      <c r="N1" s="14" t="s">
        <v>119</v>
      </c>
      <c r="O1" s="15" t="s">
        <v>152</v>
      </c>
      <c r="P1" s="15" t="s">
        <v>151</v>
      </c>
      <c r="Q1" s="15" t="s">
        <v>174</v>
      </c>
      <c r="R1" s="15" t="s">
        <v>176</v>
      </c>
      <c r="S1" s="15" t="s">
        <v>179</v>
      </c>
    </row>
    <row r="2" spans="1:19" x14ac:dyDescent="0.25">
      <c r="A2" s="7">
        <v>1</v>
      </c>
      <c r="B2" s="7" t="s">
        <v>18</v>
      </c>
      <c r="C2" s="7" t="s">
        <v>19</v>
      </c>
      <c r="D2" s="7" t="s">
        <v>20</v>
      </c>
      <c r="E2" s="8">
        <v>20112</v>
      </c>
      <c r="F2" s="8">
        <v>36621</v>
      </c>
      <c r="G2" s="7" t="s">
        <v>21</v>
      </c>
      <c r="H2" s="7" t="s">
        <v>121</v>
      </c>
      <c r="I2" s="7" t="s">
        <v>22</v>
      </c>
      <c r="J2" s="7"/>
      <c r="K2" s="7" t="s">
        <v>23</v>
      </c>
      <c r="L2" s="7">
        <v>1150</v>
      </c>
      <c r="M2" s="9">
        <v>450000</v>
      </c>
      <c r="N2" s="7">
        <v>555987456</v>
      </c>
      <c r="O2" s="7" t="str">
        <f>VLOOKUP(A2,'Benefits Data'!$A$1:$C$9,3,FALSE)</f>
        <v>Family</v>
      </c>
      <c r="P2" s="7" t="str">
        <f>IFERROR(VLOOKUP(A2,'Benefits Data'!$A$1:$C$9,3,FALSE),"")</f>
        <v>Family</v>
      </c>
      <c r="Q2" s="7" t="str">
        <f>VLOOKUP(L2,'Job Levels'!$A$1:$C$12,3,TRUE)</f>
        <v>A11</v>
      </c>
      <c r="R2" s="7" t="str">
        <f>_xlfn.XLOOKUP(A2,'Benefits Data'!$A$1:$A$9,'Benefits Data'!$C$1:$C$9,"",0,1)</f>
        <v>Family</v>
      </c>
      <c r="S2" s="7" t="str">
        <f>HLOOKUP(H2,Currency!$A$1:$B$2,2,FALSE)</f>
        <v>CAD</v>
      </c>
    </row>
    <row r="3" spans="1:19" x14ac:dyDescent="0.25">
      <c r="A3" s="7">
        <v>2</v>
      </c>
      <c r="B3" s="7" t="s">
        <v>24</v>
      </c>
      <c r="C3" s="7" t="s">
        <v>25</v>
      </c>
      <c r="D3" s="7" t="s">
        <v>26</v>
      </c>
      <c r="E3" s="8">
        <v>28839</v>
      </c>
      <c r="F3" s="8">
        <v>41923</v>
      </c>
      <c r="G3" s="7" t="s">
        <v>21</v>
      </c>
      <c r="H3" s="7" t="s">
        <v>121</v>
      </c>
      <c r="I3" s="7" t="s">
        <v>27</v>
      </c>
      <c r="J3" s="7">
        <v>1</v>
      </c>
      <c r="K3" s="7" t="s">
        <v>23</v>
      </c>
      <c r="L3" s="7">
        <v>920</v>
      </c>
      <c r="M3" s="9">
        <v>185000</v>
      </c>
      <c r="N3" s="7">
        <v>555784122</v>
      </c>
      <c r="O3" s="7" t="e">
        <f>VLOOKUP(A3,'Benefits Data'!$A$1:$C$9,3,FALSE)</f>
        <v>#N/A</v>
      </c>
      <c r="P3" s="7" t="str">
        <f>IFERROR(VLOOKUP(A3,'Benefits Data'!$A$1:$C$9,3,FALSE),"")</f>
        <v/>
      </c>
      <c r="Q3" s="7" t="str">
        <f>VLOOKUP(L3,'Job Levels'!$A$1:$C$12,3,TRUE)</f>
        <v>A10</v>
      </c>
      <c r="R3" s="7" t="str">
        <f>_xlfn.XLOOKUP(A3,'Benefits Data'!$A$1:$A$9,'Benefits Data'!$C$1:$C$9,"",0,1)</f>
        <v/>
      </c>
      <c r="S3" s="7" t="str">
        <f>HLOOKUP(H3,Currency!$A$1:$B$2,2,FALSE)</f>
        <v>CAD</v>
      </c>
    </row>
    <row r="4" spans="1:19" x14ac:dyDescent="0.25">
      <c r="A4" s="7">
        <v>3</v>
      </c>
      <c r="B4" s="7" t="s">
        <v>28</v>
      </c>
      <c r="C4" s="7" t="s">
        <v>29</v>
      </c>
      <c r="D4" s="7" t="s">
        <v>30</v>
      </c>
      <c r="E4" s="8">
        <v>25149</v>
      </c>
      <c r="F4" s="8">
        <v>37049</v>
      </c>
      <c r="G4" s="7" t="s">
        <v>123</v>
      </c>
      <c r="H4" s="7" t="s">
        <v>121</v>
      </c>
      <c r="I4" s="7" t="s">
        <v>31</v>
      </c>
      <c r="J4" s="7">
        <v>1</v>
      </c>
      <c r="K4" s="7" t="s">
        <v>23</v>
      </c>
      <c r="L4" s="7">
        <v>945</v>
      </c>
      <c r="M4" s="9">
        <v>175000</v>
      </c>
      <c r="N4" s="7">
        <v>555874102</v>
      </c>
      <c r="O4" s="7" t="str">
        <f>VLOOKUP(A4,'Benefits Data'!$A$1:$C$9,3,FALSE)</f>
        <v>Waived</v>
      </c>
      <c r="P4" s="7" t="str">
        <f>IFERROR(VLOOKUP(A4,'Benefits Data'!$A$1:$C$9,3,FALSE),"")</f>
        <v>Waived</v>
      </c>
      <c r="Q4" s="7" t="str">
        <f>VLOOKUP(L4,'Job Levels'!$A$1:$C$12,3,TRUE)</f>
        <v>A10</v>
      </c>
      <c r="R4" s="7" t="str">
        <f>_xlfn.XLOOKUP(A4,'Benefits Data'!$A$1:$A$9,'Benefits Data'!$C$1:$C$9,"",0,1)</f>
        <v>Waived</v>
      </c>
      <c r="S4" s="7" t="str">
        <f>HLOOKUP(H4,Currency!$A$1:$B$2,2,FALSE)</f>
        <v>CAD</v>
      </c>
    </row>
    <row r="5" spans="1:19" x14ac:dyDescent="0.25">
      <c r="A5" s="7">
        <v>4</v>
      </c>
      <c r="B5" s="7" t="s">
        <v>32</v>
      </c>
      <c r="C5" s="7" t="s">
        <v>33</v>
      </c>
      <c r="D5" s="7" t="s">
        <v>30</v>
      </c>
      <c r="E5" s="8">
        <v>28770</v>
      </c>
      <c r="F5" s="8">
        <v>41146</v>
      </c>
      <c r="G5" s="7" t="s">
        <v>123</v>
      </c>
      <c r="H5" s="7" t="s">
        <v>121</v>
      </c>
      <c r="I5" s="7" t="s">
        <v>34</v>
      </c>
      <c r="J5" s="7">
        <v>3</v>
      </c>
      <c r="K5" s="7" t="s">
        <v>35</v>
      </c>
      <c r="L5" s="7">
        <v>750</v>
      </c>
      <c r="M5" s="9">
        <v>150000</v>
      </c>
      <c r="N5" s="7">
        <v>555794625</v>
      </c>
      <c r="O5" s="7" t="e">
        <f>VLOOKUP(A5,'Benefits Data'!$A$1:$C$9,3,FALSE)</f>
        <v>#N/A</v>
      </c>
      <c r="P5" s="7" t="str">
        <f>IFERROR(VLOOKUP(A5,'Benefits Data'!$A$1:$C$9,3,FALSE),"")</f>
        <v/>
      </c>
      <c r="Q5" s="7" t="str">
        <f>VLOOKUP(L5,'Job Levels'!$A$1:$C$12,3,TRUE)</f>
        <v>A8</v>
      </c>
      <c r="R5" s="7" t="str">
        <f>_xlfn.XLOOKUP(A5,'Benefits Data'!$A$1:$A$9,'Benefits Data'!$C$1:$C$9,"",0,1)</f>
        <v/>
      </c>
      <c r="S5" s="7" t="str">
        <f>HLOOKUP(H5,Currency!$A$1:$B$2,2,FALSE)</f>
        <v>CAD</v>
      </c>
    </row>
    <row r="6" spans="1:19" x14ac:dyDescent="0.25">
      <c r="A6" s="7">
        <v>5</v>
      </c>
      <c r="B6" s="7" t="s">
        <v>36</v>
      </c>
      <c r="C6" s="7" t="s">
        <v>37</v>
      </c>
      <c r="D6" s="7" t="s">
        <v>30</v>
      </c>
      <c r="E6" s="8">
        <v>32303</v>
      </c>
      <c r="F6" s="8">
        <v>40347</v>
      </c>
      <c r="G6" s="7" t="s">
        <v>21</v>
      </c>
      <c r="H6" s="7" t="s">
        <v>121</v>
      </c>
      <c r="I6" s="7" t="s">
        <v>38</v>
      </c>
      <c r="J6" s="7">
        <v>4</v>
      </c>
      <c r="K6" s="7" t="s">
        <v>39</v>
      </c>
      <c r="L6" s="7">
        <v>542</v>
      </c>
      <c r="M6" s="9">
        <v>85000</v>
      </c>
      <c r="N6" s="7">
        <v>555786258</v>
      </c>
      <c r="O6" s="7" t="str">
        <f>VLOOKUP(A6,'Benefits Data'!$A$1:$C$9,3,FALSE)</f>
        <v>Family</v>
      </c>
      <c r="P6" s="7" t="str">
        <f>IFERROR(VLOOKUP(A6,'Benefits Data'!$A$1:$C$9,3,FALSE),"")</f>
        <v>Family</v>
      </c>
      <c r="Q6" s="7" t="str">
        <f>VLOOKUP(L6,'Job Levels'!$A$1:$C$12,3,TRUE)</f>
        <v>A6</v>
      </c>
      <c r="R6" s="7" t="str">
        <f>_xlfn.XLOOKUP(A6,'Benefits Data'!$A$1:$A$9,'Benefits Data'!$C$1:$C$9,"",0,1)</f>
        <v>Family</v>
      </c>
      <c r="S6" s="7" t="str">
        <f>HLOOKUP(H6,Currency!$A$1:$B$2,2,FALSE)</f>
        <v>CAD</v>
      </c>
    </row>
    <row r="7" spans="1:19" x14ac:dyDescent="0.25">
      <c r="A7" s="7">
        <v>6</v>
      </c>
      <c r="B7" s="7" t="s">
        <v>40</v>
      </c>
      <c r="C7" s="7" t="s">
        <v>41</v>
      </c>
      <c r="D7" s="7" t="s">
        <v>30</v>
      </c>
      <c r="E7" s="8">
        <v>26871</v>
      </c>
      <c r="F7" s="8">
        <v>41799</v>
      </c>
      <c r="G7" s="7" t="s">
        <v>21</v>
      </c>
      <c r="H7" s="7" t="s">
        <v>121</v>
      </c>
      <c r="I7" s="7" t="s">
        <v>42</v>
      </c>
      <c r="J7" s="7">
        <v>4</v>
      </c>
      <c r="K7" s="7" t="s">
        <v>43</v>
      </c>
      <c r="L7" s="7">
        <v>530</v>
      </c>
      <c r="M7" s="9">
        <v>92000</v>
      </c>
      <c r="N7" s="7">
        <v>555602158</v>
      </c>
      <c r="O7" s="7" t="e">
        <f>VLOOKUP(A7,'Benefits Data'!$A$1:$C$9,3,FALSE)</f>
        <v>#N/A</v>
      </c>
      <c r="P7" s="7" t="str">
        <f>IFERROR(VLOOKUP(A7,'Benefits Data'!$A$1:$C$9,3,FALSE),"")</f>
        <v/>
      </c>
      <c r="Q7" s="7" t="str">
        <f>VLOOKUP(L7,'Job Levels'!$A$1:$C$12,3,TRUE)</f>
        <v>A6</v>
      </c>
      <c r="R7" s="7" t="str">
        <f>_xlfn.XLOOKUP(A7,'Benefits Data'!$A$1:$A$9,'Benefits Data'!$C$1:$C$9,"",0,1)</f>
        <v/>
      </c>
      <c r="S7" s="7" t="str">
        <f>HLOOKUP(H7,Currency!$A$1:$B$2,2,FALSE)</f>
        <v>CAD</v>
      </c>
    </row>
    <row r="8" spans="1:19" x14ac:dyDescent="0.25">
      <c r="A8" s="7">
        <v>7</v>
      </c>
      <c r="B8" s="7" t="s">
        <v>44</v>
      </c>
      <c r="C8" s="7" t="s">
        <v>45</v>
      </c>
      <c r="D8" s="7" t="s">
        <v>30</v>
      </c>
      <c r="E8" s="8">
        <v>28930</v>
      </c>
      <c r="F8" s="8">
        <v>40739</v>
      </c>
      <c r="G8" s="7" t="s">
        <v>124</v>
      </c>
      <c r="H8" s="7" t="s">
        <v>121</v>
      </c>
      <c r="I8" s="7" t="s">
        <v>46</v>
      </c>
      <c r="J8" s="7">
        <v>3</v>
      </c>
      <c r="K8" s="7" t="s">
        <v>35</v>
      </c>
      <c r="L8" s="7">
        <v>812</v>
      </c>
      <c r="M8" s="9">
        <v>132500</v>
      </c>
      <c r="N8" s="7">
        <v>555741696</v>
      </c>
      <c r="O8" s="7" t="e">
        <f>VLOOKUP(A8,'Benefits Data'!$A$1:$C$9,3,FALSE)</f>
        <v>#N/A</v>
      </c>
      <c r="P8" s="7" t="str">
        <f>IFERROR(VLOOKUP(A8,'Benefits Data'!$A$1:$C$9,3,FALSE),"")</f>
        <v/>
      </c>
      <c r="Q8" s="7" t="str">
        <f>VLOOKUP(L8,'Job Levels'!$A$1:$C$12,3,TRUE)</f>
        <v>A9</v>
      </c>
      <c r="R8" s="7" t="str">
        <f>_xlfn.XLOOKUP(A8,'Benefits Data'!$A$1:$A$9,'Benefits Data'!$C$1:$C$9,"",0,1)</f>
        <v/>
      </c>
      <c r="S8" s="7" t="str">
        <f>HLOOKUP(H8,Currency!$A$1:$B$2,2,FALSE)</f>
        <v>CAD</v>
      </c>
    </row>
    <row r="9" spans="1:19" x14ac:dyDescent="0.25">
      <c r="A9" s="7">
        <v>8</v>
      </c>
      <c r="B9" s="7" t="s">
        <v>47</v>
      </c>
      <c r="C9" s="7" t="s">
        <v>48</v>
      </c>
      <c r="D9" s="7" t="s">
        <v>30</v>
      </c>
      <c r="E9" s="8">
        <v>33231</v>
      </c>
      <c r="F9" s="8">
        <v>36777</v>
      </c>
      <c r="G9" s="7" t="s">
        <v>21</v>
      </c>
      <c r="H9" s="7" t="s">
        <v>121</v>
      </c>
      <c r="I9" s="7" t="s">
        <v>49</v>
      </c>
      <c r="J9" s="7">
        <v>7</v>
      </c>
      <c r="K9" s="7" t="s">
        <v>50</v>
      </c>
      <c r="L9" s="7">
        <v>325</v>
      </c>
      <c r="M9" s="9">
        <v>64250</v>
      </c>
      <c r="N9" s="7">
        <v>555125023</v>
      </c>
      <c r="O9" s="7" t="str">
        <f>VLOOKUP(A9,'Benefits Data'!$A$1:$C$9,3,FALSE)</f>
        <v>Family</v>
      </c>
      <c r="P9" s="7" t="str">
        <f>IFERROR(VLOOKUP(A9,'Benefits Data'!$A$1:$C$9,3,FALSE),"")</f>
        <v>Family</v>
      </c>
      <c r="Q9" s="7" t="str">
        <f>VLOOKUP(L9,'Job Levels'!$A$1:$C$12,3,TRUE)</f>
        <v>A4</v>
      </c>
      <c r="R9" s="7" t="str">
        <f>_xlfn.XLOOKUP(A9,'Benefits Data'!$A$1:$A$9,'Benefits Data'!$C$1:$C$9,"",0,1)</f>
        <v>Family</v>
      </c>
      <c r="S9" s="7" t="str">
        <f>HLOOKUP(H9,Currency!$A$1:$B$2,2,FALSE)</f>
        <v>CAD</v>
      </c>
    </row>
    <row r="10" spans="1:19" x14ac:dyDescent="0.25">
      <c r="A10" s="7">
        <v>9</v>
      </c>
      <c r="B10" s="7" t="s">
        <v>51</v>
      </c>
      <c r="C10" s="7" t="s">
        <v>52</v>
      </c>
      <c r="D10" s="7" t="s">
        <v>26</v>
      </c>
      <c r="E10" s="8">
        <v>26860</v>
      </c>
      <c r="F10" s="8">
        <v>38469</v>
      </c>
      <c r="G10" s="7" t="s">
        <v>21</v>
      </c>
      <c r="H10" s="7" t="s">
        <v>121</v>
      </c>
      <c r="I10" s="7" t="s">
        <v>53</v>
      </c>
      <c r="J10" s="7">
        <v>2</v>
      </c>
      <c r="K10" s="7" t="s">
        <v>54</v>
      </c>
      <c r="L10" s="7">
        <v>780</v>
      </c>
      <c r="M10" s="9">
        <v>123500</v>
      </c>
      <c r="N10" s="7">
        <v>555874879</v>
      </c>
      <c r="O10" s="7" t="e">
        <f>VLOOKUP(A10,'Benefits Data'!$A$1:$C$9,3,FALSE)</f>
        <v>#N/A</v>
      </c>
      <c r="P10" s="7" t="str">
        <f>IFERROR(VLOOKUP(A10,'Benefits Data'!$A$1:$C$9,3,FALSE),"")</f>
        <v/>
      </c>
      <c r="Q10" s="7" t="str">
        <f>VLOOKUP(L10,'Job Levels'!$A$1:$C$12,3,TRUE)</f>
        <v>A8</v>
      </c>
      <c r="R10" s="7" t="str">
        <f>_xlfn.XLOOKUP(A10,'Benefits Data'!$A$1:$A$9,'Benefits Data'!$C$1:$C$9,"",0,1)</f>
        <v/>
      </c>
      <c r="S10" s="7" t="str">
        <f>HLOOKUP(H10,Currency!$A$1:$B$2,2,FALSE)</f>
        <v>CAD</v>
      </c>
    </row>
    <row r="11" spans="1:19" x14ac:dyDescent="0.25">
      <c r="A11" s="7">
        <v>10</v>
      </c>
      <c r="B11" s="7" t="s">
        <v>55</v>
      </c>
      <c r="C11" s="7" t="s">
        <v>56</v>
      </c>
      <c r="D11" s="7" t="s">
        <v>26</v>
      </c>
      <c r="E11" s="8">
        <v>29745</v>
      </c>
      <c r="F11" s="8">
        <v>38967</v>
      </c>
      <c r="G11" s="7" t="s">
        <v>57</v>
      </c>
      <c r="H11" s="7" t="s">
        <v>122</v>
      </c>
      <c r="I11" s="7" t="s">
        <v>58</v>
      </c>
      <c r="J11" s="7">
        <v>9</v>
      </c>
      <c r="K11" s="7" t="s">
        <v>59</v>
      </c>
      <c r="L11" s="7">
        <v>410</v>
      </c>
      <c r="M11" s="9">
        <v>80000</v>
      </c>
      <c r="N11" s="7">
        <v>555201452</v>
      </c>
      <c r="O11" s="7" t="str">
        <f>VLOOKUP(A11,'Benefits Data'!$A$1:$C$9,3,FALSE)</f>
        <v>Single</v>
      </c>
      <c r="P11" s="7" t="str">
        <f>IFERROR(VLOOKUP(A11,'Benefits Data'!$A$1:$C$9,3,FALSE),"")</f>
        <v>Single</v>
      </c>
      <c r="Q11" s="7" t="str">
        <f>VLOOKUP(L11,'Job Levels'!$A$1:$C$12,3,TRUE)</f>
        <v>A5</v>
      </c>
      <c r="R11" s="7" t="str">
        <f>_xlfn.XLOOKUP(A11,'Benefits Data'!$A$1:$A$9,'Benefits Data'!$C$1:$C$9,"",0,1)</f>
        <v>Single</v>
      </c>
      <c r="S11" s="7" t="str">
        <f>HLOOKUP(H11,Currency!$A$1:$B$2,2,FALSE)</f>
        <v>USD</v>
      </c>
    </row>
    <row r="12" spans="1:19" x14ac:dyDescent="0.25">
      <c r="A12" s="7">
        <v>11</v>
      </c>
      <c r="B12" s="7" t="s">
        <v>60</v>
      </c>
      <c r="C12" s="7" t="s">
        <v>61</v>
      </c>
      <c r="D12" s="7" t="s">
        <v>26</v>
      </c>
      <c r="E12" s="8">
        <v>26382</v>
      </c>
      <c r="F12" s="8">
        <v>41579</v>
      </c>
      <c r="G12" s="7" t="s">
        <v>124</v>
      </c>
      <c r="H12" s="7" t="s">
        <v>121</v>
      </c>
      <c r="I12" s="7" t="s">
        <v>58</v>
      </c>
      <c r="J12" s="7">
        <v>9</v>
      </c>
      <c r="K12" s="7" t="s">
        <v>62</v>
      </c>
      <c r="L12" s="7">
        <v>410</v>
      </c>
      <c r="M12" s="9">
        <v>65000</v>
      </c>
      <c r="N12" s="7">
        <v>555698520</v>
      </c>
      <c r="O12" s="7" t="e">
        <f>VLOOKUP(A12,'Benefits Data'!$A$1:$C$9,3,FALSE)</f>
        <v>#N/A</v>
      </c>
      <c r="P12" s="7" t="str">
        <f>IFERROR(VLOOKUP(A12,'Benefits Data'!$A$1:$C$9,3,FALSE),"")</f>
        <v/>
      </c>
      <c r="Q12" s="7" t="str">
        <f>VLOOKUP(L12,'Job Levels'!$A$1:$C$12,3,TRUE)</f>
        <v>A5</v>
      </c>
      <c r="R12" s="7" t="str">
        <f>_xlfn.XLOOKUP(A12,'Benefits Data'!$A$1:$A$9,'Benefits Data'!$C$1:$C$9,"",0,1)</f>
        <v/>
      </c>
      <c r="S12" s="7" t="str">
        <f>HLOOKUP(H12,Currency!$A$1:$B$2,2,FALSE)</f>
        <v>CAD</v>
      </c>
    </row>
    <row r="13" spans="1:19" x14ac:dyDescent="0.25">
      <c r="A13" s="7">
        <v>12</v>
      </c>
      <c r="B13" s="7" t="s">
        <v>63</v>
      </c>
      <c r="C13" s="7" t="s">
        <v>64</v>
      </c>
      <c r="D13" s="7" t="s">
        <v>65</v>
      </c>
      <c r="E13" s="8">
        <v>36585</v>
      </c>
      <c r="F13" s="8">
        <v>40044</v>
      </c>
      <c r="G13" s="7" t="s">
        <v>21</v>
      </c>
      <c r="H13" s="7" t="s">
        <v>121</v>
      </c>
      <c r="I13" s="7" t="s">
        <v>66</v>
      </c>
      <c r="J13" s="7">
        <v>1</v>
      </c>
      <c r="K13" s="7" t="s">
        <v>23</v>
      </c>
      <c r="L13" s="7">
        <v>980</v>
      </c>
      <c r="M13" s="9">
        <v>250000</v>
      </c>
      <c r="N13" s="7">
        <v>555482019</v>
      </c>
      <c r="O13" s="7" t="e">
        <f>VLOOKUP(A13,'Benefits Data'!$A$1:$C$9,3,FALSE)</f>
        <v>#N/A</v>
      </c>
      <c r="P13" s="7" t="str">
        <f>IFERROR(VLOOKUP(A13,'Benefits Data'!$A$1:$C$9,3,FALSE),"")</f>
        <v/>
      </c>
      <c r="Q13" s="7" t="str">
        <f>VLOOKUP(L13,'Job Levels'!$A$1:$C$12,3,TRUE)</f>
        <v>A10</v>
      </c>
      <c r="R13" s="7" t="str">
        <f>_xlfn.XLOOKUP(A13,'Benefits Data'!$A$1:$A$9,'Benefits Data'!$C$1:$C$9,"",0,1)</f>
        <v/>
      </c>
      <c r="S13" s="7" t="str">
        <f>HLOOKUP(H13,Currency!$A$1:$B$2,2,FALSE)</f>
        <v>CAD</v>
      </c>
    </row>
    <row r="14" spans="1:19" x14ac:dyDescent="0.25">
      <c r="A14" s="7">
        <v>13</v>
      </c>
      <c r="B14" s="7" t="s">
        <v>67</v>
      </c>
      <c r="C14" s="7" t="s">
        <v>68</v>
      </c>
      <c r="D14" s="7" t="s">
        <v>65</v>
      </c>
      <c r="E14" s="8">
        <v>28337</v>
      </c>
      <c r="F14" s="8">
        <v>39417</v>
      </c>
      <c r="G14" s="7" t="s">
        <v>88</v>
      </c>
      <c r="H14" s="7" t="s">
        <v>122</v>
      </c>
      <c r="I14" s="7" t="s">
        <v>69</v>
      </c>
      <c r="J14" s="7">
        <v>12</v>
      </c>
      <c r="K14" s="7" t="s">
        <v>70</v>
      </c>
      <c r="L14" s="7">
        <v>825</v>
      </c>
      <c r="M14" s="9">
        <v>185000</v>
      </c>
      <c r="N14" s="7">
        <v>555362140</v>
      </c>
      <c r="O14" s="7" t="e">
        <f>VLOOKUP(A14,'Benefits Data'!$A$1:$C$9,3,FALSE)</f>
        <v>#N/A</v>
      </c>
      <c r="P14" s="7" t="str">
        <f>IFERROR(VLOOKUP(A14,'Benefits Data'!$A$1:$C$9,3,FALSE),"")</f>
        <v/>
      </c>
      <c r="Q14" s="7" t="str">
        <f>VLOOKUP(L14,'Job Levels'!$A$1:$C$12,3,TRUE)</f>
        <v>A9</v>
      </c>
      <c r="R14" s="7" t="str">
        <f>_xlfn.XLOOKUP(A14,'Benefits Data'!$A$1:$A$9,'Benefits Data'!$C$1:$C$9,"",0,1)</f>
        <v/>
      </c>
      <c r="S14" s="7" t="str">
        <f>HLOOKUP(H14,Currency!$A$1:$B$2,2,FALSE)</f>
        <v>USD</v>
      </c>
    </row>
    <row r="15" spans="1:19" x14ac:dyDescent="0.25">
      <c r="A15" s="7">
        <v>14</v>
      </c>
      <c r="B15" s="7" t="s">
        <v>71</v>
      </c>
      <c r="C15" s="7" t="s">
        <v>72</v>
      </c>
      <c r="D15" s="7" t="s">
        <v>65</v>
      </c>
      <c r="E15" s="8">
        <v>22178</v>
      </c>
      <c r="F15" s="8">
        <v>41543</v>
      </c>
      <c r="G15" s="7" t="s">
        <v>88</v>
      </c>
      <c r="H15" s="7" t="s">
        <v>122</v>
      </c>
      <c r="I15" s="7" t="s">
        <v>73</v>
      </c>
      <c r="J15" s="7">
        <v>13</v>
      </c>
      <c r="K15" s="7" t="s">
        <v>74</v>
      </c>
      <c r="L15" s="7">
        <v>489</v>
      </c>
      <c r="M15" s="9">
        <v>98500</v>
      </c>
      <c r="N15" s="7">
        <v>555741582</v>
      </c>
      <c r="O15" s="7" t="e">
        <f>VLOOKUP(A15,'Benefits Data'!$A$1:$C$9,3,FALSE)</f>
        <v>#N/A</v>
      </c>
      <c r="P15" s="7" t="str">
        <f>IFERROR(VLOOKUP(A15,'Benefits Data'!$A$1:$C$9,3,FALSE),"")</f>
        <v/>
      </c>
      <c r="Q15" s="7" t="str">
        <f>VLOOKUP(L15,'Job Levels'!$A$1:$C$12,3,TRUE)</f>
        <v>A5</v>
      </c>
      <c r="R15" s="7" t="str">
        <f>_xlfn.XLOOKUP(A15,'Benefits Data'!$A$1:$A$9,'Benefits Data'!$C$1:$C$9,"",0,1)</f>
        <v/>
      </c>
      <c r="S15" s="7" t="str">
        <f>HLOOKUP(H15,Currency!$A$1:$B$2,2,FALSE)</f>
        <v>USD</v>
      </c>
    </row>
    <row r="16" spans="1:19" x14ac:dyDescent="0.25">
      <c r="A16" s="7">
        <v>15</v>
      </c>
      <c r="B16" s="7" t="s">
        <v>75</v>
      </c>
      <c r="C16" s="7" t="s">
        <v>76</v>
      </c>
      <c r="D16" s="7" t="s">
        <v>65</v>
      </c>
      <c r="E16" s="8">
        <v>27616</v>
      </c>
      <c r="F16" s="8">
        <v>41469</v>
      </c>
      <c r="G16" s="7" t="s">
        <v>125</v>
      </c>
      <c r="H16" s="7" t="s">
        <v>121</v>
      </c>
      <c r="I16" s="7" t="s">
        <v>77</v>
      </c>
      <c r="J16" s="7">
        <v>13</v>
      </c>
      <c r="K16" s="7" t="s">
        <v>78</v>
      </c>
      <c r="L16" s="7">
        <v>375</v>
      </c>
      <c r="M16" s="9">
        <v>86540</v>
      </c>
      <c r="N16" s="7">
        <v>555023650</v>
      </c>
      <c r="O16" s="7" t="e">
        <f>VLOOKUP(A16,'Benefits Data'!$A$1:$C$9,3,FALSE)</f>
        <v>#N/A</v>
      </c>
      <c r="P16" s="7" t="str">
        <f>IFERROR(VLOOKUP(A16,'Benefits Data'!$A$1:$C$9,3,FALSE),"")</f>
        <v/>
      </c>
      <c r="Q16" s="7" t="str">
        <f>VLOOKUP(L16,'Job Levels'!$A$1:$C$12,3,TRUE)</f>
        <v>A4</v>
      </c>
      <c r="R16" s="7" t="str">
        <f>_xlfn.XLOOKUP(A16,'Benefits Data'!$A$1:$A$9,'Benefits Data'!$C$1:$C$9,"",0,1)</f>
        <v/>
      </c>
      <c r="S16" s="7" t="str">
        <f>HLOOKUP(H16,Currency!$A$1:$B$2,2,FALSE)</f>
        <v>CAD</v>
      </c>
    </row>
    <row r="17" spans="1:19" x14ac:dyDescent="0.25">
      <c r="A17" s="7">
        <v>16</v>
      </c>
      <c r="B17" s="7" t="s">
        <v>79</v>
      </c>
      <c r="C17" s="7" t="s">
        <v>80</v>
      </c>
      <c r="D17" s="7" t="s">
        <v>65</v>
      </c>
      <c r="E17" s="8">
        <v>24669</v>
      </c>
      <c r="F17" s="8">
        <v>38218</v>
      </c>
      <c r="G17" s="7" t="s">
        <v>57</v>
      </c>
      <c r="H17" s="7" t="s">
        <v>122</v>
      </c>
      <c r="I17" s="7" t="s">
        <v>81</v>
      </c>
      <c r="J17" s="7">
        <v>12</v>
      </c>
      <c r="K17" s="7" t="s">
        <v>82</v>
      </c>
      <c r="L17" s="7">
        <v>560</v>
      </c>
      <c r="M17" s="9">
        <v>112400</v>
      </c>
      <c r="N17" s="7">
        <v>555221455</v>
      </c>
      <c r="O17" s="7" t="e">
        <f>VLOOKUP(A17,'Benefits Data'!$A$1:$C$9,3,FALSE)</f>
        <v>#N/A</v>
      </c>
      <c r="P17" s="7" t="str">
        <f>IFERROR(VLOOKUP(A17,'Benefits Data'!$A$1:$C$9,3,FALSE),"")</f>
        <v/>
      </c>
      <c r="Q17" s="7" t="str">
        <f>VLOOKUP(L17,'Job Levels'!$A$1:$C$12,3,TRUE)</f>
        <v>A6</v>
      </c>
      <c r="R17" s="7" t="str">
        <f>_xlfn.XLOOKUP(A17,'Benefits Data'!$A$1:$A$9,'Benefits Data'!$C$1:$C$9,"",0,1)</f>
        <v/>
      </c>
      <c r="S17" s="7" t="str">
        <f>HLOOKUP(H17,Currency!$A$1:$B$2,2,FALSE)</f>
        <v>USD</v>
      </c>
    </row>
    <row r="18" spans="1:19" x14ac:dyDescent="0.25">
      <c r="A18" s="7">
        <v>17</v>
      </c>
      <c r="B18" s="7" t="s">
        <v>83</v>
      </c>
      <c r="C18" s="7" t="s">
        <v>84</v>
      </c>
      <c r="D18" s="7" t="s">
        <v>65</v>
      </c>
      <c r="E18" s="8">
        <v>31503</v>
      </c>
      <c r="F18" s="8">
        <v>37941</v>
      </c>
      <c r="G18" s="7" t="s">
        <v>57</v>
      </c>
      <c r="H18" s="7" t="s">
        <v>122</v>
      </c>
      <c r="I18" s="7" t="s">
        <v>85</v>
      </c>
      <c r="J18" s="7">
        <v>16</v>
      </c>
      <c r="K18" s="7" t="s">
        <v>78</v>
      </c>
      <c r="L18" s="7">
        <v>368</v>
      </c>
      <c r="M18" s="9">
        <v>91540</v>
      </c>
      <c r="N18" s="7">
        <v>555632502</v>
      </c>
      <c r="O18" s="7" t="e">
        <f>VLOOKUP(A18,'Benefits Data'!$A$1:$C$9,3,FALSE)</f>
        <v>#N/A</v>
      </c>
      <c r="P18" s="7" t="str">
        <f>IFERROR(VLOOKUP(A18,'Benefits Data'!$A$1:$C$9,3,FALSE),"")</f>
        <v/>
      </c>
      <c r="Q18" s="7" t="str">
        <f>VLOOKUP(L18,'Job Levels'!$A$1:$C$12,3,TRUE)</f>
        <v>A4</v>
      </c>
      <c r="R18" s="7" t="str">
        <f>_xlfn.XLOOKUP(A18,'Benefits Data'!$A$1:$A$9,'Benefits Data'!$C$1:$C$9,"",0,1)</f>
        <v/>
      </c>
      <c r="S18" s="7" t="str">
        <f>HLOOKUP(H18,Currency!$A$1:$B$2,2,FALSE)</f>
        <v>USD</v>
      </c>
    </row>
    <row r="19" spans="1:19" x14ac:dyDescent="0.25">
      <c r="A19" s="7">
        <v>18</v>
      </c>
      <c r="B19" s="7" t="s">
        <v>86</v>
      </c>
      <c r="C19" s="7" t="s">
        <v>87</v>
      </c>
      <c r="D19" s="7" t="s">
        <v>65</v>
      </c>
      <c r="E19" s="8">
        <v>32689</v>
      </c>
      <c r="F19" s="8">
        <v>37151</v>
      </c>
      <c r="G19" s="7" t="s">
        <v>88</v>
      </c>
      <c r="H19" s="7" t="s">
        <v>122</v>
      </c>
      <c r="I19" s="7" t="s">
        <v>89</v>
      </c>
      <c r="J19" s="7">
        <v>16</v>
      </c>
      <c r="K19" s="7" t="s">
        <v>90</v>
      </c>
      <c r="L19" s="7">
        <v>279</v>
      </c>
      <c r="M19" s="9">
        <v>60210</v>
      </c>
      <c r="N19" s="7">
        <v>555879857</v>
      </c>
      <c r="O19" s="7" t="str">
        <f>VLOOKUP(A19,'Benefits Data'!$A$1:$C$9,3,FALSE)</f>
        <v>Single</v>
      </c>
      <c r="P19" s="7" t="str">
        <f>IFERROR(VLOOKUP(A19,'Benefits Data'!$A$1:$C$9,3,FALSE),"")</f>
        <v>Single</v>
      </c>
      <c r="Q19" s="7" t="str">
        <f>VLOOKUP(L19,'Job Levels'!$A$1:$C$12,3,TRUE)</f>
        <v>A3</v>
      </c>
      <c r="R19" s="7" t="str">
        <f>_xlfn.XLOOKUP(A19,'Benefits Data'!$A$1:$A$9,'Benefits Data'!$C$1:$C$9,"",0,1)</f>
        <v>Single</v>
      </c>
      <c r="S19" s="7" t="str">
        <f>HLOOKUP(H19,Currency!$A$1:$B$2,2,FALSE)</f>
        <v>USD</v>
      </c>
    </row>
    <row r="20" spans="1:19" x14ac:dyDescent="0.25">
      <c r="A20" s="7">
        <v>19</v>
      </c>
      <c r="B20" s="7" t="s">
        <v>91</v>
      </c>
      <c r="C20" s="7" t="s">
        <v>92</v>
      </c>
      <c r="D20" s="7" t="s">
        <v>93</v>
      </c>
      <c r="E20" s="8">
        <v>21334</v>
      </c>
      <c r="F20" s="8">
        <v>41925</v>
      </c>
      <c r="G20" s="7" t="s">
        <v>57</v>
      </c>
      <c r="H20" s="7" t="s">
        <v>122</v>
      </c>
      <c r="I20" s="7" t="s">
        <v>94</v>
      </c>
      <c r="J20" s="7">
        <v>1</v>
      </c>
      <c r="K20" s="7" t="s">
        <v>23</v>
      </c>
      <c r="L20" s="7">
        <v>910</v>
      </c>
      <c r="M20" s="9">
        <v>180000</v>
      </c>
      <c r="N20" s="7">
        <v>555693214</v>
      </c>
      <c r="O20" s="7" t="e">
        <f>VLOOKUP(A20,'Benefits Data'!$A$1:$C$9,3,FALSE)</f>
        <v>#N/A</v>
      </c>
      <c r="P20" s="7" t="str">
        <f>IFERROR(VLOOKUP(A20,'Benefits Data'!$A$1:$C$9,3,FALSE),"")</f>
        <v/>
      </c>
      <c r="Q20" s="7" t="str">
        <f>VLOOKUP(L20,'Job Levels'!$A$1:$C$12,3,TRUE)</f>
        <v>A10</v>
      </c>
      <c r="R20" s="7" t="str">
        <f>_xlfn.XLOOKUP(A20,'Benefits Data'!$A$1:$A$9,'Benefits Data'!$C$1:$C$9,"",0,1)</f>
        <v/>
      </c>
      <c r="S20" s="7" t="str">
        <f>HLOOKUP(H20,Currency!$A$1:$B$2,2,FALSE)</f>
        <v>USD</v>
      </c>
    </row>
    <row r="21" spans="1:19" x14ac:dyDescent="0.25">
      <c r="A21" s="7">
        <v>20</v>
      </c>
      <c r="B21" s="7" t="s">
        <v>95</v>
      </c>
      <c r="C21" s="7" t="s">
        <v>96</v>
      </c>
      <c r="D21" s="7" t="s">
        <v>93</v>
      </c>
      <c r="E21" s="8">
        <v>25872</v>
      </c>
      <c r="F21" s="8">
        <v>38184</v>
      </c>
      <c r="G21" s="7" t="s">
        <v>21</v>
      </c>
      <c r="H21" s="7" t="s">
        <v>121</v>
      </c>
      <c r="I21" s="7" t="s">
        <v>97</v>
      </c>
      <c r="J21" s="7">
        <v>19</v>
      </c>
      <c r="K21" s="7" t="s">
        <v>98</v>
      </c>
      <c r="L21" s="7">
        <v>138</v>
      </c>
      <c r="M21" s="9">
        <v>135000</v>
      </c>
      <c r="N21" s="7">
        <v>555201541</v>
      </c>
      <c r="O21" s="7" t="str">
        <f>VLOOKUP(A21,'Benefits Data'!$A$1:$C$9,3,FALSE)</f>
        <v>Family</v>
      </c>
      <c r="P21" s="7" t="str">
        <f>IFERROR(VLOOKUP(A21,'Benefits Data'!$A$1:$C$9,3,FALSE),"")</f>
        <v>Family</v>
      </c>
      <c r="Q21" s="7" t="str">
        <f>VLOOKUP(L21,'Job Levels'!$A$1:$C$12,3,TRUE)</f>
        <v>A2</v>
      </c>
      <c r="R21" s="7" t="str">
        <f>_xlfn.XLOOKUP(A21,'Benefits Data'!$A$1:$A$9,'Benefits Data'!$C$1:$C$9,"",0,1)</f>
        <v>Family</v>
      </c>
      <c r="S21" s="7" t="str">
        <f>HLOOKUP(H21,Currency!$A$1:$B$2,2,FALSE)</f>
        <v>CAD</v>
      </c>
    </row>
    <row r="22" spans="1:19" x14ac:dyDescent="0.25">
      <c r="A22" s="7">
        <v>21</v>
      </c>
      <c r="B22" s="7" t="s">
        <v>99</v>
      </c>
      <c r="C22" s="7" t="s">
        <v>100</v>
      </c>
      <c r="D22" s="7" t="s">
        <v>93</v>
      </c>
      <c r="E22" s="8">
        <v>32592</v>
      </c>
      <c r="F22" s="8">
        <v>37906</v>
      </c>
      <c r="G22" s="7" t="s">
        <v>123</v>
      </c>
      <c r="H22" s="7" t="s">
        <v>121</v>
      </c>
      <c r="I22" s="7" t="s">
        <v>101</v>
      </c>
      <c r="J22" s="7">
        <v>20</v>
      </c>
      <c r="K22" s="7" t="s">
        <v>102</v>
      </c>
      <c r="L22" s="7">
        <v>296</v>
      </c>
      <c r="M22" s="9">
        <v>79800</v>
      </c>
      <c r="N22" s="7">
        <v>555252369</v>
      </c>
      <c r="O22" s="7" t="e">
        <f>VLOOKUP(A22,'Benefits Data'!$A$1:$C$9,3,FALSE)</f>
        <v>#N/A</v>
      </c>
      <c r="P22" s="7" t="str">
        <f>IFERROR(VLOOKUP(A22,'Benefits Data'!$A$1:$C$9,3,FALSE),"")</f>
        <v/>
      </c>
      <c r="Q22" s="7" t="str">
        <f>VLOOKUP(L22,'Job Levels'!$A$1:$C$12,3,TRUE)</f>
        <v>A3</v>
      </c>
      <c r="R22" s="7" t="str">
        <f>_xlfn.XLOOKUP(A22,'Benefits Data'!$A$1:$A$9,'Benefits Data'!$C$1:$C$9,"",0,1)</f>
        <v/>
      </c>
      <c r="S22" s="7" t="str">
        <f>HLOOKUP(H22,Currency!$A$1:$B$2,2,FALSE)</f>
        <v>CAD</v>
      </c>
    </row>
    <row r="23" spans="1:19" x14ac:dyDescent="0.25">
      <c r="A23" s="7">
        <v>22</v>
      </c>
      <c r="B23" s="7" t="s">
        <v>103</v>
      </c>
      <c r="C23" s="7" t="s">
        <v>104</v>
      </c>
      <c r="D23" s="7" t="s">
        <v>93</v>
      </c>
      <c r="E23" s="8">
        <v>31883</v>
      </c>
      <c r="F23" s="8">
        <v>37214</v>
      </c>
      <c r="G23" s="7" t="s">
        <v>21</v>
      </c>
      <c r="H23" s="7" t="s">
        <v>121</v>
      </c>
      <c r="I23" s="7" t="s">
        <v>105</v>
      </c>
      <c r="J23" s="7">
        <v>20</v>
      </c>
      <c r="K23" s="7" t="s">
        <v>106</v>
      </c>
      <c r="L23" s="7">
        <v>248</v>
      </c>
      <c r="M23" s="9">
        <v>45200</v>
      </c>
      <c r="N23" s="7">
        <v>555021001</v>
      </c>
      <c r="O23" s="7" t="e">
        <f>VLOOKUP(A23,'Benefits Data'!$A$1:$C$9,3,FALSE)</f>
        <v>#N/A</v>
      </c>
      <c r="P23" s="7" t="str">
        <f>IFERROR(VLOOKUP(A23,'Benefits Data'!$A$1:$C$9,3,FALSE),"")</f>
        <v/>
      </c>
      <c r="Q23" s="7" t="str">
        <f>VLOOKUP(L23,'Job Levels'!$A$1:$C$12,3,TRUE)</f>
        <v>A3</v>
      </c>
      <c r="R23" s="7" t="str">
        <f>_xlfn.XLOOKUP(A23,'Benefits Data'!$A$1:$A$9,'Benefits Data'!$C$1:$C$9,"",0,1)</f>
        <v/>
      </c>
      <c r="S23" s="7" t="str">
        <f>HLOOKUP(H23,Currency!$A$1:$B$2,2,FALSE)</f>
        <v>CAD</v>
      </c>
    </row>
    <row r="24" spans="1:19" x14ac:dyDescent="0.25">
      <c r="A24" s="7">
        <v>23</v>
      </c>
      <c r="B24" s="7" t="s">
        <v>107</v>
      </c>
      <c r="C24" s="7" t="s">
        <v>108</v>
      </c>
      <c r="D24" s="7" t="s">
        <v>93</v>
      </c>
      <c r="E24" s="8">
        <v>22893</v>
      </c>
      <c r="F24" s="8">
        <v>39719</v>
      </c>
      <c r="G24" s="7" t="s">
        <v>21</v>
      </c>
      <c r="H24" s="7" t="s">
        <v>121</v>
      </c>
      <c r="I24" s="7" t="s">
        <v>109</v>
      </c>
      <c r="J24" s="7">
        <v>19</v>
      </c>
      <c r="K24" s="7" t="s">
        <v>98</v>
      </c>
      <c r="L24" s="7">
        <v>740</v>
      </c>
      <c r="M24" s="9">
        <v>108000</v>
      </c>
      <c r="N24" s="7">
        <v>555201410</v>
      </c>
      <c r="O24" s="7" t="e">
        <f>VLOOKUP(A24,'Benefits Data'!$A$1:$C$9,3,FALSE)</f>
        <v>#N/A</v>
      </c>
      <c r="P24" s="7" t="str">
        <f>IFERROR(VLOOKUP(A24,'Benefits Data'!$A$1:$C$9,3,FALSE),"")</f>
        <v/>
      </c>
      <c r="Q24" s="7" t="str">
        <f>VLOOKUP(L24,'Job Levels'!$A$1:$C$12,3,TRUE)</f>
        <v>A8</v>
      </c>
      <c r="R24" s="7" t="str">
        <f>_xlfn.XLOOKUP(A24,'Benefits Data'!$A$1:$A$9,'Benefits Data'!$C$1:$C$9,"",0,1)</f>
        <v/>
      </c>
      <c r="S24" s="7" t="str">
        <f>HLOOKUP(H24,Currency!$A$1:$B$2,2,FALSE)</f>
        <v>CAD</v>
      </c>
    </row>
    <row r="25" spans="1:19" x14ac:dyDescent="0.25">
      <c r="A25" s="7">
        <v>24</v>
      </c>
      <c r="B25" s="7" t="s">
        <v>110</v>
      </c>
      <c r="C25" s="7" t="s">
        <v>111</v>
      </c>
      <c r="D25" s="7" t="s">
        <v>93</v>
      </c>
      <c r="E25" s="8">
        <v>26846</v>
      </c>
      <c r="F25" s="8">
        <v>37059</v>
      </c>
      <c r="G25" s="7" t="s">
        <v>21</v>
      </c>
      <c r="H25" s="7" t="s">
        <v>121</v>
      </c>
      <c r="I25" s="7" t="s">
        <v>187</v>
      </c>
      <c r="J25" s="7">
        <v>23</v>
      </c>
      <c r="K25" s="7" t="s">
        <v>112</v>
      </c>
      <c r="L25" s="7">
        <v>418</v>
      </c>
      <c r="M25" s="9">
        <v>110100</v>
      </c>
      <c r="N25" s="7">
        <v>555748475</v>
      </c>
      <c r="O25" s="7" t="str">
        <f>VLOOKUP(A25,'Benefits Data'!$A$1:$C$9,3,FALSE)</f>
        <v>Single</v>
      </c>
      <c r="P25" s="7" t="str">
        <f>IFERROR(VLOOKUP(A25,'Benefits Data'!$A$1:$C$9,3,FALSE),"")</f>
        <v>Single</v>
      </c>
      <c r="Q25" s="7" t="str">
        <f>VLOOKUP(L25,'Job Levels'!$A$1:$C$12,3,TRUE)</f>
        <v>A5</v>
      </c>
      <c r="R25" s="7" t="str">
        <f>_xlfn.XLOOKUP(A25,'Benefits Data'!$A$1:$A$9,'Benefits Data'!$C$1:$C$9,"",0,1)</f>
        <v>Single</v>
      </c>
      <c r="S25" s="7" t="str">
        <f>HLOOKUP(H25,Currency!$A$1:$B$2,2,FALSE)</f>
        <v>CAD</v>
      </c>
    </row>
    <row r="26" spans="1:19" x14ac:dyDescent="0.25">
      <c r="A26" s="7">
        <v>25</v>
      </c>
      <c r="B26" s="7" t="s">
        <v>113</v>
      </c>
      <c r="C26" s="7" t="s">
        <v>114</v>
      </c>
      <c r="D26" s="7" t="s">
        <v>93</v>
      </c>
      <c r="E26" s="8">
        <v>26432</v>
      </c>
      <c r="F26" s="8">
        <v>37893</v>
      </c>
      <c r="G26" s="7" t="s">
        <v>57</v>
      </c>
      <c r="H26" s="7" t="s">
        <v>122</v>
      </c>
      <c r="I26" s="7" t="s">
        <v>188</v>
      </c>
      <c r="J26" s="7">
        <v>23</v>
      </c>
      <c r="K26" s="7" t="s">
        <v>112</v>
      </c>
      <c r="L26" s="7">
        <v>418</v>
      </c>
      <c r="M26" s="9">
        <v>100650</v>
      </c>
      <c r="N26" s="7">
        <v>555256523</v>
      </c>
      <c r="O26" s="7" t="e">
        <f>VLOOKUP(A26,'Benefits Data'!$A$1:$C$9,3,FALSE)</f>
        <v>#N/A</v>
      </c>
      <c r="P26" s="7" t="str">
        <f>IFERROR(VLOOKUP(A26,'Benefits Data'!$A$1:$C$9,3,FALSE),"")</f>
        <v/>
      </c>
      <c r="Q26" s="7" t="str">
        <f>VLOOKUP(L26,'Job Levels'!$A$1:$C$12,3,TRUE)</f>
        <v>A5</v>
      </c>
      <c r="R26" s="7" t="str">
        <f>_xlfn.XLOOKUP(A26,'Benefits Data'!$A$1:$A$9,'Benefits Data'!$C$1:$C$9,"",0,1)</f>
        <v/>
      </c>
      <c r="S26" s="7" t="str">
        <f>HLOOKUP(H26,Currency!$A$1:$B$2,2,FALSE)</f>
        <v>USD</v>
      </c>
    </row>
    <row r="27" spans="1:19" x14ac:dyDescent="0.25">
      <c r="A27" s="7">
        <v>26</v>
      </c>
      <c r="B27" s="7" t="s">
        <v>115</v>
      </c>
      <c r="C27" s="7" t="s">
        <v>116</v>
      </c>
      <c r="D27" s="7" t="s">
        <v>93</v>
      </c>
      <c r="E27" s="8">
        <v>32312</v>
      </c>
      <c r="F27" s="8">
        <v>42063</v>
      </c>
      <c r="G27" s="7" t="s">
        <v>124</v>
      </c>
      <c r="H27" s="7" t="s">
        <v>121</v>
      </c>
      <c r="I27" s="7" t="s">
        <v>117</v>
      </c>
      <c r="J27" s="7">
        <v>23</v>
      </c>
      <c r="K27" s="7" t="s">
        <v>118</v>
      </c>
      <c r="L27" s="7">
        <v>320</v>
      </c>
      <c r="M27" s="9">
        <v>55000</v>
      </c>
      <c r="N27" s="7">
        <v>555147474</v>
      </c>
      <c r="O27" s="7" t="e">
        <f>VLOOKUP(A27,'Benefits Data'!$A$1:$C$9,3,FALSE)</f>
        <v>#N/A</v>
      </c>
      <c r="P27" s="7" t="str">
        <f>IFERROR(VLOOKUP(A27,'Benefits Data'!$A$1:$C$9,3,FALSE),"")</f>
        <v/>
      </c>
      <c r="Q27" s="7" t="str">
        <f>VLOOKUP(L27,'Job Levels'!$A$1:$C$12,3,TRUE)</f>
        <v>A4</v>
      </c>
      <c r="R27" s="7" t="str">
        <f>_xlfn.XLOOKUP(A27,'Benefits Data'!$A$1:$A$9,'Benefits Data'!$C$1:$C$9,"",0,1)</f>
        <v/>
      </c>
      <c r="S27" s="7" t="str">
        <f>HLOOKUP(H27,Currency!$A$1:$B$2,2,FALSE)</f>
        <v>CAD</v>
      </c>
    </row>
  </sheetData>
  <autoFilter ref="A1:N27" xr:uid="{02645AE8-6077-4CC2-B645-042B230D8EF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ABC41-6107-4AED-81CD-DDFB3010CC0B}">
  <dimension ref="A1:G9"/>
  <sheetViews>
    <sheetView workbookViewId="0">
      <selection activeCell="C9" sqref="C9"/>
    </sheetView>
  </sheetViews>
  <sheetFormatPr defaultRowHeight="15" x14ac:dyDescent="0.25"/>
  <cols>
    <col min="1" max="1" width="12.42578125" bestFit="1" customWidth="1"/>
    <col min="2" max="2" width="16.5703125" bestFit="1" customWidth="1"/>
    <col min="3" max="3" width="12.85546875" bestFit="1" customWidth="1"/>
  </cols>
  <sheetData>
    <row r="1" spans="1:7" x14ac:dyDescent="0.25">
      <c r="A1" s="14" t="s">
        <v>7</v>
      </c>
      <c r="B1" s="14" t="s">
        <v>150</v>
      </c>
      <c r="C1" s="14" t="s">
        <v>147</v>
      </c>
      <c r="G1" t="s">
        <v>172</v>
      </c>
    </row>
    <row r="2" spans="1:7" x14ac:dyDescent="0.25">
      <c r="A2" s="7">
        <v>1</v>
      </c>
      <c r="B2" s="7">
        <v>50</v>
      </c>
      <c r="C2" s="7" t="s">
        <v>148</v>
      </c>
    </row>
    <row r="3" spans="1:7" x14ac:dyDescent="0.25">
      <c r="A3" s="7">
        <v>5</v>
      </c>
      <c r="B3" s="7">
        <v>50</v>
      </c>
      <c r="C3" s="7" t="s">
        <v>148</v>
      </c>
    </row>
    <row r="4" spans="1:7" x14ac:dyDescent="0.25">
      <c r="A4" s="7">
        <v>10</v>
      </c>
      <c r="B4" s="7">
        <v>30</v>
      </c>
      <c r="C4" s="7" t="s">
        <v>149</v>
      </c>
    </row>
    <row r="5" spans="1:7" x14ac:dyDescent="0.25">
      <c r="A5" s="7">
        <v>20</v>
      </c>
      <c r="B5" s="7">
        <v>50</v>
      </c>
      <c r="C5" s="7" t="s">
        <v>148</v>
      </c>
    </row>
    <row r="6" spans="1:7" x14ac:dyDescent="0.25">
      <c r="A6" s="7">
        <v>8</v>
      </c>
      <c r="B6" s="7">
        <v>50</v>
      </c>
      <c r="C6" s="7" t="s">
        <v>148</v>
      </c>
    </row>
    <row r="7" spans="1:7" x14ac:dyDescent="0.25">
      <c r="A7" s="7">
        <v>24</v>
      </c>
      <c r="B7" s="7">
        <v>30</v>
      </c>
      <c r="C7" s="7" t="s">
        <v>149</v>
      </c>
    </row>
    <row r="8" spans="1:7" x14ac:dyDescent="0.25">
      <c r="A8" s="7">
        <v>3</v>
      </c>
      <c r="B8" s="7">
        <v>0</v>
      </c>
      <c r="C8" s="7" t="s">
        <v>189</v>
      </c>
    </row>
    <row r="9" spans="1:7" x14ac:dyDescent="0.25">
      <c r="A9" s="7">
        <v>18</v>
      </c>
      <c r="B9" s="7">
        <v>30</v>
      </c>
      <c r="C9" s="7"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C6C0E-622D-4920-A7C8-880FF4F22542}">
  <dimension ref="A1:G12"/>
  <sheetViews>
    <sheetView workbookViewId="0">
      <selection activeCell="H6" sqref="H6"/>
    </sheetView>
  </sheetViews>
  <sheetFormatPr defaultRowHeight="15" x14ac:dyDescent="0.25"/>
  <cols>
    <col min="1" max="1" width="10.42578125" bestFit="1" customWidth="1"/>
    <col min="2" max="2" width="10.7109375" bestFit="1" customWidth="1"/>
    <col min="3" max="3" width="9.28515625" bestFit="1" customWidth="1"/>
  </cols>
  <sheetData>
    <row r="1" spans="1:7" x14ac:dyDescent="0.25">
      <c r="A1" s="14" t="s">
        <v>158</v>
      </c>
      <c r="B1" s="14" t="s">
        <v>159</v>
      </c>
      <c r="C1" s="14" t="s">
        <v>157</v>
      </c>
      <c r="G1" t="s">
        <v>173</v>
      </c>
    </row>
    <row r="2" spans="1:7" x14ac:dyDescent="0.25">
      <c r="A2" s="7">
        <v>0</v>
      </c>
      <c r="B2" s="7">
        <v>100</v>
      </c>
      <c r="C2" s="7" t="s">
        <v>160</v>
      </c>
    </row>
    <row r="3" spans="1:7" x14ac:dyDescent="0.25">
      <c r="A3" s="7">
        <f>B2+1</f>
        <v>101</v>
      </c>
      <c r="B3" s="7">
        <f>B2+100</f>
        <v>200</v>
      </c>
      <c r="C3" s="7" t="s">
        <v>161</v>
      </c>
    </row>
    <row r="4" spans="1:7" x14ac:dyDescent="0.25">
      <c r="A4" s="7">
        <f t="shared" ref="A4:A12" si="0">B3+1</f>
        <v>201</v>
      </c>
      <c r="B4" s="7">
        <f t="shared" ref="B4:B12" si="1">B3+100</f>
        <v>300</v>
      </c>
      <c r="C4" s="7" t="s">
        <v>162</v>
      </c>
    </row>
    <row r="5" spans="1:7" x14ac:dyDescent="0.25">
      <c r="A5" s="7">
        <f t="shared" si="0"/>
        <v>301</v>
      </c>
      <c r="B5" s="7">
        <f t="shared" si="1"/>
        <v>400</v>
      </c>
      <c r="C5" s="7" t="s">
        <v>163</v>
      </c>
    </row>
    <row r="6" spans="1:7" x14ac:dyDescent="0.25">
      <c r="A6" s="7">
        <f t="shared" si="0"/>
        <v>401</v>
      </c>
      <c r="B6" s="7">
        <f t="shared" si="1"/>
        <v>500</v>
      </c>
      <c r="C6" s="7" t="s">
        <v>164</v>
      </c>
    </row>
    <row r="7" spans="1:7" x14ac:dyDescent="0.25">
      <c r="A7" s="7">
        <f t="shared" si="0"/>
        <v>501</v>
      </c>
      <c r="B7" s="7">
        <f t="shared" si="1"/>
        <v>600</v>
      </c>
      <c r="C7" s="7" t="s">
        <v>165</v>
      </c>
    </row>
    <row r="8" spans="1:7" x14ac:dyDescent="0.25">
      <c r="A8" s="7">
        <f t="shared" si="0"/>
        <v>601</v>
      </c>
      <c r="B8" s="7">
        <f t="shared" si="1"/>
        <v>700</v>
      </c>
      <c r="C8" s="7" t="s">
        <v>166</v>
      </c>
    </row>
    <row r="9" spans="1:7" x14ac:dyDescent="0.25">
      <c r="A9" s="7">
        <f t="shared" si="0"/>
        <v>701</v>
      </c>
      <c r="B9" s="7">
        <f t="shared" si="1"/>
        <v>800</v>
      </c>
      <c r="C9" s="7" t="s">
        <v>167</v>
      </c>
    </row>
    <row r="10" spans="1:7" x14ac:dyDescent="0.25">
      <c r="A10" s="7">
        <f t="shared" si="0"/>
        <v>801</v>
      </c>
      <c r="B10" s="7">
        <f t="shared" si="1"/>
        <v>900</v>
      </c>
      <c r="C10" s="7" t="s">
        <v>168</v>
      </c>
    </row>
    <row r="11" spans="1:7" x14ac:dyDescent="0.25">
      <c r="A11" s="7">
        <f t="shared" si="0"/>
        <v>901</v>
      </c>
      <c r="B11" s="7">
        <f t="shared" si="1"/>
        <v>1000</v>
      </c>
      <c r="C11" s="7" t="s">
        <v>169</v>
      </c>
    </row>
    <row r="12" spans="1:7" x14ac:dyDescent="0.25">
      <c r="A12" s="7">
        <f t="shared" si="0"/>
        <v>1001</v>
      </c>
      <c r="B12" s="7">
        <f t="shared" si="1"/>
        <v>1100</v>
      </c>
      <c r="C12" s="7" t="s">
        <v>170</v>
      </c>
    </row>
  </sheetData>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DC97-9D3F-4566-9EAA-20B1F8D49EFA}">
  <dimension ref="A1:B2"/>
  <sheetViews>
    <sheetView workbookViewId="0">
      <selection activeCell="B2" sqref="B2"/>
    </sheetView>
  </sheetViews>
  <sheetFormatPr defaultRowHeight="15" x14ac:dyDescent="0.25"/>
  <cols>
    <col min="2" max="2" width="13.28515625" bestFit="1" customWidth="1"/>
  </cols>
  <sheetData>
    <row r="1" spans="1:2" x14ac:dyDescent="0.25">
      <c r="A1" s="14" t="s">
        <v>121</v>
      </c>
      <c r="B1" s="14" t="s">
        <v>122</v>
      </c>
    </row>
    <row r="2" spans="1:2" x14ac:dyDescent="0.25">
      <c r="A2" t="s">
        <v>177</v>
      </c>
      <c r="B2"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255-24C9-46FA-84F4-896E9A04D800}">
  <dimension ref="A1:B3"/>
  <sheetViews>
    <sheetView workbookViewId="0">
      <pane ySplit="1" topLeftCell="A2" activePane="bottomLeft" state="frozen"/>
      <selection pane="bottomLeft" activeCell="C17" sqref="C17"/>
    </sheetView>
  </sheetViews>
  <sheetFormatPr defaultRowHeight="15" x14ac:dyDescent="0.25"/>
  <cols>
    <col min="1" max="1" width="11.7109375" customWidth="1"/>
    <col min="2" max="2" width="98.5703125" customWidth="1"/>
  </cols>
  <sheetData>
    <row r="1" spans="1:2" x14ac:dyDescent="0.25">
      <c r="A1" s="10" t="s">
        <v>128</v>
      </c>
      <c r="B1" s="10" t="s">
        <v>129</v>
      </c>
    </row>
    <row r="2" spans="1:2" x14ac:dyDescent="0.25">
      <c r="A2" t="s">
        <v>127</v>
      </c>
      <c r="B2" t="s">
        <v>132</v>
      </c>
    </row>
    <row r="3" spans="1:2" x14ac:dyDescent="0.25">
      <c r="A3" t="s">
        <v>130</v>
      </c>
      <c r="B3" t="s">
        <v>131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6A2E267F265A4A88CF02BF4A1A2B4E" ma:contentTypeVersion="19" ma:contentTypeDescription="Create a new document." ma:contentTypeScope="" ma:versionID="402647f5c1f5f0d3467374df5c29fc9e">
  <xsd:schema xmlns:xsd="http://www.w3.org/2001/XMLSchema" xmlns:xs="http://www.w3.org/2001/XMLSchema" xmlns:p="http://schemas.microsoft.com/office/2006/metadata/properties" xmlns:ns2="e77bd34e-e6bf-4e4a-8f29-98d556171473" xmlns:ns3="75b8e908-e837-4588-8612-908a627b3e3f" targetNamespace="http://schemas.microsoft.com/office/2006/metadata/properties" ma:root="true" ma:fieldsID="46897af25ce4e2bcff80a9e16bcaabd4" ns2:_="" ns3:_="">
    <xsd:import namespace="e77bd34e-e6bf-4e4a-8f29-98d556171473"/>
    <xsd:import namespace="75b8e908-e837-4588-8612-908a627b3e3f"/>
    <xsd:element name="properties">
      <xsd:complexType>
        <xsd:sequence>
          <xsd:element name="documentManagement">
            <xsd:complexType>
              <xsd:all>
                <xsd:element ref="ns2:Document_x0020_Typ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7bd34e-e6bf-4e4a-8f29-98d556171473" elementFormDefault="qualified">
    <xsd:import namespace="http://schemas.microsoft.com/office/2006/documentManagement/types"/>
    <xsd:import namespace="http://schemas.microsoft.com/office/infopath/2007/PartnerControls"/>
    <xsd:element name="Document_x0020_Type" ma:index="8" nillable="true" ma:displayName="Document Type" ma:default="FAQ" ma:format="Dropdown" ma:internalName="Document_x0020_Type">
      <xsd:simpleType>
        <xsd:restriction base="dms:Choice">
          <xsd:enumeration value="Client Information"/>
          <xsd:enumeration value="FAQ"/>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879bed3-a870-4c80-b7da-27f5dfee1f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8e908-e837-4588-8612-908a627b3e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2c07192-1bab-4fe8-82a3-4f4184e010b5}" ma:internalName="TaxCatchAll" ma:showField="CatchAllData" ma:web="75b8e908-e837-4588-8612-908a627b3e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Type xmlns="e77bd34e-e6bf-4e4a-8f29-98d556171473">FAQ</Document_x0020_Type>
    <TaxCatchAll xmlns="75b8e908-e837-4588-8612-908a627b3e3f" xsi:nil="true"/>
    <lcf76f155ced4ddcb4097134ff3c332f xmlns="e77bd34e-e6bf-4e4a-8f29-98d5561714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DF005-1801-429C-B344-571F06CA6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7bd34e-e6bf-4e4a-8f29-98d556171473"/>
    <ds:schemaRef ds:uri="75b8e908-e837-4588-8612-908a627b3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14E752-1E12-489E-8AD0-AC1E2A000C09}">
  <ds:schemaRefs>
    <ds:schemaRef ds:uri="http://schemas.microsoft.com/office/2006/metadata/properties"/>
    <ds:schemaRef ds:uri="http://schemas.microsoft.com/office/infopath/2007/PartnerControls"/>
    <ds:schemaRef ds:uri="e77bd34e-e6bf-4e4a-8f29-98d556171473"/>
    <ds:schemaRef ds:uri="75b8e908-e837-4588-8612-908a627b3e3f"/>
  </ds:schemaRefs>
</ds:datastoreItem>
</file>

<file path=customXml/itemProps3.xml><?xml version="1.0" encoding="utf-8"?>
<ds:datastoreItem xmlns:ds="http://schemas.openxmlformats.org/officeDocument/2006/customXml" ds:itemID="{C484D01B-246C-4A62-A527-A4E6CB7D13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Sample Employee Data</vt:lpstr>
      <vt:lpstr>Benefits Data</vt:lpstr>
      <vt:lpstr>Job Levels</vt:lpstr>
      <vt:lpstr>Currency</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St-Jean</dc:creator>
  <cp:lastModifiedBy>Eric St-Jean</cp:lastModifiedBy>
  <dcterms:created xsi:type="dcterms:W3CDTF">2024-09-02T13:23:23Z</dcterms:created>
  <dcterms:modified xsi:type="dcterms:W3CDTF">2024-09-09T16:09:48Z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0x010100E76A2E267F265A4A88CF02BF4A1A2B4E</vt:lpwstr>
  </property>
  <property fmtid="{D5CDD505-2E9C-101B-9397-08002B2CF9AE}" pid="3" name="MediaServiceImageTags">
    <vt:lpwstr/>
  </property>
</Properties>
</file>