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/Users/alexandre/Desktop/AulaDeAcustica/"/>
    </mc:Choice>
  </mc:AlternateContent>
  <xr:revisionPtr revIDLastSave="0" documentId="13_ncr:1_{3F1F1CE6-AE69-4F41-BF95-841212B3F191}" xr6:coauthVersionLast="36" xr6:coauthVersionMax="36" xr10:uidLastSave="{00000000-0000-0000-0000-000000000000}"/>
  <bookViews>
    <workbookView xWindow="20360" yWindow="460" windowWidth="18020" windowHeight="21680" activeTab="7" xr2:uid="{00000000-000D-0000-FFFF-FFFF00000000}"/>
  </bookViews>
  <sheets>
    <sheet name="INSTRUÇÕES" sheetId="16" r:id="rId1"/>
    <sheet name="EX 1" sheetId="2" r:id="rId2"/>
    <sheet name="EX 2" sheetId="10" r:id="rId3"/>
    <sheet name="EX 3" sheetId="13" r:id="rId4"/>
    <sheet name="EX 4" sheetId="15" r:id="rId5"/>
    <sheet name="EX 5" sheetId="11" r:id="rId6"/>
    <sheet name="RT60 ANTES" sheetId="12" r:id="rId7"/>
    <sheet name="IDEAL" sheetId="3" r:id="rId8"/>
    <sheet name="RT60 DEPOIS" sheetId="1" r:id="rId9"/>
    <sheet name="CONCEITOS" sheetId="4" r:id="rId10"/>
  </sheets>
  <definedNames>
    <definedName name="OLE_LINK1" localSheetId="0">INSTRUÇÕES!$A$10</definedName>
    <definedName name="OLE_LINK1" localSheetId="6">'RT60 ANTES'!$A$10</definedName>
    <definedName name="OLE_LINK1" localSheetId="8">'RT60 DEPOIS'!$A$10</definedName>
  </definedNames>
  <calcPr calcId="181029"/>
</workbook>
</file>

<file path=xl/calcChain.xml><?xml version="1.0" encoding="utf-8"?>
<calcChain xmlns="http://schemas.openxmlformats.org/spreadsheetml/2006/main">
  <c r="B170" i="16" l="1"/>
  <c r="N169" i="16"/>
  <c r="L169" i="16"/>
  <c r="J169" i="16"/>
  <c r="H169" i="16"/>
  <c r="F169" i="16"/>
  <c r="D169" i="16"/>
  <c r="N168" i="16"/>
  <c r="L168" i="16"/>
  <c r="J168" i="16"/>
  <c r="H168" i="16"/>
  <c r="F168" i="16"/>
  <c r="D168" i="16"/>
  <c r="N167" i="16"/>
  <c r="L167" i="16"/>
  <c r="J167" i="16"/>
  <c r="H167" i="16"/>
  <c r="F167" i="16"/>
  <c r="D167" i="16"/>
  <c r="N166" i="16"/>
  <c r="L166" i="16"/>
  <c r="J166" i="16"/>
  <c r="H166" i="16"/>
  <c r="F166" i="16"/>
  <c r="D166" i="16"/>
  <c r="N165" i="16"/>
  <c r="L165" i="16"/>
  <c r="J165" i="16"/>
  <c r="H165" i="16"/>
  <c r="F165" i="16"/>
  <c r="D165" i="16"/>
  <c r="N164" i="16"/>
  <c r="L164" i="16"/>
  <c r="J164" i="16"/>
  <c r="H164" i="16"/>
  <c r="F164" i="16"/>
  <c r="D164" i="16"/>
  <c r="N163" i="16"/>
  <c r="L163" i="16"/>
  <c r="J163" i="16"/>
  <c r="H163" i="16"/>
  <c r="F163" i="16"/>
  <c r="D163" i="16"/>
  <c r="N162" i="16"/>
  <c r="L162" i="16"/>
  <c r="J162" i="16"/>
  <c r="H162" i="16"/>
  <c r="F162" i="16"/>
  <c r="D162" i="16"/>
  <c r="N161" i="16"/>
  <c r="L161" i="16"/>
  <c r="J161" i="16"/>
  <c r="H161" i="16"/>
  <c r="F161" i="16"/>
  <c r="D161" i="16"/>
  <c r="N160" i="16"/>
  <c r="L160" i="16"/>
  <c r="J160" i="16"/>
  <c r="H160" i="16"/>
  <c r="F160" i="16"/>
  <c r="D160" i="16"/>
  <c r="N159" i="16"/>
  <c r="L159" i="16"/>
  <c r="J159" i="16"/>
  <c r="H159" i="16"/>
  <c r="F159" i="16"/>
  <c r="D159" i="16"/>
  <c r="N158" i="16"/>
  <c r="L158" i="16"/>
  <c r="J158" i="16"/>
  <c r="H158" i="16"/>
  <c r="F158" i="16"/>
  <c r="D158" i="16"/>
  <c r="N157" i="16"/>
  <c r="L157" i="16"/>
  <c r="J157" i="16"/>
  <c r="H157" i="16"/>
  <c r="F157" i="16"/>
  <c r="D157" i="16"/>
  <c r="N156" i="16"/>
  <c r="L156" i="16"/>
  <c r="J156" i="16"/>
  <c r="H156" i="16"/>
  <c r="F156" i="16"/>
  <c r="D156" i="16"/>
  <c r="N155" i="16"/>
  <c r="L155" i="16"/>
  <c r="J155" i="16"/>
  <c r="H155" i="16"/>
  <c r="F155" i="16"/>
  <c r="D155" i="16"/>
  <c r="N154" i="16"/>
  <c r="L154" i="16"/>
  <c r="J154" i="16"/>
  <c r="H154" i="16"/>
  <c r="F154" i="16"/>
  <c r="D154" i="16"/>
  <c r="N153" i="16"/>
  <c r="L153" i="16"/>
  <c r="J153" i="16"/>
  <c r="H153" i="16"/>
  <c r="F153" i="16"/>
  <c r="D153" i="16"/>
  <c r="N152" i="16"/>
  <c r="L152" i="16"/>
  <c r="J152" i="16"/>
  <c r="H152" i="16"/>
  <c r="F152" i="16"/>
  <c r="D152" i="16"/>
  <c r="N151" i="16"/>
  <c r="L151" i="16"/>
  <c r="J151" i="16"/>
  <c r="H151" i="16"/>
  <c r="F151" i="16"/>
  <c r="D151" i="16"/>
  <c r="N150" i="16"/>
  <c r="L150" i="16"/>
  <c r="J150" i="16"/>
  <c r="H150" i="16"/>
  <c r="F150" i="16"/>
  <c r="D150" i="16"/>
  <c r="N149" i="16"/>
  <c r="L149" i="16"/>
  <c r="J149" i="16"/>
  <c r="H149" i="16"/>
  <c r="F149" i="16"/>
  <c r="D149" i="16"/>
  <c r="N148" i="16"/>
  <c r="L148" i="16"/>
  <c r="J148" i="16"/>
  <c r="H148" i="16"/>
  <c r="F148" i="16"/>
  <c r="D148" i="16"/>
  <c r="N147" i="16"/>
  <c r="L147" i="16"/>
  <c r="J147" i="16"/>
  <c r="H147" i="16"/>
  <c r="F147" i="16"/>
  <c r="D147" i="16"/>
  <c r="N146" i="16"/>
  <c r="L146" i="16"/>
  <c r="J146" i="16"/>
  <c r="H146" i="16"/>
  <c r="F146" i="16"/>
  <c r="D146" i="16"/>
  <c r="N145" i="16"/>
  <c r="L145" i="16"/>
  <c r="J145" i="16"/>
  <c r="H145" i="16"/>
  <c r="F145" i="16"/>
  <c r="D145" i="16"/>
  <c r="N144" i="16"/>
  <c r="L144" i="16"/>
  <c r="J144" i="16"/>
  <c r="H144" i="16"/>
  <c r="F144" i="16"/>
  <c r="D144" i="16"/>
  <c r="N143" i="16"/>
  <c r="L143" i="16"/>
  <c r="J143" i="16"/>
  <c r="H143" i="16"/>
  <c r="F143" i="16"/>
  <c r="D143" i="16"/>
  <c r="N142" i="16"/>
  <c r="L142" i="16"/>
  <c r="J142" i="16"/>
  <c r="H142" i="16"/>
  <c r="F142" i="16"/>
  <c r="D142" i="16"/>
  <c r="N141" i="16"/>
  <c r="L141" i="16"/>
  <c r="J141" i="16"/>
  <c r="H141" i="16"/>
  <c r="F141" i="16"/>
  <c r="D141" i="16"/>
  <c r="N140" i="16"/>
  <c r="L140" i="16"/>
  <c r="J140" i="16"/>
  <c r="H140" i="16"/>
  <c r="F140" i="16"/>
  <c r="D140" i="16"/>
  <c r="N139" i="16"/>
  <c r="L139" i="16"/>
  <c r="J139" i="16"/>
  <c r="H139" i="16"/>
  <c r="F139" i="16"/>
  <c r="D139" i="16"/>
  <c r="N138" i="16"/>
  <c r="L138" i="16"/>
  <c r="J138" i="16"/>
  <c r="H138" i="16"/>
  <c r="F138" i="16"/>
  <c r="D138" i="16"/>
  <c r="N137" i="16"/>
  <c r="L137" i="16"/>
  <c r="J137" i="16"/>
  <c r="H137" i="16"/>
  <c r="F137" i="16"/>
  <c r="D137" i="16"/>
  <c r="N136" i="16"/>
  <c r="L136" i="16"/>
  <c r="J136" i="16"/>
  <c r="H136" i="16"/>
  <c r="F136" i="16"/>
  <c r="D136" i="16"/>
  <c r="N135" i="16"/>
  <c r="L135" i="16"/>
  <c r="J135" i="16"/>
  <c r="H135" i="16"/>
  <c r="F135" i="16"/>
  <c r="D135" i="16"/>
  <c r="N134" i="16"/>
  <c r="L134" i="16"/>
  <c r="J134" i="16"/>
  <c r="H134" i="16"/>
  <c r="F134" i="16"/>
  <c r="D134" i="16"/>
  <c r="N133" i="16"/>
  <c r="L133" i="16"/>
  <c r="J133" i="16"/>
  <c r="H133" i="16"/>
  <c r="F133" i="16"/>
  <c r="D133" i="16"/>
  <c r="N132" i="16"/>
  <c r="L132" i="16"/>
  <c r="J132" i="16"/>
  <c r="H132" i="16"/>
  <c r="F132" i="16"/>
  <c r="D132" i="16"/>
  <c r="N131" i="16"/>
  <c r="L131" i="16"/>
  <c r="J131" i="16"/>
  <c r="H131" i="16"/>
  <c r="F131" i="16"/>
  <c r="D131" i="16"/>
  <c r="N130" i="16"/>
  <c r="L130" i="16"/>
  <c r="J130" i="16"/>
  <c r="H130" i="16"/>
  <c r="F130" i="16"/>
  <c r="D130" i="16"/>
  <c r="N129" i="16"/>
  <c r="L129" i="16"/>
  <c r="J129" i="16"/>
  <c r="H129" i="16"/>
  <c r="F129" i="16"/>
  <c r="D129" i="16"/>
  <c r="N128" i="16"/>
  <c r="L128" i="16"/>
  <c r="J128" i="16"/>
  <c r="H128" i="16"/>
  <c r="F128" i="16"/>
  <c r="D128" i="16"/>
  <c r="N127" i="16"/>
  <c r="L127" i="16"/>
  <c r="J127" i="16"/>
  <c r="H127" i="16"/>
  <c r="F127" i="16"/>
  <c r="D127" i="16"/>
  <c r="N126" i="16"/>
  <c r="L126" i="16"/>
  <c r="J126" i="16"/>
  <c r="H126" i="16"/>
  <c r="F126" i="16"/>
  <c r="D126" i="16"/>
  <c r="N125" i="16"/>
  <c r="L125" i="16"/>
  <c r="J125" i="16"/>
  <c r="H125" i="16"/>
  <c r="F125" i="16"/>
  <c r="D125" i="16"/>
  <c r="N124" i="16"/>
  <c r="L124" i="16"/>
  <c r="J124" i="16"/>
  <c r="H124" i="16"/>
  <c r="F124" i="16"/>
  <c r="D124" i="16"/>
  <c r="N123" i="16"/>
  <c r="L123" i="16"/>
  <c r="J123" i="16"/>
  <c r="H123" i="16"/>
  <c r="F123" i="16"/>
  <c r="D123" i="16"/>
  <c r="N122" i="16"/>
  <c r="L122" i="16"/>
  <c r="J122" i="16"/>
  <c r="H122" i="16"/>
  <c r="F122" i="16"/>
  <c r="D122" i="16"/>
  <c r="N121" i="16"/>
  <c r="L121" i="16"/>
  <c r="J121" i="16"/>
  <c r="H121" i="16"/>
  <c r="F121" i="16"/>
  <c r="D121" i="16"/>
  <c r="N120" i="16"/>
  <c r="L120" i="16"/>
  <c r="J120" i="16"/>
  <c r="H120" i="16"/>
  <c r="F120" i="16"/>
  <c r="D120" i="16"/>
  <c r="N119" i="16"/>
  <c r="L119" i="16"/>
  <c r="J119" i="16"/>
  <c r="H119" i="16"/>
  <c r="F119" i="16"/>
  <c r="D119" i="16"/>
  <c r="N118" i="16"/>
  <c r="L118" i="16"/>
  <c r="J118" i="16"/>
  <c r="H118" i="16"/>
  <c r="F118" i="16"/>
  <c r="D118" i="16"/>
  <c r="N117" i="16"/>
  <c r="L117" i="16"/>
  <c r="J117" i="16"/>
  <c r="H117" i="16"/>
  <c r="F117" i="16"/>
  <c r="D117" i="16"/>
  <c r="N116" i="16"/>
  <c r="L116" i="16"/>
  <c r="J116" i="16"/>
  <c r="H116" i="16"/>
  <c r="F116" i="16"/>
  <c r="D116" i="16"/>
  <c r="N115" i="16"/>
  <c r="L115" i="16"/>
  <c r="J115" i="16"/>
  <c r="H115" i="16"/>
  <c r="F115" i="16"/>
  <c r="D115" i="16"/>
  <c r="N114" i="16"/>
  <c r="L114" i="16"/>
  <c r="J114" i="16"/>
  <c r="H114" i="16"/>
  <c r="F114" i="16"/>
  <c r="D114" i="16"/>
  <c r="N113" i="16"/>
  <c r="L113" i="16"/>
  <c r="J113" i="16"/>
  <c r="H113" i="16"/>
  <c r="F113" i="16"/>
  <c r="D113" i="16"/>
  <c r="N112" i="16"/>
  <c r="L112" i="16"/>
  <c r="J112" i="16"/>
  <c r="H112" i="16"/>
  <c r="F112" i="16"/>
  <c r="D112" i="16"/>
  <c r="N111" i="16"/>
  <c r="L111" i="16"/>
  <c r="J111" i="16"/>
  <c r="H111" i="16"/>
  <c r="F111" i="16"/>
  <c r="D111" i="16"/>
  <c r="N110" i="16"/>
  <c r="L110" i="16"/>
  <c r="J110" i="16"/>
  <c r="H110" i="16"/>
  <c r="F110" i="16"/>
  <c r="D110" i="16"/>
  <c r="N109" i="16"/>
  <c r="L109" i="16"/>
  <c r="J109" i="16"/>
  <c r="H109" i="16"/>
  <c r="F109" i="16"/>
  <c r="D109" i="16"/>
  <c r="N108" i="16"/>
  <c r="L108" i="16"/>
  <c r="J108" i="16"/>
  <c r="H108" i="16"/>
  <c r="F108" i="16"/>
  <c r="D108" i="16"/>
  <c r="N107" i="16"/>
  <c r="L107" i="16"/>
  <c r="J107" i="16"/>
  <c r="H107" i="16"/>
  <c r="F107" i="16"/>
  <c r="D107" i="16"/>
  <c r="N106" i="16"/>
  <c r="L106" i="16"/>
  <c r="J106" i="16"/>
  <c r="H106" i="16"/>
  <c r="F106" i="16"/>
  <c r="D106" i="16"/>
  <c r="N105" i="16"/>
  <c r="L105" i="16"/>
  <c r="J105" i="16"/>
  <c r="H105" i="16"/>
  <c r="F105" i="16"/>
  <c r="D105" i="16"/>
  <c r="N104" i="16"/>
  <c r="L104" i="16"/>
  <c r="J104" i="16"/>
  <c r="H104" i="16"/>
  <c r="F104" i="16"/>
  <c r="D104" i="16"/>
  <c r="N103" i="16"/>
  <c r="L103" i="16"/>
  <c r="J103" i="16"/>
  <c r="H103" i="16"/>
  <c r="F103" i="16"/>
  <c r="D103" i="16"/>
  <c r="N102" i="16"/>
  <c r="L102" i="16"/>
  <c r="J102" i="16"/>
  <c r="H102" i="16"/>
  <c r="F102" i="16"/>
  <c r="D102" i="16"/>
  <c r="N101" i="16"/>
  <c r="L101" i="16"/>
  <c r="J101" i="16"/>
  <c r="H101" i="16"/>
  <c r="F101" i="16"/>
  <c r="D101" i="16"/>
  <c r="N100" i="16"/>
  <c r="L100" i="16"/>
  <c r="J100" i="16"/>
  <c r="H100" i="16"/>
  <c r="F100" i="16"/>
  <c r="D100" i="16"/>
  <c r="N99" i="16"/>
  <c r="L99" i="16"/>
  <c r="J99" i="16"/>
  <c r="H99" i="16"/>
  <c r="F99" i="16"/>
  <c r="D99" i="16"/>
  <c r="N98" i="16"/>
  <c r="L98" i="16"/>
  <c r="J98" i="16"/>
  <c r="H98" i="16"/>
  <c r="F98" i="16"/>
  <c r="D98" i="16"/>
  <c r="N97" i="16"/>
  <c r="L97" i="16"/>
  <c r="J97" i="16"/>
  <c r="H97" i="16"/>
  <c r="F97" i="16"/>
  <c r="D97" i="16"/>
  <c r="N96" i="16"/>
  <c r="L96" i="16"/>
  <c r="J96" i="16"/>
  <c r="H96" i="16"/>
  <c r="F96" i="16"/>
  <c r="D96" i="16"/>
  <c r="N95" i="16"/>
  <c r="L95" i="16"/>
  <c r="J95" i="16"/>
  <c r="H95" i="16"/>
  <c r="F95" i="16"/>
  <c r="D95" i="16"/>
  <c r="N94" i="16"/>
  <c r="L94" i="16"/>
  <c r="J94" i="16"/>
  <c r="H94" i="16"/>
  <c r="F94" i="16"/>
  <c r="D94" i="16"/>
  <c r="N93" i="16"/>
  <c r="L93" i="16"/>
  <c r="J93" i="16"/>
  <c r="H93" i="16"/>
  <c r="F93" i="16"/>
  <c r="D93" i="16"/>
  <c r="N92" i="16"/>
  <c r="L92" i="16"/>
  <c r="J92" i="16"/>
  <c r="H92" i="16"/>
  <c r="F92" i="16"/>
  <c r="D92" i="16"/>
  <c r="N91" i="16"/>
  <c r="L91" i="16"/>
  <c r="J91" i="16"/>
  <c r="H91" i="16"/>
  <c r="F91" i="16"/>
  <c r="D91" i="16"/>
  <c r="N90" i="16"/>
  <c r="L90" i="16"/>
  <c r="J90" i="16"/>
  <c r="H90" i="16"/>
  <c r="F90" i="16"/>
  <c r="D90" i="16"/>
  <c r="N89" i="16"/>
  <c r="L89" i="16"/>
  <c r="J89" i="16"/>
  <c r="H89" i="16"/>
  <c r="F89" i="16"/>
  <c r="D89" i="16"/>
  <c r="N88" i="16"/>
  <c r="L88" i="16"/>
  <c r="J88" i="16"/>
  <c r="H88" i="16"/>
  <c r="F88" i="16"/>
  <c r="D88" i="16"/>
  <c r="N87" i="16"/>
  <c r="L87" i="16"/>
  <c r="J87" i="16"/>
  <c r="H87" i="16"/>
  <c r="F87" i="16"/>
  <c r="D87" i="16"/>
  <c r="N86" i="16"/>
  <c r="L86" i="16"/>
  <c r="J86" i="16"/>
  <c r="H86" i="16"/>
  <c r="F86" i="16"/>
  <c r="D86" i="16"/>
  <c r="N85" i="16"/>
  <c r="L85" i="16"/>
  <c r="J85" i="16"/>
  <c r="H85" i="16"/>
  <c r="F85" i="16"/>
  <c r="D85" i="16"/>
  <c r="N84" i="16"/>
  <c r="L84" i="16"/>
  <c r="J84" i="16"/>
  <c r="H84" i="16"/>
  <c r="F84" i="16"/>
  <c r="D84" i="16"/>
  <c r="N83" i="16"/>
  <c r="L83" i="16"/>
  <c r="J83" i="16"/>
  <c r="H83" i="16"/>
  <c r="F83" i="16"/>
  <c r="D83" i="16"/>
  <c r="N82" i="16"/>
  <c r="L82" i="16"/>
  <c r="J82" i="16"/>
  <c r="H82" i="16"/>
  <c r="F82" i="16"/>
  <c r="D82" i="16"/>
  <c r="N81" i="16"/>
  <c r="L81" i="16"/>
  <c r="J81" i="16"/>
  <c r="H81" i="16"/>
  <c r="F81" i="16"/>
  <c r="D81" i="16"/>
  <c r="N80" i="16"/>
  <c r="L80" i="16"/>
  <c r="J80" i="16"/>
  <c r="H80" i="16"/>
  <c r="F80" i="16"/>
  <c r="D80" i="16"/>
  <c r="N79" i="16"/>
  <c r="L79" i="16"/>
  <c r="J79" i="16"/>
  <c r="H79" i="16"/>
  <c r="F79" i="16"/>
  <c r="D79" i="16"/>
  <c r="N78" i="16"/>
  <c r="L78" i="16"/>
  <c r="J78" i="16"/>
  <c r="H78" i="16"/>
  <c r="F78" i="16"/>
  <c r="D78" i="16"/>
  <c r="N77" i="16"/>
  <c r="L77" i="16"/>
  <c r="J77" i="16"/>
  <c r="H77" i="16"/>
  <c r="F77" i="16"/>
  <c r="D77" i="16"/>
  <c r="N76" i="16"/>
  <c r="L76" i="16"/>
  <c r="J76" i="16"/>
  <c r="H76" i="16"/>
  <c r="F76" i="16"/>
  <c r="D76" i="16"/>
  <c r="N75" i="16"/>
  <c r="L75" i="16"/>
  <c r="J75" i="16"/>
  <c r="H75" i="16"/>
  <c r="F75" i="16"/>
  <c r="D75" i="16"/>
  <c r="N74" i="16"/>
  <c r="L74" i="16"/>
  <c r="J74" i="16"/>
  <c r="H74" i="16"/>
  <c r="F74" i="16"/>
  <c r="D74" i="16"/>
  <c r="N73" i="16"/>
  <c r="L73" i="16"/>
  <c r="J73" i="16"/>
  <c r="H73" i="16"/>
  <c r="F73" i="16"/>
  <c r="D73" i="16"/>
  <c r="N72" i="16"/>
  <c r="L72" i="16"/>
  <c r="J72" i="16"/>
  <c r="H72" i="16"/>
  <c r="F72" i="16"/>
  <c r="D72" i="16"/>
  <c r="N71" i="16"/>
  <c r="L71" i="16"/>
  <c r="J71" i="16"/>
  <c r="H71" i="16"/>
  <c r="F71" i="16"/>
  <c r="D71" i="16"/>
  <c r="N70" i="16"/>
  <c r="L70" i="16"/>
  <c r="J70" i="16"/>
  <c r="H70" i="16"/>
  <c r="F70" i="16"/>
  <c r="D70" i="16"/>
  <c r="N69" i="16"/>
  <c r="L69" i="16"/>
  <c r="J69" i="16"/>
  <c r="H69" i="16"/>
  <c r="F69" i="16"/>
  <c r="D69" i="16"/>
  <c r="N68" i="16"/>
  <c r="L68" i="16"/>
  <c r="J68" i="16"/>
  <c r="H68" i="16"/>
  <c r="F68" i="16"/>
  <c r="D68" i="16"/>
  <c r="N67" i="16"/>
  <c r="L67" i="16"/>
  <c r="J67" i="16"/>
  <c r="H67" i="16"/>
  <c r="F67" i="16"/>
  <c r="D67" i="16"/>
  <c r="N66" i="16"/>
  <c r="L66" i="16"/>
  <c r="J66" i="16"/>
  <c r="H66" i="16"/>
  <c r="F66" i="16"/>
  <c r="D66" i="16"/>
  <c r="N65" i="16"/>
  <c r="L65" i="16"/>
  <c r="J65" i="16"/>
  <c r="H65" i="16"/>
  <c r="F65" i="16"/>
  <c r="D65" i="16"/>
  <c r="N64" i="16"/>
  <c r="L64" i="16"/>
  <c r="J64" i="16"/>
  <c r="H64" i="16"/>
  <c r="F64" i="16"/>
  <c r="D64" i="16"/>
  <c r="N63" i="16"/>
  <c r="L63" i="16"/>
  <c r="J63" i="16"/>
  <c r="H63" i="16"/>
  <c r="F63" i="16"/>
  <c r="D63" i="16"/>
  <c r="N62" i="16"/>
  <c r="L62" i="16"/>
  <c r="J62" i="16"/>
  <c r="H62" i="16"/>
  <c r="F62" i="16"/>
  <c r="D62" i="16"/>
  <c r="N61" i="16"/>
  <c r="L61" i="16"/>
  <c r="J61" i="16"/>
  <c r="H61" i="16"/>
  <c r="F61" i="16"/>
  <c r="D61" i="16"/>
  <c r="N60" i="16"/>
  <c r="L60" i="16"/>
  <c r="J60" i="16"/>
  <c r="H60" i="16"/>
  <c r="F60" i="16"/>
  <c r="D60" i="16"/>
  <c r="N59" i="16"/>
  <c r="L59" i="16"/>
  <c r="J59" i="16"/>
  <c r="H59" i="16"/>
  <c r="F59" i="16"/>
  <c r="D59" i="16"/>
  <c r="N58" i="16"/>
  <c r="L58" i="16"/>
  <c r="J58" i="16"/>
  <c r="H58" i="16"/>
  <c r="F58" i="16"/>
  <c r="D58" i="16"/>
  <c r="F10" i="11"/>
  <c r="B60" i="15"/>
  <c r="N59" i="15"/>
  <c r="L59" i="15"/>
  <c r="J59" i="15"/>
  <c r="H59" i="15"/>
  <c r="F59" i="15"/>
  <c r="D59" i="15"/>
  <c r="N58" i="15"/>
  <c r="L58" i="15"/>
  <c r="J58" i="15"/>
  <c r="H58" i="15"/>
  <c r="F58" i="15"/>
  <c r="D58" i="15"/>
  <c r="N57" i="15"/>
  <c r="L57" i="15"/>
  <c r="J57" i="15"/>
  <c r="H57" i="15"/>
  <c r="F57" i="15"/>
  <c r="D57" i="15"/>
  <c r="N56" i="15"/>
  <c r="L56" i="15"/>
  <c r="J56" i="15"/>
  <c r="H56" i="15"/>
  <c r="F56" i="15"/>
  <c r="D56" i="15"/>
  <c r="N55" i="15"/>
  <c r="L55" i="15"/>
  <c r="J55" i="15"/>
  <c r="H55" i="15"/>
  <c r="F55" i="15"/>
  <c r="D55" i="15"/>
  <c r="N54" i="15"/>
  <c r="L54" i="15"/>
  <c r="J54" i="15"/>
  <c r="H54" i="15"/>
  <c r="F54" i="15"/>
  <c r="D54" i="15"/>
  <c r="N53" i="15"/>
  <c r="L53" i="15"/>
  <c r="J53" i="15"/>
  <c r="H53" i="15"/>
  <c r="F53" i="15"/>
  <c r="D53" i="15"/>
  <c r="N52" i="15"/>
  <c r="L52" i="15"/>
  <c r="J52" i="15"/>
  <c r="H52" i="15"/>
  <c r="F52" i="15"/>
  <c r="D52" i="15"/>
  <c r="N51" i="15"/>
  <c r="L51" i="15"/>
  <c r="J51" i="15"/>
  <c r="H51" i="15"/>
  <c r="F51" i="15"/>
  <c r="D51" i="15"/>
  <c r="N50" i="15"/>
  <c r="L50" i="15"/>
  <c r="J50" i="15"/>
  <c r="H50" i="15"/>
  <c r="F50" i="15"/>
  <c r="D50" i="15"/>
  <c r="N49" i="15"/>
  <c r="L49" i="15"/>
  <c r="J49" i="15"/>
  <c r="H49" i="15"/>
  <c r="F49" i="15"/>
  <c r="D49" i="15"/>
  <c r="N48" i="15"/>
  <c r="L48" i="15"/>
  <c r="J48" i="15"/>
  <c r="H48" i="15"/>
  <c r="F48" i="15"/>
  <c r="D48" i="15"/>
  <c r="N47" i="15"/>
  <c r="L47" i="15"/>
  <c r="J47" i="15"/>
  <c r="H47" i="15"/>
  <c r="F47" i="15"/>
  <c r="D47" i="15"/>
  <c r="N46" i="15"/>
  <c r="L46" i="15"/>
  <c r="J46" i="15"/>
  <c r="H46" i="15"/>
  <c r="F46" i="15"/>
  <c r="D46" i="15"/>
  <c r="N45" i="15"/>
  <c r="L45" i="15"/>
  <c r="J45" i="15"/>
  <c r="H45" i="15"/>
  <c r="F45" i="15"/>
  <c r="D45" i="15"/>
  <c r="N44" i="15"/>
  <c r="L44" i="15"/>
  <c r="J44" i="15"/>
  <c r="H44" i="15"/>
  <c r="F44" i="15"/>
  <c r="D44" i="15"/>
  <c r="N43" i="15"/>
  <c r="L43" i="15"/>
  <c r="J43" i="15"/>
  <c r="H43" i="15"/>
  <c r="F43" i="15"/>
  <c r="D43" i="15"/>
  <c r="N42" i="15"/>
  <c r="L42" i="15"/>
  <c r="J42" i="15"/>
  <c r="H42" i="15"/>
  <c r="F42" i="15"/>
  <c r="D42" i="15"/>
  <c r="N41" i="15"/>
  <c r="L41" i="15"/>
  <c r="J41" i="15"/>
  <c r="H41" i="15"/>
  <c r="F41" i="15"/>
  <c r="D41" i="15"/>
  <c r="N40" i="15"/>
  <c r="L40" i="15"/>
  <c r="J40" i="15"/>
  <c r="H40" i="15"/>
  <c r="F40" i="15"/>
  <c r="D40" i="15"/>
  <c r="N39" i="15"/>
  <c r="L39" i="15"/>
  <c r="J39" i="15"/>
  <c r="H39" i="15"/>
  <c r="F39" i="15"/>
  <c r="D39" i="15"/>
  <c r="N38" i="15"/>
  <c r="L38" i="15"/>
  <c r="J38" i="15"/>
  <c r="H38" i="15"/>
  <c r="F38" i="15"/>
  <c r="D38" i="15"/>
  <c r="N37" i="15"/>
  <c r="L37" i="15"/>
  <c r="J37" i="15"/>
  <c r="H37" i="15"/>
  <c r="F37" i="15"/>
  <c r="D37" i="15"/>
  <c r="N36" i="15"/>
  <c r="L36" i="15"/>
  <c r="J36" i="15"/>
  <c r="H36" i="15"/>
  <c r="F36" i="15"/>
  <c r="D36" i="15"/>
  <c r="N35" i="15"/>
  <c r="L35" i="15"/>
  <c r="J35" i="15"/>
  <c r="H35" i="15"/>
  <c r="F35" i="15"/>
  <c r="D35" i="15"/>
  <c r="N34" i="15"/>
  <c r="L34" i="15"/>
  <c r="J34" i="15"/>
  <c r="H34" i="15"/>
  <c r="F34" i="15"/>
  <c r="D34" i="15"/>
  <c r="N33" i="15"/>
  <c r="L33" i="15"/>
  <c r="J33" i="15"/>
  <c r="H33" i="15"/>
  <c r="F33" i="15"/>
  <c r="D33" i="15"/>
  <c r="N32" i="15"/>
  <c r="L32" i="15"/>
  <c r="J32" i="15"/>
  <c r="H32" i="15"/>
  <c r="F32" i="15"/>
  <c r="D32" i="15"/>
  <c r="N31" i="15"/>
  <c r="L31" i="15"/>
  <c r="J31" i="15"/>
  <c r="H31" i="15"/>
  <c r="F31" i="15"/>
  <c r="D31" i="15"/>
  <c r="N30" i="15"/>
  <c r="L30" i="15"/>
  <c r="J30" i="15"/>
  <c r="H30" i="15"/>
  <c r="F30" i="15"/>
  <c r="D30" i="15"/>
  <c r="B60" i="13"/>
  <c r="N59" i="13"/>
  <c r="L59" i="13"/>
  <c r="J59" i="13"/>
  <c r="H59" i="13"/>
  <c r="F59" i="13"/>
  <c r="D59" i="13"/>
  <c r="N58" i="13"/>
  <c r="L58" i="13"/>
  <c r="J58" i="13"/>
  <c r="H58" i="13"/>
  <c r="F58" i="13"/>
  <c r="D58" i="13"/>
  <c r="N57" i="13"/>
  <c r="L57" i="13"/>
  <c r="J57" i="13"/>
  <c r="H57" i="13"/>
  <c r="F57" i="13"/>
  <c r="D57" i="13"/>
  <c r="N56" i="13"/>
  <c r="L56" i="13"/>
  <c r="J56" i="13"/>
  <c r="H56" i="13"/>
  <c r="F56" i="13"/>
  <c r="D56" i="13"/>
  <c r="N55" i="13"/>
  <c r="L55" i="13"/>
  <c r="J55" i="13"/>
  <c r="H55" i="13"/>
  <c r="F55" i="13"/>
  <c r="D55" i="13"/>
  <c r="N54" i="13"/>
  <c r="L54" i="13"/>
  <c r="J54" i="13"/>
  <c r="H54" i="13"/>
  <c r="F54" i="13"/>
  <c r="D54" i="13"/>
  <c r="N53" i="13"/>
  <c r="L53" i="13"/>
  <c r="J53" i="13"/>
  <c r="H53" i="13"/>
  <c r="F53" i="13"/>
  <c r="D53" i="13"/>
  <c r="N52" i="13"/>
  <c r="L52" i="13"/>
  <c r="J52" i="13"/>
  <c r="H52" i="13"/>
  <c r="F52" i="13"/>
  <c r="D52" i="13"/>
  <c r="N51" i="13"/>
  <c r="L51" i="13"/>
  <c r="J51" i="13"/>
  <c r="H51" i="13"/>
  <c r="F51" i="13"/>
  <c r="D51" i="13"/>
  <c r="N50" i="13"/>
  <c r="L50" i="13"/>
  <c r="J50" i="13"/>
  <c r="H50" i="13"/>
  <c r="F50" i="13"/>
  <c r="D50" i="13"/>
  <c r="N49" i="13"/>
  <c r="L49" i="13"/>
  <c r="J49" i="13"/>
  <c r="H49" i="13"/>
  <c r="F49" i="13"/>
  <c r="D49" i="13"/>
  <c r="N48" i="13"/>
  <c r="L48" i="13"/>
  <c r="J48" i="13"/>
  <c r="H48" i="13"/>
  <c r="F48" i="13"/>
  <c r="D48" i="13"/>
  <c r="N47" i="13"/>
  <c r="L47" i="13"/>
  <c r="J47" i="13"/>
  <c r="H47" i="13"/>
  <c r="F47" i="13"/>
  <c r="D47" i="13"/>
  <c r="N46" i="13"/>
  <c r="L46" i="13"/>
  <c r="J46" i="13"/>
  <c r="H46" i="13"/>
  <c r="F46" i="13"/>
  <c r="D46" i="13"/>
  <c r="N45" i="13"/>
  <c r="L45" i="13"/>
  <c r="J45" i="13"/>
  <c r="H45" i="13"/>
  <c r="F45" i="13"/>
  <c r="D45" i="13"/>
  <c r="N44" i="13"/>
  <c r="L44" i="13"/>
  <c r="J44" i="13"/>
  <c r="H44" i="13"/>
  <c r="F44" i="13"/>
  <c r="D44" i="13"/>
  <c r="N43" i="13"/>
  <c r="L43" i="13"/>
  <c r="J43" i="13"/>
  <c r="H43" i="13"/>
  <c r="F43" i="13"/>
  <c r="D43" i="13"/>
  <c r="N42" i="13"/>
  <c r="L42" i="13"/>
  <c r="J42" i="13"/>
  <c r="H42" i="13"/>
  <c r="F42" i="13"/>
  <c r="D42" i="13"/>
  <c r="N41" i="13"/>
  <c r="L41" i="13"/>
  <c r="J41" i="13"/>
  <c r="H41" i="13"/>
  <c r="F41" i="13"/>
  <c r="D41" i="13"/>
  <c r="N40" i="13"/>
  <c r="L40" i="13"/>
  <c r="J40" i="13"/>
  <c r="H40" i="13"/>
  <c r="F40" i="13"/>
  <c r="D40" i="13"/>
  <c r="N39" i="13"/>
  <c r="L39" i="13"/>
  <c r="J39" i="13"/>
  <c r="H39" i="13"/>
  <c r="F39" i="13"/>
  <c r="D39" i="13"/>
  <c r="N38" i="13"/>
  <c r="L38" i="13"/>
  <c r="J38" i="13"/>
  <c r="H38" i="13"/>
  <c r="F38" i="13"/>
  <c r="D38" i="13"/>
  <c r="N37" i="13"/>
  <c r="L37" i="13"/>
  <c r="J37" i="13"/>
  <c r="H37" i="13"/>
  <c r="F37" i="13"/>
  <c r="D37" i="13"/>
  <c r="N36" i="13"/>
  <c r="L36" i="13"/>
  <c r="J36" i="13"/>
  <c r="H36" i="13"/>
  <c r="F36" i="13"/>
  <c r="D36" i="13"/>
  <c r="N35" i="13"/>
  <c r="L35" i="13"/>
  <c r="J35" i="13"/>
  <c r="H35" i="13"/>
  <c r="F35" i="13"/>
  <c r="D35" i="13"/>
  <c r="N34" i="13"/>
  <c r="L34" i="13"/>
  <c r="J34" i="13"/>
  <c r="H34" i="13"/>
  <c r="F34" i="13"/>
  <c r="D34" i="13"/>
  <c r="N33" i="13"/>
  <c r="L33" i="13"/>
  <c r="J33" i="13"/>
  <c r="H33" i="13"/>
  <c r="F33" i="13"/>
  <c r="D33" i="13"/>
  <c r="N32" i="13"/>
  <c r="L32" i="13"/>
  <c r="J32" i="13"/>
  <c r="H32" i="13"/>
  <c r="F32" i="13"/>
  <c r="D32" i="13"/>
  <c r="N31" i="13"/>
  <c r="L31" i="13"/>
  <c r="J31" i="13"/>
  <c r="H31" i="13"/>
  <c r="F31" i="13"/>
  <c r="D31" i="13"/>
  <c r="N30" i="13"/>
  <c r="L30" i="13"/>
  <c r="J30" i="13"/>
  <c r="H30" i="13"/>
  <c r="F30" i="13"/>
  <c r="D30" i="13"/>
  <c r="D45" i="2"/>
  <c r="B170" i="12"/>
  <c r="N169" i="12"/>
  <c r="L169" i="12"/>
  <c r="J169" i="12"/>
  <c r="H169" i="12"/>
  <c r="F169" i="12"/>
  <c r="D169" i="12"/>
  <c r="N168" i="12"/>
  <c r="L168" i="12"/>
  <c r="J168" i="12"/>
  <c r="H168" i="12"/>
  <c r="F168" i="12"/>
  <c r="D168" i="12"/>
  <c r="N167" i="12"/>
  <c r="L167" i="12"/>
  <c r="J167" i="12"/>
  <c r="H167" i="12"/>
  <c r="F167" i="12"/>
  <c r="D167" i="12"/>
  <c r="N166" i="12"/>
  <c r="L166" i="12"/>
  <c r="J166" i="12"/>
  <c r="H166" i="12"/>
  <c r="F166" i="12"/>
  <c r="D166" i="12"/>
  <c r="N165" i="12"/>
  <c r="L165" i="12"/>
  <c r="J165" i="12"/>
  <c r="H165" i="12"/>
  <c r="F165" i="12"/>
  <c r="D165" i="12"/>
  <c r="N164" i="12"/>
  <c r="L164" i="12"/>
  <c r="J164" i="12"/>
  <c r="H164" i="12"/>
  <c r="F164" i="12"/>
  <c r="D164" i="12"/>
  <c r="N163" i="12"/>
  <c r="L163" i="12"/>
  <c r="J163" i="12"/>
  <c r="H163" i="12"/>
  <c r="F163" i="12"/>
  <c r="D163" i="12"/>
  <c r="N162" i="12"/>
  <c r="L162" i="12"/>
  <c r="J162" i="12"/>
  <c r="H162" i="12"/>
  <c r="F162" i="12"/>
  <c r="D162" i="12"/>
  <c r="N161" i="12"/>
  <c r="L161" i="12"/>
  <c r="J161" i="12"/>
  <c r="H161" i="12"/>
  <c r="F161" i="12"/>
  <c r="D161" i="12"/>
  <c r="N160" i="12"/>
  <c r="L160" i="12"/>
  <c r="J160" i="12"/>
  <c r="H160" i="12"/>
  <c r="F160" i="12"/>
  <c r="D160" i="12"/>
  <c r="N159" i="12"/>
  <c r="L159" i="12"/>
  <c r="J159" i="12"/>
  <c r="H159" i="12"/>
  <c r="F159" i="12"/>
  <c r="D159" i="12"/>
  <c r="N158" i="12"/>
  <c r="L158" i="12"/>
  <c r="J158" i="12"/>
  <c r="H158" i="12"/>
  <c r="F158" i="12"/>
  <c r="D158" i="12"/>
  <c r="N157" i="12"/>
  <c r="L157" i="12"/>
  <c r="J157" i="12"/>
  <c r="H157" i="12"/>
  <c r="F157" i="12"/>
  <c r="D157" i="12"/>
  <c r="N156" i="12"/>
  <c r="L156" i="12"/>
  <c r="J156" i="12"/>
  <c r="H156" i="12"/>
  <c r="F156" i="12"/>
  <c r="D156" i="12"/>
  <c r="N155" i="12"/>
  <c r="L155" i="12"/>
  <c r="J155" i="12"/>
  <c r="H155" i="12"/>
  <c r="F155" i="12"/>
  <c r="D155" i="12"/>
  <c r="N154" i="12"/>
  <c r="L154" i="12"/>
  <c r="J154" i="12"/>
  <c r="H154" i="12"/>
  <c r="F154" i="12"/>
  <c r="D154" i="12"/>
  <c r="N153" i="12"/>
  <c r="L153" i="12"/>
  <c r="J153" i="12"/>
  <c r="H153" i="12"/>
  <c r="F153" i="12"/>
  <c r="D153" i="12"/>
  <c r="N152" i="12"/>
  <c r="L152" i="12"/>
  <c r="J152" i="12"/>
  <c r="H152" i="12"/>
  <c r="F152" i="12"/>
  <c r="D152" i="12"/>
  <c r="N151" i="12"/>
  <c r="L151" i="12"/>
  <c r="J151" i="12"/>
  <c r="H151" i="12"/>
  <c r="F151" i="12"/>
  <c r="D151" i="12"/>
  <c r="N150" i="12"/>
  <c r="L150" i="12"/>
  <c r="J150" i="12"/>
  <c r="H150" i="12"/>
  <c r="F150" i="12"/>
  <c r="D150" i="12"/>
  <c r="N149" i="12"/>
  <c r="L149" i="12"/>
  <c r="J149" i="12"/>
  <c r="H149" i="12"/>
  <c r="F149" i="12"/>
  <c r="D149" i="12"/>
  <c r="N148" i="12"/>
  <c r="L148" i="12"/>
  <c r="J148" i="12"/>
  <c r="H148" i="12"/>
  <c r="F148" i="12"/>
  <c r="D148" i="12"/>
  <c r="N147" i="12"/>
  <c r="L147" i="12"/>
  <c r="J147" i="12"/>
  <c r="H147" i="12"/>
  <c r="F147" i="12"/>
  <c r="D147" i="12"/>
  <c r="N146" i="12"/>
  <c r="L146" i="12"/>
  <c r="J146" i="12"/>
  <c r="H146" i="12"/>
  <c r="F146" i="12"/>
  <c r="D146" i="12"/>
  <c r="N145" i="12"/>
  <c r="L145" i="12"/>
  <c r="J145" i="12"/>
  <c r="H145" i="12"/>
  <c r="F145" i="12"/>
  <c r="D145" i="12"/>
  <c r="N144" i="12"/>
  <c r="L144" i="12"/>
  <c r="J144" i="12"/>
  <c r="H144" i="12"/>
  <c r="F144" i="12"/>
  <c r="D144" i="12"/>
  <c r="N143" i="12"/>
  <c r="L143" i="12"/>
  <c r="J143" i="12"/>
  <c r="H143" i="12"/>
  <c r="F143" i="12"/>
  <c r="D143" i="12"/>
  <c r="N142" i="12"/>
  <c r="L142" i="12"/>
  <c r="J142" i="12"/>
  <c r="H142" i="12"/>
  <c r="F142" i="12"/>
  <c r="D142" i="12"/>
  <c r="N141" i="12"/>
  <c r="L141" i="12"/>
  <c r="J141" i="12"/>
  <c r="H141" i="12"/>
  <c r="F141" i="12"/>
  <c r="D141" i="12"/>
  <c r="N140" i="12"/>
  <c r="L140" i="12"/>
  <c r="J140" i="12"/>
  <c r="H140" i="12"/>
  <c r="F140" i="12"/>
  <c r="D140" i="12"/>
  <c r="N139" i="12"/>
  <c r="L139" i="12"/>
  <c r="J139" i="12"/>
  <c r="H139" i="12"/>
  <c r="F139" i="12"/>
  <c r="D139" i="12"/>
  <c r="N138" i="12"/>
  <c r="L138" i="12"/>
  <c r="J138" i="12"/>
  <c r="H138" i="12"/>
  <c r="F138" i="12"/>
  <c r="D138" i="12"/>
  <c r="N137" i="12"/>
  <c r="L137" i="12"/>
  <c r="J137" i="12"/>
  <c r="H137" i="12"/>
  <c r="F137" i="12"/>
  <c r="D137" i="12"/>
  <c r="N136" i="12"/>
  <c r="L136" i="12"/>
  <c r="J136" i="12"/>
  <c r="H136" i="12"/>
  <c r="F136" i="12"/>
  <c r="D136" i="12"/>
  <c r="N135" i="12"/>
  <c r="L135" i="12"/>
  <c r="J135" i="12"/>
  <c r="H135" i="12"/>
  <c r="F135" i="12"/>
  <c r="D135" i="12"/>
  <c r="N134" i="12"/>
  <c r="L134" i="12"/>
  <c r="J134" i="12"/>
  <c r="H134" i="12"/>
  <c r="F134" i="12"/>
  <c r="D134" i="12"/>
  <c r="N133" i="12"/>
  <c r="L133" i="12"/>
  <c r="J133" i="12"/>
  <c r="H133" i="12"/>
  <c r="F133" i="12"/>
  <c r="D133" i="12"/>
  <c r="N132" i="12"/>
  <c r="L132" i="12"/>
  <c r="J132" i="12"/>
  <c r="H132" i="12"/>
  <c r="F132" i="12"/>
  <c r="D132" i="12"/>
  <c r="N131" i="12"/>
  <c r="L131" i="12"/>
  <c r="J131" i="12"/>
  <c r="H131" i="12"/>
  <c r="F131" i="12"/>
  <c r="D131" i="12"/>
  <c r="N130" i="12"/>
  <c r="L130" i="12"/>
  <c r="J130" i="12"/>
  <c r="H130" i="12"/>
  <c r="F130" i="12"/>
  <c r="D130" i="12"/>
  <c r="N129" i="12"/>
  <c r="L129" i="12"/>
  <c r="J129" i="12"/>
  <c r="H129" i="12"/>
  <c r="F129" i="12"/>
  <c r="D129" i="12"/>
  <c r="N128" i="12"/>
  <c r="L128" i="12"/>
  <c r="J128" i="12"/>
  <c r="H128" i="12"/>
  <c r="F128" i="12"/>
  <c r="D128" i="12"/>
  <c r="N127" i="12"/>
  <c r="L127" i="12"/>
  <c r="J127" i="12"/>
  <c r="H127" i="12"/>
  <c r="F127" i="12"/>
  <c r="D127" i="12"/>
  <c r="N126" i="12"/>
  <c r="L126" i="12"/>
  <c r="J126" i="12"/>
  <c r="H126" i="12"/>
  <c r="F126" i="12"/>
  <c r="D126" i="12"/>
  <c r="N125" i="12"/>
  <c r="L125" i="12"/>
  <c r="J125" i="12"/>
  <c r="H125" i="12"/>
  <c r="F125" i="12"/>
  <c r="D125" i="12"/>
  <c r="N124" i="12"/>
  <c r="L124" i="12"/>
  <c r="J124" i="12"/>
  <c r="H124" i="12"/>
  <c r="F124" i="12"/>
  <c r="D124" i="12"/>
  <c r="N123" i="12"/>
  <c r="L123" i="12"/>
  <c r="J123" i="12"/>
  <c r="H123" i="12"/>
  <c r="F123" i="12"/>
  <c r="D123" i="12"/>
  <c r="N122" i="12"/>
  <c r="L122" i="12"/>
  <c r="J122" i="12"/>
  <c r="H122" i="12"/>
  <c r="F122" i="12"/>
  <c r="D122" i="12"/>
  <c r="N121" i="12"/>
  <c r="L121" i="12"/>
  <c r="J121" i="12"/>
  <c r="H121" i="12"/>
  <c r="F121" i="12"/>
  <c r="D121" i="12"/>
  <c r="N120" i="12"/>
  <c r="L120" i="12"/>
  <c r="J120" i="12"/>
  <c r="H120" i="12"/>
  <c r="F120" i="12"/>
  <c r="D120" i="12"/>
  <c r="N119" i="12"/>
  <c r="L119" i="12"/>
  <c r="J119" i="12"/>
  <c r="H119" i="12"/>
  <c r="F119" i="12"/>
  <c r="D119" i="12"/>
  <c r="N118" i="12"/>
  <c r="L118" i="12"/>
  <c r="J118" i="12"/>
  <c r="H118" i="12"/>
  <c r="F118" i="12"/>
  <c r="D118" i="12"/>
  <c r="N117" i="12"/>
  <c r="L117" i="12"/>
  <c r="J117" i="12"/>
  <c r="H117" i="12"/>
  <c r="F117" i="12"/>
  <c r="D117" i="12"/>
  <c r="N116" i="12"/>
  <c r="L116" i="12"/>
  <c r="J116" i="12"/>
  <c r="H116" i="12"/>
  <c r="F116" i="12"/>
  <c r="D116" i="12"/>
  <c r="N115" i="12"/>
  <c r="L115" i="12"/>
  <c r="J115" i="12"/>
  <c r="H115" i="12"/>
  <c r="F115" i="12"/>
  <c r="D115" i="12"/>
  <c r="N114" i="12"/>
  <c r="L114" i="12"/>
  <c r="J114" i="12"/>
  <c r="H114" i="12"/>
  <c r="F114" i="12"/>
  <c r="D114" i="12"/>
  <c r="N113" i="12"/>
  <c r="L113" i="12"/>
  <c r="J113" i="12"/>
  <c r="H113" i="12"/>
  <c r="F113" i="12"/>
  <c r="D113" i="12"/>
  <c r="N112" i="12"/>
  <c r="L112" i="12"/>
  <c r="J112" i="12"/>
  <c r="H112" i="12"/>
  <c r="F112" i="12"/>
  <c r="D112" i="12"/>
  <c r="N111" i="12"/>
  <c r="L111" i="12"/>
  <c r="J111" i="12"/>
  <c r="H111" i="12"/>
  <c r="F111" i="12"/>
  <c r="D111" i="12"/>
  <c r="N110" i="12"/>
  <c r="L110" i="12"/>
  <c r="J110" i="12"/>
  <c r="H110" i="12"/>
  <c r="F110" i="12"/>
  <c r="D110" i="12"/>
  <c r="N109" i="12"/>
  <c r="L109" i="12"/>
  <c r="J109" i="12"/>
  <c r="H109" i="12"/>
  <c r="F109" i="12"/>
  <c r="D109" i="12"/>
  <c r="N108" i="12"/>
  <c r="L108" i="12"/>
  <c r="J108" i="12"/>
  <c r="H108" i="12"/>
  <c r="F108" i="12"/>
  <c r="D108" i="12"/>
  <c r="N107" i="12"/>
  <c r="L107" i="12"/>
  <c r="J107" i="12"/>
  <c r="H107" i="12"/>
  <c r="F107" i="12"/>
  <c r="D107" i="12"/>
  <c r="N106" i="12"/>
  <c r="L106" i="12"/>
  <c r="J106" i="12"/>
  <c r="H106" i="12"/>
  <c r="F106" i="12"/>
  <c r="D106" i="12"/>
  <c r="N105" i="12"/>
  <c r="L105" i="12"/>
  <c r="J105" i="12"/>
  <c r="H105" i="12"/>
  <c r="F105" i="12"/>
  <c r="D105" i="12"/>
  <c r="N104" i="12"/>
  <c r="L104" i="12"/>
  <c r="J104" i="12"/>
  <c r="H104" i="12"/>
  <c r="F104" i="12"/>
  <c r="D104" i="12"/>
  <c r="N103" i="12"/>
  <c r="L103" i="12"/>
  <c r="J103" i="12"/>
  <c r="H103" i="12"/>
  <c r="F103" i="12"/>
  <c r="D103" i="12"/>
  <c r="N102" i="12"/>
  <c r="L102" i="12"/>
  <c r="J102" i="12"/>
  <c r="H102" i="12"/>
  <c r="F102" i="12"/>
  <c r="D102" i="12"/>
  <c r="N101" i="12"/>
  <c r="L101" i="12"/>
  <c r="J101" i="12"/>
  <c r="H101" i="12"/>
  <c r="F101" i="12"/>
  <c r="D101" i="12"/>
  <c r="N100" i="12"/>
  <c r="L100" i="12"/>
  <c r="J100" i="12"/>
  <c r="H100" i="12"/>
  <c r="F100" i="12"/>
  <c r="D100" i="12"/>
  <c r="N99" i="12"/>
  <c r="L99" i="12"/>
  <c r="J99" i="12"/>
  <c r="H99" i="12"/>
  <c r="F99" i="12"/>
  <c r="D99" i="12"/>
  <c r="N98" i="12"/>
  <c r="L98" i="12"/>
  <c r="J98" i="12"/>
  <c r="H98" i="12"/>
  <c r="F98" i="12"/>
  <c r="D98" i="12"/>
  <c r="N97" i="12"/>
  <c r="L97" i="12"/>
  <c r="J97" i="12"/>
  <c r="H97" i="12"/>
  <c r="F97" i="12"/>
  <c r="D97" i="12"/>
  <c r="N96" i="12"/>
  <c r="L96" i="12"/>
  <c r="J96" i="12"/>
  <c r="H96" i="12"/>
  <c r="F96" i="12"/>
  <c r="D96" i="12"/>
  <c r="N95" i="12"/>
  <c r="L95" i="12"/>
  <c r="J95" i="12"/>
  <c r="H95" i="12"/>
  <c r="F95" i="12"/>
  <c r="D95" i="12"/>
  <c r="N94" i="12"/>
  <c r="L94" i="12"/>
  <c r="J94" i="12"/>
  <c r="H94" i="12"/>
  <c r="F94" i="12"/>
  <c r="D94" i="12"/>
  <c r="N93" i="12"/>
  <c r="L93" i="12"/>
  <c r="J93" i="12"/>
  <c r="H93" i="12"/>
  <c r="F93" i="12"/>
  <c r="D93" i="12"/>
  <c r="N92" i="12"/>
  <c r="L92" i="12"/>
  <c r="J92" i="12"/>
  <c r="H92" i="12"/>
  <c r="F92" i="12"/>
  <c r="D92" i="12"/>
  <c r="N91" i="12"/>
  <c r="L91" i="12"/>
  <c r="J91" i="12"/>
  <c r="H91" i="12"/>
  <c r="F91" i="12"/>
  <c r="D91" i="12"/>
  <c r="N90" i="12"/>
  <c r="L90" i="12"/>
  <c r="J90" i="12"/>
  <c r="H90" i="12"/>
  <c r="F90" i="12"/>
  <c r="D90" i="12"/>
  <c r="N89" i="12"/>
  <c r="L89" i="12"/>
  <c r="J89" i="12"/>
  <c r="H89" i="12"/>
  <c r="F89" i="12"/>
  <c r="D89" i="12"/>
  <c r="N88" i="12"/>
  <c r="L88" i="12"/>
  <c r="J88" i="12"/>
  <c r="H88" i="12"/>
  <c r="F88" i="12"/>
  <c r="D88" i="12"/>
  <c r="N87" i="12"/>
  <c r="L87" i="12"/>
  <c r="J87" i="12"/>
  <c r="H87" i="12"/>
  <c r="F87" i="12"/>
  <c r="D87" i="12"/>
  <c r="N86" i="12"/>
  <c r="L86" i="12"/>
  <c r="J86" i="12"/>
  <c r="H86" i="12"/>
  <c r="F86" i="12"/>
  <c r="D86" i="12"/>
  <c r="N85" i="12"/>
  <c r="L85" i="12"/>
  <c r="J85" i="12"/>
  <c r="H85" i="12"/>
  <c r="F85" i="12"/>
  <c r="D85" i="12"/>
  <c r="N84" i="12"/>
  <c r="L84" i="12"/>
  <c r="J84" i="12"/>
  <c r="H84" i="12"/>
  <c r="F84" i="12"/>
  <c r="D84" i="12"/>
  <c r="N83" i="12"/>
  <c r="L83" i="12"/>
  <c r="J83" i="12"/>
  <c r="H83" i="12"/>
  <c r="F83" i="12"/>
  <c r="D83" i="12"/>
  <c r="N82" i="12"/>
  <c r="L82" i="12"/>
  <c r="J82" i="12"/>
  <c r="H82" i="12"/>
  <c r="F82" i="12"/>
  <c r="D82" i="12"/>
  <c r="N81" i="12"/>
  <c r="L81" i="12"/>
  <c r="J81" i="12"/>
  <c r="H81" i="12"/>
  <c r="F81" i="12"/>
  <c r="D81" i="12"/>
  <c r="N80" i="12"/>
  <c r="L80" i="12"/>
  <c r="J80" i="12"/>
  <c r="H80" i="12"/>
  <c r="F80" i="12"/>
  <c r="D80" i="12"/>
  <c r="N79" i="12"/>
  <c r="L79" i="12"/>
  <c r="J79" i="12"/>
  <c r="H79" i="12"/>
  <c r="F79" i="12"/>
  <c r="D79" i="12"/>
  <c r="N78" i="12"/>
  <c r="L78" i="12"/>
  <c r="J78" i="12"/>
  <c r="H78" i="12"/>
  <c r="F78" i="12"/>
  <c r="D78" i="12"/>
  <c r="N77" i="12"/>
  <c r="L77" i="12"/>
  <c r="J77" i="12"/>
  <c r="H77" i="12"/>
  <c r="F77" i="12"/>
  <c r="D77" i="12"/>
  <c r="N76" i="12"/>
  <c r="L76" i="12"/>
  <c r="J76" i="12"/>
  <c r="H76" i="12"/>
  <c r="F76" i="12"/>
  <c r="D76" i="12"/>
  <c r="N75" i="12"/>
  <c r="L75" i="12"/>
  <c r="J75" i="12"/>
  <c r="H75" i="12"/>
  <c r="F75" i="12"/>
  <c r="D75" i="12"/>
  <c r="N74" i="12"/>
  <c r="L74" i="12"/>
  <c r="J74" i="12"/>
  <c r="H74" i="12"/>
  <c r="F74" i="12"/>
  <c r="D74" i="12"/>
  <c r="N73" i="12"/>
  <c r="L73" i="12"/>
  <c r="J73" i="12"/>
  <c r="H73" i="12"/>
  <c r="F73" i="12"/>
  <c r="D73" i="12"/>
  <c r="N72" i="12"/>
  <c r="L72" i="12"/>
  <c r="J72" i="12"/>
  <c r="H72" i="12"/>
  <c r="F72" i="12"/>
  <c r="D72" i="12"/>
  <c r="N71" i="12"/>
  <c r="L71" i="12"/>
  <c r="J71" i="12"/>
  <c r="H71" i="12"/>
  <c r="F71" i="12"/>
  <c r="D71" i="12"/>
  <c r="N70" i="12"/>
  <c r="L70" i="12"/>
  <c r="J70" i="12"/>
  <c r="H70" i="12"/>
  <c r="F70" i="12"/>
  <c r="D70" i="12"/>
  <c r="N69" i="12"/>
  <c r="L69" i="12"/>
  <c r="J69" i="12"/>
  <c r="H69" i="12"/>
  <c r="F69" i="12"/>
  <c r="D69" i="12"/>
  <c r="N68" i="12"/>
  <c r="L68" i="12"/>
  <c r="J68" i="12"/>
  <c r="H68" i="12"/>
  <c r="F68" i="12"/>
  <c r="D68" i="12"/>
  <c r="N67" i="12"/>
  <c r="L67" i="12"/>
  <c r="J67" i="12"/>
  <c r="H67" i="12"/>
  <c r="F67" i="12"/>
  <c r="D67" i="12"/>
  <c r="N66" i="12"/>
  <c r="L66" i="12"/>
  <c r="J66" i="12"/>
  <c r="H66" i="12"/>
  <c r="F66" i="12"/>
  <c r="D66" i="12"/>
  <c r="N65" i="12"/>
  <c r="L65" i="12"/>
  <c r="J65" i="12"/>
  <c r="H65" i="12"/>
  <c r="F65" i="12"/>
  <c r="D65" i="12"/>
  <c r="N64" i="12"/>
  <c r="L64" i="12"/>
  <c r="J64" i="12"/>
  <c r="H64" i="12"/>
  <c r="F64" i="12"/>
  <c r="D64" i="12"/>
  <c r="N63" i="12"/>
  <c r="L63" i="12"/>
  <c r="J63" i="12"/>
  <c r="H63" i="12"/>
  <c r="F63" i="12"/>
  <c r="D63" i="12"/>
  <c r="N62" i="12"/>
  <c r="L62" i="12"/>
  <c r="J62" i="12"/>
  <c r="H62" i="12"/>
  <c r="F62" i="12"/>
  <c r="D62" i="12"/>
  <c r="N61" i="12"/>
  <c r="L61" i="12"/>
  <c r="J61" i="12"/>
  <c r="H61" i="12"/>
  <c r="F61" i="12"/>
  <c r="D61" i="12"/>
  <c r="N60" i="12"/>
  <c r="L60" i="12"/>
  <c r="J60" i="12"/>
  <c r="H60" i="12"/>
  <c r="F60" i="12"/>
  <c r="D60" i="12"/>
  <c r="N59" i="12"/>
  <c r="L59" i="12"/>
  <c r="J59" i="12"/>
  <c r="H59" i="12"/>
  <c r="F59" i="12"/>
  <c r="D59" i="12"/>
  <c r="N58" i="12"/>
  <c r="L58" i="12"/>
  <c r="J58" i="12"/>
  <c r="H58" i="12"/>
  <c r="F58" i="12"/>
  <c r="D58" i="12"/>
  <c r="D30" i="10"/>
  <c r="F30" i="10"/>
  <c r="H30" i="10"/>
  <c r="J30" i="10"/>
  <c r="L30" i="10"/>
  <c r="N30" i="10"/>
  <c r="D31" i="10"/>
  <c r="F31" i="10"/>
  <c r="H31" i="10"/>
  <c r="J31" i="10"/>
  <c r="L31" i="10"/>
  <c r="N31" i="10"/>
  <c r="D32" i="10"/>
  <c r="F32" i="10"/>
  <c r="H32" i="10"/>
  <c r="J32" i="10"/>
  <c r="L32" i="10"/>
  <c r="N32" i="10"/>
  <c r="D33" i="10"/>
  <c r="F33" i="10"/>
  <c r="H33" i="10"/>
  <c r="J33" i="10"/>
  <c r="L33" i="10"/>
  <c r="N33" i="10"/>
  <c r="D34" i="10"/>
  <c r="F34" i="10"/>
  <c r="H34" i="10"/>
  <c r="J34" i="10"/>
  <c r="L34" i="10"/>
  <c r="N34" i="10"/>
  <c r="D35" i="10"/>
  <c r="F35" i="10"/>
  <c r="H35" i="10"/>
  <c r="J35" i="10"/>
  <c r="L35" i="10"/>
  <c r="N35" i="10"/>
  <c r="D36" i="10"/>
  <c r="F36" i="10"/>
  <c r="H36" i="10"/>
  <c r="J36" i="10"/>
  <c r="L36" i="10"/>
  <c r="N36" i="10"/>
  <c r="D37" i="10"/>
  <c r="F37" i="10"/>
  <c r="H37" i="10"/>
  <c r="J37" i="10"/>
  <c r="L37" i="10"/>
  <c r="N37" i="10"/>
  <c r="D38" i="10"/>
  <c r="F38" i="10"/>
  <c r="H38" i="10"/>
  <c r="J38" i="10"/>
  <c r="L38" i="10"/>
  <c r="N38" i="10"/>
  <c r="D39" i="10"/>
  <c r="F39" i="10"/>
  <c r="H39" i="10"/>
  <c r="J39" i="10"/>
  <c r="L39" i="10"/>
  <c r="N39" i="10"/>
  <c r="D40" i="10"/>
  <c r="F40" i="10"/>
  <c r="H40" i="10"/>
  <c r="J40" i="10"/>
  <c r="L40" i="10"/>
  <c r="N40" i="10"/>
  <c r="D41" i="10"/>
  <c r="F41" i="10"/>
  <c r="H41" i="10"/>
  <c r="J41" i="10"/>
  <c r="L41" i="10"/>
  <c r="N41" i="10"/>
  <c r="D42" i="10"/>
  <c r="F42" i="10"/>
  <c r="H42" i="10"/>
  <c r="J42" i="10"/>
  <c r="L42" i="10"/>
  <c r="N42" i="10"/>
  <c r="D43" i="10"/>
  <c r="F43" i="10"/>
  <c r="H43" i="10"/>
  <c r="J43" i="10"/>
  <c r="L43" i="10"/>
  <c r="N43" i="10"/>
  <c r="D44" i="10"/>
  <c r="F44" i="10"/>
  <c r="H44" i="10"/>
  <c r="J44" i="10"/>
  <c r="L44" i="10"/>
  <c r="N44" i="10"/>
  <c r="D45" i="10"/>
  <c r="F45" i="10"/>
  <c r="H45" i="10"/>
  <c r="J45" i="10"/>
  <c r="L45" i="10"/>
  <c r="N45" i="10"/>
  <c r="D46" i="10"/>
  <c r="F46" i="10"/>
  <c r="H46" i="10"/>
  <c r="J46" i="10"/>
  <c r="L46" i="10"/>
  <c r="N46" i="10"/>
  <c r="D47" i="10"/>
  <c r="F47" i="10"/>
  <c r="H47" i="10"/>
  <c r="J47" i="10"/>
  <c r="L47" i="10"/>
  <c r="N47" i="10"/>
  <c r="D48" i="10"/>
  <c r="F48" i="10"/>
  <c r="H48" i="10"/>
  <c r="J48" i="10"/>
  <c r="L48" i="10"/>
  <c r="N48" i="10"/>
  <c r="D49" i="10"/>
  <c r="F49" i="10"/>
  <c r="H49" i="10"/>
  <c r="J49" i="10"/>
  <c r="L49" i="10"/>
  <c r="N49" i="10"/>
  <c r="D50" i="10"/>
  <c r="F50" i="10"/>
  <c r="H50" i="10"/>
  <c r="J50" i="10"/>
  <c r="L50" i="10"/>
  <c r="N50" i="10"/>
  <c r="D51" i="10"/>
  <c r="F51" i="10"/>
  <c r="H51" i="10"/>
  <c r="J51" i="10"/>
  <c r="L51" i="10"/>
  <c r="N51" i="10"/>
  <c r="D52" i="10"/>
  <c r="F52" i="10"/>
  <c r="H52" i="10"/>
  <c r="J52" i="10"/>
  <c r="L52" i="10"/>
  <c r="N52" i="10"/>
  <c r="D53" i="10"/>
  <c r="F53" i="10"/>
  <c r="H53" i="10"/>
  <c r="J53" i="10"/>
  <c r="L53" i="10"/>
  <c r="N53" i="10"/>
  <c r="D54" i="10"/>
  <c r="F54" i="10"/>
  <c r="H54" i="10"/>
  <c r="J54" i="10"/>
  <c r="L54" i="10"/>
  <c r="N54" i="10"/>
  <c r="D55" i="10"/>
  <c r="F55" i="10"/>
  <c r="H55" i="10"/>
  <c r="J55" i="10"/>
  <c r="L55" i="10"/>
  <c r="N55" i="10"/>
  <c r="D56" i="10"/>
  <c r="F56" i="10"/>
  <c r="H56" i="10"/>
  <c r="J56" i="10"/>
  <c r="L56" i="10"/>
  <c r="N56" i="10"/>
  <c r="D57" i="10"/>
  <c r="F57" i="10"/>
  <c r="H57" i="10"/>
  <c r="J57" i="10"/>
  <c r="L57" i="10"/>
  <c r="N57" i="10"/>
  <c r="D58" i="10"/>
  <c r="F58" i="10"/>
  <c r="H58" i="10"/>
  <c r="J58" i="10"/>
  <c r="L58" i="10"/>
  <c r="N58" i="10"/>
  <c r="D59" i="10"/>
  <c r="F59" i="10"/>
  <c r="H59" i="10"/>
  <c r="J59" i="10"/>
  <c r="L59" i="10"/>
  <c r="N59" i="10"/>
  <c r="B60" i="10"/>
  <c r="D37" i="2"/>
  <c r="F37" i="2"/>
  <c r="H37" i="2"/>
  <c r="J37" i="2"/>
  <c r="L37" i="2"/>
  <c r="N37" i="2"/>
  <c r="D38" i="2"/>
  <c r="F38" i="2"/>
  <c r="H38" i="2"/>
  <c r="J38" i="2"/>
  <c r="L38" i="2"/>
  <c r="N38" i="2"/>
  <c r="D39" i="2"/>
  <c r="F39" i="2"/>
  <c r="H39" i="2"/>
  <c r="J39" i="2"/>
  <c r="L39" i="2"/>
  <c r="N39" i="2"/>
  <c r="D40" i="2"/>
  <c r="F40" i="2"/>
  <c r="H40" i="2"/>
  <c r="J40" i="2"/>
  <c r="L40" i="2"/>
  <c r="N40" i="2"/>
  <c r="D41" i="2"/>
  <c r="F41" i="2"/>
  <c r="H41" i="2"/>
  <c r="J41" i="2"/>
  <c r="L41" i="2"/>
  <c r="N41" i="2"/>
  <c r="D42" i="2"/>
  <c r="F42" i="2"/>
  <c r="H42" i="2"/>
  <c r="J42" i="2"/>
  <c r="L42" i="2"/>
  <c r="N42" i="2"/>
  <c r="D43" i="2"/>
  <c r="F43" i="2"/>
  <c r="H43" i="2"/>
  <c r="J43" i="2"/>
  <c r="L43" i="2"/>
  <c r="N43" i="2"/>
  <c r="D44" i="2"/>
  <c r="F44" i="2"/>
  <c r="H44" i="2"/>
  <c r="J44" i="2"/>
  <c r="L44" i="2"/>
  <c r="N44" i="2"/>
  <c r="F45" i="2"/>
  <c r="H45" i="2"/>
  <c r="J45" i="2"/>
  <c r="L45" i="2"/>
  <c r="N45" i="2"/>
  <c r="D46" i="2"/>
  <c r="F46" i="2"/>
  <c r="H46" i="2"/>
  <c r="J46" i="2"/>
  <c r="L46" i="2"/>
  <c r="N46" i="2"/>
  <c r="D47" i="2"/>
  <c r="F47" i="2"/>
  <c r="H47" i="2"/>
  <c r="J47" i="2"/>
  <c r="L47" i="2"/>
  <c r="N47" i="2"/>
  <c r="D48" i="2"/>
  <c r="F48" i="2"/>
  <c r="H48" i="2"/>
  <c r="J48" i="2"/>
  <c r="L48" i="2"/>
  <c r="N48" i="2"/>
  <c r="D49" i="2"/>
  <c r="F49" i="2"/>
  <c r="H49" i="2"/>
  <c r="J49" i="2"/>
  <c r="L49" i="2"/>
  <c r="N49" i="2"/>
  <c r="D50" i="2"/>
  <c r="F50" i="2"/>
  <c r="H50" i="2"/>
  <c r="J50" i="2"/>
  <c r="L50" i="2"/>
  <c r="N50" i="2"/>
  <c r="D51" i="2"/>
  <c r="F51" i="2"/>
  <c r="H51" i="2"/>
  <c r="J51" i="2"/>
  <c r="L51" i="2"/>
  <c r="N51" i="2"/>
  <c r="D52" i="2"/>
  <c r="F52" i="2"/>
  <c r="H52" i="2"/>
  <c r="J52" i="2"/>
  <c r="L52" i="2"/>
  <c r="N52" i="2"/>
  <c r="D53" i="2"/>
  <c r="F53" i="2"/>
  <c r="H53" i="2"/>
  <c r="J53" i="2"/>
  <c r="L53" i="2"/>
  <c r="N53" i="2"/>
  <c r="D54" i="2"/>
  <c r="F54" i="2"/>
  <c r="H54" i="2"/>
  <c r="J54" i="2"/>
  <c r="L54" i="2"/>
  <c r="N54" i="2"/>
  <c r="D55" i="2"/>
  <c r="F55" i="2"/>
  <c r="H55" i="2"/>
  <c r="J55" i="2"/>
  <c r="L55" i="2"/>
  <c r="N55" i="2"/>
  <c r="D56" i="2"/>
  <c r="F56" i="2"/>
  <c r="H56" i="2"/>
  <c r="J56" i="2"/>
  <c r="L56" i="2"/>
  <c r="N56" i="2"/>
  <c r="D57" i="2"/>
  <c r="F57" i="2"/>
  <c r="H57" i="2"/>
  <c r="J57" i="2"/>
  <c r="L57" i="2"/>
  <c r="N57" i="2"/>
  <c r="D58" i="2"/>
  <c r="F58" i="2"/>
  <c r="H58" i="2"/>
  <c r="J58" i="2"/>
  <c r="L58" i="2"/>
  <c r="N58" i="2"/>
  <c r="D59" i="2"/>
  <c r="F59" i="2"/>
  <c r="H59" i="2"/>
  <c r="J59" i="2"/>
  <c r="L59" i="2"/>
  <c r="N59" i="2"/>
  <c r="D60" i="2"/>
  <c r="F60" i="2"/>
  <c r="H60" i="2"/>
  <c r="J60" i="2"/>
  <c r="L60" i="2"/>
  <c r="N60" i="2"/>
  <c r="D61" i="2"/>
  <c r="F61" i="2"/>
  <c r="H61" i="2"/>
  <c r="J61" i="2"/>
  <c r="L61" i="2"/>
  <c r="N61" i="2"/>
  <c r="D62" i="2"/>
  <c r="F62" i="2"/>
  <c r="H62" i="2"/>
  <c r="J62" i="2"/>
  <c r="L62" i="2"/>
  <c r="N62" i="2"/>
  <c r="D63" i="2"/>
  <c r="F63" i="2"/>
  <c r="H63" i="2"/>
  <c r="J63" i="2"/>
  <c r="L63" i="2"/>
  <c r="N63" i="2"/>
  <c r="D64" i="2"/>
  <c r="F64" i="2"/>
  <c r="H64" i="2"/>
  <c r="J64" i="2"/>
  <c r="L64" i="2"/>
  <c r="N64" i="2"/>
  <c r="D65" i="2"/>
  <c r="F65" i="2"/>
  <c r="H65" i="2"/>
  <c r="J65" i="2"/>
  <c r="L65" i="2"/>
  <c r="N65" i="2"/>
  <c r="D66" i="2"/>
  <c r="F66" i="2"/>
  <c r="H66" i="2"/>
  <c r="J66" i="2"/>
  <c r="L66" i="2"/>
  <c r="N66" i="2"/>
  <c r="B67" i="2"/>
  <c r="G9" i="3"/>
  <c r="G11" i="3"/>
  <c r="G13" i="3"/>
  <c r="G15" i="3"/>
  <c r="G17" i="3"/>
  <c r="G19" i="3"/>
  <c r="G21" i="3"/>
  <c r="G23" i="3"/>
  <c r="G25" i="3"/>
  <c r="G27" i="3"/>
  <c r="D58" i="1"/>
  <c r="F58" i="1"/>
  <c r="H58" i="1"/>
  <c r="J58" i="1"/>
  <c r="L58" i="1"/>
  <c r="N58" i="1"/>
  <c r="D59" i="1"/>
  <c r="F59" i="1"/>
  <c r="H59" i="1"/>
  <c r="J59" i="1"/>
  <c r="L59" i="1"/>
  <c r="N59" i="1"/>
  <c r="D60" i="1"/>
  <c r="F60" i="1"/>
  <c r="H60" i="1"/>
  <c r="J60" i="1"/>
  <c r="L60" i="1"/>
  <c r="N60" i="1"/>
  <c r="D61" i="1"/>
  <c r="F61" i="1"/>
  <c r="H61" i="1"/>
  <c r="J61" i="1"/>
  <c r="L61" i="1"/>
  <c r="N61" i="1"/>
  <c r="D62" i="1"/>
  <c r="F62" i="1"/>
  <c r="H62" i="1"/>
  <c r="J62" i="1"/>
  <c r="L62" i="1"/>
  <c r="N62" i="1"/>
  <c r="D63" i="1"/>
  <c r="F63" i="1"/>
  <c r="H63" i="1"/>
  <c r="J63" i="1"/>
  <c r="L63" i="1"/>
  <c r="N63" i="1"/>
  <c r="D64" i="1"/>
  <c r="F64" i="1"/>
  <c r="H64" i="1"/>
  <c r="J64" i="1"/>
  <c r="L64" i="1"/>
  <c r="N64" i="1"/>
  <c r="D65" i="1"/>
  <c r="F65" i="1"/>
  <c r="H65" i="1"/>
  <c r="J65" i="1"/>
  <c r="L65" i="1"/>
  <c r="N65" i="1"/>
  <c r="D66" i="1"/>
  <c r="F66" i="1"/>
  <c r="H66" i="1"/>
  <c r="J66" i="1"/>
  <c r="L66" i="1"/>
  <c r="N66" i="1"/>
  <c r="D67" i="1"/>
  <c r="F67" i="1"/>
  <c r="H67" i="1"/>
  <c r="J67" i="1"/>
  <c r="L67" i="1"/>
  <c r="N67" i="1"/>
  <c r="D68" i="1"/>
  <c r="F68" i="1"/>
  <c r="H68" i="1"/>
  <c r="J68" i="1"/>
  <c r="L68" i="1"/>
  <c r="N68" i="1"/>
  <c r="D69" i="1"/>
  <c r="F69" i="1"/>
  <c r="H69" i="1"/>
  <c r="J69" i="1"/>
  <c r="L69" i="1"/>
  <c r="N69" i="1"/>
  <c r="D70" i="1"/>
  <c r="F70" i="1"/>
  <c r="H70" i="1"/>
  <c r="J70" i="1"/>
  <c r="L70" i="1"/>
  <c r="N70" i="1"/>
  <c r="D71" i="1"/>
  <c r="F71" i="1"/>
  <c r="H71" i="1"/>
  <c r="J71" i="1"/>
  <c r="L71" i="1"/>
  <c r="N71" i="1"/>
  <c r="D72" i="1"/>
  <c r="F72" i="1"/>
  <c r="H72" i="1"/>
  <c r="J72" i="1"/>
  <c r="L72" i="1"/>
  <c r="N72" i="1"/>
  <c r="D73" i="1"/>
  <c r="F73" i="1"/>
  <c r="H73" i="1"/>
  <c r="J73" i="1"/>
  <c r="L73" i="1"/>
  <c r="N73" i="1"/>
  <c r="D74" i="1"/>
  <c r="F74" i="1"/>
  <c r="H74" i="1"/>
  <c r="J74" i="1"/>
  <c r="L74" i="1"/>
  <c r="N74" i="1"/>
  <c r="D75" i="1"/>
  <c r="F75" i="1"/>
  <c r="H75" i="1"/>
  <c r="J75" i="1"/>
  <c r="L75" i="1"/>
  <c r="N75" i="1"/>
  <c r="D76" i="1"/>
  <c r="F76" i="1"/>
  <c r="H76" i="1"/>
  <c r="J76" i="1"/>
  <c r="L76" i="1"/>
  <c r="N76" i="1"/>
  <c r="D77" i="1"/>
  <c r="F77" i="1"/>
  <c r="H77" i="1"/>
  <c r="J77" i="1"/>
  <c r="L77" i="1"/>
  <c r="N77" i="1"/>
  <c r="D78" i="1"/>
  <c r="F78" i="1"/>
  <c r="H78" i="1"/>
  <c r="J78" i="1"/>
  <c r="L78" i="1"/>
  <c r="N78" i="1"/>
  <c r="D79" i="1"/>
  <c r="F79" i="1"/>
  <c r="H79" i="1"/>
  <c r="J79" i="1"/>
  <c r="L79" i="1"/>
  <c r="N79" i="1"/>
  <c r="D80" i="1"/>
  <c r="F80" i="1"/>
  <c r="H80" i="1"/>
  <c r="J80" i="1"/>
  <c r="L80" i="1"/>
  <c r="N80" i="1"/>
  <c r="D81" i="1"/>
  <c r="F81" i="1"/>
  <c r="H81" i="1"/>
  <c r="J81" i="1"/>
  <c r="L81" i="1"/>
  <c r="N81" i="1"/>
  <c r="D82" i="1"/>
  <c r="F82" i="1"/>
  <c r="H82" i="1"/>
  <c r="J82" i="1"/>
  <c r="L82" i="1"/>
  <c r="N82" i="1"/>
  <c r="D83" i="1"/>
  <c r="F83" i="1"/>
  <c r="H83" i="1"/>
  <c r="J83" i="1"/>
  <c r="L83" i="1"/>
  <c r="N83" i="1"/>
  <c r="D84" i="1"/>
  <c r="F84" i="1"/>
  <c r="H84" i="1"/>
  <c r="J84" i="1"/>
  <c r="L84" i="1"/>
  <c r="N84" i="1"/>
  <c r="D85" i="1"/>
  <c r="F85" i="1"/>
  <c r="H85" i="1"/>
  <c r="J85" i="1"/>
  <c r="L85" i="1"/>
  <c r="N85" i="1"/>
  <c r="D86" i="1"/>
  <c r="F86" i="1"/>
  <c r="H86" i="1"/>
  <c r="J86" i="1"/>
  <c r="L86" i="1"/>
  <c r="N86" i="1"/>
  <c r="D87" i="1"/>
  <c r="F87" i="1"/>
  <c r="H87" i="1"/>
  <c r="J87" i="1"/>
  <c r="L87" i="1"/>
  <c r="N87" i="1"/>
  <c r="D88" i="1"/>
  <c r="F88" i="1"/>
  <c r="H88" i="1"/>
  <c r="J88" i="1"/>
  <c r="L88" i="1"/>
  <c r="N88" i="1"/>
  <c r="D89" i="1"/>
  <c r="F89" i="1"/>
  <c r="H89" i="1"/>
  <c r="J89" i="1"/>
  <c r="L89" i="1"/>
  <c r="N89" i="1"/>
  <c r="D90" i="1"/>
  <c r="F90" i="1"/>
  <c r="H90" i="1"/>
  <c r="J90" i="1"/>
  <c r="L90" i="1"/>
  <c r="N90" i="1"/>
  <c r="D91" i="1"/>
  <c r="F91" i="1"/>
  <c r="H91" i="1"/>
  <c r="J91" i="1"/>
  <c r="L91" i="1"/>
  <c r="N91" i="1"/>
  <c r="D92" i="1"/>
  <c r="F92" i="1"/>
  <c r="H92" i="1"/>
  <c r="J92" i="1"/>
  <c r="L92" i="1"/>
  <c r="N92" i="1"/>
  <c r="D93" i="1"/>
  <c r="F93" i="1"/>
  <c r="H93" i="1"/>
  <c r="J93" i="1"/>
  <c r="L93" i="1"/>
  <c r="N93" i="1"/>
  <c r="D94" i="1"/>
  <c r="F94" i="1"/>
  <c r="H94" i="1"/>
  <c r="J94" i="1"/>
  <c r="L94" i="1"/>
  <c r="N94" i="1"/>
  <c r="D95" i="1"/>
  <c r="F95" i="1"/>
  <c r="H95" i="1"/>
  <c r="J95" i="1"/>
  <c r="L95" i="1"/>
  <c r="N95" i="1"/>
  <c r="D96" i="1"/>
  <c r="F96" i="1"/>
  <c r="H96" i="1"/>
  <c r="J96" i="1"/>
  <c r="L96" i="1"/>
  <c r="N96" i="1"/>
  <c r="D97" i="1"/>
  <c r="F97" i="1"/>
  <c r="H97" i="1"/>
  <c r="J97" i="1"/>
  <c r="L97" i="1"/>
  <c r="N97" i="1"/>
  <c r="D98" i="1"/>
  <c r="F98" i="1"/>
  <c r="H98" i="1"/>
  <c r="J98" i="1"/>
  <c r="L98" i="1"/>
  <c r="N98" i="1"/>
  <c r="D99" i="1"/>
  <c r="F99" i="1"/>
  <c r="H99" i="1"/>
  <c r="J99" i="1"/>
  <c r="L99" i="1"/>
  <c r="N99" i="1"/>
  <c r="D100" i="1"/>
  <c r="F100" i="1"/>
  <c r="H100" i="1"/>
  <c r="J100" i="1"/>
  <c r="L100" i="1"/>
  <c r="N100" i="1"/>
  <c r="D101" i="1"/>
  <c r="F101" i="1"/>
  <c r="H101" i="1"/>
  <c r="J101" i="1"/>
  <c r="L101" i="1"/>
  <c r="N101" i="1"/>
  <c r="D102" i="1"/>
  <c r="F102" i="1"/>
  <c r="H102" i="1"/>
  <c r="J102" i="1"/>
  <c r="L102" i="1"/>
  <c r="N102" i="1"/>
  <c r="D103" i="1"/>
  <c r="F103" i="1"/>
  <c r="H103" i="1"/>
  <c r="J103" i="1"/>
  <c r="L103" i="1"/>
  <c r="N103" i="1"/>
  <c r="D104" i="1"/>
  <c r="F104" i="1"/>
  <c r="H104" i="1"/>
  <c r="J104" i="1"/>
  <c r="L104" i="1"/>
  <c r="N104" i="1"/>
  <c r="D105" i="1"/>
  <c r="F105" i="1"/>
  <c r="H105" i="1"/>
  <c r="J105" i="1"/>
  <c r="L105" i="1"/>
  <c r="N105" i="1"/>
  <c r="D106" i="1"/>
  <c r="F106" i="1"/>
  <c r="H106" i="1"/>
  <c r="J106" i="1"/>
  <c r="L106" i="1"/>
  <c r="N106" i="1"/>
  <c r="D107" i="1"/>
  <c r="F107" i="1"/>
  <c r="H107" i="1"/>
  <c r="J107" i="1"/>
  <c r="L107" i="1"/>
  <c r="N107" i="1"/>
  <c r="D108" i="1"/>
  <c r="F108" i="1"/>
  <c r="H108" i="1"/>
  <c r="J108" i="1"/>
  <c r="L108" i="1"/>
  <c r="N108" i="1"/>
  <c r="D109" i="1"/>
  <c r="F109" i="1"/>
  <c r="H109" i="1"/>
  <c r="J109" i="1"/>
  <c r="L109" i="1"/>
  <c r="N109" i="1"/>
  <c r="D110" i="1"/>
  <c r="F110" i="1"/>
  <c r="H110" i="1"/>
  <c r="J110" i="1"/>
  <c r="L110" i="1"/>
  <c r="N110" i="1"/>
  <c r="D111" i="1"/>
  <c r="F111" i="1"/>
  <c r="H111" i="1"/>
  <c r="J111" i="1"/>
  <c r="L111" i="1"/>
  <c r="N111" i="1"/>
  <c r="D112" i="1"/>
  <c r="F112" i="1"/>
  <c r="H112" i="1"/>
  <c r="J112" i="1"/>
  <c r="L112" i="1"/>
  <c r="N112" i="1"/>
  <c r="D113" i="1"/>
  <c r="F113" i="1"/>
  <c r="H113" i="1"/>
  <c r="J113" i="1"/>
  <c r="L113" i="1"/>
  <c r="N113" i="1"/>
  <c r="D114" i="1"/>
  <c r="F114" i="1"/>
  <c r="H114" i="1"/>
  <c r="J114" i="1"/>
  <c r="L114" i="1"/>
  <c r="N114" i="1"/>
  <c r="D115" i="1"/>
  <c r="F115" i="1"/>
  <c r="H115" i="1"/>
  <c r="J115" i="1"/>
  <c r="L115" i="1"/>
  <c r="N115" i="1"/>
  <c r="D116" i="1"/>
  <c r="F116" i="1"/>
  <c r="H116" i="1"/>
  <c r="J116" i="1"/>
  <c r="L116" i="1"/>
  <c r="N116" i="1"/>
  <c r="D117" i="1"/>
  <c r="F117" i="1"/>
  <c r="H117" i="1"/>
  <c r="J117" i="1"/>
  <c r="L117" i="1"/>
  <c r="N117" i="1"/>
  <c r="D118" i="1"/>
  <c r="F118" i="1"/>
  <c r="H118" i="1"/>
  <c r="J118" i="1"/>
  <c r="L118" i="1"/>
  <c r="N118" i="1"/>
  <c r="D119" i="1"/>
  <c r="F119" i="1"/>
  <c r="H119" i="1"/>
  <c r="J119" i="1"/>
  <c r="L119" i="1"/>
  <c r="N119" i="1"/>
  <c r="D120" i="1"/>
  <c r="F120" i="1"/>
  <c r="H120" i="1"/>
  <c r="J120" i="1"/>
  <c r="L120" i="1"/>
  <c r="N120" i="1"/>
  <c r="D121" i="1"/>
  <c r="F121" i="1"/>
  <c r="H121" i="1"/>
  <c r="J121" i="1"/>
  <c r="L121" i="1"/>
  <c r="N121" i="1"/>
  <c r="D122" i="1"/>
  <c r="F122" i="1"/>
  <c r="H122" i="1"/>
  <c r="J122" i="1"/>
  <c r="L122" i="1"/>
  <c r="N122" i="1"/>
  <c r="D123" i="1"/>
  <c r="F123" i="1"/>
  <c r="H123" i="1"/>
  <c r="J123" i="1"/>
  <c r="L123" i="1"/>
  <c r="N123" i="1"/>
  <c r="D124" i="1"/>
  <c r="F124" i="1"/>
  <c r="H124" i="1"/>
  <c r="J124" i="1"/>
  <c r="L124" i="1"/>
  <c r="N124" i="1"/>
  <c r="D125" i="1"/>
  <c r="F125" i="1"/>
  <c r="H125" i="1"/>
  <c r="J125" i="1"/>
  <c r="L125" i="1"/>
  <c r="N125" i="1"/>
  <c r="D126" i="1"/>
  <c r="F126" i="1"/>
  <c r="H126" i="1"/>
  <c r="J126" i="1"/>
  <c r="L126" i="1"/>
  <c r="N126" i="1"/>
  <c r="D127" i="1"/>
  <c r="F127" i="1"/>
  <c r="H127" i="1"/>
  <c r="J127" i="1"/>
  <c r="L127" i="1"/>
  <c r="N127" i="1"/>
  <c r="D128" i="1"/>
  <c r="F128" i="1"/>
  <c r="H128" i="1"/>
  <c r="J128" i="1"/>
  <c r="L128" i="1"/>
  <c r="N128" i="1"/>
  <c r="D129" i="1"/>
  <c r="F129" i="1"/>
  <c r="H129" i="1"/>
  <c r="J129" i="1"/>
  <c r="L129" i="1"/>
  <c r="N129" i="1"/>
  <c r="D130" i="1"/>
  <c r="F130" i="1"/>
  <c r="H130" i="1"/>
  <c r="J130" i="1"/>
  <c r="L130" i="1"/>
  <c r="N130" i="1"/>
  <c r="D131" i="1"/>
  <c r="F131" i="1"/>
  <c r="H131" i="1"/>
  <c r="J131" i="1"/>
  <c r="L131" i="1"/>
  <c r="N131" i="1"/>
  <c r="D132" i="1"/>
  <c r="F132" i="1"/>
  <c r="H132" i="1"/>
  <c r="J132" i="1"/>
  <c r="L132" i="1"/>
  <c r="N132" i="1"/>
  <c r="D133" i="1"/>
  <c r="F133" i="1"/>
  <c r="H133" i="1"/>
  <c r="J133" i="1"/>
  <c r="L133" i="1"/>
  <c r="N133" i="1"/>
  <c r="D134" i="1"/>
  <c r="F134" i="1"/>
  <c r="H134" i="1"/>
  <c r="J134" i="1"/>
  <c r="L134" i="1"/>
  <c r="N134" i="1"/>
  <c r="D135" i="1"/>
  <c r="F135" i="1"/>
  <c r="H135" i="1"/>
  <c r="J135" i="1"/>
  <c r="L135" i="1"/>
  <c r="N135" i="1"/>
  <c r="D136" i="1"/>
  <c r="F136" i="1"/>
  <c r="H136" i="1"/>
  <c r="J136" i="1"/>
  <c r="L136" i="1"/>
  <c r="N136" i="1"/>
  <c r="D137" i="1"/>
  <c r="F137" i="1"/>
  <c r="H137" i="1"/>
  <c r="J137" i="1"/>
  <c r="L137" i="1"/>
  <c r="N137" i="1"/>
  <c r="D138" i="1"/>
  <c r="F138" i="1"/>
  <c r="H138" i="1"/>
  <c r="J138" i="1"/>
  <c r="L138" i="1"/>
  <c r="N138" i="1"/>
  <c r="D139" i="1"/>
  <c r="F139" i="1"/>
  <c r="H139" i="1"/>
  <c r="J139" i="1"/>
  <c r="L139" i="1"/>
  <c r="N139" i="1"/>
  <c r="D140" i="1"/>
  <c r="F140" i="1"/>
  <c r="H140" i="1"/>
  <c r="J140" i="1"/>
  <c r="L140" i="1"/>
  <c r="N140" i="1"/>
  <c r="D141" i="1"/>
  <c r="F141" i="1"/>
  <c r="H141" i="1"/>
  <c r="J141" i="1"/>
  <c r="L141" i="1"/>
  <c r="N141" i="1"/>
  <c r="D142" i="1"/>
  <c r="F142" i="1"/>
  <c r="H142" i="1"/>
  <c r="J142" i="1"/>
  <c r="L142" i="1"/>
  <c r="N142" i="1"/>
  <c r="D143" i="1"/>
  <c r="F143" i="1"/>
  <c r="H143" i="1"/>
  <c r="J143" i="1"/>
  <c r="L143" i="1"/>
  <c r="N143" i="1"/>
  <c r="D144" i="1"/>
  <c r="F144" i="1"/>
  <c r="H144" i="1"/>
  <c r="J144" i="1"/>
  <c r="L144" i="1"/>
  <c r="N144" i="1"/>
  <c r="D145" i="1"/>
  <c r="F145" i="1"/>
  <c r="H145" i="1"/>
  <c r="J145" i="1"/>
  <c r="L145" i="1"/>
  <c r="N145" i="1"/>
  <c r="D146" i="1"/>
  <c r="F146" i="1"/>
  <c r="H146" i="1"/>
  <c r="J146" i="1"/>
  <c r="L146" i="1"/>
  <c r="N146" i="1"/>
  <c r="D147" i="1"/>
  <c r="F147" i="1"/>
  <c r="H147" i="1"/>
  <c r="J147" i="1"/>
  <c r="L147" i="1"/>
  <c r="N147" i="1"/>
  <c r="D148" i="1"/>
  <c r="F148" i="1"/>
  <c r="H148" i="1"/>
  <c r="J148" i="1"/>
  <c r="L148" i="1"/>
  <c r="N148" i="1"/>
  <c r="D149" i="1"/>
  <c r="F149" i="1"/>
  <c r="H149" i="1"/>
  <c r="J149" i="1"/>
  <c r="L149" i="1"/>
  <c r="N149" i="1"/>
  <c r="D150" i="1"/>
  <c r="F150" i="1"/>
  <c r="H150" i="1"/>
  <c r="J150" i="1"/>
  <c r="L150" i="1"/>
  <c r="N150" i="1"/>
  <c r="D151" i="1"/>
  <c r="F151" i="1"/>
  <c r="H151" i="1"/>
  <c r="J151" i="1"/>
  <c r="L151" i="1"/>
  <c r="N151" i="1"/>
  <c r="D152" i="1"/>
  <c r="F152" i="1"/>
  <c r="H152" i="1"/>
  <c r="J152" i="1"/>
  <c r="L152" i="1"/>
  <c r="N152" i="1"/>
  <c r="D153" i="1"/>
  <c r="F153" i="1"/>
  <c r="H153" i="1"/>
  <c r="J153" i="1"/>
  <c r="L153" i="1"/>
  <c r="N153" i="1"/>
  <c r="D154" i="1"/>
  <c r="F154" i="1"/>
  <c r="H154" i="1"/>
  <c r="J154" i="1"/>
  <c r="L154" i="1"/>
  <c r="N154" i="1"/>
  <c r="D155" i="1"/>
  <c r="F155" i="1"/>
  <c r="H155" i="1"/>
  <c r="J155" i="1"/>
  <c r="L155" i="1"/>
  <c r="N155" i="1"/>
  <c r="D156" i="1"/>
  <c r="F156" i="1"/>
  <c r="H156" i="1"/>
  <c r="J156" i="1"/>
  <c r="L156" i="1"/>
  <c r="N156" i="1"/>
  <c r="D157" i="1"/>
  <c r="F157" i="1"/>
  <c r="H157" i="1"/>
  <c r="J157" i="1"/>
  <c r="L157" i="1"/>
  <c r="N157" i="1"/>
  <c r="D158" i="1"/>
  <c r="F158" i="1"/>
  <c r="H158" i="1"/>
  <c r="J158" i="1"/>
  <c r="L158" i="1"/>
  <c r="N158" i="1"/>
  <c r="D159" i="1"/>
  <c r="F159" i="1"/>
  <c r="H159" i="1"/>
  <c r="J159" i="1"/>
  <c r="L159" i="1"/>
  <c r="N159" i="1"/>
  <c r="D160" i="1"/>
  <c r="F160" i="1"/>
  <c r="H160" i="1"/>
  <c r="J160" i="1"/>
  <c r="L160" i="1"/>
  <c r="N160" i="1"/>
  <c r="D161" i="1"/>
  <c r="F161" i="1"/>
  <c r="H161" i="1"/>
  <c r="J161" i="1"/>
  <c r="L161" i="1"/>
  <c r="N161" i="1"/>
  <c r="D162" i="1"/>
  <c r="F162" i="1"/>
  <c r="H162" i="1"/>
  <c r="J162" i="1"/>
  <c r="L162" i="1"/>
  <c r="N162" i="1"/>
  <c r="D163" i="1"/>
  <c r="F163" i="1"/>
  <c r="H163" i="1"/>
  <c r="J163" i="1"/>
  <c r="L163" i="1"/>
  <c r="N163" i="1"/>
  <c r="D164" i="1"/>
  <c r="F164" i="1"/>
  <c r="H164" i="1"/>
  <c r="J164" i="1"/>
  <c r="L164" i="1"/>
  <c r="N164" i="1"/>
  <c r="D165" i="1"/>
  <c r="F165" i="1"/>
  <c r="H165" i="1"/>
  <c r="J165" i="1"/>
  <c r="L165" i="1"/>
  <c r="N165" i="1"/>
  <c r="D166" i="1"/>
  <c r="F166" i="1"/>
  <c r="H166" i="1"/>
  <c r="J166" i="1"/>
  <c r="L166" i="1"/>
  <c r="N166" i="1"/>
  <c r="D167" i="1"/>
  <c r="F167" i="1"/>
  <c r="H167" i="1"/>
  <c r="J167" i="1"/>
  <c r="L167" i="1"/>
  <c r="N167" i="1"/>
  <c r="D168" i="1"/>
  <c r="F168" i="1"/>
  <c r="H168" i="1"/>
  <c r="J168" i="1"/>
  <c r="L168" i="1"/>
  <c r="N168" i="1"/>
  <c r="D169" i="1"/>
  <c r="F169" i="1"/>
  <c r="H169" i="1"/>
  <c r="J169" i="1"/>
  <c r="L169" i="1"/>
  <c r="N169" i="1"/>
  <c r="B170" i="1"/>
  <c r="F61" i="15" l="1"/>
  <c r="F171" i="12"/>
  <c r="H61" i="15"/>
  <c r="L171" i="16"/>
  <c r="H171" i="1"/>
  <c r="H171" i="12"/>
  <c r="G172" i="12" s="1"/>
  <c r="G178" i="12" s="1"/>
  <c r="J171" i="16"/>
  <c r="I172" i="16" s="1"/>
  <c r="H178" i="16" s="1"/>
  <c r="L61" i="13"/>
  <c r="K62" i="13" s="1"/>
  <c r="I70" i="13" s="1"/>
  <c r="F171" i="16"/>
  <c r="E172" i="16" s="1"/>
  <c r="F178" i="16" s="1"/>
  <c r="D171" i="12"/>
  <c r="C172" i="12" s="1"/>
  <c r="E178" i="12" s="1"/>
  <c r="N61" i="13"/>
  <c r="D61" i="15"/>
  <c r="C62" i="15" s="1"/>
  <c r="E70" i="15" s="1"/>
  <c r="H171" i="16"/>
  <c r="G172" i="16" s="1"/>
  <c r="G178" i="16" s="1"/>
  <c r="F61" i="13"/>
  <c r="E62" i="13" s="1"/>
  <c r="F70" i="13" s="1"/>
  <c r="L61" i="15"/>
  <c r="M62" i="15" s="1"/>
  <c r="J70" i="15" s="1"/>
  <c r="J171" i="12"/>
  <c r="I172" i="12" s="1"/>
  <c r="H178" i="12" s="1"/>
  <c r="D61" i="13"/>
  <c r="C62" i="13" s="1"/>
  <c r="E70" i="13" s="1"/>
  <c r="N171" i="16"/>
  <c r="N171" i="12"/>
  <c r="M172" i="12" s="1"/>
  <c r="J178" i="12" s="1"/>
  <c r="H61" i="13"/>
  <c r="G62" i="13" s="1"/>
  <c r="G70" i="13" s="1"/>
  <c r="J61" i="15"/>
  <c r="I62" i="15" s="1"/>
  <c r="H70" i="15" s="1"/>
  <c r="J61" i="13"/>
  <c r="I62" i="13" s="1"/>
  <c r="H70" i="13" s="1"/>
  <c r="D171" i="16"/>
  <c r="C172" i="16" s="1"/>
  <c r="E178" i="16" s="1"/>
  <c r="K172" i="16"/>
  <c r="I178" i="16" s="1"/>
  <c r="M172" i="16"/>
  <c r="J178" i="16" s="1"/>
  <c r="N61" i="15"/>
  <c r="G62" i="15"/>
  <c r="G70" i="15" s="1"/>
  <c r="E62" i="15"/>
  <c r="F70" i="15" s="1"/>
  <c r="N68" i="2"/>
  <c r="M69" i="2" s="1"/>
  <c r="J78" i="2" s="1"/>
  <c r="L61" i="10"/>
  <c r="M62" i="10" s="1"/>
  <c r="J70" i="10" s="1"/>
  <c r="F61" i="10"/>
  <c r="E62" i="10" s="1"/>
  <c r="F70" i="10" s="1"/>
  <c r="N61" i="10"/>
  <c r="J61" i="10"/>
  <c r="I62" i="10" s="1"/>
  <c r="H70" i="10" s="1"/>
  <c r="H61" i="10"/>
  <c r="G62" i="10" s="1"/>
  <c r="G70" i="10" s="1"/>
  <c r="D61" i="10"/>
  <c r="C62" i="10" s="1"/>
  <c r="E70" i="10" s="1"/>
  <c r="D68" i="2"/>
  <c r="C69" i="2" s="1"/>
  <c r="E78" i="2" s="1"/>
  <c r="L68" i="2"/>
  <c r="K69" i="2" s="1"/>
  <c r="I78" i="2" s="1"/>
  <c r="J68" i="2"/>
  <c r="I69" i="2" s="1"/>
  <c r="H78" i="2" s="1"/>
  <c r="H68" i="2"/>
  <c r="G69" i="2" s="1"/>
  <c r="G78" i="2" s="1"/>
  <c r="F68" i="2"/>
  <c r="E69" i="2" s="1"/>
  <c r="F78" i="2" s="1"/>
  <c r="L171" i="12"/>
  <c r="K172" i="12" s="1"/>
  <c r="I178" i="12" s="1"/>
  <c r="E172" i="12"/>
  <c r="F178" i="12" s="1"/>
  <c r="G172" i="1"/>
  <c r="G178" i="1" s="1"/>
  <c r="L171" i="1"/>
  <c r="K172" i="1" s="1"/>
  <c r="I178" i="1" s="1"/>
  <c r="D171" i="1"/>
  <c r="C172" i="1" s="1"/>
  <c r="E178" i="1" s="1"/>
  <c r="N171" i="1"/>
  <c r="M172" i="1" s="1"/>
  <c r="J178" i="1" s="1"/>
  <c r="J171" i="1"/>
  <c r="I172" i="1" s="1"/>
  <c r="H178" i="1" s="1"/>
  <c r="F171" i="1"/>
  <c r="E172" i="1" s="1"/>
  <c r="F178" i="1" s="1"/>
  <c r="K62" i="15" l="1"/>
  <c r="I70" i="15" s="1"/>
  <c r="M62" i="13"/>
  <c r="J70" i="13" s="1"/>
  <c r="K62" i="10"/>
  <c r="I70" i="10" s="1"/>
</calcChain>
</file>

<file path=xl/sharedStrings.xml><?xml version="1.0" encoding="utf-8"?>
<sst xmlns="http://schemas.openxmlformats.org/spreadsheetml/2006/main" count="933" uniqueCount="273">
  <si>
    <t>MATERIAL DE ACABAMENTO</t>
  </si>
  <si>
    <t>m²</t>
  </si>
  <si>
    <t>500 Hz</t>
  </si>
  <si>
    <t>2 kHz</t>
  </si>
  <si>
    <t>RT60</t>
  </si>
  <si>
    <t>α</t>
  </si>
  <si>
    <t>S.α</t>
  </si>
  <si>
    <t>∑ S.α</t>
  </si>
  <si>
    <t xml:space="preserve"> </t>
  </si>
  <si>
    <t>superfície total (m²)</t>
  </si>
  <si>
    <t>L (m) x A (m) x P (m)</t>
  </si>
  <si>
    <t>125 Hz</t>
  </si>
  <si>
    <t>250 Hz</t>
  </si>
  <si>
    <t>1 kHz</t>
  </si>
  <si>
    <t>4 kHz</t>
  </si>
  <si>
    <t>CLIENTE:</t>
  </si>
  <si>
    <t>OBRA</t>
  </si>
  <si>
    <t>DATA:</t>
  </si>
  <si>
    <t>VOLUME INTERNO (m³)</t>
  </si>
  <si>
    <t>m³</t>
  </si>
  <si>
    <t>piso de borracha</t>
  </si>
  <si>
    <t>piso de PVC</t>
  </si>
  <si>
    <t>vidro comum de janela</t>
  </si>
  <si>
    <t>forro de concreto</t>
  </si>
  <si>
    <t>forro de estuque</t>
  </si>
  <si>
    <t>bancos de madeira</t>
  </si>
  <si>
    <t>poltronas estofadas</t>
  </si>
  <si>
    <t>poltronas semi estofadas</t>
  </si>
  <si>
    <t>pessoas</t>
  </si>
  <si>
    <t>urdimento superior do palco</t>
  </si>
  <si>
    <t>cortinas de palco</t>
  </si>
  <si>
    <t>ciclorama</t>
  </si>
  <si>
    <t>pernas laterais de palco</t>
  </si>
  <si>
    <t>INSTRUÇÕES</t>
  </si>
  <si>
    <t>piso de tábuas</t>
  </si>
  <si>
    <t>piso de tábuas duras</t>
  </si>
  <si>
    <t>piso parquet sobre concreto</t>
  </si>
  <si>
    <t>piso parquet sobre asfalto/laje</t>
  </si>
  <si>
    <t>piso cerâmico</t>
  </si>
  <si>
    <t>piso de madeira + carpete fininho</t>
  </si>
  <si>
    <t>piso de carpete comum</t>
  </si>
  <si>
    <t>piso de carpetes/concreto</t>
  </si>
  <si>
    <t>piso de carpete pesado</t>
  </si>
  <si>
    <t>parede de alvenaria grossa</t>
  </si>
  <si>
    <t>parede de alvenaria lisa</t>
  </si>
  <si>
    <t>parede com embosso fino</t>
  </si>
  <si>
    <t>parede de concreto grosseiro</t>
  </si>
  <si>
    <t>parede de concreto fino</t>
  </si>
  <si>
    <t>parede de tijolo natural</t>
  </si>
  <si>
    <t>parede de tijolo pintado</t>
  </si>
  <si>
    <t>porta de madeira com vãos</t>
  </si>
  <si>
    <t>porta de madeira maciça</t>
  </si>
  <si>
    <t>cortina de algodão leve</t>
  </si>
  <si>
    <t>cortina de veludo leve 1-1</t>
  </si>
  <si>
    <t>cortina de veludo médio 1/2 área</t>
  </si>
  <si>
    <t>cortina de veludo pesado 1/2 área</t>
  </si>
  <si>
    <t>cortina de algodão médio</t>
  </si>
  <si>
    <t>cortina de algodão pesado</t>
  </si>
  <si>
    <t>vidro de 6mm</t>
  </si>
  <si>
    <t>janela c/ vidro simples</t>
  </si>
  <si>
    <t>janela c/ vidro duplo</t>
  </si>
  <si>
    <t>painel madeira 13mm/10cm</t>
  </si>
  <si>
    <t>painel madeira 16mm/4cm</t>
  </si>
  <si>
    <t xml:space="preserve">painel madeira 18mm/4cm </t>
  </si>
  <si>
    <t>painel madeira 6mm/5cm</t>
  </si>
  <si>
    <t>painel madeira 6mm/8cm</t>
  </si>
  <si>
    <t>painel madeira 20mm colado</t>
  </si>
  <si>
    <t>mármore</t>
  </si>
  <si>
    <t>gesso 9,5mm/5cm</t>
  </si>
  <si>
    <t>gesso 12,5mm/3cm</t>
  </si>
  <si>
    <t>gesso 19mm/65cm</t>
  </si>
  <si>
    <t>cadeira madeira/metal desocupada</t>
  </si>
  <si>
    <t>sonex 2"</t>
  </si>
  <si>
    <t>spray acústico 1" s/ concreto</t>
  </si>
  <si>
    <t>lã de vidro/rocha 1"</t>
  </si>
  <si>
    <t>lã de vidro/rocha 2"</t>
  </si>
  <si>
    <t>forro de gesso 12mm suspenso</t>
  </si>
  <si>
    <t>forro acústico Hunter clássico</t>
  </si>
  <si>
    <t>tempo de reverberação ideal</t>
  </si>
  <si>
    <t>2. calcule a superfície interna total do recinto (a soma das superfícies do piso, paredes, teto, colunas, etc.) e chame-a de “S”</t>
  </si>
  <si>
    <t>3. separe a superfície interna total do recinto em partes correspondentes a cada material de acabamento diferente</t>
  </si>
  <si>
    <r>
      <t>4. chame essas partes de S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, S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, S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, S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>, etc.</t>
    </r>
  </si>
  <si>
    <t>8. caso você não encontre o material de acabamento desejado na coluna A, escolha material com características físicas próximas do material que falta.</t>
  </si>
  <si>
    <t>12. esses números e o gráfico indicarão a profundidade e características do problema</t>
  </si>
  <si>
    <t xml:space="preserve">11. abaixo da tabela principal o programa Da Vinci também apresentará os tempos de reverberação em forma gráfica      </t>
  </si>
  <si>
    <t>13. agora, clique na aba “ideal”</t>
  </si>
  <si>
    <t>14. você encontrará um novo gráfico, que o ajudará a definir o tempo de reverberação ideal para o recinto considerado</t>
  </si>
  <si>
    <t>15. localize o volume V de recinto considerado no eixo horizontal do gráfico</t>
  </si>
  <si>
    <t>16. suba desse ponto verticalmente até encontrar a curva correspondente ao programa mais comum no recinto considerado</t>
  </si>
  <si>
    <t>17. agora, a partir desse novo ponto caminhe horizontalmente até o eixo vertical do gráfico e terá encontrado o tempo de reverberação ideal para o recinto</t>
  </si>
  <si>
    <t>18. esse tempo de reverberação ideal vale para todas as bandas de oitava para as quais o Da Vinci já determinou os tempos de reverberação calculad</t>
  </si>
  <si>
    <t>que cada valor colocado corresponda ao material de acabamento respectivo</t>
  </si>
  <si>
    <t xml:space="preserve">10. nesse ponto o Da Vince já terá calculado os tempos de reverberação para as bandas de oitava centradas em 125Hz, 250Hz, 500 Hz, 1 kHz, 2 kHz e 4 kHz </t>
  </si>
  <si>
    <t xml:space="preserve">19. caso o recinto considerado vá ser usado para dois ou mais programas diferentes, use aquele que resulta no menor tempo de reverberação, já que </t>
  </si>
  <si>
    <t xml:space="preserve">é possível introduzir reverberação eletrônica em qualquer programa, mas ainda não é possível reduzí-la  </t>
  </si>
  <si>
    <t>20. memorize o tempo de reverberação ideal, clique na aba RT60 e marque o valor do tempo de reverberação ideal na linha 173, coluna B (célula B173)</t>
  </si>
  <si>
    <t>21. compare os valores de tempo de reverberação calculados pelo Da Vinci (linha 154) com esse valor ideal</t>
  </si>
  <si>
    <t>22. sua missão agora é fazer com que os tempos de reverberação calculados se aproximem o máximo possível do valor ideal</t>
  </si>
  <si>
    <t xml:space="preserve">23. a maneira de fazer isso é substituindo os materiais de acabamento existentes pelos painéis acústicos absorsores, escolhendo-os em função de seus coeficientes </t>
  </si>
  <si>
    <t>de absorção</t>
  </si>
  <si>
    <t xml:space="preserve">24. caso as diferenças entre os tempos de reverberação calculados e o valor ideal sejam maiores nas baixas freqüências, deve-se substituir maior metragem </t>
  </si>
  <si>
    <t>de material existente por painéis absorsores de baixas freqüências</t>
  </si>
  <si>
    <t>25. quando as maiores diferenças são nas altas freqüências, emprega-se mais painéis absorsores nas altas freqüências, e assim por diante</t>
  </si>
  <si>
    <t>26. todo o processo é de tentativa por aproximação</t>
  </si>
  <si>
    <t>27. uma das maneiras de começar é substituir uma pequena metragem de material de acabamento e observar os resultados</t>
  </si>
  <si>
    <t>28. se a mudança não surtir muito efeito, aumente bem a metragem de substituição e avalie o resultado</t>
  </si>
  <si>
    <t>29. à medida que você vai substituindo os materiais, o Da Vinci vai calculando os novos tempos de reverberação e o gráfico vai sendo atualizado em tempo real</t>
  </si>
  <si>
    <t>30. na maioria das vezes é preciso empregar uma combinação de painéis de modo que o tempo de reverberação se aproxime bem do valor ideal</t>
  </si>
  <si>
    <t>31. o processo geralmente exige uma boa quantidade de experimentação e paciência, mas ao final trás bons resultados</t>
  </si>
  <si>
    <t xml:space="preserve">32. é sempre recomendável que do todo substituído, de 70 a 80% seja de painéis absorsores e os restantes 30 a 20% de difusores, que além de promoverem </t>
  </si>
  <si>
    <t xml:space="preserve">a difusão dos sons também são absorsores        </t>
  </si>
  <si>
    <t>33. quanto à localização dos painéis absorsores e difusores, o ideal é que eles sejam dispostos da maneira mais aleatória possível pelo recinto</t>
  </si>
  <si>
    <t>34. o mesmo é aplicável à inclinação horizontal e vertical dos painéis</t>
  </si>
  <si>
    <t>35. a aba “EXEMPLO” mostra a solução de uma caso bastante simples, mas utilizando o mesmo processo acima descrito</t>
  </si>
  <si>
    <t xml:space="preserve">36. a aba “CONCEITOS” apresenta os principais conceitos relacionados com os cálculos desenvolvidos pelo programa Da Vinci.  </t>
  </si>
  <si>
    <t>1. calcule o volume interno do recinto considerado em m³ e chame-o de “V” e marque-o na linha 4, coluna K (célula K4)</t>
  </si>
  <si>
    <t>5. certifique-se que a soma de todas essas partes é igual à “S”</t>
  </si>
  <si>
    <t>6. confira todos os cálculos de "V" e de "S"</t>
  </si>
  <si>
    <r>
      <t>7. procure os materiais de acabamento do recinto considerado na coluna A e preencha em cada célula da coluna C os valores de S</t>
    </r>
    <r>
      <rPr>
        <vertAlign val="subscript"/>
        <sz val="12"/>
        <rFont val="Times New Roman"/>
        <family val="1"/>
      </rPr>
      <t>1</t>
    </r>
    <r>
      <rPr>
        <sz val="12"/>
        <rFont val="Times New Roman"/>
        <family val="1"/>
      </rPr>
      <t>, S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, S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, S</t>
    </r>
    <r>
      <rPr>
        <vertAlign val="subscript"/>
        <sz val="12"/>
        <rFont val="Times New Roman"/>
        <family val="1"/>
      </rPr>
      <t>4</t>
    </r>
    <r>
      <rPr>
        <sz val="12"/>
        <rFont val="Times New Roman"/>
        <family val="1"/>
      </rPr>
      <t xml:space="preserve">, etc., de modo </t>
    </r>
  </si>
  <si>
    <t>9. ao final dessa etapa confira que o valor da linha 190 da coluna B (célula B190) coincide com o valor “S” e corrija se necessário</t>
  </si>
  <si>
    <t xml:space="preserve">e os apresentará na linha 192, colunas C a N. Abaixo da tabela principal o programa Da Vinci também apresentará os tempos de reverberação em forma gráfica      </t>
  </si>
  <si>
    <t>LOCUÇÕES E VOZ</t>
  </si>
  <si>
    <t>ESTÚDIOS DE GRAVAÇÃO</t>
  </si>
  <si>
    <t>TEATROS E CINEMAS</t>
  </si>
  <si>
    <t>TEATRO VERDADEIRO</t>
  </si>
  <si>
    <t>POP E JAZZ</t>
  </si>
  <si>
    <t>MÚSICA DE CÂMERA</t>
  </si>
  <si>
    <t>AUDITÓRIOS CORPORATIVOS</t>
  </si>
  <si>
    <t>IGREJA PROTESTANTE</t>
  </si>
  <si>
    <t>SINAGOGA</t>
  </si>
  <si>
    <t>MÚSICA DE IGREJA</t>
  </si>
  <si>
    <t>V (m³)</t>
  </si>
  <si>
    <t>RT60 ideal</t>
  </si>
  <si>
    <t>1. escolha o programa no lado esquerdo</t>
  </si>
  <si>
    <t>2. escreva o volume em m³ na correspondente linha da coluna E</t>
  </si>
  <si>
    <t>3. veja o resultado na mesma linha da coluna G</t>
  </si>
  <si>
    <t>4. arredonde o valor de RT60 para 2 casas após a vírgula</t>
  </si>
  <si>
    <t>piso de madeira com linóleo</t>
  </si>
  <si>
    <t>parede com aço sobre alvenaria</t>
  </si>
  <si>
    <t>laterais de alvenaria</t>
  </si>
  <si>
    <t>teto em laje concretada</t>
  </si>
  <si>
    <t>parede dos fundos de concreto</t>
  </si>
  <si>
    <t>parede da frente de tijolos</t>
  </si>
  <si>
    <t xml:space="preserve">cálculo da superfície total </t>
  </si>
  <si>
    <t>CONFERE</t>
  </si>
  <si>
    <t>Colocando as metragens acima na coluna B temos:</t>
  </si>
  <si>
    <t>1K</t>
  </si>
  <si>
    <t>2K</t>
  </si>
  <si>
    <t>4K</t>
  </si>
  <si>
    <t>Hz</t>
  </si>
  <si>
    <t>RESUMO</t>
  </si>
  <si>
    <t>Para simplificar vamos relacionar apenas os materiais utilizados, além dos painéis acústicos</t>
  </si>
  <si>
    <t>O resumo é apresentado na tabela a seguir, porquanto o gráfico mostra os valores em colunas</t>
  </si>
  <si>
    <t>A seguir clique na aba EX2 para ver a continuação do exercício exemplo</t>
  </si>
  <si>
    <t xml:space="preserve">O RT60 ideal informado na aba "IDEAL" é </t>
  </si>
  <si>
    <t>A nova configuração é</t>
  </si>
  <si>
    <t>Colocando essas na coluna B temos:</t>
  </si>
  <si>
    <t>PAD63</t>
  </si>
  <si>
    <t>PAD125</t>
  </si>
  <si>
    <t>PAD250</t>
  </si>
  <si>
    <t>PAD500</t>
  </si>
  <si>
    <t>PAD1K</t>
  </si>
  <si>
    <t>PAD2K</t>
  </si>
  <si>
    <t>PAD4K</t>
  </si>
  <si>
    <t>PAR63</t>
  </si>
  <si>
    <t>PAR125</t>
  </si>
  <si>
    <t>PAR250</t>
  </si>
  <si>
    <t>PAR500</t>
  </si>
  <si>
    <t>PDE PIRA-MF</t>
  </si>
  <si>
    <t>PDE PIRA-AF</t>
  </si>
  <si>
    <t>PDE POLI-H</t>
  </si>
  <si>
    <t>PDE POLI-V</t>
  </si>
  <si>
    <t>PDN QRD-BF</t>
  </si>
  <si>
    <t>PDN QRD-MF</t>
  </si>
  <si>
    <t>PDN QRD-AF</t>
  </si>
  <si>
    <t>PDN PRD-BF</t>
  </si>
  <si>
    <t>PDN PRD-MF</t>
  </si>
  <si>
    <t>PDN PRD-AF</t>
  </si>
  <si>
    <t>PDS11-MF</t>
  </si>
  <si>
    <t>PDS11-AF</t>
  </si>
  <si>
    <t>PDS16-MF</t>
  </si>
  <si>
    <t>PDSA6-AF</t>
  </si>
  <si>
    <t>As linhas 58 a 69 contém os painéis absorsores (PA) proprietários</t>
  </si>
  <si>
    <t>As linhas 70 a 83 contém os painéis difusores (QRD, PRD, pirâmides, policilíndricos e demais) proprietários</t>
  </si>
  <si>
    <t xml:space="preserve">As linhas 84 a 142 contém os materiais de acabamento mais comuns encontrados em recintos em geral </t>
  </si>
  <si>
    <t>As linhas 143 a 170 ficam reservadas para o futuro</t>
  </si>
  <si>
    <t xml:space="preserve">Os coeficientes de qualquer painel absorsor são os mesmos independentemente de serem eles paralelos às paredes, inclinados horizontal ou verticalmente </t>
  </si>
  <si>
    <t>Neste momento estamos interessados em definir o Tempo de Reverberação ideal para o recinto</t>
  </si>
  <si>
    <t>PAREA</t>
  </si>
  <si>
    <t>PAINEL</t>
  </si>
  <si>
    <t>PEÇAS</t>
  </si>
  <si>
    <t>FORRO</t>
  </si>
  <si>
    <t>TOTAIS</t>
  </si>
  <si>
    <t>9. ao final dessa etapa confira que o valor da linha 190 da coluna B (célula B170) coincide com o valor “S” e corrija se necessário</t>
  </si>
  <si>
    <t xml:space="preserve">10. nesse ponto o DaVinci já terá calculado os tempos de reverberação para as bandas de oitava centradas em 125Hz, 250Hz, 500 Hz, 1 kHz, 2 kHz e 4 kHz </t>
  </si>
  <si>
    <t xml:space="preserve">e os apresentará na linha 172, colunas C a M. Abaixo da tabela principal o programa Da Vinci também apresentará os tempos de reverberação em forma gráfica      </t>
  </si>
  <si>
    <t xml:space="preserve">11. abaixo da tabela principal o programa DaVinci também apresentará os tempos de reverberação em forma gráfica      </t>
  </si>
  <si>
    <t>12. esses números e o gráfico indicarão a extensão e as características do problema</t>
  </si>
  <si>
    <t>14. você encontrará um ambiente que o ajudará a definir o tempo de reverberação ideal para o recinto considerado</t>
  </si>
  <si>
    <t>15. estabeleça o tipo de programa mais comum para o espaço projetado</t>
  </si>
  <si>
    <t>16. na coluna E correspondente ao programa antes definido, marque o volume em m³ (o mesmo da célula K4)</t>
  </si>
  <si>
    <t>17.o tempo de reberberação ideal aparecerá na colune G, na mesma linha que a do volume antes preenchido</t>
  </si>
  <si>
    <t>18. esse tempo de reverberação ideal vale para todas as bandas de oitava (125, 250, 500, 1000, 2000 e 4000 Hz)</t>
  </si>
  <si>
    <r>
      <t xml:space="preserve">20. memorize o tempo de reverberação ideal, clique na aba </t>
    </r>
    <r>
      <rPr>
        <sz val="12"/>
        <color rgb="FFFF0000"/>
        <rFont val="Times New Roman"/>
        <family val="1"/>
      </rPr>
      <t>RT60 ANTES</t>
    </r>
    <r>
      <rPr>
        <sz val="12"/>
        <rFont val="Times New Roman"/>
        <family val="1"/>
      </rPr>
      <t xml:space="preserve"> e marque o valor do tempo de reverberação ideal na célula B208</t>
    </r>
  </si>
  <si>
    <t>21. compare os valores de tempo de reverberação calculados pelo DaVinci (linha 172) com o valor ideal</t>
  </si>
  <si>
    <t>22. sua missão agora é fazer com que os tempos de reverberação se aproximem o máximo possível do valor ideal</t>
  </si>
  <si>
    <t xml:space="preserve">24. caso as diferenças entre os tempos de reverberação calculados e o valor ideal sejam maiores nas baixas freqüências, deve-se utilizar maior quantidade </t>
  </si>
  <si>
    <t>de painéis mais absorsores nas baixas freqüências</t>
  </si>
  <si>
    <t>29. à medida que você vai substituindo os materiais, o DaVinci vai calculando os novos tempos de reverberação e o gráfico vai sendo atualizado em tempo real</t>
  </si>
  <si>
    <t>31. o processo geralmente exige uma certa quantidade de experimentação e paciência, mas ao final trás bons resultados</t>
  </si>
  <si>
    <t xml:space="preserve">36. a aba “CONCEITOS” apresenta os principais conceitos relacionados com os cálculos desenvolvidos pelo programa DaVinci.  </t>
  </si>
  <si>
    <t>As linhas 143 a 169 ficam reservadas para o futuro</t>
  </si>
  <si>
    <t>Seja um pequeno estúdio com as seguintes catacterísticas:</t>
  </si>
  <si>
    <t>formato retangular</t>
  </si>
  <si>
    <t>profundidade = 5 metros</t>
  </si>
  <si>
    <t>largura = 3 metros</t>
  </si>
  <si>
    <t>altura = 2,8 metros</t>
  </si>
  <si>
    <t>Os RT60 acima são os calculados pelo DaVinvi para a situação original do estúdio.</t>
  </si>
  <si>
    <t>Clicamos na aba "IDEAL", assinalamos o programa "voz", entramos com o volume 74,8 m³ para ler 0,2624 segundos</t>
  </si>
  <si>
    <t>O tamanho do passo que demos fica claro com os números da linha 62, representando os novos tempos de reverberação</t>
  </si>
  <si>
    <t>Por favor, perca algum tempo analisando os valores dos dois gráficos</t>
  </si>
  <si>
    <t>Colocando esses dados na coluna B temos:</t>
  </si>
  <si>
    <t>O gráfico da esquerda corresponde à situação de partida, e aí está apenas para efeito de comparação com o gráfico da direita, que mostra os novos tempos como tratamento parcial até aqui.</t>
  </si>
  <si>
    <t>Neste ponto precisamos reduzir com moderação e por igual todos os tempos de reverberação. Por seus coeficientes o painel PIRA-MF apresenta-se como uma escolha acertada.</t>
  </si>
  <si>
    <t>Então, vamos testar 12 m² de PIRA-MF em substituição ao concreto</t>
  </si>
  <si>
    <t xml:space="preserve">O resultado é o que nos mostram os números da linha 62 desta planilha. </t>
  </si>
  <si>
    <t>Portanto, vamos conservar esta planilha como está. E partiremos para os ajustes finais.</t>
  </si>
  <si>
    <t>Note que demos um passo enorme na direção certa. Pra referência futura vamos conservar esta tabela exatamente como ela está.</t>
  </si>
  <si>
    <t>Podemos comcluir que ainda é preciso atenuar todos os tempos de reverberação, com ênfase para a oitava centrada em 125 Hz.</t>
  </si>
  <si>
    <t>borracha</t>
  </si>
  <si>
    <t>15 m²</t>
  </si>
  <si>
    <t>piso</t>
  </si>
  <si>
    <t>14 m²</t>
  </si>
  <si>
    <t xml:space="preserve">forro </t>
  </si>
  <si>
    <t>concreto</t>
  </si>
  <si>
    <t>parede N</t>
  </si>
  <si>
    <t>8,4 m²</t>
  </si>
  <si>
    <t>parede S</t>
  </si>
  <si>
    <t>tijolos</t>
  </si>
  <si>
    <t>parede E</t>
  </si>
  <si>
    <t>alvenaria</t>
  </si>
  <si>
    <t>parede W</t>
  </si>
  <si>
    <t>área total</t>
  </si>
  <si>
    <t>74,8 m²</t>
  </si>
  <si>
    <t>Vemos que quanato mais baixa é a freqüência mais é preciso absorver. O que já nos orienta para a primeira escolha dos painéis.</t>
  </si>
  <si>
    <t xml:space="preserve">Para testar a direção de partida vamos aplicar o painel PAREA nas parede N e S. Os resultados estão na linha 62 da planilha abaixo. </t>
  </si>
  <si>
    <t>nota: as paredes N, S, E e W são Norte, Sul, Este e Oeste, respectivamente</t>
  </si>
  <si>
    <t>forro</t>
  </si>
  <si>
    <t>3 m²</t>
  </si>
  <si>
    <t>PIRA-MF</t>
  </si>
  <si>
    <t>Note que, exceto pela banda de oitava centrada em 125 Hz, todas as demais bansdas de oitavas estão satisfatoriamente corrigidas.</t>
  </si>
  <si>
    <t xml:space="preserve">O painel mais em linha com o que precisamos provavelmente é o PAD125. </t>
  </si>
  <si>
    <t>Vamos começar com vagar e pensar em aplicar apenas 4 m² sobre a alvenaria.</t>
  </si>
  <si>
    <t>O resultado é o que nos mostram as figuras da linha 62 da planilha.</t>
  </si>
  <si>
    <t>A configuração final é:</t>
  </si>
  <si>
    <t>10 m²</t>
  </si>
  <si>
    <t>4 m²</t>
  </si>
  <si>
    <t>12 m²</t>
  </si>
  <si>
    <t>cálculo do volume = 3 x 5 x 2,8 = 42 m³</t>
  </si>
  <si>
    <t>O gráfico da esquerda corresponde à situação anterior e o da direita mostra a sutileza do que conseguimos</t>
  </si>
  <si>
    <t>Mais uma vez ganhe tempo analisando calmamente esses dois gráficos</t>
  </si>
  <si>
    <t>Nesta etapa final vamos fazer a correção da banda centrada em 125 Hz.</t>
  </si>
  <si>
    <t>Analisando os tempos de reverberação da linha 62 vemos que todos os resultados estão muito próximos do valor ideal. Logo damos por terminado nosso trabalho.</t>
  </si>
  <si>
    <t>Os dois gráficos abaixo possibilitam ver o estágio final da evolução de nosso trabalho.</t>
  </si>
  <si>
    <t>As figuras falam por si próprias. A linha azul espessa no gráfico da direita representa os valores ideais de tempo de reverberação.</t>
  </si>
  <si>
    <t>O último passo é definir as localizações dos painéis.</t>
  </si>
  <si>
    <t>O melhor é elaborar uma tabelinha, levando em conta que cada painel mede 1,20 m x 0,60 m.</t>
  </si>
  <si>
    <t>Para entender melhor como chegamos a isso conclua comparando cuidadosamente e com vagar esses dois gráficos. Inclusive suas escalas de graduação.</t>
  </si>
  <si>
    <t>N</t>
  </si>
  <si>
    <t>S</t>
  </si>
  <si>
    <t>E</t>
  </si>
  <si>
    <t>W</t>
  </si>
  <si>
    <t>Podemos ou não mostrar essas disposições em desenhos técnicos ou em pictoriais, conforme a situação exija. Segue um desenho técnico.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</si>
</sst>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vertAlign val="subscript"/>
      <sz val="12"/>
      <name val="Times New Roman"/>
      <family val="1"/>
    </font>
    <font>
      <sz val="10"/>
      <color indexed="44"/>
      <name val="Arial"/>
      <family val="2"/>
    </font>
    <font>
      <sz val="10"/>
      <color indexed="13"/>
      <name val="Arial"/>
      <family val="2"/>
    </font>
    <font>
      <sz val="12"/>
      <color rgb="FFFF0000"/>
      <name val="Times New Roman"/>
      <family val="1"/>
    </font>
    <font>
      <sz val="10"/>
      <color theme="8" tint="-0.249977111117893"/>
      <name val="Arial"/>
      <family val="2"/>
    </font>
    <font>
      <sz val="10"/>
      <color rgb="FF0070C0"/>
      <name val="Arial"/>
      <family val="2"/>
    </font>
    <font>
      <sz val="10"/>
      <color theme="5" tint="-0.249977111117893"/>
      <name val="Arial"/>
      <family val="2"/>
    </font>
    <font>
      <b/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darkUp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8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thick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2" xfId="0" applyFill="1" applyBorder="1"/>
    <xf numFmtId="0" fontId="2" fillId="3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6" borderId="0" xfId="0" applyFill="1"/>
    <xf numFmtId="0" fontId="2" fillId="16" borderId="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10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15" borderId="5" xfId="0" applyFill="1" applyBorder="1" applyAlignment="1">
      <alignment horizontal="center"/>
    </xf>
    <xf numFmtId="0" fontId="2" fillId="0" borderId="0" xfId="0" applyFont="1" applyBorder="1" applyAlignment="1"/>
    <xf numFmtId="0" fontId="0" fillId="17" borderId="1" xfId="0" applyFill="1" applyBorder="1" applyAlignment="1">
      <alignment horizontal="left"/>
    </xf>
    <xf numFmtId="0" fontId="0" fillId="18" borderId="1" xfId="0" applyFill="1" applyBorder="1" applyAlignment="1">
      <alignment horizontal="left"/>
    </xf>
    <xf numFmtId="0" fontId="2" fillId="19" borderId="7" xfId="0" applyFont="1" applyFill="1" applyBorder="1" applyAlignment="1">
      <alignment horizontal="center"/>
    </xf>
    <xf numFmtId="0" fontId="2" fillId="16" borderId="8" xfId="0" applyFont="1" applyFill="1" applyBorder="1" applyAlignment="1">
      <alignment horizontal="center"/>
    </xf>
    <xf numFmtId="0" fontId="0" fillId="16" borderId="9" xfId="0" applyFill="1" applyBorder="1"/>
    <xf numFmtId="0" fontId="0" fillId="10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0" fillId="16" borderId="10" xfId="0" applyFill="1" applyBorder="1"/>
    <xf numFmtId="0" fontId="0" fillId="5" borderId="11" xfId="0" applyFill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0" fillId="6" borderId="7" xfId="0" applyFill="1" applyBorder="1"/>
    <xf numFmtId="0" fontId="0" fillId="6" borderId="12" xfId="0" applyFill="1" applyBorder="1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16" borderId="0" xfId="0" applyFill="1" applyBorder="1"/>
    <xf numFmtId="0" fontId="2" fillId="3" borderId="13" xfId="0" applyFont="1" applyFill="1" applyBorder="1" applyAlignment="1">
      <alignment horizontal="center"/>
    </xf>
    <xf numFmtId="0" fontId="0" fillId="12" borderId="14" xfId="0" applyFill="1" applyBorder="1"/>
    <xf numFmtId="0" fontId="2" fillId="12" borderId="14" xfId="0" applyFont="1" applyFill="1" applyBorder="1"/>
    <xf numFmtId="0" fontId="2" fillId="3" borderId="0" xfId="0" applyFont="1" applyFill="1" applyBorder="1" applyAlignment="1">
      <alignment horizontal="left"/>
    </xf>
    <xf numFmtId="0" fontId="4" fillId="3" borderId="0" xfId="0" applyFont="1" applyFill="1"/>
    <xf numFmtId="0" fontId="0" fillId="2" borderId="0" xfId="0" applyFill="1"/>
    <xf numFmtId="0" fontId="0" fillId="19" borderId="0" xfId="0" applyFill="1"/>
    <xf numFmtId="0" fontId="0" fillId="5" borderId="0" xfId="0" applyFill="1"/>
    <xf numFmtId="0" fontId="0" fillId="20" borderId="0" xfId="0" applyFill="1"/>
    <xf numFmtId="0" fontId="0" fillId="21" borderId="0" xfId="0" applyFill="1"/>
    <xf numFmtId="0" fontId="0" fillId="18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8" borderId="0" xfId="0" applyFill="1"/>
    <xf numFmtId="0" fontId="6" fillId="25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14" xfId="0" applyBorder="1"/>
    <xf numFmtId="0" fontId="0" fillId="26" borderId="0" xfId="0" applyFill="1"/>
    <xf numFmtId="0" fontId="0" fillId="5" borderId="14" xfId="0" applyFill="1" applyBorder="1"/>
    <xf numFmtId="0" fontId="0" fillId="15" borderId="15" xfId="0" applyFill="1" applyBorder="1"/>
    <xf numFmtId="0" fontId="0" fillId="15" borderId="16" xfId="0" applyFill="1" applyBorder="1"/>
    <xf numFmtId="0" fontId="0" fillId="15" borderId="0" xfId="0" applyFill="1" applyBorder="1"/>
    <xf numFmtId="0" fontId="0" fillId="15" borderId="17" xfId="0" applyFill="1" applyBorder="1"/>
    <xf numFmtId="0" fontId="0" fillId="15" borderId="18" xfId="0" applyFill="1" applyBorder="1"/>
    <xf numFmtId="0" fontId="0" fillId="15" borderId="19" xfId="0" applyFill="1" applyBorder="1"/>
    <xf numFmtId="0" fontId="2" fillId="15" borderId="20" xfId="0" applyFont="1" applyFill="1" applyBorder="1"/>
    <xf numFmtId="0" fontId="2" fillId="15" borderId="21" xfId="0" applyFont="1" applyFill="1" applyBorder="1"/>
    <xf numFmtId="0" fontId="2" fillId="15" borderId="22" xfId="0" applyFont="1" applyFill="1" applyBorder="1"/>
    <xf numFmtId="0" fontId="0" fillId="5" borderId="1" xfId="0" applyFill="1" applyBorder="1"/>
    <xf numFmtId="0" fontId="0" fillId="27" borderId="1" xfId="0" applyFill="1" applyBorder="1"/>
    <xf numFmtId="0" fontId="0" fillId="20" borderId="1" xfId="0" applyFill="1" applyBorder="1"/>
    <xf numFmtId="0" fontId="7" fillId="28" borderId="1" xfId="0" applyFont="1" applyFill="1" applyBorder="1"/>
    <xf numFmtId="0" fontId="7" fillId="29" borderId="2" xfId="0" applyFont="1" applyFill="1" applyBorder="1"/>
    <xf numFmtId="0" fontId="0" fillId="17" borderId="2" xfId="0" applyFill="1" applyBorder="1"/>
    <xf numFmtId="0" fontId="0" fillId="4" borderId="2" xfId="0" applyFill="1" applyBorder="1"/>
    <xf numFmtId="0" fontId="0" fillId="12" borderId="2" xfId="0" applyFill="1" applyBorder="1"/>
    <xf numFmtId="0" fontId="0" fillId="8" borderId="2" xfId="0" applyFill="1" applyBorder="1"/>
    <xf numFmtId="0" fontId="0" fillId="30" borderId="2" xfId="0" applyFill="1" applyBorder="1"/>
    <xf numFmtId="0" fontId="6" fillId="25" borderId="2" xfId="0" applyFont="1" applyFill="1" applyBorder="1"/>
    <xf numFmtId="0" fontId="0" fillId="31" borderId="2" xfId="0" applyFill="1" applyBorder="1"/>
    <xf numFmtId="0" fontId="2" fillId="32" borderId="0" xfId="0" applyFont="1" applyFill="1" applyBorder="1" applyAlignment="1">
      <alignment horizontal="left"/>
    </xf>
    <xf numFmtId="0" fontId="2" fillId="32" borderId="0" xfId="0" applyFont="1" applyFill="1" applyBorder="1" applyAlignment="1">
      <alignment horizontal="center"/>
    </xf>
    <xf numFmtId="0" fontId="2" fillId="32" borderId="0" xfId="0" applyFont="1" applyFill="1" applyBorder="1" applyAlignment="1"/>
    <xf numFmtId="0" fontId="0" fillId="5" borderId="23" xfId="0" applyFill="1" applyBorder="1" applyAlignment="1">
      <alignment horizontal="center"/>
    </xf>
    <xf numFmtId="0" fontId="2" fillId="12" borderId="14" xfId="0" applyFont="1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2" fontId="0" fillId="5" borderId="24" xfId="0" applyNumberFormat="1" applyFill="1" applyBorder="1" applyAlignment="1">
      <alignment horizontal="center"/>
    </xf>
    <xf numFmtId="2" fontId="0" fillId="5" borderId="25" xfId="0" applyNumberFormat="1" applyFill="1" applyBorder="1" applyAlignment="1">
      <alignment horizontal="center"/>
    </xf>
    <xf numFmtId="0" fontId="2" fillId="0" borderId="26" xfId="0" applyFont="1" applyFill="1" applyBorder="1"/>
    <xf numFmtId="0" fontId="0" fillId="0" borderId="26" xfId="0" applyFill="1" applyBorder="1"/>
    <xf numFmtId="0" fontId="0" fillId="3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0" fillId="5" borderId="23" xfId="0" applyFill="1" applyBorder="1" applyAlignment="1">
      <alignment horizontal="center"/>
    </xf>
    <xf numFmtId="0" fontId="3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/>
    <xf numFmtId="0" fontId="11" fillId="0" borderId="0" xfId="0" applyFont="1"/>
    <xf numFmtId="0" fontId="3" fillId="3" borderId="1" xfId="0" applyFont="1" applyFill="1" applyBorder="1" applyAlignment="1">
      <alignment horizontal="center"/>
    </xf>
    <xf numFmtId="2" fontId="3" fillId="5" borderId="25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/>
    </xf>
    <xf numFmtId="0" fontId="3" fillId="12" borderId="11" xfId="0" applyFont="1" applyFill="1" applyBorder="1" applyAlignment="1">
      <alignment horizontal="center"/>
    </xf>
    <xf numFmtId="0" fontId="0" fillId="15" borderId="23" xfId="0" applyFill="1" applyBorder="1" applyAlignment="1">
      <alignment horizontal="center"/>
    </xf>
    <xf numFmtId="0" fontId="0" fillId="15" borderId="24" xfId="0" applyFill="1" applyBorder="1" applyAlignment="1">
      <alignment horizontal="center"/>
    </xf>
    <xf numFmtId="0" fontId="0" fillId="15" borderId="25" xfId="0" applyFill="1" applyBorder="1" applyAlignment="1">
      <alignment horizontal="center"/>
    </xf>
    <xf numFmtId="2" fontId="0" fillId="19" borderId="27" xfId="0" applyNumberFormat="1" applyFill="1" applyBorder="1" applyAlignment="1">
      <alignment horizontal="center"/>
    </xf>
    <xf numFmtId="2" fontId="0" fillId="19" borderId="10" xfId="0" applyNumberForma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5" borderId="28" xfId="0" applyFont="1" applyFill="1" applyBorder="1" applyAlignment="1">
      <alignment horizontal="left"/>
    </xf>
    <xf numFmtId="0" fontId="2" fillId="5" borderId="29" xfId="0" applyFont="1" applyFill="1" applyBorder="1" applyAlignment="1">
      <alignment horizontal="left"/>
    </xf>
    <xf numFmtId="0" fontId="2" fillId="5" borderId="30" xfId="0" applyFont="1" applyFill="1" applyBorder="1" applyAlignment="1">
      <alignment horizontal="left"/>
    </xf>
    <xf numFmtId="0" fontId="2" fillId="8" borderId="28" xfId="0" applyFont="1" applyFill="1" applyBorder="1" applyAlignment="1">
      <alignment horizontal="left"/>
    </xf>
    <xf numFmtId="0" fontId="2" fillId="8" borderId="29" xfId="0" applyFont="1" applyFill="1" applyBorder="1" applyAlignment="1">
      <alignment horizontal="left"/>
    </xf>
    <xf numFmtId="0" fontId="2" fillId="8" borderId="30" xfId="0" applyFont="1" applyFill="1" applyBorder="1" applyAlignment="1">
      <alignment horizontal="left"/>
    </xf>
    <xf numFmtId="0" fontId="3" fillId="5" borderId="28" xfId="0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/>
    </xf>
    <xf numFmtId="0" fontId="2" fillId="26" borderId="31" xfId="0" applyFont="1" applyFill="1" applyBorder="1" applyAlignment="1">
      <alignment horizontal="center"/>
    </xf>
    <xf numFmtId="0" fontId="2" fillId="26" borderId="32" xfId="0" applyFont="1" applyFill="1" applyBorder="1" applyAlignment="1">
      <alignment horizontal="center"/>
    </xf>
    <xf numFmtId="0" fontId="2" fillId="26" borderId="28" xfId="0" applyFont="1" applyFill="1" applyBorder="1" applyAlignment="1">
      <alignment horizontal="center"/>
    </xf>
    <xf numFmtId="0" fontId="2" fillId="26" borderId="29" xfId="0" applyFont="1" applyFill="1" applyBorder="1" applyAlignment="1">
      <alignment horizontal="center"/>
    </xf>
    <xf numFmtId="0" fontId="2" fillId="26" borderId="30" xfId="0" applyFont="1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993318485523383"/>
          <c:y val="3.333341680042268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988864142535"/>
          <c:y val="0.15641064806352195"/>
          <c:w val="0.75946547884187143"/>
          <c:h val="0.73846338757859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INSTRUÇÕES!$D$178</c:f>
              <c:strCache>
                <c:ptCount val="1"/>
                <c:pt idx="0">
                  <c:v>RT60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INSTRUÇÕES!$E$176:$J$177</c:f>
              <c:strCach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1K</c:v>
                </c:pt>
                <c:pt idx="4">
                  <c:v>2K</c:v>
                </c:pt>
                <c:pt idx="5">
                  <c:v>4K</c:v>
                </c:pt>
              </c:strCache>
            </c:strRef>
          </c:cat>
          <c:val>
            <c:numRef>
              <c:f>INSTRUÇÕES!$E$178:$J$178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7-AF45-B537-D3E6EFD0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077008"/>
        <c:axId val="504085968"/>
      </c:barChart>
      <c:catAx>
        <c:axId val="50407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408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40859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40770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641425389754958"/>
          <c:y val="0.5000012520063406"/>
          <c:w val="9.5768374164810807E-2"/>
          <c:h val="5.12821796929579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993318485523383"/>
          <c:y val="3.333341680042268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988864142537"/>
          <c:y val="0.15641064806352181"/>
          <c:w val="0.75946547884187099"/>
          <c:h val="0.73846338757859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'RT60 DEPOIS'!$D$178</c:f>
              <c:strCache>
                <c:ptCount val="1"/>
                <c:pt idx="0">
                  <c:v>RT60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'RT60 DEPOIS'!$E$176:$J$177</c:f>
              <c:strCach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1K</c:v>
                </c:pt>
                <c:pt idx="4">
                  <c:v>2K</c:v>
                </c:pt>
                <c:pt idx="5">
                  <c:v>4K</c:v>
                </c:pt>
              </c:strCache>
            </c:strRef>
          </c:cat>
          <c:val>
            <c:numRef>
              <c:f>'RT60 DEPOIS'!$E$178:$J$178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D-B646-8162-FB3416E97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6081888"/>
        <c:axId val="506082448"/>
      </c:barChart>
      <c:catAx>
        <c:axId val="50608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6082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6082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60818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641425389755002"/>
          <c:y val="0.50000125200634027"/>
          <c:w val="9.5768374164810724E-2"/>
          <c:h val="5.128217969295795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89" l="0.78740157499999996" r="0.78740157499999996" t="0.98425196899999989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32516703786192"/>
          <c:y val="3.27456322143028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91759465478842"/>
          <c:y val="0.16120926628579865"/>
          <c:w val="0.71714922048997798"/>
          <c:h val="0.72796059307180949"/>
        </c:manualLayout>
      </c:layout>
      <c:barChart>
        <c:barDir val="col"/>
        <c:grouping val="clustered"/>
        <c:varyColors val="0"/>
        <c:ser>
          <c:idx val="0"/>
          <c:order val="0"/>
          <c:tx>
            <c:v>RT60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'EX 1'!$E$77:$J$77</c:f>
              <c:strCach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1K</c:v>
                </c:pt>
                <c:pt idx="4">
                  <c:v>2K</c:v>
                </c:pt>
                <c:pt idx="5">
                  <c:v>4K</c:v>
                </c:pt>
              </c:strCache>
            </c:strRef>
          </c:cat>
          <c:val>
            <c:numRef>
              <c:f>'EX 1'!$E$78:$J$78</c:f>
              <c:numCache>
                <c:formatCode>0.00</c:formatCode>
                <c:ptCount val="6"/>
                <c:pt idx="0">
                  <c:v>5.3128329282916011</c:v>
                </c:pt>
                <c:pt idx="1">
                  <c:v>4.4747007466827089</c:v>
                </c:pt>
                <c:pt idx="2">
                  <c:v>3.3187733670874935</c:v>
                </c:pt>
                <c:pt idx="3">
                  <c:v>2.8029137005215463</c:v>
                </c:pt>
                <c:pt idx="4">
                  <c:v>2.7055648426546894</c:v>
                </c:pt>
                <c:pt idx="5">
                  <c:v>2.2878351321396182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4-4444-92CE-92F7F5743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088208"/>
        <c:axId val="502376000"/>
      </c:barChart>
      <c:catAx>
        <c:axId val="50408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2376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376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40882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0824053452116"/>
          <c:y val="0.49874116757168951"/>
          <c:w val="0.11135857461024498"/>
          <c:h val="5.28967905000276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89" l="0.78740157499999996" r="0.78740157499999996" t="0.98425196899999989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438054551006136"/>
          <c:y val="3.47003154574132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37218803103876"/>
          <c:y val="0.18296529968454261"/>
          <c:w val="0.71504049905242395"/>
          <c:h val="0.68769716088328081"/>
        </c:manualLayout>
      </c:layout>
      <c:barChart>
        <c:barDir val="col"/>
        <c:grouping val="clustered"/>
        <c:varyColors val="0"/>
        <c:ser>
          <c:idx val="0"/>
          <c:order val="0"/>
          <c:tx>
            <c:v>RT60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'EX 2'!$E$69:$J$69</c:f>
              <c:strCach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1K</c:v>
                </c:pt>
                <c:pt idx="4">
                  <c:v>2K</c:v>
                </c:pt>
                <c:pt idx="5">
                  <c:v>4K</c:v>
                </c:pt>
              </c:strCache>
            </c:strRef>
          </c:cat>
          <c:val>
            <c:numRef>
              <c:f>'EX 2'!$E$70:$J$70</c:f>
              <c:numCache>
                <c:formatCode>0.00</c:formatCode>
                <c:ptCount val="6"/>
                <c:pt idx="0">
                  <c:v>0.50473085468402279</c:v>
                </c:pt>
                <c:pt idx="1">
                  <c:v>0.32923689159926217</c:v>
                </c:pt>
                <c:pt idx="2">
                  <c:v>0.3272641667178367</c:v>
                </c:pt>
                <c:pt idx="3">
                  <c:v>0.33932736248331385</c:v>
                </c:pt>
                <c:pt idx="4">
                  <c:v>0.32150696140285462</c:v>
                </c:pt>
                <c:pt idx="5">
                  <c:v>0.32150696140285462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B1-8341-A50D-E851FEFA0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916416"/>
        <c:axId val="505916976"/>
      </c:barChart>
      <c:catAx>
        <c:axId val="50591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5916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5916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59164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54364711778415"/>
          <c:y val="0.4952681388012618"/>
          <c:w val="0.11345661055075361"/>
          <c:h val="6.30914826498422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89" l="0.78740157499999996" r="0.78740157499999996" t="0.98425196899999989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325167037861931"/>
          <c:y val="3.27456322143028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91759465478842"/>
          <c:y val="0.16120926628579871"/>
          <c:w val="0.71714922048997842"/>
          <c:h val="0.7279605930718096"/>
        </c:manualLayout>
      </c:layout>
      <c:barChart>
        <c:barDir val="col"/>
        <c:grouping val="clustered"/>
        <c:varyColors val="0"/>
        <c:ser>
          <c:idx val="0"/>
          <c:order val="0"/>
          <c:tx>
            <c:v>RT60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'EX 1'!$E$77:$J$77</c:f>
              <c:strCach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1K</c:v>
                </c:pt>
                <c:pt idx="4">
                  <c:v>2K</c:v>
                </c:pt>
                <c:pt idx="5">
                  <c:v>4K</c:v>
                </c:pt>
              </c:strCache>
            </c:strRef>
          </c:cat>
          <c:val>
            <c:numRef>
              <c:f>'EX 1'!$E$78:$J$78</c:f>
              <c:numCache>
                <c:formatCode>0.00</c:formatCode>
                <c:ptCount val="6"/>
                <c:pt idx="0">
                  <c:v>5.3128329282916011</c:v>
                </c:pt>
                <c:pt idx="1">
                  <c:v>4.4747007466827089</c:v>
                </c:pt>
                <c:pt idx="2">
                  <c:v>3.3187733670874935</c:v>
                </c:pt>
                <c:pt idx="3">
                  <c:v>2.8029137005215463</c:v>
                </c:pt>
                <c:pt idx="4">
                  <c:v>2.7055648426546894</c:v>
                </c:pt>
                <c:pt idx="5">
                  <c:v>2.2878351321396182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1-904C-A04C-1F4D13308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919216"/>
        <c:axId val="505919776"/>
      </c:barChart>
      <c:catAx>
        <c:axId val="50591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5919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5919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59192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082405345211644"/>
          <c:y val="0.49874116757168951"/>
          <c:w val="0.11135857461024495"/>
          <c:h val="5.28967905000277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67" l="0.78740157499999996" r="0.78740157499999996" t="0.98425196899999967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NOVO RT60</a:t>
            </a:r>
          </a:p>
        </c:rich>
      </c:tx>
      <c:layout>
        <c:manualLayout>
          <c:xMode val="edge"/>
          <c:yMode val="edge"/>
          <c:x val="0.46438054551006147"/>
          <c:y val="3.47003154574132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37218803103876"/>
          <c:y val="0.18296529968454267"/>
          <c:w val="0.71504049905242395"/>
          <c:h val="0.687697160883280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'EX 3'!$E$69:$J$69</c:f>
              <c:strCach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1K</c:v>
                </c:pt>
                <c:pt idx="4">
                  <c:v>2K</c:v>
                </c:pt>
                <c:pt idx="5">
                  <c:v>4K</c:v>
                </c:pt>
              </c:strCache>
            </c:strRef>
          </c:cat>
          <c:val>
            <c:numRef>
              <c:f>'EX 3'!$E$70:$J$70</c:f>
              <c:numCache>
                <c:formatCode>0.00</c:formatCode>
                <c:ptCount val="6"/>
                <c:pt idx="0">
                  <c:v>0.3995509400214744</c:v>
                </c:pt>
                <c:pt idx="1">
                  <c:v>0.26765161875180232</c:v>
                </c:pt>
                <c:pt idx="2">
                  <c:v>0.26276667021628802</c:v>
                </c:pt>
                <c:pt idx="3">
                  <c:v>0.29237534759822759</c:v>
                </c:pt>
                <c:pt idx="4">
                  <c:v>0.28234173080334857</c:v>
                </c:pt>
                <c:pt idx="5">
                  <c:v>0.28234173080334857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C-7148-BEF6-61C82730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922016"/>
        <c:axId val="505922576"/>
      </c:barChart>
      <c:catAx>
        <c:axId val="50592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5922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59225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59220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67" l="0.78740157499999996" r="0.78740157499999996" t="0.98425196899999967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438054551006147"/>
          <c:y val="3.47003154574132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37218803103876"/>
          <c:y val="0.18296529968454267"/>
          <c:w val="0.71504049905242395"/>
          <c:h val="0.68769716088328081"/>
        </c:manualLayout>
      </c:layout>
      <c:barChart>
        <c:barDir val="col"/>
        <c:grouping val="clustered"/>
        <c:varyColors val="0"/>
        <c:ser>
          <c:idx val="0"/>
          <c:order val="0"/>
          <c:tx>
            <c:v>RT60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'EX 2'!$E$69:$J$69</c:f>
              <c:strCach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1K</c:v>
                </c:pt>
                <c:pt idx="4">
                  <c:v>2K</c:v>
                </c:pt>
                <c:pt idx="5">
                  <c:v>4K</c:v>
                </c:pt>
              </c:strCache>
            </c:strRef>
          </c:cat>
          <c:val>
            <c:numRef>
              <c:f>'EX 2'!$E$70:$J$70</c:f>
              <c:numCache>
                <c:formatCode>0.00</c:formatCode>
                <c:ptCount val="6"/>
                <c:pt idx="0">
                  <c:v>0.50473085468402279</c:v>
                </c:pt>
                <c:pt idx="1">
                  <c:v>0.32923689159926217</c:v>
                </c:pt>
                <c:pt idx="2">
                  <c:v>0.3272641667178367</c:v>
                </c:pt>
                <c:pt idx="3">
                  <c:v>0.33932736248331385</c:v>
                </c:pt>
                <c:pt idx="4">
                  <c:v>0.32150696140285462</c:v>
                </c:pt>
                <c:pt idx="5">
                  <c:v>0.32150696140285462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D-BB4D-8773-27282B1FC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6070688"/>
        <c:axId val="506071248"/>
      </c:barChart>
      <c:catAx>
        <c:axId val="50607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6071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60712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60706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54364711778415"/>
          <c:y val="0.4952681388012618"/>
          <c:w val="0.11345661055075361"/>
          <c:h val="6.309148264984230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67" l="0.78740157499999996" r="0.78740157499999996" t="0.98425196899999967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RT60 FINAIS</a:t>
            </a:r>
          </a:p>
        </c:rich>
      </c:tx>
      <c:layout>
        <c:manualLayout>
          <c:xMode val="edge"/>
          <c:yMode val="edge"/>
          <c:x val="0.40457399289468793"/>
          <c:y val="3.47003154574132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37218803103876"/>
          <c:y val="0.18296529968454281"/>
          <c:w val="0.71504049905242395"/>
          <c:h val="0.687697160883280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'EX 4'!$E$69:$J$69</c:f>
              <c:strCach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1K</c:v>
                </c:pt>
                <c:pt idx="4">
                  <c:v>2K</c:v>
                </c:pt>
                <c:pt idx="5">
                  <c:v>4K</c:v>
                </c:pt>
              </c:strCache>
            </c:strRef>
          </c:cat>
          <c:val>
            <c:numRef>
              <c:f>'EX 4'!$E$70:$J$70</c:f>
              <c:numCache>
                <c:formatCode>0.00</c:formatCode>
                <c:ptCount val="6"/>
                <c:pt idx="0">
                  <c:v>0.30799988663423733</c:v>
                </c:pt>
                <c:pt idx="1">
                  <c:v>0.24917245318043119</c:v>
                </c:pt>
                <c:pt idx="2">
                  <c:v>0.25878419769856165</c:v>
                </c:pt>
                <c:pt idx="3">
                  <c:v>0.2937586330297417</c:v>
                </c:pt>
                <c:pt idx="4">
                  <c:v>0.28430163527335328</c:v>
                </c:pt>
                <c:pt idx="5">
                  <c:v>0.28430163527335328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3-F340-AB44-E9C4807B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6073488"/>
        <c:axId val="506074048"/>
      </c:barChart>
      <c:catAx>
        <c:axId val="50607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607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60740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60734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 cmpd="sng">
      <a:solidFill>
        <a:srgbClr val="F79646">
          <a:lumMod val="75000"/>
          <a:alpha val="50000"/>
        </a:srgbClr>
      </a:solidFill>
      <a:prstDash val="solid"/>
    </a:ln>
    <a:scene3d>
      <a:camera prst="orthographicFront"/>
      <a:lightRig rig="threePt" dir="t"/>
    </a:scene3d>
    <a:sp3d>
      <a:bevelT w="12700"/>
    </a:sp3d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RT60 ANTERIOR</a:t>
            </a:r>
          </a:p>
        </c:rich>
      </c:tx>
      <c:layout>
        <c:manualLayout>
          <c:xMode val="edge"/>
          <c:yMode val="edge"/>
          <c:x val="0.38698384337841712"/>
          <c:y val="3.89064143007360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37218803103876"/>
          <c:y val="0.18296529968454281"/>
          <c:w val="0.71504049905242395"/>
          <c:h val="0.687697160883280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'EX 3'!$E$69:$J$69</c:f>
              <c:strCach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1K</c:v>
                </c:pt>
                <c:pt idx="4">
                  <c:v>2K</c:v>
                </c:pt>
                <c:pt idx="5">
                  <c:v>4K</c:v>
                </c:pt>
              </c:strCache>
            </c:strRef>
          </c:cat>
          <c:val>
            <c:numRef>
              <c:f>'EX 3'!$E$70:$J$70</c:f>
              <c:numCache>
                <c:formatCode>0.00</c:formatCode>
                <c:ptCount val="6"/>
                <c:pt idx="0">
                  <c:v>0.3995509400214744</c:v>
                </c:pt>
                <c:pt idx="1">
                  <c:v>0.26765161875180232</c:v>
                </c:pt>
                <c:pt idx="2">
                  <c:v>0.26276667021628802</c:v>
                </c:pt>
                <c:pt idx="3">
                  <c:v>0.29237534759822759</c:v>
                </c:pt>
                <c:pt idx="4">
                  <c:v>0.28234173080334857</c:v>
                </c:pt>
                <c:pt idx="5">
                  <c:v>0.28234173080334857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7C-C545-A777-179E13A8B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6076288"/>
        <c:axId val="506076848"/>
      </c:barChart>
      <c:catAx>
        <c:axId val="50607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607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6076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60762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56" l="0.78740157499999996" r="0.78740157499999996" t="0.98425196899999956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993318485523383"/>
          <c:y val="3.333341680042268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44988864142535"/>
          <c:y val="0.15641064806352187"/>
          <c:w val="0.75946547884187121"/>
          <c:h val="0.73846338757859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'RT60 ANTES'!$D$178</c:f>
              <c:strCache>
                <c:ptCount val="1"/>
                <c:pt idx="0">
                  <c:v>RT60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'RT60 ANTES'!$E$176:$J$177</c:f>
              <c:strCach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1K</c:v>
                </c:pt>
                <c:pt idx="4">
                  <c:v>2K</c:v>
                </c:pt>
                <c:pt idx="5">
                  <c:v>4K</c:v>
                </c:pt>
              </c:strCache>
            </c:strRef>
          </c:cat>
          <c:val>
            <c:numRef>
              <c:f>'RT60 ANTES'!$E$178:$J$178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44-A04A-BE04-62F5F034E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6079088"/>
        <c:axId val="506079648"/>
      </c:barChart>
      <c:catAx>
        <c:axId val="50607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607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6079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60790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64142538975498"/>
          <c:y val="0.50000125200634049"/>
          <c:w val="9.5768374164810752E-2"/>
          <c:h val="5.128217969295793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99999967" l="0.78740157499999996" r="0.78740157499999996" t="0.98425196899999967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181</xdr:row>
      <xdr:rowOff>19050</xdr:rowOff>
    </xdr:from>
    <xdr:to>
      <xdr:col>10</xdr:col>
      <xdr:colOff>19050</xdr:colOff>
      <xdr:row>204</xdr:row>
      <xdr:rowOff>9525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81</xdr:row>
      <xdr:rowOff>9525</xdr:rowOff>
    </xdr:from>
    <xdr:to>
      <xdr:col>10</xdr:col>
      <xdr:colOff>28575</xdr:colOff>
      <xdr:row>104</xdr:row>
      <xdr:rowOff>66675</xdr:rowOff>
    </xdr:to>
    <xdr:graphicFrame macro="">
      <xdr:nvGraphicFramePr>
        <xdr:cNvPr id="3076" name="Chart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78</xdr:row>
      <xdr:rowOff>0</xdr:rowOff>
    </xdr:from>
    <xdr:to>
      <xdr:col>12</xdr:col>
      <xdr:colOff>333375</xdr:colOff>
      <xdr:row>96</xdr:row>
      <xdr:rowOff>104775</xdr:rowOff>
    </xdr:to>
    <xdr:graphicFrame macro="">
      <xdr:nvGraphicFramePr>
        <xdr:cNvPr id="4097" name="Chart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1266825</xdr:colOff>
      <xdr:row>77</xdr:row>
      <xdr:rowOff>152400</xdr:rowOff>
    </xdr:from>
    <xdr:to>
      <xdr:col>6</xdr:col>
      <xdr:colOff>95250</xdr:colOff>
      <xdr:row>96</xdr:row>
      <xdr:rowOff>114300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78</xdr:row>
      <xdr:rowOff>0</xdr:rowOff>
    </xdr:from>
    <xdr:to>
      <xdr:col>12</xdr:col>
      <xdr:colOff>333375</xdr:colOff>
      <xdr:row>96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1304925</xdr:colOff>
      <xdr:row>77</xdr:row>
      <xdr:rowOff>152400</xdr:rowOff>
    </xdr:from>
    <xdr:to>
      <xdr:col>5</xdr:col>
      <xdr:colOff>552450</xdr:colOff>
      <xdr:row>96</xdr:row>
      <xdr:rowOff>95250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78</xdr:row>
      <xdr:rowOff>0</xdr:rowOff>
    </xdr:from>
    <xdr:to>
      <xdr:col>12</xdr:col>
      <xdr:colOff>333375</xdr:colOff>
      <xdr:row>96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1276350</xdr:colOff>
      <xdr:row>77</xdr:row>
      <xdr:rowOff>152400</xdr:rowOff>
    </xdr:from>
    <xdr:to>
      <xdr:col>5</xdr:col>
      <xdr:colOff>523875</xdr:colOff>
      <xdr:row>96</xdr:row>
      <xdr:rowOff>95250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190500</xdr:colOff>
      <xdr:row>84</xdr:row>
      <xdr:rowOff>85724</xdr:rowOff>
    </xdr:from>
    <xdr:to>
      <xdr:col>11</xdr:col>
      <xdr:colOff>476250</xdr:colOff>
      <xdr:row>84</xdr:row>
      <xdr:rowOff>131443</xdr:rowOff>
    </xdr:to>
    <xdr:pic>
      <xdr:nvPicPr>
        <xdr:cNvPr id="4" name="Imagem 3" descr="j0422499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6803" t="27782" r="28338" b="69781"/>
        <a:stretch>
          <a:fillRect/>
        </a:stretch>
      </xdr:blipFill>
      <xdr:spPr>
        <a:xfrm flipV="1">
          <a:off x="5772150" y="13896974"/>
          <a:ext cx="2724150" cy="457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1157218</xdr:colOff>
      <xdr:row>16</xdr:row>
      <xdr:rowOff>133350</xdr:rowOff>
    </xdr:from>
    <xdr:to>
      <xdr:col>10</xdr:col>
      <xdr:colOff>57150</xdr:colOff>
      <xdr:row>50</xdr:row>
      <xdr:rowOff>85725</xdr:rowOff>
    </xdr:to>
    <xdr:pic>
      <xdr:nvPicPr>
        <xdr:cNvPr id="4" name="Imagem 3" descr="DADO 01.bmp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7218" y="2838450"/>
          <a:ext cx="6310382" cy="5457825"/>
        </a:xfrm>
        <a:prstGeom prst="rect">
          <a:avLst/>
        </a:prstGeom>
        <a:ln w="25400" cmpd="sng"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  <a:alpha val="35000"/>
                </a:schemeClr>
              </a:gs>
            </a:gsLst>
            <a:lin ang="5400000" scaled="0"/>
          </a:gra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181</xdr:row>
      <xdr:rowOff>19050</xdr:rowOff>
    </xdr:from>
    <xdr:to>
      <xdr:col>10</xdr:col>
      <xdr:colOff>19050</xdr:colOff>
      <xdr:row>204</xdr:row>
      <xdr:rowOff>9525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81</xdr:row>
      <xdr:rowOff>122380</xdr:rowOff>
    </xdr:from>
    <xdr:ext cx="4597400" cy="4094019"/>
    <xdr:pic>
      <xdr:nvPicPr>
        <xdr:cNvPr id="2" name="image3.jpg">
          <a:extLst>
            <a:ext uri="{FF2B5EF4-FFF2-40B4-BE49-F238E27FC236}">
              <a16:creationId xmlns:a16="http://schemas.microsoft.com/office/drawing/2014/main" id="{1B833166-9049-0A45-BA3D-F5E9192ED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3774880"/>
          <a:ext cx="4597400" cy="409401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78509</xdr:colOff>
      <xdr:row>28</xdr:row>
      <xdr:rowOff>63500</xdr:rowOff>
    </xdr:from>
    <xdr:ext cx="4569621" cy="4347020"/>
    <xdr:pic>
      <xdr:nvPicPr>
        <xdr:cNvPr id="3" name="image1.jpg">
          <a:extLst>
            <a:ext uri="{FF2B5EF4-FFF2-40B4-BE49-F238E27FC236}">
              <a16:creationId xmlns:a16="http://schemas.microsoft.com/office/drawing/2014/main" id="{6D7969F3-5790-C642-B122-10503F4D0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9" y="4965700"/>
          <a:ext cx="4569621" cy="434702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78508</xdr:colOff>
      <xdr:row>55</xdr:row>
      <xdr:rowOff>16740</xdr:rowOff>
    </xdr:from>
    <xdr:ext cx="4583511" cy="4324020"/>
    <xdr:pic>
      <xdr:nvPicPr>
        <xdr:cNvPr id="4" name="image2.jpg">
          <a:extLst>
            <a:ext uri="{FF2B5EF4-FFF2-40B4-BE49-F238E27FC236}">
              <a16:creationId xmlns:a16="http://schemas.microsoft.com/office/drawing/2014/main" id="{3D32ABBE-A45A-0140-A808-2826FE57DAB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8508" y="9376640"/>
          <a:ext cx="4583511" cy="432402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181</xdr:row>
      <xdr:rowOff>19050</xdr:rowOff>
    </xdr:from>
    <xdr:to>
      <xdr:col>10</xdr:col>
      <xdr:colOff>19050</xdr:colOff>
      <xdr:row>204</xdr:row>
      <xdr:rowOff>9525</xdr:rowOff>
    </xdr:to>
    <xdr:graphicFrame macro="">
      <xdr:nvGraphicFramePr>
        <xdr:cNvPr id="1035" name="Chart 11">
          <a:extLst>
            <a:ext uri="{FF2B5EF4-FFF2-40B4-BE49-F238E27FC236}">
              <a16:creationId xmlns:a16="http://schemas.microsoft.com/office/drawing/2014/main" id="{00000000-0008-0000-0800-00000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08"/>
  <sheetViews>
    <sheetView topLeftCell="A151" zoomScale="210" workbookViewId="0">
      <selection activeCell="M172" sqref="M172:N172"/>
    </sheetView>
  </sheetViews>
  <sheetFormatPr baseColWidth="10" defaultColWidth="8.83203125" defaultRowHeight="13" x14ac:dyDescent="0.15"/>
  <cols>
    <col min="1" max="1" width="28.83203125" customWidth="1"/>
    <col min="2" max="2" width="11.5" customWidth="1"/>
  </cols>
  <sheetData>
    <row r="1" spans="1:14" ht="15" thickTop="1" thickBot="1" x14ac:dyDescent="0.2">
      <c r="A1" s="144" t="s">
        <v>15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6"/>
    </row>
    <row r="2" spans="1:14" ht="15" thickTop="1" thickBot="1" x14ac:dyDescent="0.2">
      <c r="A2" s="147" t="s">
        <v>16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</row>
    <row r="3" spans="1:14" ht="15" thickTop="1" thickBo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" thickTop="1" thickBot="1" x14ac:dyDescent="0.2">
      <c r="A4" s="52" t="s">
        <v>17</v>
      </c>
      <c r="B4" s="150" t="s">
        <v>18</v>
      </c>
      <c r="C4" s="151"/>
      <c r="D4" s="151"/>
      <c r="E4" s="151"/>
      <c r="F4" s="152"/>
      <c r="G4" s="150" t="s">
        <v>10</v>
      </c>
      <c r="H4" s="151"/>
      <c r="I4" s="151"/>
      <c r="J4" s="152"/>
      <c r="K4" s="153"/>
      <c r="L4" s="154"/>
      <c r="M4" s="53" t="s">
        <v>19</v>
      </c>
      <c r="N4" s="35"/>
    </row>
    <row r="5" spans="1:14" ht="14" thickTop="1" x14ac:dyDescent="0.15">
      <c r="A5" s="55"/>
      <c r="B5" s="56"/>
      <c r="C5" s="56"/>
      <c r="D5" s="56"/>
      <c r="E5" s="56"/>
      <c r="F5" s="56"/>
      <c r="G5" s="56"/>
      <c r="H5" s="56"/>
      <c r="I5" s="56"/>
      <c r="J5" s="56"/>
      <c r="K5" s="57"/>
      <c r="L5" s="57"/>
      <c r="M5" s="54"/>
      <c r="N5" s="35"/>
    </row>
    <row r="6" spans="1:14" x14ac:dyDescent="0.15">
      <c r="A6" s="143" t="s">
        <v>33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 ht="16" x14ac:dyDescent="0.2">
      <c r="A7" s="68" t="s">
        <v>115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</row>
    <row r="8" spans="1:14" ht="16" x14ac:dyDescent="0.2">
      <c r="A8" s="68" t="s">
        <v>79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ht="16" x14ac:dyDescent="0.2">
      <c r="A9" s="68" t="s">
        <v>80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ht="18" x14ac:dyDescent="0.25">
      <c r="A10" s="68" t="s">
        <v>81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ht="16" x14ac:dyDescent="0.2">
      <c r="A11" s="68" t="s">
        <v>116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ht="16" x14ac:dyDescent="0.2">
      <c r="A12" s="68" t="s">
        <v>117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18" x14ac:dyDescent="0.25">
      <c r="A13" s="68" t="s">
        <v>118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" x14ac:dyDescent="0.2">
      <c r="A14" s="68" t="s">
        <v>91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ht="16" x14ac:dyDescent="0.2">
      <c r="A15" s="68" t="s">
        <v>82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16" x14ac:dyDescent="0.2">
      <c r="A16" s="68" t="s">
        <v>193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16" x14ac:dyDescent="0.2">
      <c r="A17" s="68" t="s">
        <v>194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16" x14ac:dyDescent="0.2">
      <c r="A18" s="68" t="s">
        <v>195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16" x14ac:dyDescent="0.2">
      <c r="A19" s="68" t="s">
        <v>196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</row>
    <row r="20" spans="1:14" ht="16" x14ac:dyDescent="0.2">
      <c r="A20" s="68" t="s">
        <v>197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</row>
    <row r="21" spans="1:14" ht="16" x14ac:dyDescent="0.2">
      <c r="A21" s="68" t="s">
        <v>85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14" ht="16" x14ac:dyDescent="0.2">
      <c r="A22" s="68" t="s">
        <v>198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</row>
    <row r="23" spans="1:14" ht="16" x14ac:dyDescent="0.2">
      <c r="A23" s="68" t="s">
        <v>199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</row>
    <row r="24" spans="1:14" ht="16" x14ac:dyDescent="0.2">
      <c r="A24" s="68" t="s">
        <v>200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</row>
    <row r="25" spans="1:14" ht="16" x14ac:dyDescent="0.2">
      <c r="A25" s="68" t="s">
        <v>201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</row>
    <row r="26" spans="1:14" ht="16" x14ac:dyDescent="0.2">
      <c r="A26" s="68" t="s">
        <v>202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</row>
    <row r="27" spans="1:14" ht="16" x14ac:dyDescent="0.2">
      <c r="A27" s="68" t="s">
        <v>93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</row>
    <row r="28" spans="1:14" ht="16" x14ac:dyDescent="0.2">
      <c r="A28" s="68" t="s">
        <v>94</v>
      </c>
      <c r="B28" s="68"/>
      <c r="C28" s="68"/>
      <c r="D28" s="68"/>
      <c r="E28" s="68"/>
      <c r="F28" s="68"/>
      <c r="G28" s="68"/>
      <c r="H28" s="68"/>
      <c r="I28" s="121"/>
      <c r="J28" s="121"/>
      <c r="K28" s="121"/>
      <c r="L28" s="121"/>
      <c r="M28" s="121"/>
      <c r="N28" s="121"/>
    </row>
    <row r="29" spans="1:14" ht="16" x14ac:dyDescent="0.2">
      <c r="A29" s="68" t="s">
        <v>203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</row>
    <row r="30" spans="1:14" ht="16" x14ac:dyDescent="0.2">
      <c r="A30" s="68" t="s">
        <v>204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</row>
    <row r="31" spans="1:14" x14ac:dyDescent="0.15">
      <c r="A31" s="58" t="s">
        <v>205</v>
      </c>
      <c r="B31" s="58"/>
      <c r="C31" s="58"/>
      <c r="D31" s="58"/>
      <c r="E31" s="58"/>
      <c r="F31" s="58"/>
      <c r="G31" s="58"/>
      <c r="H31" s="58"/>
      <c r="I31" s="58"/>
      <c r="J31" s="58"/>
      <c r="K31" s="121"/>
      <c r="L31" s="121"/>
      <c r="M31" s="121"/>
      <c r="N31" s="121"/>
    </row>
    <row r="32" spans="1:14" ht="16" x14ac:dyDescent="0.2">
      <c r="A32" s="68" t="s">
        <v>98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</row>
    <row r="33" spans="1:14" x14ac:dyDescent="0.15">
      <c r="A33" s="58" t="s">
        <v>99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</row>
    <row r="34" spans="1:14" ht="16" x14ac:dyDescent="0.2">
      <c r="A34" s="68" t="s">
        <v>206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</row>
    <row r="35" spans="1:14" x14ac:dyDescent="0.15">
      <c r="A35" s="58" t="s">
        <v>207</v>
      </c>
      <c r="B35" s="58"/>
      <c r="C35" s="58"/>
      <c r="D35" s="58"/>
      <c r="E35" s="58"/>
      <c r="F35" s="121"/>
      <c r="G35" s="121"/>
      <c r="H35" s="121"/>
      <c r="I35" s="121"/>
      <c r="J35" s="121"/>
      <c r="K35" s="121"/>
      <c r="L35" s="121"/>
      <c r="M35" s="121"/>
      <c r="N35" s="121"/>
    </row>
    <row r="36" spans="1:14" ht="16" x14ac:dyDescent="0.2">
      <c r="A36" s="68" t="s">
        <v>102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</row>
    <row r="37" spans="1:14" ht="16" x14ac:dyDescent="0.2">
      <c r="A37" s="68" t="s">
        <v>103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</row>
    <row r="38" spans="1:14" ht="16" x14ac:dyDescent="0.2">
      <c r="A38" s="68" t="s">
        <v>104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</row>
    <row r="39" spans="1:14" ht="16" x14ac:dyDescent="0.2">
      <c r="A39" s="68" t="s">
        <v>105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</row>
    <row r="40" spans="1:14" ht="16" x14ac:dyDescent="0.2">
      <c r="A40" s="68" t="s">
        <v>208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</row>
    <row r="41" spans="1:14" ht="16" x14ac:dyDescent="0.2">
      <c r="A41" s="68" t="s">
        <v>107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</row>
    <row r="42" spans="1:14" ht="16" x14ac:dyDescent="0.2">
      <c r="A42" s="68" t="s">
        <v>209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</row>
    <row r="43" spans="1:14" ht="16" x14ac:dyDescent="0.2">
      <c r="A43" s="68" t="s">
        <v>109</v>
      </c>
      <c r="B43" s="121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</row>
    <row r="44" spans="1:14" x14ac:dyDescent="0.15">
      <c r="A44" s="58" t="s">
        <v>110</v>
      </c>
      <c r="B44" s="58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</row>
    <row r="45" spans="1:14" ht="16" x14ac:dyDescent="0.2">
      <c r="A45" s="68" t="s">
        <v>111</v>
      </c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</row>
    <row r="46" spans="1:14" ht="16" x14ac:dyDescent="0.2">
      <c r="A46" s="68" t="s">
        <v>112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</row>
    <row r="47" spans="1:14" ht="16" x14ac:dyDescent="0.2">
      <c r="A47" s="68" t="s">
        <v>113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</row>
    <row r="48" spans="1:14" ht="16" x14ac:dyDescent="0.2">
      <c r="A48" s="68" t="s">
        <v>210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</row>
    <row r="49" spans="1:14" x14ac:dyDescent="0.15">
      <c r="A49" s="121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</row>
    <row r="50" spans="1:14" x14ac:dyDescent="0.15">
      <c r="A50" s="105" t="s">
        <v>182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7"/>
    </row>
    <row r="51" spans="1:14" x14ac:dyDescent="0.15">
      <c r="A51" s="105" t="s">
        <v>183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7"/>
    </row>
    <row r="52" spans="1:14" x14ac:dyDescent="0.15">
      <c r="A52" s="105" t="s">
        <v>184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7"/>
    </row>
    <row r="53" spans="1:14" x14ac:dyDescent="0.15">
      <c r="A53" s="105" t="s">
        <v>211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7"/>
    </row>
    <row r="54" spans="1:14" x14ac:dyDescent="0.15">
      <c r="A54" s="105" t="s">
        <v>186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7"/>
    </row>
    <row r="55" spans="1:14" ht="14" thickBot="1" x14ac:dyDescent="0.2"/>
    <row r="56" spans="1:14" ht="15" thickTop="1" thickBot="1" x14ac:dyDescent="0.2">
      <c r="C56" s="141" t="s">
        <v>11</v>
      </c>
      <c r="D56" s="142"/>
      <c r="E56" s="141" t="s">
        <v>12</v>
      </c>
      <c r="F56" s="142"/>
      <c r="G56" s="141" t="s">
        <v>2</v>
      </c>
      <c r="H56" s="142"/>
      <c r="I56" s="141" t="s">
        <v>13</v>
      </c>
      <c r="J56" s="142"/>
      <c r="K56" s="141" t="s">
        <v>3</v>
      </c>
      <c r="L56" s="142"/>
      <c r="M56" s="141" t="s">
        <v>14</v>
      </c>
      <c r="N56" s="142"/>
    </row>
    <row r="57" spans="1:14" ht="14" thickTop="1" x14ac:dyDescent="0.15">
      <c r="A57" s="62" t="s">
        <v>0</v>
      </c>
      <c r="B57" s="61" t="s">
        <v>1</v>
      </c>
      <c r="C57" s="10" t="s">
        <v>5</v>
      </c>
      <c r="D57" s="24" t="s">
        <v>6</v>
      </c>
      <c r="E57" s="25" t="s">
        <v>5</v>
      </c>
      <c r="F57" s="26" t="s">
        <v>6</v>
      </c>
      <c r="G57" s="27" t="s">
        <v>5</v>
      </c>
      <c r="H57" s="28" t="s">
        <v>6</v>
      </c>
      <c r="I57" s="29" t="s">
        <v>5</v>
      </c>
      <c r="J57" s="30" t="s">
        <v>6</v>
      </c>
      <c r="K57" s="31" t="s">
        <v>5</v>
      </c>
      <c r="L57" s="32" t="s">
        <v>6</v>
      </c>
      <c r="M57" s="33" t="s">
        <v>5</v>
      </c>
      <c r="N57" s="34" t="s">
        <v>6</v>
      </c>
    </row>
    <row r="58" spans="1:14" x14ac:dyDescent="0.15">
      <c r="A58" s="37" t="s">
        <v>157</v>
      </c>
      <c r="B58" s="2">
        <v>0</v>
      </c>
      <c r="C58" s="10">
        <v>0.09</v>
      </c>
      <c r="D58" s="24">
        <f>B58*C58</f>
        <v>0</v>
      </c>
      <c r="E58" s="25">
        <v>0.02</v>
      </c>
      <c r="F58" s="26">
        <f>B58*E58</f>
        <v>0</v>
      </c>
      <c r="G58" s="27">
        <v>0.01</v>
      </c>
      <c r="H58" s="28">
        <f>B58*G58</f>
        <v>0</v>
      </c>
      <c r="I58" s="29">
        <v>0.01</v>
      </c>
      <c r="J58" s="30">
        <f>B58*I58</f>
        <v>0</v>
      </c>
      <c r="K58" s="31">
        <v>0.01</v>
      </c>
      <c r="L58" s="32">
        <f>B58*K58</f>
        <v>0</v>
      </c>
      <c r="M58" s="33">
        <v>0.01</v>
      </c>
      <c r="N58" s="34">
        <f>B58*M58</f>
        <v>0</v>
      </c>
    </row>
    <row r="59" spans="1:14" x14ac:dyDescent="0.15">
      <c r="A59" s="37" t="s">
        <v>158</v>
      </c>
      <c r="B59" s="2">
        <v>0</v>
      </c>
      <c r="C59" s="10">
        <v>0.99</v>
      </c>
      <c r="D59" s="24">
        <f t="shared" ref="D59:D83" si="0">B59*C59</f>
        <v>0</v>
      </c>
      <c r="E59" s="25">
        <v>0.35</v>
      </c>
      <c r="F59" s="26">
        <f t="shared" ref="F59:F83" si="1">B59*E59</f>
        <v>0</v>
      </c>
      <c r="G59" s="27">
        <v>0.1</v>
      </c>
      <c r="H59" s="28">
        <f t="shared" ref="H59:H83" si="2">B59*G59</f>
        <v>0</v>
      </c>
      <c r="I59" s="29">
        <v>0.02</v>
      </c>
      <c r="J59" s="30">
        <f t="shared" ref="J59:J83" si="3">B59*I59</f>
        <v>0</v>
      </c>
      <c r="K59" s="31">
        <v>0.01</v>
      </c>
      <c r="L59" s="32">
        <f t="shared" ref="L59:L83" si="4">B59*K59</f>
        <v>0</v>
      </c>
      <c r="M59" s="33">
        <v>0.01</v>
      </c>
      <c r="N59" s="34">
        <f t="shared" ref="N59:N83" si="5">B59*M59</f>
        <v>0</v>
      </c>
    </row>
    <row r="60" spans="1:14" x14ac:dyDescent="0.15">
      <c r="A60" s="37" t="s">
        <v>159</v>
      </c>
      <c r="B60" s="2">
        <v>0</v>
      </c>
      <c r="C60" s="10">
        <v>0.38</v>
      </c>
      <c r="D60" s="24">
        <f t="shared" si="0"/>
        <v>0</v>
      </c>
      <c r="E60" s="25">
        <v>0.96</v>
      </c>
      <c r="F60" s="26">
        <f t="shared" si="1"/>
        <v>0</v>
      </c>
      <c r="G60" s="27">
        <v>0.36</v>
      </c>
      <c r="H60" s="28">
        <f t="shared" si="2"/>
        <v>0</v>
      </c>
      <c r="I60" s="29">
        <v>0.11</v>
      </c>
      <c r="J60" s="30">
        <f t="shared" si="3"/>
        <v>0</v>
      </c>
      <c r="K60" s="31">
        <v>0.02</v>
      </c>
      <c r="L60" s="32">
        <f t="shared" si="4"/>
        <v>0</v>
      </c>
      <c r="M60" s="33">
        <v>0.01</v>
      </c>
      <c r="N60" s="34">
        <f t="shared" si="5"/>
        <v>0</v>
      </c>
    </row>
    <row r="61" spans="1:14" x14ac:dyDescent="0.15">
      <c r="A61" s="37" t="s">
        <v>160</v>
      </c>
      <c r="B61" s="2">
        <v>0</v>
      </c>
      <c r="C61" s="10">
        <v>0.06</v>
      </c>
      <c r="D61" s="24">
        <f t="shared" si="0"/>
        <v>0</v>
      </c>
      <c r="E61" s="25">
        <v>0.28000000000000003</v>
      </c>
      <c r="F61" s="26">
        <f t="shared" si="1"/>
        <v>0</v>
      </c>
      <c r="G61" s="27">
        <v>0.92</v>
      </c>
      <c r="H61" s="28">
        <f t="shared" si="2"/>
        <v>0</v>
      </c>
      <c r="I61" s="29">
        <v>0.63</v>
      </c>
      <c r="J61" s="30">
        <f t="shared" si="3"/>
        <v>0</v>
      </c>
      <c r="K61" s="31">
        <v>0.26</v>
      </c>
      <c r="L61" s="32">
        <f t="shared" si="4"/>
        <v>0</v>
      </c>
      <c r="M61" s="33">
        <v>0.05</v>
      </c>
      <c r="N61" s="34">
        <f t="shared" si="5"/>
        <v>0</v>
      </c>
    </row>
    <row r="62" spans="1:14" x14ac:dyDescent="0.15">
      <c r="A62" s="37" t="s">
        <v>161</v>
      </c>
      <c r="B62" s="2">
        <v>0</v>
      </c>
      <c r="C62" s="10">
        <v>0.01</v>
      </c>
      <c r="D62" s="24">
        <f t="shared" si="0"/>
        <v>0</v>
      </c>
      <c r="E62" s="25">
        <v>7.0000000000000007E-2</v>
      </c>
      <c r="F62" s="26">
        <f t="shared" si="1"/>
        <v>0</v>
      </c>
      <c r="G62" s="27">
        <v>0.44</v>
      </c>
      <c r="H62" s="28">
        <f t="shared" si="2"/>
        <v>0</v>
      </c>
      <c r="I62" s="29">
        <v>0.94</v>
      </c>
      <c r="J62" s="30">
        <f t="shared" si="3"/>
        <v>0</v>
      </c>
      <c r="K62" s="31">
        <v>0.3</v>
      </c>
      <c r="L62" s="32">
        <f t="shared" si="4"/>
        <v>0</v>
      </c>
      <c r="M62" s="33">
        <v>0.12</v>
      </c>
      <c r="N62" s="34">
        <f t="shared" si="5"/>
        <v>0</v>
      </c>
    </row>
    <row r="63" spans="1:14" x14ac:dyDescent="0.15">
      <c r="A63" s="37" t="s">
        <v>162</v>
      </c>
      <c r="B63" s="2">
        <v>0</v>
      </c>
      <c r="C63" s="10">
        <v>0.01</v>
      </c>
      <c r="D63" s="24">
        <f t="shared" si="0"/>
        <v>0</v>
      </c>
      <c r="E63" s="25">
        <v>0.05</v>
      </c>
      <c r="F63" s="26">
        <f t="shared" si="1"/>
        <v>0</v>
      </c>
      <c r="G63" s="27">
        <v>0.25</v>
      </c>
      <c r="H63" s="28">
        <f t="shared" si="2"/>
        <v>0</v>
      </c>
      <c r="I63" s="29">
        <v>0.72</v>
      </c>
      <c r="J63" s="30">
        <f t="shared" si="3"/>
        <v>0</v>
      </c>
      <c r="K63" s="31">
        <v>0.95</v>
      </c>
      <c r="L63" s="32">
        <f t="shared" si="4"/>
        <v>0</v>
      </c>
      <c r="M63" s="33">
        <v>0.76</v>
      </c>
      <c r="N63" s="34">
        <f t="shared" si="5"/>
        <v>0</v>
      </c>
    </row>
    <row r="64" spans="1:14" x14ac:dyDescent="0.15">
      <c r="A64" s="37" t="s">
        <v>163</v>
      </c>
      <c r="B64" s="2">
        <v>0</v>
      </c>
      <c r="C64" s="10">
        <v>0.01</v>
      </c>
      <c r="D64" s="24">
        <f t="shared" si="0"/>
        <v>0</v>
      </c>
      <c r="E64" s="25">
        <v>0.01</v>
      </c>
      <c r="F64" s="26">
        <f t="shared" si="1"/>
        <v>0</v>
      </c>
      <c r="G64" s="27">
        <v>0.04</v>
      </c>
      <c r="H64" s="28">
        <f t="shared" si="2"/>
        <v>0</v>
      </c>
      <c r="I64" s="29">
        <v>0.15</v>
      </c>
      <c r="J64" s="30">
        <f t="shared" si="3"/>
        <v>0</v>
      </c>
      <c r="K64" s="31">
        <v>0.47</v>
      </c>
      <c r="L64" s="32">
        <f t="shared" si="4"/>
        <v>0</v>
      </c>
      <c r="M64" s="33">
        <v>0.86</v>
      </c>
      <c r="N64" s="34">
        <f t="shared" si="5"/>
        <v>0</v>
      </c>
    </row>
    <row r="65" spans="1:14" x14ac:dyDescent="0.15">
      <c r="A65" s="37" t="s">
        <v>164</v>
      </c>
      <c r="B65" s="2">
        <v>0</v>
      </c>
      <c r="C65" s="10">
        <v>0.8</v>
      </c>
      <c r="D65" s="24">
        <f>B65*C65</f>
        <v>0</v>
      </c>
      <c r="E65" s="25">
        <v>0.57999999999999996</v>
      </c>
      <c r="F65" s="26">
        <f>B65*E65</f>
        <v>0</v>
      </c>
      <c r="G65" s="27">
        <v>0.27</v>
      </c>
      <c r="H65" s="28">
        <f>B65*G65</f>
        <v>0</v>
      </c>
      <c r="I65" s="29">
        <v>0.14000000000000001</v>
      </c>
      <c r="J65" s="30">
        <f>B65*I65</f>
        <v>0</v>
      </c>
      <c r="K65" s="31">
        <v>0.12</v>
      </c>
      <c r="L65" s="32">
        <f>B65*K65</f>
        <v>0</v>
      </c>
      <c r="M65" s="33">
        <v>0.1</v>
      </c>
      <c r="N65" s="34">
        <f>B65*M65</f>
        <v>0</v>
      </c>
    </row>
    <row r="66" spans="1:14" x14ac:dyDescent="0.15">
      <c r="A66" s="37" t="s">
        <v>165</v>
      </c>
      <c r="B66" s="2">
        <v>0</v>
      </c>
      <c r="C66" s="10">
        <v>0.98</v>
      </c>
      <c r="D66" s="24">
        <f>B66*C66</f>
        <v>0</v>
      </c>
      <c r="E66" s="25">
        <v>0.88</v>
      </c>
      <c r="F66" s="26">
        <f>B66*E66</f>
        <v>0</v>
      </c>
      <c r="G66" s="27">
        <v>0.52</v>
      </c>
      <c r="H66" s="28">
        <f>B66*G66</f>
        <v>0</v>
      </c>
      <c r="I66" s="29">
        <v>0.21</v>
      </c>
      <c r="J66" s="30">
        <f>B66*I66</f>
        <v>0</v>
      </c>
      <c r="K66" s="31">
        <v>0.16</v>
      </c>
      <c r="L66" s="32">
        <f>B66*K66</f>
        <v>0</v>
      </c>
      <c r="M66" s="33">
        <v>0.14000000000000001</v>
      </c>
      <c r="N66" s="34">
        <f>B66*M66</f>
        <v>0</v>
      </c>
    </row>
    <row r="67" spans="1:14" x14ac:dyDescent="0.15">
      <c r="A67" s="37" t="s">
        <v>166</v>
      </c>
      <c r="B67" s="2">
        <v>0</v>
      </c>
      <c r="C67" s="10">
        <v>0.78</v>
      </c>
      <c r="D67" s="24">
        <f>B67*C67</f>
        <v>0</v>
      </c>
      <c r="E67" s="25">
        <v>0.98</v>
      </c>
      <c r="F67" s="26">
        <f>B67*E67</f>
        <v>0</v>
      </c>
      <c r="G67" s="27">
        <v>0.68</v>
      </c>
      <c r="H67" s="28">
        <f>B67*G67</f>
        <v>0</v>
      </c>
      <c r="I67" s="29">
        <v>0.27</v>
      </c>
      <c r="J67" s="30">
        <f>B67*I67</f>
        <v>0</v>
      </c>
      <c r="K67" s="31">
        <v>0.16</v>
      </c>
      <c r="L67" s="32">
        <f>B67*K67</f>
        <v>0</v>
      </c>
      <c r="M67" s="33">
        <v>0.12</v>
      </c>
      <c r="N67" s="34">
        <f>B67*M67</f>
        <v>0</v>
      </c>
    </row>
    <row r="68" spans="1:14" x14ac:dyDescent="0.15">
      <c r="A68" s="37" t="s">
        <v>167</v>
      </c>
      <c r="B68" s="2">
        <v>0</v>
      </c>
      <c r="C68" s="10">
        <v>0.78</v>
      </c>
      <c r="D68" s="24">
        <f>B68*C68</f>
        <v>0</v>
      </c>
      <c r="E68" s="25">
        <v>0.98</v>
      </c>
      <c r="F68" s="26">
        <f>B68*E68</f>
        <v>0</v>
      </c>
      <c r="G68" s="27">
        <v>0.95</v>
      </c>
      <c r="H68" s="28">
        <f>B68*G68</f>
        <v>0</v>
      </c>
      <c r="I68" s="29">
        <v>0.53</v>
      </c>
      <c r="J68" s="30">
        <f>B68*I68</f>
        <v>0</v>
      </c>
      <c r="K68" s="31">
        <v>0.32</v>
      </c>
      <c r="L68" s="32">
        <f>B68*K68</f>
        <v>0</v>
      </c>
      <c r="M68" s="33">
        <v>0.27</v>
      </c>
      <c r="N68" s="34">
        <f>B68*M68</f>
        <v>0</v>
      </c>
    </row>
    <row r="69" spans="1:14" x14ac:dyDescent="0.15">
      <c r="A69" s="37" t="s">
        <v>188</v>
      </c>
      <c r="B69" s="2">
        <v>0</v>
      </c>
      <c r="C69" s="10">
        <v>0.67</v>
      </c>
      <c r="D69" s="24">
        <f>B69*C69</f>
        <v>0</v>
      </c>
      <c r="E69" s="25">
        <v>1</v>
      </c>
      <c r="F69" s="26">
        <f>B69*E69</f>
        <v>0</v>
      </c>
      <c r="G69" s="27">
        <v>0.98</v>
      </c>
      <c r="H69" s="28">
        <f>B69*G69</f>
        <v>0</v>
      </c>
      <c r="I69" s="29">
        <v>0.93</v>
      </c>
      <c r="J69" s="30">
        <f>B69*I69</f>
        <v>0</v>
      </c>
      <c r="K69" s="31">
        <v>0.98</v>
      </c>
      <c r="L69" s="32">
        <f>B69*K69</f>
        <v>0</v>
      </c>
      <c r="M69" s="33">
        <v>0.96</v>
      </c>
      <c r="N69" s="34">
        <f>B69*M69</f>
        <v>0</v>
      </c>
    </row>
    <row r="70" spans="1:14" x14ac:dyDescent="0.15">
      <c r="A70" s="36" t="s">
        <v>168</v>
      </c>
      <c r="B70" s="2">
        <v>0</v>
      </c>
      <c r="C70" s="10">
        <v>0.25</v>
      </c>
      <c r="D70" s="24">
        <f t="shared" si="0"/>
        <v>0</v>
      </c>
      <c r="E70" s="25">
        <v>0.3</v>
      </c>
      <c r="F70" s="26">
        <f t="shared" si="1"/>
        <v>0</v>
      </c>
      <c r="G70" s="27">
        <v>0.33</v>
      </c>
      <c r="H70" s="28">
        <f t="shared" si="2"/>
        <v>0</v>
      </c>
      <c r="I70" s="29">
        <v>0.22</v>
      </c>
      <c r="J70" s="30">
        <f t="shared" si="3"/>
        <v>0</v>
      </c>
      <c r="K70" s="31">
        <v>0.2</v>
      </c>
      <c r="L70" s="32">
        <f t="shared" si="4"/>
        <v>0</v>
      </c>
      <c r="M70" s="33">
        <v>0.21</v>
      </c>
      <c r="N70" s="34">
        <f t="shared" si="5"/>
        <v>0</v>
      </c>
    </row>
    <row r="71" spans="1:14" x14ac:dyDescent="0.15">
      <c r="A71" s="36" t="s">
        <v>169</v>
      </c>
      <c r="B71" s="2">
        <v>0</v>
      </c>
      <c r="C71" s="10">
        <v>0.25</v>
      </c>
      <c r="D71" s="24">
        <f t="shared" si="0"/>
        <v>0</v>
      </c>
      <c r="E71" s="25">
        <v>0.3</v>
      </c>
      <c r="F71" s="26">
        <f t="shared" si="1"/>
        <v>0</v>
      </c>
      <c r="G71" s="27">
        <v>0.33</v>
      </c>
      <c r="H71" s="28">
        <f t="shared" si="2"/>
        <v>0</v>
      </c>
      <c r="I71" s="29">
        <v>0.22</v>
      </c>
      <c r="J71" s="30">
        <f t="shared" si="3"/>
        <v>0</v>
      </c>
      <c r="K71" s="31">
        <v>0.2</v>
      </c>
      <c r="L71" s="32">
        <f t="shared" si="4"/>
        <v>0</v>
      </c>
      <c r="M71" s="33">
        <v>0.21</v>
      </c>
      <c r="N71" s="34">
        <f t="shared" si="5"/>
        <v>0</v>
      </c>
    </row>
    <row r="72" spans="1:14" x14ac:dyDescent="0.15">
      <c r="A72" s="36" t="s">
        <v>170</v>
      </c>
      <c r="B72" s="2">
        <v>0</v>
      </c>
      <c r="C72" s="10">
        <v>0.35</v>
      </c>
      <c r="D72" s="24">
        <f t="shared" si="0"/>
        <v>0</v>
      </c>
      <c r="E72" s="25">
        <v>0.38</v>
      </c>
      <c r="F72" s="26">
        <f t="shared" si="1"/>
        <v>0</v>
      </c>
      <c r="G72" s="27">
        <v>0.32</v>
      </c>
      <c r="H72" s="28">
        <f t="shared" si="2"/>
        <v>0</v>
      </c>
      <c r="I72" s="29">
        <v>0.28000000000000003</v>
      </c>
      <c r="J72" s="30">
        <f t="shared" si="3"/>
        <v>0</v>
      </c>
      <c r="K72" s="31">
        <v>0.22</v>
      </c>
      <c r="L72" s="32">
        <f t="shared" si="4"/>
        <v>0</v>
      </c>
      <c r="M72" s="33">
        <v>0.2</v>
      </c>
      <c r="N72" s="34">
        <f t="shared" si="5"/>
        <v>0</v>
      </c>
    </row>
    <row r="73" spans="1:14" x14ac:dyDescent="0.15">
      <c r="A73" s="36" t="s">
        <v>171</v>
      </c>
      <c r="B73" s="2">
        <v>0</v>
      </c>
      <c r="C73" s="10">
        <v>0.35</v>
      </c>
      <c r="D73" s="24">
        <f t="shared" si="0"/>
        <v>0</v>
      </c>
      <c r="E73" s="25">
        <v>0.38</v>
      </c>
      <c r="F73" s="26">
        <f t="shared" si="1"/>
        <v>0</v>
      </c>
      <c r="G73" s="27">
        <v>0.32</v>
      </c>
      <c r="H73" s="28">
        <f t="shared" si="2"/>
        <v>0</v>
      </c>
      <c r="I73" s="29">
        <v>0.28000000000000003</v>
      </c>
      <c r="J73" s="30">
        <f t="shared" si="3"/>
        <v>0</v>
      </c>
      <c r="K73" s="31">
        <v>0.22</v>
      </c>
      <c r="L73" s="32">
        <f t="shared" si="4"/>
        <v>0</v>
      </c>
      <c r="M73" s="33">
        <v>0.2</v>
      </c>
      <c r="N73" s="34">
        <f t="shared" si="5"/>
        <v>0</v>
      </c>
    </row>
    <row r="74" spans="1:14" x14ac:dyDescent="0.15">
      <c r="A74" s="36" t="s">
        <v>172</v>
      </c>
      <c r="B74" s="2">
        <v>0</v>
      </c>
      <c r="C74" s="10">
        <v>0.23</v>
      </c>
      <c r="D74" s="24">
        <f t="shared" si="0"/>
        <v>0</v>
      </c>
      <c r="E74" s="25">
        <v>0.24</v>
      </c>
      <c r="F74" s="26">
        <f t="shared" si="1"/>
        <v>0</v>
      </c>
      <c r="G74" s="27">
        <v>0.35</v>
      </c>
      <c r="H74" s="28">
        <f t="shared" si="2"/>
        <v>0</v>
      </c>
      <c r="I74" s="29">
        <v>0.23</v>
      </c>
      <c r="J74" s="30">
        <f t="shared" si="3"/>
        <v>0</v>
      </c>
      <c r="K74" s="31">
        <v>0.2</v>
      </c>
      <c r="L74" s="32">
        <f t="shared" si="4"/>
        <v>0</v>
      </c>
      <c r="M74" s="33">
        <v>0.2</v>
      </c>
      <c r="N74" s="34">
        <f t="shared" si="5"/>
        <v>0</v>
      </c>
    </row>
    <row r="75" spans="1:14" x14ac:dyDescent="0.15">
      <c r="A75" s="36" t="s">
        <v>173</v>
      </c>
      <c r="B75" s="2">
        <v>0</v>
      </c>
      <c r="C75" s="10">
        <v>0.23</v>
      </c>
      <c r="D75" s="24">
        <f t="shared" si="0"/>
        <v>0</v>
      </c>
      <c r="E75" s="25">
        <v>0.24</v>
      </c>
      <c r="F75" s="26">
        <f t="shared" si="1"/>
        <v>0</v>
      </c>
      <c r="G75" s="27">
        <v>0.35</v>
      </c>
      <c r="H75" s="28">
        <f t="shared" si="2"/>
        <v>0</v>
      </c>
      <c r="I75" s="29">
        <v>0.23</v>
      </c>
      <c r="J75" s="30">
        <f t="shared" si="3"/>
        <v>0</v>
      </c>
      <c r="K75" s="31">
        <v>0.2</v>
      </c>
      <c r="L75" s="32">
        <f t="shared" si="4"/>
        <v>0</v>
      </c>
      <c r="M75" s="33">
        <v>0.2</v>
      </c>
      <c r="N75" s="34">
        <f t="shared" si="5"/>
        <v>0</v>
      </c>
    </row>
    <row r="76" spans="1:14" x14ac:dyDescent="0.15">
      <c r="A76" s="36" t="s">
        <v>174</v>
      </c>
      <c r="B76" s="2">
        <v>0</v>
      </c>
      <c r="C76" s="10">
        <v>0.23</v>
      </c>
      <c r="D76" s="24">
        <f t="shared" si="0"/>
        <v>0</v>
      </c>
      <c r="E76" s="25">
        <v>0.24</v>
      </c>
      <c r="F76" s="26">
        <f t="shared" si="1"/>
        <v>0</v>
      </c>
      <c r="G76" s="27">
        <v>0.35</v>
      </c>
      <c r="H76" s="28">
        <f t="shared" si="2"/>
        <v>0</v>
      </c>
      <c r="I76" s="29">
        <v>0.23</v>
      </c>
      <c r="J76" s="30">
        <f t="shared" si="3"/>
        <v>0</v>
      </c>
      <c r="K76" s="31">
        <v>0.2</v>
      </c>
      <c r="L76" s="32">
        <f t="shared" si="4"/>
        <v>0</v>
      </c>
      <c r="M76" s="33">
        <v>0.2</v>
      </c>
      <c r="N76" s="34">
        <f t="shared" si="5"/>
        <v>0</v>
      </c>
    </row>
    <row r="77" spans="1:14" x14ac:dyDescent="0.15">
      <c r="A77" s="36" t="s">
        <v>175</v>
      </c>
      <c r="B77" s="2">
        <v>0</v>
      </c>
      <c r="C77" s="10">
        <v>0.12</v>
      </c>
      <c r="D77" s="24">
        <f t="shared" si="0"/>
        <v>0</v>
      </c>
      <c r="E77" s="25">
        <v>0.1</v>
      </c>
      <c r="F77" s="26">
        <f t="shared" si="1"/>
        <v>0</v>
      </c>
      <c r="G77" s="27">
        <v>0.14000000000000001</v>
      </c>
      <c r="H77" s="28">
        <f t="shared" si="2"/>
        <v>0</v>
      </c>
      <c r="I77" s="29">
        <v>0.22</v>
      </c>
      <c r="J77" s="30">
        <f t="shared" si="3"/>
        <v>0</v>
      </c>
      <c r="K77" s="31">
        <v>0.06</v>
      </c>
      <c r="L77" s="32">
        <f t="shared" si="4"/>
        <v>0</v>
      </c>
      <c r="M77" s="33">
        <v>0.12</v>
      </c>
      <c r="N77" s="34">
        <f t="shared" si="5"/>
        <v>0</v>
      </c>
    </row>
    <row r="78" spans="1:14" x14ac:dyDescent="0.15">
      <c r="A78" s="36" t="s">
        <v>176</v>
      </c>
      <c r="B78" s="2">
        <v>0</v>
      </c>
      <c r="C78" s="10">
        <v>0.12</v>
      </c>
      <c r="D78" s="24">
        <f t="shared" si="0"/>
        <v>0</v>
      </c>
      <c r="E78" s="25">
        <v>0.1</v>
      </c>
      <c r="F78" s="26">
        <f t="shared" si="1"/>
        <v>0</v>
      </c>
      <c r="G78" s="27">
        <v>0.14000000000000001</v>
      </c>
      <c r="H78" s="28">
        <f t="shared" si="2"/>
        <v>0</v>
      </c>
      <c r="I78" s="29">
        <v>0.22</v>
      </c>
      <c r="J78" s="30">
        <f t="shared" si="3"/>
        <v>0</v>
      </c>
      <c r="K78" s="31">
        <v>0.06</v>
      </c>
      <c r="L78" s="32">
        <f t="shared" si="4"/>
        <v>0</v>
      </c>
      <c r="M78" s="33">
        <v>0.12</v>
      </c>
      <c r="N78" s="34">
        <f t="shared" si="5"/>
        <v>0</v>
      </c>
    </row>
    <row r="79" spans="1:14" x14ac:dyDescent="0.15">
      <c r="A79" s="36" t="s">
        <v>177</v>
      </c>
      <c r="B79" s="2">
        <v>0</v>
      </c>
      <c r="C79" s="10">
        <v>0.12</v>
      </c>
      <c r="D79" s="24">
        <f t="shared" si="0"/>
        <v>0</v>
      </c>
      <c r="E79" s="25">
        <v>0.1</v>
      </c>
      <c r="F79" s="26">
        <f t="shared" si="1"/>
        <v>0</v>
      </c>
      <c r="G79" s="27">
        <v>0.14000000000000001</v>
      </c>
      <c r="H79" s="28">
        <f t="shared" si="2"/>
        <v>0</v>
      </c>
      <c r="I79" s="29">
        <v>0.22</v>
      </c>
      <c r="J79" s="30">
        <f t="shared" si="3"/>
        <v>0</v>
      </c>
      <c r="K79" s="31">
        <v>0.06</v>
      </c>
      <c r="L79" s="32">
        <f t="shared" si="4"/>
        <v>0</v>
      </c>
      <c r="M79" s="33">
        <v>0.12</v>
      </c>
      <c r="N79" s="34">
        <f t="shared" si="5"/>
        <v>0</v>
      </c>
    </row>
    <row r="80" spans="1:14" x14ac:dyDescent="0.15">
      <c r="A80" s="36" t="s">
        <v>178</v>
      </c>
      <c r="B80" s="2">
        <v>0</v>
      </c>
      <c r="C80" s="10">
        <v>0.12</v>
      </c>
      <c r="D80" s="24">
        <f t="shared" si="0"/>
        <v>0</v>
      </c>
      <c r="E80" s="25">
        <v>0.1</v>
      </c>
      <c r="F80" s="26">
        <f t="shared" si="1"/>
        <v>0</v>
      </c>
      <c r="G80" s="27">
        <v>0.14000000000000001</v>
      </c>
      <c r="H80" s="28">
        <f t="shared" si="2"/>
        <v>0</v>
      </c>
      <c r="I80" s="29">
        <v>0.22</v>
      </c>
      <c r="J80" s="30">
        <f t="shared" si="3"/>
        <v>0</v>
      </c>
      <c r="K80" s="31">
        <v>0.06</v>
      </c>
      <c r="L80" s="32">
        <f t="shared" si="4"/>
        <v>0</v>
      </c>
      <c r="M80" s="33">
        <v>0.12</v>
      </c>
      <c r="N80" s="34">
        <f t="shared" si="5"/>
        <v>0</v>
      </c>
    </row>
    <row r="81" spans="1:14" x14ac:dyDescent="0.15">
      <c r="A81" s="36" t="s">
        <v>179</v>
      </c>
      <c r="B81" s="2">
        <v>0</v>
      </c>
      <c r="C81" s="10">
        <v>0.11</v>
      </c>
      <c r="D81" s="24">
        <f t="shared" si="0"/>
        <v>0</v>
      </c>
      <c r="E81" s="25">
        <v>0.11</v>
      </c>
      <c r="F81" s="26">
        <f t="shared" si="1"/>
        <v>0</v>
      </c>
      <c r="G81" s="27">
        <v>0.15</v>
      </c>
      <c r="H81" s="28">
        <f t="shared" si="2"/>
        <v>0</v>
      </c>
      <c r="I81" s="29">
        <v>0.22</v>
      </c>
      <c r="J81" s="30">
        <f t="shared" si="3"/>
        <v>0</v>
      </c>
      <c r="K81" s="31">
        <v>0.05</v>
      </c>
      <c r="L81" s="32">
        <f t="shared" si="4"/>
        <v>0</v>
      </c>
      <c r="M81" s="33">
        <v>0.12</v>
      </c>
      <c r="N81" s="34">
        <f t="shared" si="5"/>
        <v>0</v>
      </c>
    </row>
    <row r="82" spans="1:14" x14ac:dyDescent="0.15">
      <c r="A82" s="36" t="s">
        <v>180</v>
      </c>
      <c r="B82" s="2">
        <v>0</v>
      </c>
      <c r="C82" s="10">
        <v>0.08</v>
      </c>
      <c r="D82" s="24">
        <f t="shared" si="0"/>
        <v>0</v>
      </c>
      <c r="E82" s="25">
        <v>0.1</v>
      </c>
      <c r="F82" s="26">
        <f t="shared" si="1"/>
        <v>0</v>
      </c>
      <c r="G82" s="27">
        <v>0.12</v>
      </c>
      <c r="H82" s="28">
        <f t="shared" si="2"/>
        <v>0</v>
      </c>
      <c r="I82" s="29">
        <v>0.17</v>
      </c>
      <c r="J82" s="30">
        <f t="shared" si="3"/>
        <v>0</v>
      </c>
      <c r="K82" s="31">
        <v>0.06</v>
      </c>
      <c r="L82" s="32">
        <f t="shared" si="4"/>
        <v>0</v>
      </c>
      <c r="M82" s="33">
        <v>0.13</v>
      </c>
      <c r="N82" s="34">
        <f t="shared" si="5"/>
        <v>0</v>
      </c>
    </row>
    <row r="83" spans="1:14" x14ac:dyDescent="0.15">
      <c r="A83" s="36" t="s">
        <v>181</v>
      </c>
      <c r="B83" s="2">
        <v>0</v>
      </c>
      <c r="C83" s="10">
        <v>7.0000000000000007E-2</v>
      </c>
      <c r="D83" s="24">
        <f t="shared" si="0"/>
        <v>0</v>
      </c>
      <c r="E83" s="25">
        <v>0.12</v>
      </c>
      <c r="F83" s="26">
        <f t="shared" si="1"/>
        <v>0</v>
      </c>
      <c r="G83" s="27">
        <v>0.11</v>
      </c>
      <c r="H83" s="28">
        <f t="shared" si="2"/>
        <v>0</v>
      </c>
      <c r="I83" s="29">
        <v>0.15</v>
      </c>
      <c r="J83" s="30">
        <f t="shared" si="3"/>
        <v>0</v>
      </c>
      <c r="K83" s="31">
        <v>0.09</v>
      </c>
      <c r="L83" s="32">
        <f t="shared" si="4"/>
        <v>0</v>
      </c>
      <c r="M83" s="33">
        <v>0.14000000000000001</v>
      </c>
      <c r="N83" s="34">
        <f t="shared" si="5"/>
        <v>0</v>
      </c>
    </row>
    <row r="84" spans="1:14" x14ac:dyDescent="0.15">
      <c r="A84" s="1" t="s">
        <v>34</v>
      </c>
      <c r="B84" s="2">
        <v>0</v>
      </c>
      <c r="C84" s="3">
        <v>0.2</v>
      </c>
      <c r="D84" s="15">
        <f>B84*C84</f>
        <v>0</v>
      </c>
      <c r="E84" s="4">
        <v>0.15</v>
      </c>
      <c r="F84" s="16">
        <f>B84*E84</f>
        <v>0</v>
      </c>
      <c r="G84" s="17">
        <v>0.1</v>
      </c>
      <c r="H84" s="11">
        <f>B84*G84</f>
        <v>0</v>
      </c>
      <c r="I84" s="12">
        <v>0.08</v>
      </c>
      <c r="J84" s="30">
        <f>B84*I84</f>
        <v>0</v>
      </c>
      <c r="K84" s="13">
        <v>0.08</v>
      </c>
      <c r="L84" s="19">
        <f>B84*K84</f>
        <v>0</v>
      </c>
      <c r="M84" s="14">
        <v>0.05</v>
      </c>
      <c r="N84" s="20">
        <f>B84*M84</f>
        <v>0</v>
      </c>
    </row>
    <row r="85" spans="1:14" x14ac:dyDescent="0.15">
      <c r="A85" s="1" t="s">
        <v>35</v>
      </c>
      <c r="B85" s="2">
        <v>0</v>
      </c>
      <c r="C85" s="3">
        <v>0.15</v>
      </c>
      <c r="D85" s="15">
        <f t="shared" ref="D85:D148" si="6">B85*C85</f>
        <v>0</v>
      </c>
      <c r="E85" s="4">
        <v>0.11</v>
      </c>
      <c r="F85" s="16">
        <f t="shared" ref="F85:F148" si="7">B85*E85</f>
        <v>0</v>
      </c>
      <c r="G85" s="17">
        <v>0.1</v>
      </c>
      <c r="H85" s="11">
        <f t="shared" ref="H85:H148" si="8">B85*G85</f>
        <v>0</v>
      </c>
      <c r="I85" s="12">
        <v>7.0000000000000007E-2</v>
      </c>
      <c r="J85" s="30">
        <f t="shared" ref="J85:J148" si="9">B85*I85</f>
        <v>0</v>
      </c>
      <c r="K85" s="13">
        <v>0.06</v>
      </c>
      <c r="L85" s="19">
        <f t="shared" ref="L85:L148" si="10">B85*K85</f>
        <v>0</v>
      </c>
      <c r="M85" s="14">
        <v>7.0000000000000007E-2</v>
      </c>
      <c r="N85" s="20">
        <f t="shared" ref="N85:N148" si="11">B85*M85</f>
        <v>0</v>
      </c>
    </row>
    <row r="86" spans="1:14" x14ac:dyDescent="0.15">
      <c r="A86" s="1" t="s">
        <v>36</v>
      </c>
      <c r="B86" s="2">
        <v>0</v>
      </c>
      <c r="C86" s="3">
        <v>0.04</v>
      </c>
      <c r="D86" s="15">
        <f t="shared" si="6"/>
        <v>0</v>
      </c>
      <c r="E86" s="4">
        <v>0.04</v>
      </c>
      <c r="F86" s="16">
        <f t="shared" si="7"/>
        <v>0</v>
      </c>
      <c r="G86" s="17">
        <v>7.0000000000000007E-2</v>
      </c>
      <c r="H86" s="11">
        <f t="shared" si="8"/>
        <v>0</v>
      </c>
      <c r="I86" s="12">
        <v>0.06</v>
      </c>
      <c r="J86" s="30">
        <f t="shared" si="9"/>
        <v>0</v>
      </c>
      <c r="K86" s="13">
        <v>0.06</v>
      </c>
      <c r="L86" s="19">
        <f t="shared" si="10"/>
        <v>0</v>
      </c>
      <c r="M86" s="14">
        <v>7.0000000000000007E-2</v>
      </c>
      <c r="N86" s="20">
        <f t="shared" si="11"/>
        <v>0</v>
      </c>
    </row>
    <row r="87" spans="1:14" x14ac:dyDescent="0.15">
      <c r="A87" s="1" t="s">
        <v>37</v>
      </c>
      <c r="B87" s="2">
        <v>0</v>
      </c>
      <c r="C87" s="3">
        <v>0.02</v>
      </c>
      <c r="D87" s="15">
        <f t="shared" si="6"/>
        <v>0</v>
      </c>
      <c r="E87" s="4">
        <v>0.15</v>
      </c>
      <c r="F87" s="16">
        <f t="shared" si="7"/>
        <v>0</v>
      </c>
      <c r="G87" s="17">
        <v>0.1</v>
      </c>
      <c r="H87" s="11">
        <f t="shared" si="8"/>
        <v>0</v>
      </c>
      <c r="I87" s="12">
        <v>0.08</v>
      </c>
      <c r="J87" s="30">
        <f t="shared" si="9"/>
        <v>0</v>
      </c>
      <c r="K87" s="13">
        <v>0.05</v>
      </c>
      <c r="L87" s="19">
        <f t="shared" si="10"/>
        <v>0</v>
      </c>
      <c r="M87" s="14">
        <v>0.05</v>
      </c>
      <c r="N87" s="20">
        <f t="shared" si="11"/>
        <v>0</v>
      </c>
    </row>
    <row r="88" spans="1:14" x14ac:dyDescent="0.15">
      <c r="A88" s="1" t="s">
        <v>38</v>
      </c>
      <c r="B88" s="2">
        <v>0</v>
      </c>
      <c r="C88" s="3">
        <v>0.02</v>
      </c>
      <c r="D88" s="15">
        <f t="shared" si="6"/>
        <v>0</v>
      </c>
      <c r="E88" s="4">
        <v>0.03</v>
      </c>
      <c r="F88" s="16">
        <f t="shared" si="7"/>
        <v>0</v>
      </c>
      <c r="G88" s="17">
        <v>0.03</v>
      </c>
      <c r="H88" s="11">
        <f t="shared" si="8"/>
        <v>0</v>
      </c>
      <c r="I88" s="12">
        <v>0.03</v>
      </c>
      <c r="J88" s="30">
        <f t="shared" si="9"/>
        <v>0</v>
      </c>
      <c r="K88" s="13">
        <v>0.03</v>
      </c>
      <c r="L88" s="19">
        <f t="shared" si="10"/>
        <v>0</v>
      </c>
      <c r="M88" s="14">
        <v>0.02</v>
      </c>
      <c r="N88" s="20">
        <f t="shared" si="11"/>
        <v>0</v>
      </c>
    </row>
    <row r="89" spans="1:14" x14ac:dyDescent="0.15">
      <c r="A89" s="1" t="s">
        <v>39</v>
      </c>
      <c r="B89" s="2">
        <v>0</v>
      </c>
      <c r="C89" s="3">
        <v>0.2</v>
      </c>
      <c r="D89" s="15">
        <f t="shared" si="6"/>
        <v>0</v>
      </c>
      <c r="E89" s="4">
        <v>0.15</v>
      </c>
      <c r="F89" s="16">
        <f t="shared" si="7"/>
        <v>0</v>
      </c>
      <c r="G89" s="17">
        <v>0.15</v>
      </c>
      <c r="H89" s="11">
        <f t="shared" si="8"/>
        <v>0</v>
      </c>
      <c r="I89" s="12">
        <v>0.3</v>
      </c>
      <c r="J89" s="30">
        <f t="shared" si="9"/>
        <v>0</v>
      </c>
      <c r="K89" s="13">
        <v>0.3</v>
      </c>
      <c r="L89" s="19">
        <f t="shared" si="10"/>
        <v>0</v>
      </c>
      <c r="M89" s="14">
        <v>0.6</v>
      </c>
      <c r="N89" s="20">
        <f t="shared" si="11"/>
        <v>0</v>
      </c>
    </row>
    <row r="90" spans="1:14" x14ac:dyDescent="0.15">
      <c r="A90" s="1" t="s">
        <v>40</v>
      </c>
      <c r="B90" s="2">
        <v>0</v>
      </c>
      <c r="C90" s="3">
        <v>0.03</v>
      </c>
      <c r="D90" s="15">
        <f t="shared" si="6"/>
        <v>0</v>
      </c>
      <c r="E90" s="4">
        <v>0.05</v>
      </c>
      <c r="F90" s="16">
        <f t="shared" si="7"/>
        <v>0</v>
      </c>
      <c r="G90" s="17">
        <v>0.09</v>
      </c>
      <c r="H90" s="11">
        <f t="shared" si="8"/>
        <v>0</v>
      </c>
      <c r="I90" s="12">
        <v>0.23</v>
      </c>
      <c r="J90" s="30">
        <f t="shared" si="9"/>
        <v>0</v>
      </c>
      <c r="K90" s="13">
        <v>0.38</v>
      </c>
      <c r="L90" s="19">
        <f t="shared" si="10"/>
        <v>0</v>
      </c>
      <c r="M90" s="14">
        <v>0.54</v>
      </c>
      <c r="N90" s="20">
        <f t="shared" si="11"/>
        <v>0</v>
      </c>
    </row>
    <row r="91" spans="1:14" x14ac:dyDescent="0.15">
      <c r="A91" s="1" t="s">
        <v>41</v>
      </c>
      <c r="B91" s="2">
        <v>0</v>
      </c>
      <c r="C91" s="3">
        <v>0.04</v>
      </c>
      <c r="D91" s="15">
        <f t="shared" si="6"/>
        <v>0</v>
      </c>
      <c r="E91" s="4">
        <v>0.04</v>
      </c>
      <c r="F91" s="16">
        <f t="shared" si="7"/>
        <v>0</v>
      </c>
      <c r="G91" s="17">
        <v>0.15</v>
      </c>
      <c r="H91" s="11">
        <f t="shared" si="8"/>
        <v>0</v>
      </c>
      <c r="I91" s="12">
        <v>0.3</v>
      </c>
      <c r="J91" s="30">
        <f t="shared" si="9"/>
        <v>0</v>
      </c>
      <c r="K91" s="13">
        <v>0.5</v>
      </c>
      <c r="L91" s="19">
        <f t="shared" si="10"/>
        <v>0</v>
      </c>
      <c r="M91" s="14">
        <v>0.6</v>
      </c>
      <c r="N91" s="20">
        <f t="shared" si="11"/>
        <v>0</v>
      </c>
    </row>
    <row r="92" spans="1:14" x14ac:dyDescent="0.15">
      <c r="A92" s="1" t="s">
        <v>42</v>
      </c>
      <c r="B92" s="2">
        <v>0</v>
      </c>
      <c r="C92" s="3">
        <v>0.02</v>
      </c>
      <c r="D92" s="15">
        <f t="shared" si="6"/>
        <v>0</v>
      </c>
      <c r="E92" s="4">
        <v>0.06</v>
      </c>
      <c r="F92" s="16">
        <f t="shared" si="7"/>
        <v>0</v>
      </c>
      <c r="G92" s="17">
        <v>0.14000000000000001</v>
      </c>
      <c r="H92" s="11">
        <f t="shared" si="8"/>
        <v>0</v>
      </c>
      <c r="I92" s="12">
        <v>0.37</v>
      </c>
      <c r="J92" s="30">
        <f t="shared" si="9"/>
        <v>0</v>
      </c>
      <c r="K92" s="13">
        <v>0.6</v>
      </c>
      <c r="L92" s="19">
        <f t="shared" si="10"/>
        <v>0</v>
      </c>
      <c r="M92" s="14">
        <v>0.65</v>
      </c>
      <c r="N92" s="20">
        <f t="shared" si="11"/>
        <v>0</v>
      </c>
    </row>
    <row r="93" spans="1:14" x14ac:dyDescent="0.15">
      <c r="A93" s="1" t="s">
        <v>20</v>
      </c>
      <c r="B93" s="2">
        <v>0</v>
      </c>
      <c r="C93" s="3">
        <v>0.02</v>
      </c>
      <c r="D93" s="15">
        <f t="shared" si="6"/>
        <v>0</v>
      </c>
      <c r="E93" s="4">
        <v>0.03</v>
      </c>
      <c r="F93" s="16">
        <f t="shared" si="7"/>
        <v>0</v>
      </c>
      <c r="G93" s="17">
        <v>0.03</v>
      </c>
      <c r="H93" s="11">
        <f t="shared" si="8"/>
        <v>0</v>
      </c>
      <c r="I93" s="12">
        <v>0.03</v>
      </c>
      <c r="J93" s="30">
        <f t="shared" si="9"/>
        <v>0</v>
      </c>
      <c r="K93" s="13">
        <v>0.03</v>
      </c>
      <c r="L93" s="19">
        <f t="shared" si="10"/>
        <v>0</v>
      </c>
      <c r="M93" s="14">
        <v>0.02</v>
      </c>
      <c r="N93" s="20">
        <f t="shared" si="11"/>
        <v>0</v>
      </c>
    </row>
    <row r="94" spans="1:14" x14ac:dyDescent="0.15">
      <c r="A94" s="1" t="s">
        <v>21</v>
      </c>
      <c r="B94" s="2">
        <v>0</v>
      </c>
      <c r="C94" s="3">
        <v>0.04</v>
      </c>
      <c r="D94" s="15">
        <f t="shared" si="6"/>
        <v>0</v>
      </c>
      <c r="E94" s="4">
        <v>0.04</v>
      </c>
      <c r="F94" s="16">
        <f t="shared" si="7"/>
        <v>0</v>
      </c>
      <c r="G94" s="17">
        <v>0.08</v>
      </c>
      <c r="H94" s="11">
        <f t="shared" si="8"/>
        <v>0</v>
      </c>
      <c r="I94" s="12">
        <v>0.12</v>
      </c>
      <c r="J94" s="30">
        <f t="shared" si="9"/>
        <v>0</v>
      </c>
      <c r="K94" s="13">
        <v>0.13</v>
      </c>
      <c r="L94" s="19">
        <f t="shared" si="10"/>
        <v>0</v>
      </c>
      <c r="M94" s="14">
        <v>0.12</v>
      </c>
      <c r="N94" s="20">
        <f t="shared" si="11"/>
        <v>0</v>
      </c>
    </row>
    <row r="95" spans="1:14" x14ac:dyDescent="0.15">
      <c r="A95" s="1" t="s">
        <v>137</v>
      </c>
      <c r="B95" s="2">
        <v>0</v>
      </c>
      <c r="C95" s="3">
        <v>0.2</v>
      </c>
      <c r="D95" s="15">
        <f t="shared" si="6"/>
        <v>0</v>
      </c>
      <c r="E95" s="4">
        <v>0.15</v>
      </c>
      <c r="F95" s="16">
        <f t="shared" si="7"/>
        <v>0</v>
      </c>
      <c r="G95" s="17">
        <v>0.08</v>
      </c>
      <c r="H95" s="11">
        <f t="shared" si="8"/>
        <v>0</v>
      </c>
      <c r="I95" s="12">
        <v>0.05</v>
      </c>
      <c r="J95" s="30">
        <f t="shared" si="9"/>
        <v>0</v>
      </c>
      <c r="K95" s="13">
        <v>0.03</v>
      </c>
      <c r="L95" s="19">
        <f t="shared" si="10"/>
        <v>0</v>
      </c>
      <c r="M95" s="14">
        <v>0.02</v>
      </c>
      <c r="N95" s="20">
        <f t="shared" si="11"/>
        <v>0</v>
      </c>
    </row>
    <row r="96" spans="1:14" x14ac:dyDescent="0.15">
      <c r="A96" s="93" t="s">
        <v>43</v>
      </c>
      <c r="B96" s="2">
        <v>0</v>
      </c>
      <c r="C96" s="3">
        <v>0.03</v>
      </c>
      <c r="D96" s="15">
        <f t="shared" si="6"/>
        <v>0</v>
      </c>
      <c r="E96" s="4">
        <v>0.03</v>
      </c>
      <c r="F96" s="16">
        <f t="shared" si="7"/>
        <v>0</v>
      </c>
      <c r="G96" s="17">
        <v>0.04</v>
      </c>
      <c r="H96" s="11">
        <f t="shared" si="8"/>
        <v>0</v>
      </c>
      <c r="I96" s="12">
        <v>0.05</v>
      </c>
      <c r="J96" s="30">
        <f t="shared" si="9"/>
        <v>0</v>
      </c>
      <c r="K96" s="13">
        <v>0.04</v>
      </c>
      <c r="L96" s="19">
        <f t="shared" si="10"/>
        <v>0</v>
      </c>
      <c r="M96" s="14">
        <v>0.03</v>
      </c>
      <c r="N96" s="20">
        <f t="shared" si="11"/>
        <v>0</v>
      </c>
    </row>
    <row r="97" spans="1:14" x14ac:dyDescent="0.15">
      <c r="A97" s="93" t="s">
        <v>44</v>
      </c>
      <c r="B97" s="2">
        <v>0</v>
      </c>
      <c r="C97" s="3">
        <v>0.02</v>
      </c>
      <c r="D97" s="15">
        <f t="shared" si="6"/>
        <v>0</v>
      </c>
      <c r="E97" s="4">
        <v>0.02</v>
      </c>
      <c r="F97" s="16">
        <f t="shared" si="7"/>
        <v>0</v>
      </c>
      <c r="G97" s="17">
        <v>0.03</v>
      </c>
      <c r="H97" s="11">
        <f t="shared" si="8"/>
        <v>0</v>
      </c>
      <c r="I97" s="12">
        <v>0.04</v>
      </c>
      <c r="J97" s="30">
        <f t="shared" si="9"/>
        <v>0</v>
      </c>
      <c r="K97" s="13">
        <v>0.04</v>
      </c>
      <c r="L97" s="19">
        <f t="shared" si="10"/>
        <v>0</v>
      </c>
      <c r="M97" s="14">
        <v>0.03</v>
      </c>
      <c r="N97" s="20">
        <f t="shared" si="11"/>
        <v>0</v>
      </c>
    </row>
    <row r="98" spans="1:14" x14ac:dyDescent="0.15">
      <c r="A98" s="93" t="s">
        <v>45</v>
      </c>
      <c r="B98" s="2">
        <v>0</v>
      </c>
      <c r="C98" s="3">
        <v>0.01</v>
      </c>
      <c r="D98" s="15">
        <f t="shared" si="6"/>
        <v>0</v>
      </c>
      <c r="E98" s="4">
        <v>0.01</v>
      </c>
      <c r="F98" s="16">
        <f t="shared" si="7"/>
        <v>0</v>
      </c>
      <c r="G98" s="17">
        <v>0.02</v>
      </c>
      <c r="H98" s="11">
        <f t="shared" si="8"/>
        <v>0</v>
      </c>
      <c r="I98" s="12">
        <v>0.02</v>
      </c>
      <c r="J98" s="30">
        <f t="shared" si="9"/>
        <v>0</v>
      </c>
      <c r="K98" s="13">
        <v>0.04</v>
      </c>
      <c r="L98" s="19">
        <f t="shared" si="10"/>
        <v>0</v>
      </c>
      <c r="M98" s="14">
        <v>0.05</v>
      </c>
      <c r="N98" s="20">
        <f t="shared" si="11"/>
        <v>0</v>
      </c>
    </row>
    <row r="99" spans="1:14" x14ac:dyDescent="0.15">
      <c r="A99" s="93" t="s">
        <v>138</v>
      </c>
      <c r="B99" s="2">
        <v>0</v>
      </c>
      <c r="C99" s="3">
        <v>0.05</v>
      </c>
      <c r="D99" s="15">
        <f t="shared" si="6"/>
        <v>0</v>
      </c>
      <c r="E99" s="4">
        <v>0.09</v>
      </c>
      <c r="F99" s="16">
        <f t="shared" si="7"/>
        <v>0</v>
      </c>
      <c r="G99" s="17">
        <v>0.09</v>
      </c>
      <c r="H99" s="11">
        <f t="shared" si="8"/>
        <v>0</v>
      </c>
      <c r="I99" s="12">
        <v>0.09</v>
      </c>
      <c r="J99" s="30">
        <f t="shared" si="9"/>
        <v>0</v>
      </c>
      <c r="K99" s="13">
        <v>7.0000000000000007E-2</v>
      </c>
      <c r="L99" s="19">
        <f t="shared" si="10"/>
        <v>0</v>
      </c>
      <c r="M99" s="14">
        <v>0.02</v>
      </c>
      <c r="N99" s="20">
        <f t="shared" si="11"/>
        <v>0</v>
      </c>
    </row>
    <row r="100" spans="1:14" x14ac:dyDescent="0.15">
      <c r="A100" s="93" t="s">
        <v>46</v>
      </c>
      <c r="B100" s="2">
        <v>0</v>
      </c>
      <c r="C100" s="3">
        <v>0.02</v>
      </c>
      <c r="D100" s="15">
        <f t="shared" si="6"/>
        <v>0</v>
      </c>
      <c r="E100" s="4">
        <v>0.03</v>
      </c>
      <c r="F100" s="16">
        <f t="shared" si="7"/>
        <v>0</v>
      </c>
      <c r="G100" s="17">
        <v>0.03</v>
      </c>
      <c r="H100" s="11">
        <f t="shared" si="8"/>
        <v>0</v>
      </c>
      <c r="I100" s="12">
        <v>0.03</v>
      </c>
      <c r="J100" s="30">
        <f t="shared" si="9"/>
        <v>0</v>
      </c>
      <c r="K100" s="13">
        <v>0.04</v>
      </c>
      <c r="L100" s="19">
        <f t="shared" si="10"/>
        <v>0</v>
      </c>
      <c r="M100" s="14">
        <v>7.0000000000000007E-2</v>
      </c>
      <c r="N100" s="20">
        <f t="shared" si="11"/>
        <v>0</v>
      </c>
    </row>
    <row r="101" spans="1:14" x14ac:dyDescent="0.15">
      <c r="A101" s="93" t="s">
        <v>47</v>
      </c>
      <c r="B101" s="2">
        <v>0</v>
      </c>
      <c r="C101" s="3">
        <v>0.01</v>
      </c>
      <c r="D101" s="15">
        <f t="shared" si="6"/>
        <v>0</v>
      </c>
      <c r="E101" s="4">
        <v>0.01</v>
      </c>
      <c r="F101" s="16">
        <f t="shared" si="7"/>
        <v>0</v>
      </c>
      <c r="G101" s="17">
        <v>0.02</v>
      </c>
      <c r="H101" s="11">
        <f t="shared" si="8"/>
        <v>0</v>
      </c>
      <c r="I101" s="12">
        <v>0.02</v>
      </c>
      <c r="J101" s="30">
        <f t="shared" si="9"/>
        <v>0</v>
      </c>
      <c r="K101" s="13">
        <v>0.02</v>
      </c>
      <c r="L101" s="19">
        <f t="shared" si="10"/>
        <v>0</v>
      </c>
      <c r="M101" s="14">
        <v>0.05</v>
      </c>
      <c r="N101" s="20">
        <f t="shared" si="11"/>
        <v>0</v>
      </c>
    </row>
    <row r="102" spans="1:14" x14ac:dyDescent="0.15">
      <c r="A102" s="93" t="s">
        <v>48</v>
      </c>
      <c r="B102" s="2">
        <v>0</v>
      </c>
      <c r="C102" s="3">
        <v>0.02</v>
      </c>
      <c r="D102" s="15">
        <f t="shared" si="6"/>
        <v>0</v>
      </c>
      <c r="E102" s="4">
        <v>0.03</v>
      </c>
      <c r="F102" s="16">
        <f t="shared" si="7"/>
        <v>0</v>
      </c>
      <c r="G102" s="17">
        <v>0.03</v>
      </c>
      <c r="H102" s="11">
        <f t="shared" si="8"/>
        <v>0</v>
      </c>
      <c r="I102" s="12">
        <v>0.04</v>
      </c>
      <c r="J102" s="30">
        <f t="shared" si="9"/>
        <v>0</v>
      </c>
      <c r="K102" s="13">
        <v>0.05</v>
      </c>
      <c r="L102" s="19">
        <f t="shared" si="10"/>
        <v>0</v>
      </c>
      <c r="M102" s="14">
        <v>7.0000000000000007E-2</v>
      </c>
      <c r="N102" s="20">
        <f t="shared" si="11"/>
        <v>0</v>
      </c>
    </row>
    <row r="103" spans="1:14" x14ac:dyDescent="0.15">
      <c r="A103" s="93" t="s">
        <v>49</v>
      </c>
      <c r="B103" s="2">
        <v>0</v>
      </c>
      <c r="C103" s="3">
        <v>0.01</v>
      </c>
      <c r="D103" s="15">
        <f t="shared" si="6"/>
        <v>0</v>
      </c>
      <c r="E103" s="4">
        <v>0.01</v>
      </c>
      <c r="F103" s="16">
        <f t="shared" si="7"/>
        <v>0</v>
      </c>
      <c r="G103" s="17">
        <v>0.02</v>
      </c>
      <c r="H103" s="11">
        <f t="shared" si="8"/>
        <v>0</v>
      </c>
      <c r="I103" s="12">
        <v>0.02</v>
      </c>
      <c r="J103" s="30">
        <f t="shared" si="9"/>
        <v>0</v>
      </c>
      <c r="K103" s="13">
        <v>0.02</v>
      </c>
      <c r="L103" s="19">
        <f t="shared" si="10"/>
        <v>0</v>
      </c>
      <c r="M103" s="14">
        <v>0.03</v>
      </c>
      <c r="N103" s="20">
        <f t="shared" si="11"/>
        <v>0</v>
      </c>
    </row>
    <row r="104" spans="1:14" x14ac:dyDescent="0.15">
      <c r="A104" s="94" t="s">
        <v>52</v>
      </c>
      <c r="B104" s="2">
        <v>0</v>
      </c>
      <c r="C104" s="3">
        <v>0.04</v>
      </c>
      <c r="D104" s="15">
        <f t="shared" si="6"/>
        <v>0</v>
      </c>
      <c r="E104" s="4">
        <v>0.05</v>
      </c>
      <c r="F104" s="16">
        <f t="shared" si="7"/>
        <v>0</v>
      </c>
      <c r="G104" s="17">
        <v>0.11</v>
      </c>
      <c r="H104" s="11">
        <f t="shared" si="8"/>
        <v>0</v>
      </c>
      <c r="I104" s="12">
        <v>0.18</v>
      </c>
      <c r="J104" s="30">
        <f t="shared" si="9"/>
        <v>0</v>
      </c>
      <c r="K104" s="13">
        <v>0.3</v>
      </c>
      <c r="L104" s="19">
        <f t="shared" si="10"/>
        <v>0</v>
      </c>
      <c r="M104" s="14">
        <v>0.35</v>
      </c>
      <c r="N104" s="20">
        <f t="shared" si="11"/>
        <v>0</v>
      </c>
    </row>
    <row r="105" spans="1:14" x14ac:dyDescent="0.15">
      <c r="A105" s="94" t="s">
        <v>56</v>
      </c>
      <c r="B105" s="2">
        <v>0</v>
      </c>
      <c r="C105" s="3">
        <v>0.05</v>
      </c>
      <c r="D105" s="15">
        <f t="shared" si="6"/>
        <v>0</v>
      </c>
      <c r="E105" s="4">
        <v>7.0000000000000007E-2</v>
      </c>
      <c r="F105" s="16">
        <f t="shared" si="7"/>
        <v>0</v>
      </c>
      <c r="G105" s="17">
        <v>0.13</v>
      </c>
      <c r="H105" s="11">
        <f t="shared" si="8"/>
        <v>0</v>
      </c>
      <c r="I105" s="12">
        <v>0.22</v>
      </c>
      <c r="J105" s="30">
        <f t="shared" si="9"/>
        <v>0</v>
      </c>
      <c r="K105" s="13">
        <v>0.32</v>
      </c>
      <c r="L105" s="19">
        <f t="shared" si="10"/>
        <v>0</v>
      </c>
      <c r="M105" s="14">
        <v>0.35</v>
      </c>
      <c r="N105" s="20">
        <f t="shared" si="11"/>
        <v>0</v>
      </c>
    </row>
    <row r="106" spans="1:14" x14ac:dyDescent="0.15">
      <c r="A106" s="94" t="s">
        <v>57</v>
      </c>
      <c r="B106" s="2">
        <v>0</v>
      </c>
      <c r="C106" s="3">
        <v>0.05</v>
      </c>
      <c r="D106" s="15">
        <f t="shared" si="6"/>
        <v>0</v>
      </c>
      <c r="E106" s="4">
        <v>0.12</v>
      </c>
      <c r="F106" s="16">
        <f t="shared" si="7"/>
        <v>0</v>
      </c>
      <c r="G106" s="17">
        <v>0.35</v>
      </c>
      <c r="H106" s="11">
        <f t="shared" si="8"/>
        <v>0</v>
      </c>
      <c r="I106" s="12">
        <v>0.48</v>
      </c>
      <c r="J106" s="30">
        <f t="shared" si="9"/>
        <v>0</v>
      </c>
      <c r="K106" s="13">
        <v>0.38</v>
      </c>
      <c r="L106" s="19">
        <f t="shared" si="10"/>
        <v>0</v>
      </c>
      <c r="M106" s="14">
        <v>0.36</v>
      </c>
      <c r="N106" s="20">
        <f t="shared" si="11"/>
        <v>0</v>
      </c>
    </row>
    <row r="107" spans="1:14" x14ac:dyDescent="0.15">
      <c r="A107" s="94" t="s">
        <v>53</v>
      </c>
      <c r="B107" s="2">
        <v>0</v>
      </c>
      <c r="C107" s="3">
        <v>0.03</v>
      </c>
      <c r="D107" s="15">
        <f t="shared" si="6"/>
        <v>0</v>
      </c>
      <c r="E107" s="4">
        <v>0.04</v>
      </c>
      <c r="F107" s="16">
        <f t="shared" si="7"/>
        <v>0</v>
      </c>
      <c r="G107" s="17">
        <v>0.11</v>
      </c>
      <c r="H107" s="11">
        <f t="shared" si="8"/>
        <v>0</v>
      </c>
      <c r="I107" s="12">
        <v>0.17</v>
      </c>
      <c r="J107" s="30">
        <f t="shared" si="9"/>
        <v>0</v>
      </c>
      <c r="K107" s="13">
        <v>0.24</v>
      </c>
      <c r="L107" s="19">
        <f t="shared" si="10"/>
        <v>0</v>
      </c>
      <c r="M107" s="14">
        <v>0.35</v>
      </c>
      <c r="N107" s="20">
        <f t="shared" si="11"/>
        <v>0</v>
      </c>
    </row>
    <row r="108" spans="1:14" x14ac:dyDescent="0.15">
      <c r="A108" s="94" t="s">
        <v>54</v>
      </c>
      <c r="B108" s="2">
        <v>0</v>
      </c>
      <c r="C108" s="3">
        <v>7.0000000000000007E-2</v>
      </c>
      <c r="D108" s="15">
        <f t="shared" si="6"/>
        <v>0</v>
      </c>
      <c r="E108" s="4">
        <v>0.31</v>
      </c>
      <c r="F108" s="16">
        <f t="shared" si="7"/>
        <v>0</v>
      </c>
      <c r="G108" s="17">
        <v>0.49</v>
      </c>
      <c r="H108" s="11">
        <f t="shared" si="8"/>
        <v>0</v>
      </c>
      <c r="I108" s="12">
        <v>0.75</v>
      </c>
      <c r="J108" s="30">
        <f t="shared" si="9"/>
        <v>0</v>
      </c>
      <c r="K108" s="13">
        <v>0.7</v>
      </c>
      <c r="L108" s="19">
        <f t="shared" si="10"/>
        <v>0</v>
      </c>
      <c r="M108" s="14">
        <v>0.65</v>
      </c>
      <c r="N108" s="20">
        <f t="shared" si="11"/>
        <v>0</v>
      </c>
    </row>
    <row r="109" spans="1:14" x14ac:dyDescent="0.15">
      <c r="A109" s="94" t="s">
        <v>55</v>
      </c>
      <c r="B109" s="2">
        <v>0</v>
      </c>
      <c r="C109" s="3">
        <v>0.14000000000000001</v>
      </c>
      <c r="D109" s="15">
        <f t="shared" si="6"/>
        <v>0</v>
      </c>
      <c r="E109" s="4">
        <v>0.35</v>
      </c>
      <c r="F109" s="16">
        <f t="shared" si="7"/>
        <v>0</v>
      </c>
      <c r="G109" s="17">
        <v>0.55000000000000004</v>
      </c>
      <c r="H109" s="11">
        <f t="shared" si="8"/>
        <v>0</v>
      </c>
      <c r="I109" s="12">
        <v>0.72</v>
      </c>
      <c r="J109" s="30">
        <f t="shared" si="9"/>
        <v>0</v>
      </c>
      <c r="K109" s="13">
        <v>0.7</v>
      </c>
      <c r="L109" s="19">
        <f t="shared" si="10"/>
        <v>0</v>
      </c>
      <c r="M109" s="14">
        <v>0.65</v>
      </c>
      <c r="N109" s="20">
        <f t="shared" si="11"/>
        <v>0</v>
      </c>
    </row>
    <row r="110" spans="1:14" x14ac:dyDescent="0.15">
      <c r="A110" s="95" t="s">
        <v>22</v>
      </c>
      <c r="B110" s="2">
        <v>0</v>
      </c>
      <c r="C110" s="3">
        <v>0.35</v>
      </c>
      <c r="D110" s="15">
        <f t="shared" si="6"/>
        <v>0</v>
      </c>
      <c r="E110" s="4">
        <v>0.25</v>
      </c>
      <c r="F110" s="16">
        <f t="shared" si="7"/>
        <v>0</v>
      </c>
      <c r="G110" s="17">
        <v>0.18</v>
      </c>
      <c r="H110" s="11">
        <f t="shared" si="8"/>
        <v>0</v>
      </c>
      <c r="I110" s="12">
        <v>0.12</v>
      </c>
      <c r="J110" s="30">
        <f t="shared" si="9"/>
        <v>0</v>
      </c>
      <c r="K110" s="13">
        <v>7.0000000000000007E-2</v>
      </c>
      <c r="L110" s="19">
        <f t="shared" si="10"/>
        <v>0</v>
      </c>
      <c r="M110" s="14">
        <v>0.09</v>
      </c>
      <c r="N110" s="20">
        <f t="shared" si="11"/>
        <v>0</v>
      </c>
    </row>
    <row r="111" spans="1:14" x14ac:dyDescent="0.15">
      <c r="A111" s="95" t="s">
        <v>58</v>
      </c>
      <c r="B111" s="2">
        <v>0</v>
      </c>
      <c r="C111" s="3">
        <v>0.18</v>
      </c>
      <c r="D111" s="15">
        <f t="shared" si="6"/>
        <v>0</v>
      </c>
      <c r="E111" s="4">
        <v>0.06</v>
      </c>
      <c r="F111" s="16">
        <f t="shared" si="7"/>
        <v>0</v>
      </c>
      <c r="G111" s="17">
        <v>0.04</v>
      </c>
      <c r="H111" s="11">
        <f t="shared" si="8"/>
        <v>0</v>
      </c>
      <c r="I111" s="12">
        <v>0.03</v>
      </c>
      <c r="J111" s="30">
        <f t="shared" si="9"/>
        <v>0</v>
      </c>
      <c r="K111" s="13">
        <v>0.02</v>
      </c>
      <c r="L111" s="19">
        <f t="shared" si="10"/>
        <v>0</v>
      </c>
      <c r="M111" s="14">
        <v>0.02</v>
      </c>
      <c r="N111" s="20">
        <f t="shared" si="11"/>
        <v>0</v>
      </c>
    </row>
    <row r="112" spans="1:14" x14ac:dyDescent="0.15">
      <c r="A112" s="95" t="s">
        <v>59</v>
      </c>
      <c r="B112" s="2">
        <v>0</v>
      </c>
      <c r="C112" s="3">
        <v>0.33</v>
      </c>
      <c r="D112" s="15">
        <f t="shared" si="6"/>
        <v>0</v>
      </c>
      <c r="E112" s="4">
        <v>0.25</v>
      </c>
      <c r="F112" s="16">
        <f t="shared" si="7"/>
        <v>0</v>
      </c>
      <c r="G112" s="17">
        <v>0.1</v>
      </c>
      <c r="H112" s="11">
        <f t="shared" si="8"/>
        <v>0</v>
      </c>
      <c r="I112" s="12">
        <v>7.0000000000000007E-2</v>
      </c>
      <c r="J112" s="30">
        <f t="shared" si="9"/>
        <v>0</v>
      </c>
      <c r="K112" s="13">
        <v>0.06</v>
      </c>
      <c r="L112" s="19">
        <f t="shared" si="10"/>
        <v>0</v>
      </c>
      <c r="M112" s="14">
        <v>0.04</v>
      </c>
      <c r="N112" s="20">
        <f t="shared" si="11"/>
        <v>0</v>
      </c>
    </row>
    <row r="113" spans="1:14" x14ac:dyDescent="0.15">
      <c r="A113" s="95" t="s">
        <v>60</v>
      </c>
      <c r="B113" s="2">
        <v>0</v>
      </c>
      <c r="C113" s="3">
        <v>0.25</v>
      </c>
      <c r="D113" s="15">
        <f t="shared" si="6"/>
        <v>0</v>
      </c>
      <c r="E113" s="4">
        <v>0.1</v>
      </c>
      <c r="F113" s="16">
        <f t="shared" si="7"/>
        <v>0</v>
      </c>
      <c r="G113" s="17">
        <v>7.0000000000000007E-2</v>
      </c>
      <c r="H113" s="11">
        <f t="shared" si="8"/>
        <v>0</v>
      </c>
      <c r="I113" s="12">
        <v>0.06</v>
      </c>
      <c r="J113" s="30">
        <f t="shared" si="9"/>
        <v>0</v>
      </c>
      <c r="K113" s="13">
        <v>0.04</v>
      </c>
      <c r="L113" s="19">
        <f t="shared" si="10"/>
        <v>0</v>
      </c>
      <c r="M113" s="14">
        <v>0.02</v>
      </c>
      <c r="N113" s="20">
        <f t="shared" si="11"/>
        <v>0</v>
      </c>
    </row>
    <row r="114" spans="1:14" x14ac:dyDescent="0.15">
      <c r="A114" s="96" t="s">
        <v>50</v>
      </c>
      <c r="B114" s="2">
        <v>0</v>
      </c>
      <c r="C114" s="3">
        <v>0.15</v>
      </c>
      <c r="D114" s="15">
        <f t="shared" si="6"/>
        <v>0</v>
      </c>
      <c r="E114" s="4">
        <v>0.1</v>
      </c>
      <c r="F114" s="16">
        <f t="shared" si="7"/>
        <v>0</v>
      </c>
      <c r="G114" s="17">
        <v>0.06</v>
      </c>
      <c r="H114" s="11">
        <f t="shared" si="8"/>
        <v>0</v>
      </c>
      <c r="I114" s="12">
        <v>0.08</v>
      </c>
      <c r="J114" s="30">
        <f t="shared" si="9"/>
        <v>0</v>
      </c>
      <c r="K114" s="13">
        <v>0.1</v>
      </c>
      <c r="L114" s="19">
        <f t="shared" si="10"/>
        <v>0</v>
      </c>
      <c r="M114" s="14">
        <v>0.05</v>
      </c>
      <c r="N114" s="20">
        <f t="shared" si="11"/>
        <v>0</v>
      </c>
    </row>
    <row r="115" spans="1:14" x14ac:dyDescent="0.15">
      <c r="A115" s="96" t="s">
        <v>51</v>
      </c>
      <c r="B115" s="2">
        <v>0</v>
      </c>
      <c r="C115" s="3">
        <v>0.15</v>
      </c>
      <c r="D115" s="15">
        <f t="shared" si="6"/>
        <v>0</v>
      </c>
      <c r="E115" s="4">
        <v>0.11</v>
      </c>
      <c r="F115" s="16">
        <f t="shared" si="7"/>
        <v>0</v>
      </c>
      <c r="G115" s="17">
        <v>0.1</v>
      </c>
      <c r="H115" s="11">
        <f t="shared" si="8"/>
        <v>0</v>
      </c>
      <c r="I115" s="12">
        <v>7.0000000000000007E-2</v>
      </c>
      <c r="J115" s="30">
        <f t="shared" si="9"/>
        <v>0</v>
      </c>
      <c r="K115" s="13">
        <v>0.06</v>
      </c>
      <c r="L115" s="19">
        <f t="shared" si="10"/>
        <v>0</v>
      </c>
      <c r="M115" s="14">
        <v>7.0000000000000007E-2</v>
      </c>
      <c r="N115" s="20">
        <f t="shared" si="11"/>
        <v>0</v>
      </c>
    </row>
    <row r="116" spans="1:14" x14ac:dyDescent="0.15">
      <c r="A116" s="97" t="s">
        <v>64</v>
      </c>
      <c r="B116" s="8">
        <v>0</v>
      </c>
      <c r="C116" s="3">
        <v>0.2</v>
      </c>
      <c r="D116" s="15">
        <f t="shared" si="6"/>
        <v>0</v>
      </c>
      <c r="E116" s="4">
        <v>0.3</v>
      </c>
      <c r="F116" s="16">
        <f t="shared" si="7"/>
        <v>0</v>
      </c>
      <c r="G116" s="17">
        <v>0.12</v>
      </c>
      <c r="H116" s="11">
        <f t="shared" si="8"/>
        <v>0</v>
      </c>
      <c r="I116" s="12">
        <v>7.0000000000000007E-2</v>
      </c>
      <c r="J116" s="30">
        <f t="shared" si="9"/>
        <v>0</v>
      </c>
      <c r="K116" s="13">
        <v>0.04</v>
      </c>
      <c r="L116" s="19">
        <f t="shared" si="10"/>
        <v>0</v>
      </c>
      <c r="M116" s="14">
        <v>0.04</v>
      </c>
      <c r="N116" s="20">
        <f t="shared" si="11"/>
        <v>0</v>
      </c>
    </row>
    <row r="117" spans="1:14" x14ac:dyDescent="0.15">
      <c r="A117" s="97" t="s">
        <v>65</v>
      </c>
      <c r="B117" s="8">
        <v>0</v>
      </c>
      <c r="C117" s="3">
        <v>0.6</v>
      </c>
      <c r="D117" s="15">
        <f t="shared" si="6"/>
        <v>0</v>
      </c>
      <c r="E117" s="4">
        <v>0.3</v>
      </c>
      <c r="F117" s="16">
        <f t="shared" si="7"/>
        <v>0</v>
      </c>
      <c r="G117" s="17">
        <v>0.1</v>
      </c>
      <c r="H117" s="11">
        <f t="shared" si="8"/>
        <v>0</v>
      </c>
      <c r="I117" s="12">
        <v>0.09</v>
      </c>
      <c r="J117" s="30">
        <f t="shared" si="9"/>
        <v>0</v>
      </c>
      <c r="K117" s="13">
        <v>0.09</v>
      </c>
      <c r="L117" s="19">
        <f t="shared" si="10"/>
        <v>0</v>
      </c>
      <c r="M117" s="14">
        <v>0.09</v>
      </c>
      <c r="N117" s="20">
        <f t="shared" si="11"/>
        <v>0</v>
      </c>
    </row>
    <row r="118" spans="1:14" x14ac:dyDescent="0.15">
      <c r="A118" s="97" t="s">
        <v>61</v>
      </c>
      <c r="B118" s="8">
        <v>0</v>
      </c>
      <c r="C118" s="3">
        <v>0.3</v>
      </c>
      <c r="D118" s="15">
        <f t="shared" si="6"/>
        <v>0</v>
      </c>
      <c r="E118" s="4">
        <v>0.25</v>
      </c>
      <c r="F118" s="16">
        <f t="shared" si="7"/>
        <v>0</v>
      </c>
      <c r="G118" s="17">
        <v>0.2</v>
      </c>
      <c r="H118" s="11">
        <f t="shared" si="8"/>
        <v>0</v>
      </c>
      <c r="I118" s="12">
        <v>0.17</v>
      </c>
      <c r="J118" s="30">
        <f t="shared" si="9"/>
        <v>0</v>
      </c>
      <c r="K118" s="13">
        <v>0.15</v>
      </c>
      <c r="L118" s="19">
        <f t="shared" si="10"/>
        <v>0</v>
      </c>
      <c r="M118" s="14">
        <v>0.1</v>
      </c>
      <c r="N118" s="20">
        <f t="shared" si="11"/>
        <v>0</v>
      </c>
    </row>
    <row r="119" spans="1:14" x14ac:dyDescent="0.15">
      <c r="A119" s="97" t="s">
        <v>62</v>
      </c>
      <c r="B119" s="8">
        <v>0</v>
      </c>
      <c r="C119" s="3">
        <v>0.2</v>
      </c>
      <c r="D119" s="15">
        <f t="shared" si="6"/>
        <v>0</v>
      </c>
      <c r="E119" s="4">
        <v>0.12</v>
      </c>
      <c r="F119" s="16">
        <f t="shared" si="7"/>
        <v>0</v>
      </c>
      <c r="G119" s="17">
        <v>0.1</v>
      </c>
      <c r="H119" s="11">
        <f t="shared" si="8"/>
        <v>0</v>
      </c>
      <c r="I119" s="12">
        <v>0.1</v>
      </c>
      <c r="J119" s="30">
        <f t="shared" si="9"/>
        <v>0</v>
      </c>
      <c r="K119" s="13">
        <v>0.08</v>
      </c>
      <c r="L119" s="19">
        <f t="shared" si="10"/>
        <v>0</v>
      </c>
      <c r="M119" s="14">
        <v>7.0000000000000007E-2</v>
      </c>
      <c r="N119" s="20">
        <f t="shared" si="11"/>
        <v>0</v>
      </c>
    </row>
    <row r="120" spans="1:14" x14ac:dyDescent="0.15">
      <c r="A120" s="97" t="s">
        <v>63</v>
      </c>
      <c r="B120" s="8">
        <v>0</v>
      </c>
      <c r="C120" s="3">
        <v>0.1</v>
      </c>
      <c r="D120" s="15">
        <f t="shared" si="6"/>
        <v>0</v>
      </c>
      <c r="E120" s="4">
        <v>0.1</v>
      </c>
      <c r="F120" s="16">
        <f t="shared" si="7"/>
        <v>0</v>
      </c>
      <c r="G120" s="17">
        <v>0.1</v>
      </c>
      <c r="H120" s="11">
        <f t="shared" si="8"/>
        <v>0</v>
      </c>
      <c r="I120" s="12">
        <v>0.08</v>
      </c>
      <c r="J120" s="30">
        <f t="shared" si="9"/>
        <v>0</v>
      </c>
      <c r="K120" s="13">
        <v>0.08</v>
      </c>
      <c r="L120" s="19">
        <f t="shared" si="10"/>
        <v>0</v>
      </c>
      <c r="M120" s="14">
        <v>7.0000000000000007E-2</v>
      </c>
      <c r="N120" s="20">
        <f t="shared" si="11"/>
        <v>0</v>
      </c>
    </row>
    <row r="121" spans="1:14" x14ac:dyDescent="0.15">
      <c r="A121" s="97" t="s">
        <v>66</v>
      </c>
      <c r="B121" s="8">
        <v>0</v>
      </c>
      <c r="C121" s="3">
        <v>0.05</v>
      </c>
      <c r="D121" s="15">
        <f t="shared" si="6"/>
        <v>0</v>
      </c>
      <c r="E121" s="4">
        <v>0.01</v>
      </c>
      <c r="F121" s="16">
        <f t="shared" si="7"/>
        <v>0</v>
      </c>
      <c r="G121" s="17">
        <v>0.05</v>
      </c>
      <c r="H121" s="11">
        <f t="shared" si="8"/>
        <v>0</v>
      </c>
      <c r="I121" s="12">
        <v>0.01</v>
      </c>
      <c r="J121" s="30">
        <f t="shared" si="9"/>
        <v>0</v>
      </c>
      <c r="K121" s="13">
        <v>0.02</v>
      </c>
      <c r="L121" s="19">
        <f t="shared" si="10"/>
        <v>0</v>
      </c>
      <c r="M121" s="14">
        <v>0.01</v>
      </c>
      <c r="N121" s="20">
        <f t="shared" si="11"/>
        <v>0</v>
      </c>
    </row>
    <row r="122" spans="1:14" x14ac:dyDescent="0.15">
      <c r="A122" s="98" t="s">
        <v>68</v>
      </c>
      <c r="B122" s="8">
        <v>0</v>
      </c>
      <c r="C122" s="3">
        <v>0.32</v>
      </c>
      <c r="D122" s="15">
        <f t="shared" si="6"/>
        <v>0</v>
      </c>
      <c r="E122" s="4">
        <v>7.0000000000000007E-2</v>
      </c>
      <c r="F122" s="16">
        <f t="shared" si="7"/>
        <v>0</v>
      </c>
      <c r="G122" s="17">
        <v>0.05</v>
      </c>
      <c r="H122" s="11">
        <f t="shared" si="8"/>
        <v>0</v>
      </c>
      <c r="I122" s="12">
        <v>0.05</v>
      </c>
      <c r="J122" s="30">
        <f t="shared" si="9"/>
        <v>0</v>
      </c>
      <c r="K122" s="13">
        <v>0.02</v>
      </c>
      <c r="L122" s="19">
        <f t="shared" si="10"/>
        <v>0</v>
      </c>
      <c r="M122" s="14">
        <v>0.02</v>
      </c>
      <c r="N122" s="20">
        <f t="shared" si="11"/>
        <v>0</v>
      </c>
    </row>
    <row r="123" spans="1:14" x14ac:dyDescent="0.15">
      <c r="A123" s="98" t="s">
        <v>69</v>
      </c>
      <c r="B123" s="8">
        <v>0</v>
      </c>
      <c r="C123" s="3">
        <v>0.3</v>
      </c>
      <c r="D123" s="15">
        <f t="shared" si="6"/>
        <v>0</v>
      </c>
      <c r="E123" s="4">
        <v>0.2</v>
      </c>
      <c r="F123" s="16">
        <f t="shared" si="7"/>
        <v>0</v>
      </c>
      <c r="G123" s="17">
        <v>0.05</v>
      </c>
      <c r="H123" s="11">
        <f t="shared" si="8"/>
        <v>0</v>
      </c>
      <c r="I123" s="12">
        <v>0.02</v>
      </c>
      <c r="J123" s="30">
        <f t="shared" si="9"/>
        <v>0</v>
      </c>
      <c r="K123" s="13">
        <v>0.02</v>
      </c>
      <c r="L123" s="19">
        <f t="shared" si="10"/>
        <v>0</v>
      </c>
      <c r="M123" s="14">
        <v>0.02</v>
      </c>
      <c r="N123" s="20">
        <f t="shared" si="11"/>
        <v>0</v>
      </c>
    </row>
    <row r="124" spans="1:14" x14ac:dyDescent="0.15">
      <c r="A124" s="98" t="s">
        <v>70</v>
      </c>
      <c r="B124" s="8">
        <v>0</v>
      </c>
      <c r="C124" s="3">
        <v>0.05</v>
      </c>
      <c r="D124" s="15">
        <f t="shared" si="6"/>
        <v>0</v>
      </c>
      <c r="E124" s="4">
        <v>0.05</v>
      </c>
      <c r="F124" s="16">
        <f t="shared" si="7"/>
        <v>0</v>
      </c>
      <c r="G124" s="17">
        <v>0.05</v>
      </c>
      <c r="H124" s="11">
        <f t="shared" si="8"/>
        <v>0</v>
      </c>
      <c r="I124" s="12">
        <v>0.03</v>
      </c>
      <c r="J124" s="30">
        <f t="shared" si="9"/>
        <v>0</v>
      </c>
      <c r="K124" s="13">
        <v>0.02</v>
      </c>
      <c r="L124" s="19">
        <f t="shared" si="10"/>
        <v>0</v>
      </c>
      <c r="M124" s="14">
        <v>0.02</v>
      </c>
      <c r="N124" s="20">
        <f t="shared" si="11"/>
        <v>0</v>
      </c>
    </row>
    <row r="125" spans="1:14" x14ac:dyDescent="0.15">
      <c r="A125" s="99" t="s">
        <v>23</v>
      </c>
      <c r="B125" s="8">
        <v>0</v>
      </c>
      <c r="C125" s="3">
        <v>0.01</v>
      </c>
      <c r="D125" s="15">
        <f t="shared" si="6"/>
        <v>0</v>
      </c>
      <c r="E125" s="4">
        <v>0.01</v>
      </c>
      <c r="F125" s="16">
        <f t="shared" si="7"/>
        <v>0</v>
      </c>
      <c r="G125" s="17">
        <v>0.01</v>
      </c>
      <c r="H125" s="11">
        <f t="shared" si="8"/>
        <v>0</v>
      </c>
      <c r="I125" s="12">
        <v>0.01</v>
      </c>
      <c r="J125" s="30">
        <f t="shared" si="9"/>
        <v>0</v>
      </c>
      <c r="K125" s="13">
        <v>0.02</v>
      </c>
      <c r="L125" s="19">
        <f t="shared" si="10"/>
        <v>0</v>
      </c>
      <c r="M125" s="14">
        <v>0.02</v>
      </c>
      <c r="N125" s="20">
        <f t="shared" si="11"/>
        <v>0</v>
      </c>
    </row>
    <row r="126" spans="1:14" x14ac:dyDescent="0.15">
      <c r="A126" s="99" t="s">
        <v>76</v>
      </c>
      <c r="B126" s="8">
        <v>0</v>
      </c>
      <c r="C126" s="3">
        <v>0.15</v>
      </c>
      <c r="D126" s="15">
        <f t="shared" si="6"/>
        <v>0</v>
      </c>
      <c r="E126" s="4">
        <v>0.1</v>
      </c>
      <c r="F126" s="16">
        <f t="shared" si="7"/>
        <v>0</v>
      </c>
      <c r="G126" s="17">
        <v>0.05</v>
      </c>
      <c r="H126" s="11">
        <f t="shared" si="8"/>
        <v>0</v>
      </c>
      <c r="I126" s="12">
        <v>0.04</v>
      </c>
      <c r="J126" s="30">
        <f t="shared" si="9"/>
        <v>0</v>
      </c>
      <c r="K126" s="13">
        <v>7.0000000000000007E-2</v>
      </c>
      <c r="L126" s="19">
        <f t="shared" si="10"/>
        <v>0</v>
      </c>
      <c r="M126" s="14">
        <v>0.09</v>
      </c>
      <c r="N126" s="20">
        <f t="shared" si="11"/>
        <v>0</v>
      </c>
    </row>
    <row r="127" spans="1:14" x14ac:dyDescent="0.15">
      <c r="A127" s="99" t="s">
        <v>77</v>
      </c>
      <c r="B127" s="8">
        <v>0</v>
      </c>
      <c r="C127" s="3">
        <v>0.6</v>
      </c>
      <c r="D127" s="15">
        <f t="shared" si="6"/>
        <v>0</v>
      </c>
      <c r="E127" s="4">
        <v>0.83</v>
      </c>
      <c r="F127" s="16">
        <f t="shared" si="7"/>
        <v>0</v>
      </c>
      <c r="G127" s="17">
        <v>0.7</v>
      </c>
      <c r="H127" s="11">
        <f t="shared" si="8"/>
        <v>0</v>
      </c>
      <c r="I127" s="12">
        <v>0.82</v>
      </c>
      <c r="J127" s="30">
        <f t="shared" si="9"/>
        <v>0</v>
      </c>
      <c r="K127" s="13">
        <v>0.91</v>
      </c>
      <c r="L127" s="19">
        <f t="shared" si="10"/>
        <v>0</v>
      </c>
      <c r="M127" s="14">
        <v>0.95</v>
      </c>
      <c r="N127" s="20">
        <f t="shared" si="11"/>
        <v>0</v>
      </c>
    </row>
    <row r="128" spans="1:14" x14ac:dyDescent="0.15">
      <c r="A128" s="99" t="s">
        <v>24</v>
      </c>
      <c r="B128" s="8">
        <v>0</v>
      </c>
      <c r="C128" s="3">
        <v>0.03</v>
      </c>
      <c r="D128" s="15">
        <f t="shared" si="6"/>
        <v>0</v>
      </c>
      <c r="E128" s="4">
        <v>0.04</v>
      </c>
      <c r="F128" s="16">
        <f t="shared" si="7"/>
        <v>0</v>
      </c>
      <c r="G128" s="17">
        <v>0.04</v>
      </c>
      <c r="H128" s="11">
        <f t="shared" si="8"/>
        <v>0</v>
      </c>
      <c r="I128" s="12">
        <v>0.05</v>
      </c>
      <c r="J128" s="30">
        <f t="shared" si="9"/>
        <v>0</v>
      </c>
      <c r="K128" s="13">
        <v>0.06</v>
      </c>
      <c r="L128" s="19">
        <f t="shared" si="10"/>
        <v>0</v>
      </c>
      <c r="M128" s="14">
        <v>0.06</v>
      </c>
      <c r="N128" s="20">
        <f t="shared" si="11"/>
        <v>0</v>
      </c>
    </row>
    <row r="129" spans="1:14" x14ac:dyDescent="0.15">
      <c r="A129" s="100" t="s">
        <v>67</v>
      </c>
      <c r="B129" s="8">
        <v>0</v>
      </c>
      <c r="C129" s="3">
        <v>0.01</v>
      </c>
      <c r="D129" s="15">
        <f t="shared" si="6"/>
        <v>0</v>
      </c>
      <c r="E129" s="4">
        <v>0.01</v>
      </c>
      <c r="F129" s="16">
        <f t="shared" si="7"/>
        <v>0</v>
      </c>
      <c r="G129" s="17">
        <v>0.01</v>
      </c>
      <c r="H129" s="11">
        <f t="shared" si="8"/>
        <v>0</v>
      </c>
      <c r="I129" s="12">
        <v>0.01</v>
      </c>
      <c r="J129" s="30">
        <f t="shared" si="9"/>
        <v>0</v>
      </c>
      <c r="K129" s="13">
        <v>0.02</v>
      </c>
      <c r="L129" s="19">
        <f t="shared" si="10"/>
        <v>0</v>
      </c>
      <c r="M129" s="14">
        <v>0.02</v>
      </c>
      <c r="N129" s="20">
        <f t="shared" si="11"/>
        <v>0</v>
      </c>
    </row>
    <row r="130" spans="1:14" x14ac:dyDescent="0.15">
      <c r="A130" s="101" t="s">
        <v>25</v>
      </c>
      <c r="B130" s="8">
        <v>0</v>
      </c>
      <c r="C130" s="3">
        <v>0.12</v>
      </c>
      <c r="D130" s="15">
        <f t="shared" si="6"/>
        <v>0</v>
      </c>
      <c r="E130" s="4">
        <v>0.16</v>
      </c>
      <c r="F130" s="16">
        <f t="shared" si="7"/>
        <v>0</v>
      </c>
      <c r="G130" s="17">
        <v>0.19</v>
      </c>
      <c r="H130" s="11">
        <f t="shared" si="8"/>
        <v>0</v>
      </c>
      <c r="I130" s="12">
        <v>0.18</v>
      </c>
      <c r="J130" s="30">
        <f t="shared" si="9"/>
        <v>0</v>
      </c>
      <c r="K130" s="13">
        <v>0.17</v>
      </c>
      <c r="L130" s="19">
        <f t="shared" si="10"/>
        <v>0</v>
      </c>
      <c r="M130" s="14">
        <v>0.16</v>
      </c>
      <c r="N130" s="20">
        <f t="shared" si="11"/>
        <v>0</v>
      </c>
    </row>
    <row r="131" spans="1:14" x14ac:dyDescent="0.15">
      <c r="A131" s="101" t="s">
        <v>71</v>
      </c>
      <c r="B131" s="8">
        <v>0</v>
      </c>
      <c r="C131" s="3">
        <v>0.15</v>
      </c>
      <c r="D131" s="15">
        <f t="shared" si="6"/>
        <v>0</v>
      </c>
      <c r="E131" s="4">
        <v>0.19</v>
      </c>
      <c r="F131" s="16">
        <f t="shared" si="7"/>
        <v>0</v>
      </c>
      <c r="G131" s="17">
        <v>0.22</v>
      </c>
      <c r="H131" s="11">
        <f t="shared" si="8"/>
        <v>0</v>
      </c>
      <c r="I131" s="12">
        <v>0.39</v>
      </c>
      <c r="J131" s="30">
        <f t="shared" si="9"/>
        <v>0</v>
      </c>
      <c r="K131" s="13">
        <v>0.38</v>
      </c>
      <c r="L131" s="19">
        <f t="shared" si="10"/>
        <v>0</v>
      </c>
      <c r="M131" s="14">
        <v>0.3</v>
      </c>
      <c r="N131" s="20">
        <f t="shared" si="11"/>
        <v>0</v>
      </c>
    </row>
    <row r="132" spans="1:14" x14ac:dyDescent="0.15">
      <c r="A132" s="101" t="s">
        <v>27</v>
      </c>
      <c r="B132" s="8">
        <v>0</v>
      </c>
      <c r="C132" s="3">
        <v>0.12</v>
      </c>
      <c r="D132" s="15">
        <f t="shared" si="6"/>
        <v>0</v>
      </c>
      <c r="E132" s="4">
        <v>0.17</v>
      </c>
      <c r="F132" s="16">
        <f t="shared" si="7"/>
        <v>0</v>
      </c>
      <c r="G132" s="17">
        <v>0.19</v>
      </c>
      <c r="H132" s="11">
        <f t="shared" si="8"/>
        <v>0</v>
      </c>
      <c r="I132" s="12">
        <v>0.21</v>
      </c>
      <c r="J132" s="30">
        <f t="shared" si="9"/>
        <v>0</v>
      </c>
      <c r="K132" s="13">
        <v>0.24</v>
      </c>
      <c r="L132" s="19">
        <f t="shared" si="10"/>
        <v>0</v>
      </c>
      <c r="M132" s="14">
        <v>0.26</v>
      </c>
      <c r="N132" s="20">
        <f t="shared" si="11"/>
        <v>0</v>
      </c>
    </row>
    <row r="133" spans="1:14" x14ac:dyDescent="0.15">
      <c r="A133" s="101" t="s">
        <v>26</v>
      </c>
      <c r="B133" s="8">
        <v>0</v>
      </c>
      <c r="C133" s="3">
        <v>0.28000000000000003</v>
      </c>
      <c r="D133" s="15">
        <f t="shared" si="6"/>
        <v>0</v>
      </c>
      <c r="E133" s="4">
        <v>0.38</v>
      </c>
      <c r="F133" s="16">
        <f t="shared" si="7"/>
        <v>0</v>
      </c>
      <c r="G133" s="17">
        <v>0.33</v>
      </c>
      <c r="H133" s="11">
        <f t="shared" si="8"/>
        <v>0</v>
      </c>
      <c r="I133" s="12">
        <v>0.28000000000000003</v>
      </c>
      <c r="J133" s="30">
        <f t="shared" si="9"/>
        <v>0</v>
      </c>
      <c r="K133" s="13">
        <v>0.26</v>
      </c>
      <c r="L133" s="19">
        <f t="shared" si="10"/>
        <v>0</v>
      </c>
      <c r="M133" s="14">
        <v>0.19</v>
      </c>
      <c r="N133" s="20">
        <f t="shared" si="11"/>
        <v>0</v>
      </c>
    </row>
    <row r="134" spans="1:14" x14ac:dyDescent="0.15">
      <c r="A134" s="102" t="s">
        <v>28</v>
      </c>
      <c r="B134" s="8">
        <v>0</v>
      </c>
      <c r="C134" s="3">
        <v>0.18</v>
      </c>
      <c r="D134" s="15">
        <f t="shared" si="6"/>
        <v>0</v>
      </c>
      <c r="E134" s="4">
        <v>0.3</v>
      </c>
      <c r="F134" s="16">
        <f t="shared" si="7"/>
        <v>0</v>
      </c>
      <c r="G134" s="17">
        <v>0.4</v>
      </c>
      <c r="H134" s="11">
        <f t="shared" si="8"/>
        <v>0</v>
      </c>
      <c r="I134" s="12">
        <v>0.4</v>
      </c>
      <c r="J134" s="30">
        <f t="shared" si="9"/>
        <v>0</v>
      </c>
      <c r="K134" s="13">
        <v>0.42</v>
      </c>
      <c r="L134" s="19">
        <f t="shared" si="10"/>
        <v>0</v>
      </c>
      <c r="M134" s="14">
        <v>0.36</v>
      </c>
      <c r="N134" s="20">
        <f t="shared" si="11"/>
        <v>0</v>
      </c>
    </row>
    <row r="135" spans="1:14" x14ac:dyDescent="0.15">
      <c r="A135" s="103" t="s">
        <v>29</v>
      </c>
      <c r="B135" s="8">
        <v>0</v>
      </c>
      <c r="C135" s="3">
        <v>0.38</v>
      </c>
      <c r="D135" s="15">
        <f t="shared" si="6"/>
        <v>0</v>
      </c>
      <c r="E135" s="4">
        <v>0.48</v>
      </c>
      <c r="F135" s="16">
        <f t="shared" si="7"/>
        <v>0</v>
      </c>
      <c r="G135" s="17">
        <v>0.7</v>
      </c>
      <c r="H135" s="11">
        <f t="shared" si="8"/>
        <v>0</v>
      </c>
      <c r="I135" s="12">
        <v>0.76</v>
      </c>
      <c r="J135" s="30">
        <f t="shared" si="9"/>
        <v>0</v>
      </c>
      <c r="K135" s="13">
        <v>0.82</v>
      </c>
      <c r="L135" s="19">
        <f t="shared" si="10"/>
        <v>0</v>
      </c>
      <c r="M135" s="14">
        <v>0.9</v>
      </c>
      <c r="N135" s="20">
        <f t="shared" si="11"/>
        <v>0</v>
      </c>
    </row>
    <row r="136" spans="1:14" x14ac:dyDescent="0.15">
      <c r="A136" s="103" t="s">
        <v>30</v>
      </c>
      <c r="B136" s="8">
        <v>0</v>
      </c>
      <c r="C136" s="3">
        <v>7.0000000000000007E-2</v>
      </c>
      <c r="D136" s="15">
        <f t="shared" si="6"/>
        <v>0</v>
      </c>
      <c r="E136" s="4">
        <v>0.31</v>
      </c>
      <c r="F136" s="16">
        <f t="shared" si="7"/>
        <v>0</v>
      </c>
      <c r="G136" s="17">
        <v>0.49</v>
      </c>
      <c r="H136" s="11">
        <f t="shared" si="8"/>
        <v>0</v>
      </c>
      <c r="I136" s="12">
        <v>0.75</v>
      </c>
      <c r="J136" s="30">
        <f t="shared" si="9"/>
        <v>0</v>
      </c>
      <c r="K136" s="13">
        <v>0.7</v>
      </c>
      <c r="L136" s="19">
        <f t="shared" si="10"/>
        <v>0</v>
      </c>
      <c r="M136" s="14">
        <v>0.65</v>
      </c>
      <c r="N136" s="20">
        <f t="shared" si="11"/>
        <v>0</v>
      </c>
    </row>
    <row r="137" spans="1:14" x14ac:dyDescent="0.15">
      <c r="A137" s="103" t="s">
        <v>31</v>
      </c>
      <c r="B137" s="8">
        <v>0</v>
      </c>
      <c r="C137" s="9">
        <v>0.05</v>
      </c>
      <c r="D137" s="41">
        <f t="shared" si="6"/>
        <v>0</v>
      </c>
      <c r="E137" s="42">
        <v>7.0000000000000007E-2</v>
      </c>
      <c r="F137" s="43">
        <f t="shared" si="7"/>
        <v>0</v>
      </c>
      <c r="G137" s="44">
        <v>0.13</v>
      </c>
      <c r="H137" s="45">
        <f t="shared" si="8"/>
        <v>0</v>
      </c>
      <c r="I137" s="46">
        <v>0.22</v>
      </c>
      <c r="J137" s="18">
        <f t="shared" si="9"/>
        <v>0</v>
      </c>
      <c r="K137" s="47">
        <v>0.32</v>
      </c>
      <c r="L137" s="48">
        <f t="shared" si="10"/>
        <v>0</v>
      </c>
      <c r="M137" s="49">
        <v>0.35</v>
      </c>
      <c r="N137" s="50">
        <f t="shared" si="11"/>
        <v>0</v>
      </c>
    </row>
    <row r="138" spans="1:14" x14ac:dyDescent="0.15">
      <c r="A138" s="103" t="s">
        <v>32</v>
      </c>
      <c r="B138" s="8">
        <v>0</v>
      </c>
      <c r="C138" s="9">
        <v>0.05</v>
      </c>
      <c r="D138" s="41">
        <f t="shared" si="6"/>
        <v>0</v>
      </c>
      <c r="E138" s="42">
        <v>0.12</v>
      </c>
      <c r="F138" s="43">
        <f t="shared" si="7"/>
        <v>0</v>
      </c>
      <c r="G138" s="44">
        <v>0.35</v>
      </c>
      <c r="H138" s="45">
        <f t="shared" si="8"/>
        <v>0</v>
      </c>
      <c r="I138" s="46">
        <v>0.48</v>
      </c>
      <c r="J138" s="18">
        <f t="shared" si="9"/>
        <v>0</v>
      </c>
      <c r="K138" s="47">
        <v>0.38</v>
      </c>
      <c r="L138" s="48">
        <f t="shared" si="10"/>
        <v>0</v>
      </c>
      <c r="M138" s="49">
        <v>0.36</v>
      </c>
      <c r="N138" s="50">
        <f t="shared" si="11"/>
        <v>0</v>
      </c>
    </row>
    <row r="139" spans="1:14" x14ac:dyDescent="0.15">
      <c r="A139" s="104" t="s">
        <v>72</v>
      </c>
      <c r="B139" s="8">
        <v>0</v>
      </c>
      <c r="C139" s="9">
        <v>0.08</v>
      </c>
      <c r="D139" s="41">
        <f t="shared" si="6"/>
        <v>0</v>
      </c>
      <c r="E139" s="42">
        <v>0.25</v>
      </c>
      <c r="F139" s="43">
        <f t="shared" si="7"/>
        <v>0</v>
      </c>
      <c r="G139" s="44">
        <v>0.61</v>
      </c>
      <c r="H139" s="45">
        <f t="shared" si="8"/>
        <v>0</v>
      </c>
      <c r="I139" s="46">
        <v>0.92</v>
      </c>
      <c r="J139" s="18">
        <f t="shared" si="9"/>
        <v>0</v>
      </c>
      <c r="K139" s="47">
        <v>0.95</v>
      </c>
      <c r="L139" s="48">
        <f t="shared" si="10"/>
        <v>0</v>
      </c>
      <c r="M139" s="49">
        <v>0.92</v>
      </c>
      <c r="N139" s="50">
        <f t="shared" si="11"/>
        <v>0</v>
      </c>
    </row>
    <row r="140" spans="1:14" x14ac:dyDescent="0.15">
      <c r="A140" s="104" t="s">
        <v>73</v>
      </c>
      <c r="B140" s="8">
        <v>0</v>
      </c>
      <c r="C140" s="9">
        <v>0.08</v>
      </c>
      <c r="D140" s="41">
        <f t="shared" si="6"/>
        <v>0</v>
      </c>
      <c r="E140" s="42">
        <v>0.28999999999999998</v>
      </c>
      <c r="F140" s="43">
        <f t="shared" si="7"/>
        <v>0</v>
      </c>
      <c r="G140" s="44">
        <v>0.75</v>
      </c>
      <c r="H140" s="45">
        <f t="shared" si="8"/>
        <v>0</v>
      </c>
      <c r="I140" s="46">
        <v>0.98</v>
      </c>
      <c r="J140" s="18">
        <f t="shared" si="9"/>
        <v>0</v>
      </c>
      <c r="K140" s="47">
        <v>0.93</v>
      </c>
      <c r="L140" s="48">
        <f t="shared" si="10"/>
        <v>0</v>
      </c>
      <c r="M140" s="49">
        <v>0.76</v>
      </c>
      <c r="N140" s="50">
        <f t="shared" si="11"/>
        <v>0</v>
      </c>
    </row>
    <row r="141" spans="1:14" x14ac:dyDescent="0.15">
      <c r="A141" s="102" t="s">
        <v>74</v>
      </c>
      <c r="B141" s="8">
        <v>0</v>
      </c>
      <c r="C141" s="9">
        <v>0.15</v>
      </c>
      <c r="D141" s="41">
        <f t="shared" si="6"/>
        <v>0</v>
      </c>
      <c r="E141" s="42">
        <v>0.35</v>
      </c>
      <c r="F141" s="43">
        <f t="shared" si="7"/>
        <v>0</v>
      </c>
      <c r="G141" s="44">
        <v>0.7</v>
      </c>
      <c r="H141" s="45">
        <f t="shared" si="8"/>
        <v>0</v>
      </c>
      <c r="I141" s="46">
        <v>0.85</v>
      </c>
      <c r="J141" s="18">
        <f t="shared" si="9"/>
        <v>0</v>
      </c>
      <c r="K141" s="47">
        <v>0.9</v>
      </c>
      <c r="L141" s="48">
        <f t="shared" si="10"/>
        <v>0</v>
      </c>
      <c r="M141" s="49">
        <v>0.9</v>
      </c>
      <c r="N141" s="50">
        <f t="shared" si="11"/>
        <v>0</v>
      </c>
    </row>
    <row r="142" spans="1:14" x14ac:dyDescent="0.15">
      <c r="A142" s="102" t="s">
        <v>75</v>
      </c>
      <c r="B142" s="8">
        <v>0</v>
      </c>
      <c r="C142" s="9">
        <v>0.35</v>
      </c>
      <c r="D142" s="41">
        <f t="shared" si="6"/>
        <v>0</v>
      </c>
      <c r="E142" s="42">
        <v>0.7</v>
      </c>
      <c r="F142" s="43">
        <f t="shared" si="7"/>
        <v>0</v>
      </c>
      <c r="G142" s="44">
        <v>0.9</v>
      </c>
      <c r="H142" s="45">
        <f t="shared" si="8"/>
        <v>0</v>
      </c>
      <c r="I142" s="46">
        <v>0.9</v>
      </c>
      <c r="J142" s="18">
        <f t="shared" si="9"/>
        <v>0</v>
      </c>
      <c r="K142" s="47">
        <v>0.95</v>
      </c>
      <c r="L142" s="48">
        <f t="shared" si="10"/>
        <v>0</v>
      </c>
      <c r="M142" s="49">
        <v>0.9</v>
      </c>
      <c r="N142" s="50">
        <f t="shared" si="11"/>
        <v>0</v>
      </c>
    </row>
    <row r="143" spans="1:14" x14ac:dyDescent="0.15">
      <c r="A143" s="5"/>
      <c r="B143" s="8">
        <v>0</v>
      </c>
      <c r="C143" s="9"/>
      <c r="D143" s="41">
        <f t="shared" si="6"/>
        <v>0</v>
      </c>
      <c r="E143" s="42"/>
      <c r="F143" s="43">
        <f t="shared" si="7"/>
        <v>0</v>
      </c>
      <c r="G143" s="44"/>
      <c r="H143" s="45">
        <f t="shared" si="8"/>
        <v>0</v>
      </c>
      <c r="I143" s="46"/>
      <c r="J143" s="18">
        <f t="shared" si="9"/>
        <v>0</v>
      </c>
      <c r="K143" s="47"/>
      <c r="L143" s="48">
        <f t="shared" si="10"/>
        <v>0</v>
      </c>
      <c r="M143" s="49"/>
      <c r="N143" s="50">
        <f t="shared" si="11"/>
        <v>0</v>
      </c>
    </row>
    <row r="144" spans="1:14" x14ac:dyDescent="0.15">
      <c r="A144" s="5"/>
      <c r="B144" s="8">
        <v>0</v>
      </c>
      <c r="C144" s="9"/>
      <c r="D144" s="41">
        <f t="shared" si="6"/>
        <v>0</v>
      </c>
      <c r="E144" s="42"/>
      <c r="F144" s="43">
        <f t="shared" si="7"/>
        <v>0</v>
      </c>
      <c r="G144" s="44"/>
      <c r="H144" s="45">
        <f t="shared" si="8"/>
        <v>0</v>
      </c>
      <c r="I144" s="46"/>
      <c r="J144" s="18">
        <f t="shared" si="9"/>
        <v>0</v>
      </c>
      <c r="K144" s="47"/>
      <c r="L144" s="48">
        <f t="shared" si="10"/>
        <v>0</v>
      </c>
      <c r="M144" s="49"/>
      <c r="N144" s="50">
        <f t="shared" si="11"/>
        <v>0</v>
      </c>
    </row>
    <row r="145" spans="1:14" x14ac:dyDescent="0.15">
      <c r="A145" s="5"/>
      <c r="B145" s="8">
        <v>0</v>
      </c>
      <c r="C145" s="9"/>
      <c r="D145" s="41">
        <f t="shared" si="6"/>
        <v>0</v>
      </c>
      <c r="E145" s="42"/>
      <c r="F145" s="43">
        <f t="shared" si="7"/>
        <v>0</v>
      </c>
      <c r="G145" s="44"/>
      <c r="H145" s="45">
        <f t="shared" si="8"/>
        <v>0</v>
      </c>
      <c r="I145" s="46"/>
      <c r="J145" s="18">
        <f t="shared" si="9"/>
        <v>0</v>
      </c>
      <c r="K145" s="47"/>
      <c r="L145" s="48">
        <f t="shared" si="10"/>
        <v>0</v>
      </c>
      <c r="M145" s="49"/>
      <c r="N145" s="50">
        <f t="shared" si="11"/>
        <v>0</v>
      </c>
    </row>
    <row r="146" spans="1:14" x14ac:dyDescent="0.15">
      <c r="A146" s="5"/>
      <c r="B146" s="8">
        <v>0</v>
      </c>
      <c r="C146" s="9"/>
      <c r="D146" s="41">
        <f t="shared" si="6"/>
        <v>0</v>
      </c>
      <c r="E146" s="42"/>
      <c r="F146" s="43">
        <f t="shared" si="7"/>
        <v>0</v>
      </c>
      <c r="G146" s="44"/>
      <c r="H146" s="45">
        <f t="shared" si="8"/>
        <v>0</v>
      </c>
      <c r="I146" s="46"/>
      <c r="J146" s="18">
        <f t="shared" si="9"/>
        <v>0</v>
      </c>
      <c r="K146" s="47"/>
      <c r="L146" s="48">
        <f t="shared" si="10"/>
        <v>0</v>
      </c>
      <c r="M146" s="49"/>
      <c r="N146" s="50">
        <f t="shared" si="11"/>
        <v>0</v>
      </c>
    </row>
    <row r="147" spans="1:14" x14ac:dyDescent="0.15">
      <c r="A147" s="5"/>
      <c r="B147" s="8">
        <v>0</v>
      </c>
      <c r="C147" s="9"/>
      <c r="D147" s="41">
        <f t="shared" si="6"/>
        <v>0</v>
      </c>
      <c r="E147" s="42"/>
      <c r="F147" s="43">
        <f t="shared" si="7"/>
        <v>0</v>
      </c>
      <c r="G147" s="44"/>
      <c r="H147" s="45">
        <f t="shared" si="8"/>
        <v>0</v>
      </c>
      <c r="I147" s="46"/>
      <c r="J147" s="18">
        <f t="shared" si="9"/>
        <v>0</v>
      </c>
      <c r="K147" s="47"/>
      <c r="L147" s="48">
        <f t="shared" si="10"/>
        <v>0</v>
      </c>
      <c r="M147" s="49"/>
      <c r="N147" s="50">
        <f t="shared" si="11"/>
        <v>0</v>
      </c>
    </row>
    <row r="148" spans="1:14" x14ac:dyDescent="0.15">
      <c r="A148" s="5"/>
      <c r="B148" s="8">
        <v>0</v>
      </c>
      <c r="C148" s="9"/>
      <c r="D148" s="41">
        <f t="shared" si="6"/>
        <v>0</v>
      </c>
      <c r="E148" s="42"/>
      <c r="F148" s="43">
        <f t="shared" si="7"/>
        <v>0</v>
      </c>
      <c r="G148" s="44"/>
      <c r="H148" s="45">
        <f t="shared" si="8"/>
        <v>0</v>
      </c>
      <c r="I148" s="46"/>
      <c r="J148" s="18">
        <f t="shared" si="9"/>
        <v>0</v>
      </c>
      <c r="K148" s="47"/>
      <c r="L148" s="48">
        <f t="shared" si="10"/>
        <v>0</v>
      </c>
      <c r="M148" s="49"/>
      <c r="N148" s="50">
        <f t="shared" si="11"/>
        <v>0</v>
      </c>
    </row>
    <row r="149" spans="1:14" x14ac:dyDescent="0.15">
      <c r="A149" s="5"/>
      <c r="B149" s="8">
        <v>0</v>
      </c>
      <c r="C149" s="9"/>
      <c r="D149" s="41">
        <f t="shared" ref="D149:D169" si="12">B149*C149</f>
        <v>0</v>
      </c>
      <c r="E149" s="42"/>
      <c r="F149" s="43">
        <f t="shared" ref="F149:F169" si="13">B149*E149</f>
        <v>0</v>
      </c>
      <c r="G149" s="44"/>
      <c r="H149" s="45">
        <f t="shared" ref="H149:H169" si="14">B149*G149</f>
        <v>0</v>
      </c>
      <c r="I149" s="46"/>
      <c r="J149" s="18">
        <f t="shared" ref="J149:J169" si="15">B149*I149</f>
        <v>0</v>
      </c>
      <c r="K149" s="47"/>
      <c r="L149" s="48">
        <f t="shared" ref="L149:L169" si="16">B149*K149</f>
        <v>0</v>
      </c>
      <c r="M149" s="49"/>
      <c r="N149" s="50">
        <f t="shared" ref="N149:N169" si="17">B149*M149</f>
        <v>0</v>
      </c>
    </row>
    <row r="150" spans="1:14" x14ac:dyDescent="0.15">
      <c r="A150" s="5"/>
      <c r="B150" s="8">
        <v>0</v>
      </c>
      <c r="C150" s="9"/>
      <c r="D150" s="41">
        <f t="shared" si="12"/>
        <v>0</v>
      </c>
      <c r="E150" s="42"/>
      <c r="F150" s="43">
        <f t="shared" si="13"/>
        <v>0</v>
      </c>
      <c r="G150" s="44"/>
      <c r="H150" s="45">
        <f t="shared" si="14"/>
        <v>0</v>
      </c>
      <c r="I150" s="46"/>
      <c r="J150" s="18">
        <f t="shared" si="15"/>
        <v>0</v>
      </c>
      <c r="K150" s="47"/>
      <c r="L150" s="48">
        <f t="shared" si="16"/>
        <v>0</v>
      </c>
      <c r="M150" s="49"/>
      <c r="N150" s="50">
        <f t="shared" si="17"/>
        <v>0</v>
      </c>
    </row>
    <row r="151" spans="1:14" x14ac:dyDescent="0.15">
      <c r="A151" s="5"/>
      <c r="B151" s="8">
        <v>0</v>
      </c>
      <c r="C151" s="9"/>
      <c r="D151" s="41">
        <f t="shared" si="12"/>
        <v>0</v>
      </c>
      <c r="E151" s="42"/>
      <c r="F151" s="43">
        <f t="shared" si="13"/>
        <v>0</v>
      </c>
      <c r="G151" s="44"/>
      <c r="H151" s="45">
        <f t="shared" si="14"/>
        <v>0</v>
      </c>
      <c r="I151" s="46"/>
      <c r="J151" s="18">
        <f t="shared" si="15"/>
        <v>0</v>
      </c>
      <c r="K151" s="47"/>
      <c r="L151" s="48">
        <f t="shared" si="16"/>
        <v>0</v>
      </c>
      <c r="M151" s="49"/>
      <c r="N151" s="50">
        <f t="shared" si="17"/>
        <v>0</v>
      </c>
    </row>
    <row r="152" spans="1:14" x14ac:dyDescent="0.15">
      <c r="A152" s="5"/>
      <c r="B152" s="8">
        <v>0</v>
      </c>
      <c r="C152" s="9"/>
      <c r="D152" s="41">
        <f t="shared" si="12"/>
        <v>0</v>
      </c>
      <c r="E152" s="42"/>
      <c r="F152" s="43">
        <f t="shared" si="13"/>
        <v>0</v>
      </c>
      <c r="G152" s="44"/>
      <c r="H152" s="45">
        <f t="shared" si="14"/>
        <v>0</v>
      </c>
      <c r="I152" s="46"/>
      <c r="J152" s="18">
        <f t="shared" si="15"/>
        <v>0</v>
      </c>
      <c r="K152" s="47"/>
      <c r="L152" s="48">
        <f t="shared" si="16"/>
        <v>0</v>
      </c>
      <c r="M152" s="49"/>
      <c r="N152" s="50">
        <f t="shared" si="17"/>
        <v>0</v>
      </c>
    </row>
    <row r="153" spans="1:14" x14ac:dyDescent="0.15">
      <c r="A153" s="5"/>
      <c r="B153" s="8">
        <v>0</v>
      </c>
      <c r="C153" s="9"/>
      <c r="D153" s="41">
        <f t="shared" si="12"/>
        <v>0</v>
      </c>
      <c r="E153" s="42"/>
      <c r="F153" s="43">
        <f t="shared" si="13"/>
        <v>0</v>
      </c>
      <c r="G153" s="44"/>
      <c r="H153" s="45">
        <f t="shared" si="14"/>
        <v>0</v>
      </c>
      <c r="I153" s="46"/>
      <c r="J153" s="18">
        <f t="shared" si="15"/>
        <v>0</v>
      </c>
      <c r="K153" s="47"/>
      <c r="L153" s="48">
        <f t="shared" si="16"/>
        <v>0</v>
      </c>
      <c r="M153" s="49"/>
      <c r="N153" s="50">
        <f t="shared" si="17"/>
        <v>0</v>
      </c>
    </row>
    <row r="154" spans="1:14" x14ac:dyDescent="0.15">
      <c r="A154" s="5"/>
      <c r="B154" s="8">
        <v>0</v>
      </c>
      <c r="C154" s="9"/>
      <c r="D154" s="41">
        <f t="shared" si="12"/>
        <v>0</v>
      </c>
      <c r="E154" s="42"/>
      <c r="F154" s="43">
        <f t="shared" si="13"/>
        <v>0</v>
      </c>
      <c r="G154" s="44"/>
      <c r="H154" s="45">
        <f t="shared" si="14"/>
        <v>0</v>
      </c>
      <c r="I154" s="46"/>
      <c r="J154" s="18">
        <f t="shared" si="15"/>
        <v>0</v>
      </c>
      <c r="K154" s="47"/>
      <c r="L154" s="48">
        <f t="shared" si="16"/>
        <v>0</v>
      </c>
      <c r="M154" s="49"/>
      <c r="N154" s="50">
        <f t="shared" si="17"/>
        <v>0</v>
      </c>
    </row>
    <row r="155" spans="1:14" x14ac:dyDescent="0.15">
      <c r="A155" s="5"/>
      <c r="B155" s="8">
        <v>0</v>
      </c>
      <c r="C155" s="9"/>
      <c r="D155" s="41">
        <f t="shared" si="12"/>
        <v>0</v>
      </c>
      <c r="E155" s="42"/>
      <c r="F155" s="43">
        <f t="shared" si="13"/>
        <v>0</v>
      </c>
      <c r="G155" s="44"/>
      <c r="H155" s="45">
        <f t="shared" si="14"/>
        <v>0</v>
      </c>
      <c r="I155" s="46"/>
      <c r="J155" s="18">
        <f t="shared" si="15"/>
        <v>0</v>
      </c>
      <c r="K155" s="47"/>
      <c r="L155" s="48">
        <f t="shared" si="16"/>
        <v>0</v>
      </c>
      <c r="M155" s="49"/>
      <c r="N155" s="50">
        <f t="shared" si="17"/>
        <v>0</v>
      </c>
    </row>
    <row r="156" spans="1:14" x14ac:dyDescent="0.15">
      <c r="A156" s="5"/>
      <c r="B156" s="8">
        <v>0</v>
      </c>
      <c r="C156" s="9"/>
      <c r="D156" s="41">
        <f t="shared" si="12"/>
        <v>0</v>
      </c>
      <c r="E156" s="42"/>
      <c r="F156" s="43">
        <f t="shared" si="13"/>
        <v>0</v>
      </c>
      <c r="G156" s="44"/>
      <c r="H156" s="45">
        <f t="shared" si="14"/>
        <v>0</v>
      </c>
      <c r="I156" s="46"/>
      <c r="J156" s="18">
        <f t="shared" si="15"/>
        <v>0</v>
      </c>
      <c r="K156" s="47"/>
      <c r="L156" s="48">
        <f t="shared" si="16"/>
        <v>0</v>
      </c>
      <c r="M156" s="49"/>
      <c r="N156" s="50">
        <f t="shared" si="17"/>
        <v>0</v>
      </c>
    </row>
    <row r="157" spans="1:14" x14ac:dyDescent="0.15">
      <c r="A157" s="5"/>
      <c r="B157" s="8">
        <v>0</v>
      </c>
      <c r="C157" s="9"/>
      <c r="D157" s="41">
        <f t="shared" si="12"/>
        <v>0</v>
      </c>
      <c r="E157" s="42"/>
      <c r="F157" s="43">
        <f t="shared" si="13"/>
        <v>0</v>
      </c>
      <c r="G157" s="44"/>
      <c r="H157" s="45">
        <f t="shared" si="14"/>
        <v>0</v>
      </c>
      <c r="I157" s="46"/>
      <c r="J157" s="18">
        <f t="shared" si="15"/>
        <v>0</v>
      </c>
      <c r="K157" s="47"/>
      <c r="L157" s="48">
        <f t="shared" si="16"/>
        <v>0</v>
      </c>
      <c r="M157" s="49"/>
      <c r="N157" s="50">
        <f t="shared" si="17"/>
        <v>0</v>
      </c>
    </row>
    <row r="158" spans="1:14" x14ac:dyDescent="0.15">
      <c r="A158" s="5"/>
      <c r="B158" s="8">
        <v>0</v>
      </c>
      <c r="C158" s="9"/>
      <c r="D158" s="41">
        <f t="shared" si="12"/>
        <v>0</v>
      </c>
      <c r="E158" s="42"/>
      <c r="F158" s="43">
        <f t="shared" si="13"/>
        <v>0</v>
      </c>
      <c r="G158" s="44"/>
      <c r="H158" s="45">
        <f t="shared" si="14"/>
        <v>0</v>
      </c>
      <c r="I158" s="46"/>
      <c r="J158" s="18">
        <f t="shared" si="15"/>
        <v>0</v>
      </c>
      <c r="K158" s="47"/>
      <c r="L158" s="48">
        <f t="shared" si="16"/>
        <v>0</v>
      </c>
      <c r="M158" s="49"/>
      <c r="N158" s="50">
        <f t="shared" si="17"/>
        <v>0</v>
      </c>
    </row>
    <row r="159" spans="1:14" x14ac:dyDescent="0.15">
      <c r="A159" s="5"/>
      <c r="B159" s="8">
        <v>0</v>
      </c>
      <c r="C159" s="9"/>
      <c r="D159" s="41">
        <f t="shared" si="12"/>
        <v>0</v>
      </c>
      <c r="E159" s="42"/>
      <c r="F159" s="43">
        <f t="shared" si="13"/>
        <v>0</v>
      </c>
      <c r="G159" s="44"/>
      <c r="H159" s="45">
        <f t="shared" si="14"/>
        <v>0</v>
      </c>
      <c r="I159" s="46"/>
      <c r="J159" s="18">
        <f t="shared" si="15"/>
        <v>0</v>
      </c>
      <c r="K159" s="47"/>
      <c r="L159" s="48">
        <f t="shared" si="16"/>
        <v>0</v>
      </c>
      <c r="M159" s="49"/>
      <c r="N159" s="50">
        <f t="shared" si="17"/>
        <v>0</v>
      </c>
    </row>
    <row r="160" spans="1:14" x14ac:dyDescent="0.15">
      <c r="A160" s="5"/>
      <c r="B160" s="8">
        <v>0</v>
      </c>
      <c r="C160" s="9"/>
      <c r="D160" s="41">
        <f t="shared" si="12"/>
        <v>0</v>
      </c>
      <c r="E160" s="42"/>
      <c r="F160" s="43">
        <f t="shared" si="13"/>
        <v>0</v>
      </c>
      <c r="G160" s="44"/>
      <c r="H160" s="45">
        <f t="shared" si="14"/>
        <v>0</v>
      </c>
      <c r="I160" s="46"/>
      <c r="J160" s="18">
        <f t="shared" si="15"/>
        <v>0</v>
      </c>
      <c r="K160" s="47"/>
      <c r="L160" s="48">
        <f t="shared" si="16"/>
        <v>0</v>
      </c>
      <c r="M160" s="49"/>
      <c r="N160" s="50">
        <f t="shared" si="17"/>
        <v>0</v>
      </c>
    </row>
    <row r="161" spans="1:14" x14ac:dyDescent="0.15">
      <c r="A161" s="5"/>
      <c r="B161" s="8">
        <v>0</v>
      </c>
      <c r="C161" s="9"/>
      <c r="D161" s="41">
        <f t="shared" si="12"/>
        <v>0</v>
      </c>
      <c r="E161" s="42"/>
      <c r="F161" s="43">
        <f t="shared" si="13"/>
        <v>0</v>
      </c>
      <c r="G161" s="44"/>
      <c r="H161" s="45">
        <f t="shared" si="14"/>
        <v>0</v>
      </c>
      <c r="I161" s="46"/>
      <c r="J161" s="18">
        <f t="shared" si="15"/>
        <v>0</v>
      </c>
      <c r="K161" s="47"/>
      <c r="L161" s="48">
        <f t="shared" si="16"/>
        <v>0</v>
      </c>
      <c r="M161" s="49"/>
      <c r="N161" s="50">
        <f t="shared" si="17"/>
        <v>0</v>
      </c>
    </row>
    <row r="162" spans="1:14" x14ac:dyDescent="0.15">
      <c r="A162" s="5"/>
      <c r="B162" s="8">
        <v>0</v>
      </c>
      <c r="C162" s="9"/>
      <c r="D162" s="41">
        <f t="shared" si="12"/>
        <v>0</v>
      </c>
      <c r="E162" s="42"/>
      <c r="F162" s="43">
        <f t="shared" si="13"/>
        <v>0</v>
      </c>
      <c r="G162" s="44"/>
      <c r="H162" s="45">
        <f t="shared" si="14"/>
        <v>0</v>
      </c>
      <c r="I162" s="46"/>
      <c r="J162" s="18">
        <f t="shared" si="15"/>
        <v>0</v>
      </c>
      <c r="K162" s="47"/>
      <c r="L162" s="48">
        <f t="shared" si="16"/>
        <v>0</v>
      </c>
      <c r="M162" s="49"/>
      <c r="N162" s="50">
        <f t="shared" si="17"/>
        <v>0</v>
      </c>
    </row>
    <row r="163" spans="1:14" x14ac:dyDescent="0.15">
      <c r="A163" s="5"/>
      <c r="B163" s="8">
        <v>0</v>
      </c>
      <c r="C163" s="9"/>
      <c r="D163" s="41">
        <f t="shared" si="12"/>
        <v>0</v>
      </c>
      <c r="E163" s="42"/>
      <c r="F163" s="43">
        <f t="shared" si="13"/>
        <v>0</v>
      </c>
      <c r="G163" s="44"/>
      <c r="H163" s="45">
        <f t="shared" si="14"/>
        <v>0</v>
      </c>
      <c r="I163" s="46"/>
      <c r="J163" s="18">
        <f t="shared" si="15"/>
        <v>0</v>
      </c>
      <c r="K163" s="47"/>
      <c r="L163" s="48">
        <f t="shared" si="16"/>
        <v>0</v>
      </c>
      <c r="M163" s="49"/>
      <c r="N163" s="50">
        <f t="shared" si="17"/>
        <v>0</v>
      </c>
    </row>
    <row r="164" spans="1:14" x14ac:dyDescent="0.15">
      <c r="A164" s="5"/>
      <c r="B164" s="8">
        <v>0</v>
      </c>
      <c r="C164" s="9"/>
      <c r="D164" s="41">
        <f t="shared" si="12"/>
        <v>0</v>
      </c>
      <c r="E164" s="42"/>
      <c r="F164" s="43">
        <f t="shared" si="13"/>
        <v>0</v>
      </c>
      <c r="G164" s="44"/>
      <c r="H164" s="45">
        <f t="shared" si="14"/>
        <v>0</v>
      </c>
      <c r="I164" s="46"/>
      <c r="J164" s="18">
        <f t="shared" si="15"/>
        <v>0</v>
      </c>
      <c r="K164" s="47"/>
      <c r="L164" s="48">
        <f t="shared" si="16"/>
        <v>0</v>
      </c>
      <c r="M164" s="49"/>
      <c r="N164" s="50">
        <f t="shared" si="17"/>
        <v>0</v>
      </c>
    </row>
    <row r="165" spans="1:14" x14ac:dyDescent="0.15">
      <c r="A165" s="5"/>
      <c r="B165" s="8">
        <v>0</v>
      </c>
      <c r="C165" s="9"/>
      <c r="D165" s="41">
        <f t="shared" si="12"/>
        <v>0</v>
      </c>
      <c r="E165" s="42"/>
      <c r="F165" s="43">
        <f t="shared" si="13"/>
        <v>0</v>
      </c>
      <c r="G165" s="44"/>
      <c r="H165" s="45">
        <f t="shared" si="14"/>
        <v>0</v>
      </c>
      <c r="I165" s="46"/>
      <c r="J165" s="18">
        <f t="shared" si="15"/>
        <v>0</v>
      </c>
      <c r="K165" s="47"/>
      <c r="L165" s="48">
        <f t="shared" si="16"/>
        <v>0</v>
      </c>
      <c r="M165" s="49"/>
      <c r="N165" s="50">
        <f t="shared" si="17"/>
        <v>0</v>
      </c>
    </row>
    <row r="166" spans="1:14" x14ac:dyDescent="0.15">
      <c r="A166" s="5"/>
      <c r="B166" s="8">
        <v>0</v>
      </c>
      <c r="C166" s="9"/>
      <c r="D166" s="41">
        <f t="shared" si="12"/>
        <v>0</v>
      </c>
      <c r="E166" s="42"/>
      <c r="F166" s="43">
        <f t="shared" si="13"/>
        <v>0</v>
      </c>
      <c r="G166" s="44"/>
      <c r="H166" s="45">
        <f t="shared" si="14"/>
        <v>0</v>
      </c>
      <c r="I166" s="46"/>
      <c r="J166" s="18">
        <f t="shared" si="15"/>
        <v>0</v>
      </c>
      <c r="K166" s="47"/>
      <c r="L166" s="48">
        <f t="shared" si="16"/>
        <v>0</v>
      </c>
      <c r="M166" s="49"/>
      <c r="N166" s="50">
        <f t="shared" si="17"/>
        <v>0</v>
      </c>
    </row>
    <row r="167" spans="1:14" x14ac:dyDescent="0.15">
      <c r="A167" s="5"/>
      <c r="B167" s="8">
        <v>0</v>
      </c>
      <c r="C167" s="9"/>
      <c r="D167" s="41">
        <f t="shared" si="12"/>
        <v>0</v>
      </c>
      <c r="E167" s="42"/>
      <c r="F167" s="43">
        <f t="shared" si="13"/>
        <v>0</v>
      </c>
      <c r="G167" s="44"/>
      <c r="H167" s="45">
        <f t="shared" si="14"/>
        <v>0</v>
      </c>
      <c r="I167" s="46"/>
      <c r="J167" s="18">
        <f t="shared" si="15"/>
        <v>0</v>
      </c>
      <c r="K167" s="47"/>
      <c r="L167" s="48">
        <f t="shared" si="16"/>
        <v>0</v>
      </c>
      <c r="M167" s="49"/>
      <c r="N167" s="50">
        <f t="shared" si="17"/>
        <v>0</v>
      </c>
    </row>
    <row r="168" spans="1:14" x14ac:dyDescent="0.15">
      <c r="A168" s="5"/>
      <c r="B168" s="8">
        <v>0</v>
      </c>
      <c r="C168" s="9"/>
      <c r="D168" s="41">
        <f t="shared" si="12"/>
        <v>0</v>
      </c>
      <c r="E168" s="42"/>
      <c r="F168" s="43">
        <f t="shared" si="13"/>
        <v>0</v>
      </c>
      <c r="G168" s="44"/>
      <c r="H168" s="45">
        <f t="shared" si="14"/>
        <v>0</v>
      </c>
      <c r="I168" s="46"/>
      <c r="J168" s="18">
        <f t="shared" si="15"/>
        <v>0</v>
      </c>
      <c r="K168" s="47"/>
      <c r="L168" s="48">
        <f t="shared" si="16"/>
        <v>0</v>
      </c>
      <c r="M168" s="49"/>
      <c r="N168" s="50">
        <f t="shared" si="17"/>
        <v>0</v>
      </c>
    </row>
    <row r="169" spans="1:14" ht="14" thickBot="1" x14ac:dyDescent="0.2">
      <c r="A169" s="5"/>
      <c r="B169" s="8">
        <v>0</v>
      </c>
      <c r="C169" s="9"/>
      <c r="D169" s="41">
        <f t="shared" si="12"/>
        <v>0</v>
      </c>
      <c r="E169" s="42"/>
      <c r="F169" s="43">
        <f t="shared" si="13"/>
        <v>0</v>
      </c>
      <c r="G169" s="44"/>
      <c r="H169" s="45">
        <f t="shared" si="14"/>
        <v>0</v>
      </c>
      <c r="I169" s="46"/>
      <c r="J169" s="18">
        <f t="shared" si="15"/>
        <v>0</v>
      </c>
      <c r="K169" s="47"/>
      <c r="L169" s="48">
        <f t="shared" si="16"/>
        <v>0</v>
      </c>
      <c r="M169" s="49"/>
      <c r="N169" s="50">
        <f t="shared" si="17"/>
        <v>0</v>
      </c>
    </row>
    <row r="170" spans="1:14" ht="15" thickTop="1" thickBot="1" x14ac:dyDescent="0.2">
      <c r="A170" s="6" t="s">
        <v>9</v>
      </c>
      <c r="B170" s="64">
        <f>SUM(B58:B169)</f>
        <v>0</v>
      </c>
      <c r="C170" s="40"/>
      <c r="D170" s="40"/>
      <c r="E170" s="40"/>
      <c r="F170" s="40"/>
      <c r="G170" s="40"/>
      <c r="H170" s="40"/>
      <c r="I170" s="40"/>
      <c r="J170" s="63"/>
      <c r="K170" s="40"/>
      <c r="L170" s="40"/>
      <c r="M170" s="40"/>
      <c r="N170" s="51"/>
    </row>
    <row r="171" spans="1:14" ht="15" thickTop="1" thickBot="1" x14ac:dyDescent="0.2">
      <c r="A171" s="7" t="s">
        <v>7</v>
      </c>
      <c r="B171" s="39"/>
      <c r="C171" s="21"/>
      <c r="D171" s="59">
        <f>SUM(D58:D169)</f>
        <v>0</v>
      </c>
      <c r="E171" s="21"/>
      <c r="F171" s="59">
        <f>SUM(F58:F169)</f>
        <v>0</v>
      </c>
      <c r="G171" s="21"/>
      <c r="H171" s="59">
        <f>SUM(H58:H169)</f>
        <v>0</v>
      </c>
      <c r="I171" s="21"/>
      <c r="J171" s="59">
        <f>SUM(J58:J169)</f>
        <v>0</v>
      </c>
      <c r="K171" s="21"/>
      <c r="L171" s="59">
        <f>SUM(L58:L169)</f>
        <v>0</v>
      </c>
      <c r="M171" s="21"/>
      <c r="N171" s="60">
        <f>SUM(N58:N169)</f>
        <v>0</v>
      </c>
    </row>
    <row r="172" spans="1:14" ht="15" thickTop="1" thickBot="1" x14ac:dyDescent="0.2">
      <c r="A172" s="38" t="s">
        <v>4</v>
      </c>
      <c r="B172" s="22"/>
      <c r="C172" s="139" t="e">
        <f>0.161*K4/(-B170*LN(1-D171/B170))</f>
        <v>#DIV/0!</v>
      </c>
      <c r="D172" s="140"/>
      <c r="E172" s="139" t="e">
        <f>0.161*K4/(-B170*LN(1-F171/B170))</f>
        <v>#DIV/0!</v>
      </c>
      <c r="F172" s="140"/>
      <c r="G172" s="139" t="e">
        <f>0.161*K4/(-B170*LN(1-H171/B170))</f>
        <v>#DIV/0!</v>
      </c>
      <c r="H172" s="140"/>
      <c r="I172" s="139" t="e">
        <f>0.161*K4/(-B170*LN(1-J171/B170))</f>
        <v>#DIV/0!</v>
      </c>
      <c r="J172" s="140"/>
      <c r="K172" s="139" t="e">
        <f>0.161*K4/(-B170*LN(1-L171/B170))</f>
        <v>#DIV/0!</v>
      </c>
      <c r="L172" s="140"/>
      <c r="M172" s="139" t="e">
        <f>0.161*K4/(-B170*LN(1-N171/B170))</f>
        <v>#DIV/0!</v>
      </c>
      <c r="N172" s="140"/>
    </row>
    <row r="173" spans="1:14" ht="14" thickTop="1" x14ac:dyDescent="0.15"/>
    <row r="175" spans="1:14" ht="14" thickBot="1" x14ac:dyDescent="0.2"/>
    <row r="176" spans="1:14" ht="14" thickBot="1" x14ac:dyDescent="0.2">
      <c r="D176" s="136" t="s">
        <v>150</v>
      </c>
      <c r="E176" s="137"/>
      <c r="F176" s="137"/>
      <c r="G176" s="137"/>
      <c r="H176" s="137"/>
      <c r="I176" s="137"/>
      <c r="J176" s="138"/>
    </row>
    <row r="177" spans="1:10" ht="14" thickBot="1" x14ac:dyDescent="0.2">
      <c r="D177" s="110" t="s">
        <v>149</v>
      </c>
      <c r="E177" s="111">
        <v>125</v>
      </c>
      <c r="F177" s="111">
        <v>250</v>
      </c>
      <c r="G177" s="111">
        <v>500</v>
      </c>
      <c r="H177" s="111" t="s">
        <v>146</v>
      </c>
      <c r="I177" s="111" t="s">
        <v>147</v>
      </c>
      <c r="J177" s="112" t="s">
        <v>148</v>
      </c>
    </row>
    <row r="178" spans="1:10" ht="14" thickBot="1" x14ac:dyDescent="0.2">
      <c r="D178" s="122" t="s">
        <v>4</v>
      </c>
      <c r="E178" s="113" t="e">
        <f>1*C172</f>
        <v>#DIV/0!</v>
      </c>
      <c r="F178" s="113" t="e">
        <f>1*E172</f>
        <v>#DIV/0!</v>
      </c>
      <c r="G178" s="113" t="e">
        <f>1*G172</f>
        <v>#DIV/0!</v>
      </c>
      <c r="H178" s="113" t="e">
        <f>1*I172</f>
        <v>#DIV/0!</v>
      </c>
      <c r="I178" s="113" t="e">
        <f>1*K172</f>
        <v>#DIV/0!</v>
      </c>
      <c r="J178" s="114" t="e">
        <f>1*M172</f>
        <v>#DIV/0!</v>
      </c>
    </row>
    <row r="191" spans="1:10" x14ac:dyDescent="0.15">
      <c r="A191" s="115"/>
      <c r="B191" s="116"/>
    </row>
    <row r="206" spans="1:2" x14ac:dyDescent="0.15">
      <c r="A206" t="s">
        <v>154</v>
      </c>
    </row>
    <row r="207" spans="1:2" ht="14" thickBot="1" x14ac:dyDescent="0.2"/>
    <row r="208" spans="1:2" ht="14" thickBot="1" x14ac:dyDescent="0.2">
      <c r="A208" s="66" t="s">
        <v>78</v>
      </c>
      <c r="B208" s="65"/>
    </row>
  </sheetData>
  <mergeCells count="19">
    <mergeCell ref="A6:N6"/>
    <mergeCell ref="A1:N1"/>
    <mergeCell ref="A2:N2"/>
    <mergeCell ref="B4:F4"/>
    <mergeCell ref="G4:J4"/>
    <mergeCell ref="K4:L4"/>
    <mergeCell ref="K172:L172"/>
    <mergeCell ref="M172:N172"/>
    <mergeCell ref="C56:D56"/>
    <mergeCell ref="E56:F56"/>
    <mergeCell ref="G56:H56"/>
    <mergeCell ref="I56:J56"/>
    <mergeCell ref="K56:L56"/>
    <mergeCell ref="M56:N56"/>
    <mergeCell ref="D176:J176"/>
    <mergeCell ref="C172:D172"/>
    <mergeCell ref="E172:F172"/>
    <mergeCell ref="G172:H172"/>
    <mergeCell ref="I172:J172"/>
  </mergeCells>
  <pageMargins left="0.78740157499999996" right="0.78740157499999996" top="0.984251969" bottom="0.984251969" header="0.5" footer="0.5"/>
  <pageSetup paperSize="9" orientation="portrait" horizontalDpi="4294967295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>
    <tabColor indexed="55"/>
  </sheetPr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8740157499999996" right="0.78740157499999996" top="0.984251969" bottom="0.984251969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indexed="11"/>
  </sheetPr>
  <dimension ref="A3:N112"/>
  <sheetViews>
    <sheetView topLeftCell="A66" workbookViewId="0">
      <selection activeCell="N97" sqref="N97"/>
    </sheetView>
  </sheetViews>
  <sheetFormatPr baseColWidth="10" defaultColWidth="8.83203125" defaultRowHeight="13" x14ac:dyDescent="0.15"/>
  <cols>
    <col min="1" max="1" width="28.83203125" customWidth="1"/>
  </cols>
  <sheetData>
    <row r="3" spans="1:9" x14ac:dyDescent="0.15">
      <c r="A3" s="126" t="s">
        <v>212</v>
      </c>
    </row>
    <row r="4" spans="1:9" x14ac:dyDescent="0.15">
      <c r="A4" s="124" t="s">
        <v>213</v>
      </c>
    </row>
    <row r="5" spans="1:9" x14ac:dyDescent="0.15">
      <c r="A5" s="127" t="s">
        <v>215</v>
      </c>
    </row>
    <row r="6" spans="1:9" x14ac:dyDescent="0.15">
      <c r="A6" s="125" t="s">
        <v>214</v>
      </c>
    </row>
    <row r="7" spans="1:9" x14ac:dyDescent="0.15">
      <c r="A7" s="127" t="s">
        <v>216</v>
      </c>
    </row>
    <row r="8" spans="1:9" x14ac:dyDescent="0.15">
      <c r="A8" s="125" t="s">
        <v>20</v>
      </c>
    </row>
    <row r="9" spans="1:9" x14ac:dyDescent="0.15">
      <c r="A9" s="127" t="s">
        <v>139</v>
      </c>
    </row>
    <row r="10" spans="1:9" x14ac:dyDescent="0.15">
      <c r="A10" s="125" t="s">
        <v>141</v>
      </c>
    </row>
    <row r="11" spans="1:9" x14ac:dyDescent="0.15">
      <c r="A11" s="127" t="s">
        <v>142</v>
      </c>
    </row>
    <row r="12" spans="1:9" x14ac:dyDescent="0.15">
      <c r="A12" s="125" t="s">
        <v>140</v>
      </c>
    </row>
    <row r="13" spans="1:9" ht="14" thickBot="1" x14ac:dyDescent="0.2"/>
    <row r="14" spans="1:9" ht="15" thickTop="1" thickBot="1" x14ac:dyDescent="0.2">
      <c r="B14" s="123" t="s">
        <v>258</v>
      </c>
      <c r="G14" s="155">
        <v>42</v>
      </c>
      <c r="H14" s="156"/>
      <c r="I14" s="157"/>
    </row>
    <row r="15" spans="1:9" ht="14" thickTop="1" x14ac:dyDescent="0.15">
      <c r="B15" t="s">
        <v>143</v>
      </c>
    </row>
    <row r="16" spans="1:9" x14ac:dyDescent="0.15">
      <c r="C16" s="123"/>
    </row>
    <row r="17" spans="1:9" x14ac:dyDescent="0.15">
      <c r="C17" s="123" t="s">
        <v>231</v>
      </c>
      <c r="D17" s="123" t="s">
        <v>229</v>
      </c>
      <c r="F17" s="130" t="s">
        <v>230</v>
      </c>
    </row>
    <row r="18" spans="1:9" x14ac:dyDescent="0.15">
      <c r="C18" s="123" t="s">
        <v>233</v>
      </c>
      <c r="D18" s="123" t="s">
        <v>234</v>
      </c>
      <c r="F18" s="130" t="s">
        <v>230</v>
      </c>
    </row>
    <row r="19" spans="1:9" x14ac:dyDescent="0.15">
      <c r="C19" s="123" t="s">
        <v>235</v>
      </c>
      <c r="D19" s="123" t="s">
        <v>234</v>
      </c>
      <c r="F19" s="130" t="s">
        <v>236</v>
      </c>
    </row>
    <row r="20" spans="1:9" x14ac:dyDescent="0.15">
      <c r="C20" s="123" t="s">
        <v>237</v>
      </c>
      <c r="D20" s="123" t="s">
        <v>238</v>
      </c>
      <c r="F20" s="130" t="s">
        <v>236</v>
      </c>
    </row>
    <row r="21" spans="1:9" x14ac:dyDescent="0.15">
      <c r="C21" s="123" t="s">
        <v>239</v>
      </c>
      <c r="D21" s="123" t="s">
        <v>240</v>
      </c>
      <c r="F21" s="130" t="s">
        <v>232</v>
      </c>
    </row>
    <row r="22" spans="1:9" x14ac:dyDescent="0.15">
      <c r="B22" t="s">
        <v>8</v>
      </c>
      <c r="C22" s="123" t="s">
        <v>241</v>
      </c>
      <c r="D22" s="123" t="s">
        <v>240</v>
      </c>
      <c r="F22" s="130" t="s">
        <v>232</v>
      </c>
    </row>
    <row r="24" spans="1:9" x14ac:dyDescent="0.15">
      <c r="D24" s="126" t="s">
        <v>242</v>
      </c>
      <c r="E24" s="126"/>
      <c r="F24" s="133" t="s">
        <v>243</v>
      </c>
    </row>
    <row r="25" spans="1:9" x14ac:dyDescent="0.15">
      <c r="C25" s="123"/>
    </row>
    <row r="26" spans="1:9" x14ac:dyDescent="0.15">
      <c r="C26" s="131" t="s">
        <v>246</v>
      </c>
      <c r="D26" s="131"/>
      <c r="E26" s="131"/>
      <c r="F26" s="131"/>
      <c r="G26" s="131"/>
      <c r="H26" s="131"/>
      <c r="I26" s="131"/>
    </row>
    <row r="27" spans="1:9" x14ac:dyDescent="0.15">
      <c r="C27" s="123"/>
    </row>
    <row r="28" spans="1:9" ht="14" thickBot="1" x14ac:dyDescent="0.2">
      <c r="C28" s="123"/>
    </row>
    <row r="29" spans="1:9" ht="14" thickBot="1" x14ac:dyDescent="0.2">
      <c r="C29" s="123"/>
      <c r="E29" s="158" t="s">
        <v>144</v>
      </c>
      <c r="F29" s="159"/>
    </row>
    <row r="31" spans="1:9" x14ac:dyDescent="0.15">
      <c r="A31" t="s">
        <v>151</v>
      </c>
    </row>
    <row r="33" spans="1:14" x14ac:dyDescent="0.15">
      <c r="A33" t="s">
        <v>145</v>
      </c>
    </row>
    <row r="34" spans="1:14" ht="14" thickBot="1" x14ac:dyDescent="0.2"/>
    <row r="35" spans="1:14" ht="15" thickTop="1" thickBot="1" x14ac:dyDescent="0.2">
      <c r="C35" s="141" t="s">
        <v>11</v>
      </c>
      <c r="D35" s="142"/>
      <c r="E35" s="141" t="s">
        <v>12</v>
      </c>
      <c r="F35" s="142"/>
      <c r="G35" s="141" t="s">
        <v>2</v>
      </c>
      <c r="H35" s="142"/>
      <c r="I35" s="141" t="s">
        <v>13</v>
      </c>
      <c r="J35" s="142"/>
      <c r="K35" s="141" t="s">
        <v>3</v>
      </c>
      <c r="L35" s="142"/>
      <c r="M35" s="141" t="s">
        <v>14</v>
      </c>
      <c r="N35" s="142"/>
    </row>
    <row r="36" spans="1:14" ht="14" thickTop="1" x14ac:dyDescent="0.15">
      <c r="A36" s="62" t="s">
        <v>0</v>
      </c>
      <c r="B36" s="61" t="s">
        <v>1</v>
      </c>
      <c r="C36" s="10" t="s">
        <v>5</v>
      </c>
      <c r="D36" s="24" t="s">
        <v>6</v>
      </c>
      <c r="E36" s="25" t="s">
        <v>5</v>
      </c>
      <c r="F36" s="26" t="s">
        <v>6</v>
      </c>
      <c r="G36" s="27" t="s">
        <v>5</v>
      </c>
      <c r="H36" s="28" t="s">
        <v>6</v>
      </c>
      <c r="I36" s="29" t="s">
        <v>5</v>
      </c>
      <c r="J36" s="30" t="s">
        <v>6</v>
      </c>
      <c r="K36" s="31" t="s">
        <v>5</v>
      </c>
      <c r="L36" s="32" t="s">
        <v>6</v>
      </c>
      <c r="M36" s="33" t="s">
        <v>5</v>
      </c>
      <c r="N36" s="34" t="s">
        <v>6</v>
      </c>
    </row>
    <row r="37" spans="1:14" x14ac:dyDescent="0.15">
      <c r="A37" s="37" t="s">
        <v>157</v>
      </c>
      <c r="B37" s="2">
        <v>0</v>
      </c>
      <c r="C37" s="10">
        <v>0.09</v>
      </c>
      <c r="D37" s="24">
        <f t="shared" ref="D37:D48" si="0">B37*C37</f>
        <v>0</v>
      </c>
      <c r="E37" s="25">
        <v>0.02</v>
      </c>
      <c r="F37" s="26">
        <f t="shared" ref="F37:F48" si="1">B37*E37</f>
        <v>0</v>
      </c>
      <c r="G37" s="27">
        <v>0.01</v>
      </c>
      <c r="H37" s="28">
        <f t="shared" ref="H37:H48" si="2">B37*G37</f>
        <v>0</v>
      </c>
      <c r="I37" s="29">
        <v>0.01</v>
      </c>
      <c r="J37" s="30">
        <f t="shared" ref="J37:J48" si="3">B37*I37</f>
        <v>0</v>
      </c>
      <c r="K37" s="31">
        <v>0.01</v>
      </c>
      <c r="L37" s="32">
        <f t="shared" ref="L37:L48" si="4">B37*K37</f>
        <v>0</v>
      </c>
      <c r="M37" s="33">
        <v>0.01</v>
      </c>
      <c r="N37" s="34">
        <f t="shared" ref="N37:N48" si="5">B37*M37</f>
        <v>0</v>
      </c>
    </row>
    <row r="38" spans="1:14" x14ac:dyDescent="0.15">
      <c r="A38" s="37" t="s">
        <v>158</v>
      </c>
      <c r="B38" s="2">
        <v>0</v>
      </c>
      <c r="C38" s="10">
        <v>0.99</v>
      </c>
      <c r="D38" s="24">
        <f t="shared" si="0"/>
        <v>0</v>
      </c>
      <c r="E38" s="25">
        <v>0.35</v>
      </c>
      <c r="F38" s="26">
        <f t="shared" si="1"/>
        <v>0</v>
      </c>
      <c r="G38" s="27">
        <v>0.1</v>
      </c>
      <c r="H38" s="28">
        <f t="shared" si="2"/>
        <v>0</v>
      </c>
      <c r="I38" s="29">
        <v>0.02</v>
      </c>
      <c r="J38" s="30">
        <f t="shared" si="3"/>
        <v>0</v>
      </c>
      <c r="K38" s="31">
        <v>0.01</v>
      </c>
      <c r="L38" s="32">
        <f t="shared" si="4"/>
        <v>0</v>
      </c>
      <c r="M38" s="33">
        <v>0.01</v>
      </c>
      <c r="N38" s="34">
        <f t="shared" si="5"/>
        <v>0</v>
      </c>
    </row>
    <row r="39" spans="1:14" x14ac:dyDescent="0.15">
      <c r="A39" s="37" t="s">
        <v>159</v>
      </c>
      <c r="B39" s="2">
        <v>0</v>
      </c>
      <c r="C39" s="10">
        <v>0.38</v>
      </c>
      <c r="D39" s="24">
        <f t="shared" si="0"/>
        <v>0</v>
      </c>
      <c r="E39" s="25">
        <v>0.96</v>
      </c>
      <c r="F39" s="26">
        <f t="shared" si="1"/>
        <v>0</v>
      </c>
      <c r="G39" s="27">
        <v>0.36</v>
      </c>
      <c r="H39" s="28">
        <f t="shared" si="2"/>
        <v>0</v>
      </c>
      <c r="I39" s="29">
        <v>0.11</v>
      </c>
      <c r="J39" s="30">
        <f t="shared" si="3"/>
        <v>0</v>
      </c>
      <c r="K39" s="31">
        <v>0.02</v>
      </c>
      <c r="L39" s="32">
        <f t="shared" si="4"/>
        <v>0</v>
      </c>
      <c r="M39" s="33">
        <v>0.01</v>
      </c>
      <c r="N39" s="34">
        <f t="shared" si="5"/>
        <v>0</v>
      </c>
    </row>
    <row r="40" spans="1:14" x14ac:dyDescent="0.15">
      <c r="A40" s="37" t="s">
        <v>160</v>
      </c>
      <c r="B40" s="2">
        <v>0</v>
      </c>
      <c r="C40" s="10">
        <v>0.06</v>
      </c>
      <c r="D40" s="24">
        <f t="shared" si="0"/>
        <v>0</v>
      </c>
      <c r="E40" s="25">
        <v>0.28000000000000003</v>
      </c>
      <c r="F40" s="26">
        <f t="shared" si="1"/>
        <v>0</v>
      </c>
      <c r="G40" s="27">
        <v>0.92</v>
      </c>
      <c r="H40" s="28">
        <f t="shared" si="2"/>
        <v>0</v>
      </c>
      <c r="I40" s="29">
        <v>0.63</v>
      </c>
      <c r="J40" s="30">
        <f t="shared" si="3"/>
        <v>0</v>
      </c>
      <c r="K40" s="31">
        <v>0.26</v>
      </c>
      <c r="L40" s="32">
        <f t="shared" si="4"/>
        <v>0</v>
      </c>
      <c r="M40" s="33">
        <v>0.05</v>
      </c>
      <c r="N40" s="34">
        <f t="shared" si="5"/>
        <v>0</v>
      </c>
    </row>
    <row r="41" spans="1:14" x14ac:dyDescent="0.15">
      <c r="A41" s="37" t="s">
        <v>161</v>
      </c>
      <c r="B41" s="2">
        <v>0</v>
      </c>
      <c r="C41" s="10">
        <v>0.01</v>
      </c>
      <c r="D41" s="24">
        <f t="shared" si="0"/>
        <v>0</v>
      </c>
      <c r="E41" s="25">
        <v>7.0000000000000007E-2</v>
      </c>
      <c r="F41" s="26">
        <f t="shared" si="1"/>
        <v>0</v>
      </c>
      <c r="G41" s="27">
        <v>0.44</v>
      </c>
      <c r="H41" s="28">
        <f t="shared" si="2"/>
        <v>0</v>
      </c>
      <c r="I41" s="29">
        <v>0.94</v>
      </c>
      <c r="J41" s="30">
        <f t="shared" si="3"/>
        <v>0</v>
      </c>
      <c r="K41" s="31">
        <v>0.3</v>
      </c>
      <c r="L41" s="32">
        <f t="shared" si="4"/>
        <v>0</v>
      </c>
      <c r="M41" s="33">
        <v>0.12</v>
      </c>
      <c r="N41" s="34">
        <f t="shared" si="5"/>
        <v>0</v>
      </c>
    </row>
    <row r="42" spans="1:14" x14ac:dyDescent="0.15">
      <c r="A42" s="37" t="s">
        <v>162</v>
      </c>
      <c r="B42" s="2">
        <v>0</v>
      </c>
      <c r="C42" s="10">
        <v>0.01</v>
      </c>
      <c r="D42" s="24">
        <f t="shared" si="0"/>
        <v>0</v>
      </c>
      <c r="E42" s="25">
        <v>0.05</v>
      </c>
      <c r="F42" s="26">
        <f t="shared" si="1"/>
        <v>0</v>
      </c>
      <c r="G42" s="27">
        <v>0.25</v>
      </c>
      <c r="H42" s="28">
        <f t="shared" si="2"/>
        <v>0</v>
      </c>
      <c r="I42" s="29">
        <v>0.72</v>
      </c>
      <c r="J42" s="30">
        <f t="shared" si="3"/>
        <v>0</v>
      </c>
      <c r="K42" s="31">
        <v>0.95</v>
      </c>
      <c r="L42" s="32">
        <f t="shared" si="4"/>
        <v>0</v>
      </c>
      <c r="M42" s="33">
        <v>0.76</v>
      </c>
      <c r="N42" s="34">
        <f t="shared" si="5"/>
        <v>0</v>
      </c>
    </row>
    <row r="43" spans="1:14" x14ac:dyDescent="0.15">
      <c r="A43" s="37" t="s">
        <v>163</v>
      </c>
      <c r="B43" s="2">
        <v>0</v>
      </c>
      <c r="C43" s="10">
        <v>0.01</v>
      </c>
      <c r="D43" s="24">
        <f t="shared" si="0"/>
        <v>0</v>
      </c>
      <c r="E43" s="25">
        <v>0.01</v>
      </c>
      <c r="F43" s="26">
        <f t="shared" si="1"/>
        <v>0</v>
      </c>
      <c r="G43" s="27">
        <v>0.04</v>
      </c>
      <c r="H43" s="28">
        <f t="shared" si="2"/>
        <v>0</v>
      </c>
      <c r="I43" s="29">
        <v>0.15</v>
      </c>
      <c r="J43" s="30">
        <f t="shared" si="3"/>
        <v>0</v>
      </c>
      <c r="K43" s="31">
        <v>0.47</v>
      </c>
      <c r="L43" s="32">
        <f t="shared" si="4"/>
        <v>0</v>
      </c>
      <c r="M43" s="33">
        <v>0.86</v>
      </c>
      <c r="N43" s="34">
        <f t="shared" si="5"/>
        <v>0</v>
      </c>
    </row>
    <row r="44" spans="1:14" x14ac:dyDescent="0.15">
      <c r="A44" s="37" t="s">
        <v>164</v>
      </c>
      <c r="B44" s="2">
        <v>0</v>
      </c>
      <c r="C44" s="10">
        <v>0.8</v>
      </c>
      <c r="D44" s="24">
        <f t="shared" si="0"/>
        <v>0</v>
      </c>
      <c r="E44" s="25">
        <v>0.57999999999999996</v>
      </c>
      <c r="F44" s="26">
        <f t="shared" si="1"/>
        <v>0</v>
      </c>
      <c r="G44" s="27">
        <v>0.27</v>
      </c>
      <c r="H44" s="28">
        <f t="shared" si="2"/>
        <v>0</v>
      </c>
      <c r="I44" s="29">
        <v>0.14000000000000001</v>
      </c>
      <c r="J44" s="30">
        <f t="shared" si="3"/>
        <v>0</v>
      </c>
      <c r="K44" s="31">
        <v>0.12</v>
      </c>
      <c r="L44" s="32">
        <f t="shared" si="4"/>
        <v>0</v>
      </c>
      <c r="M44" s="33">
        <v>0.1</v>
      </c>
      <c r="N44" s="34">
        <f t="shared" si="5"/>
        <v>0</v>
      </c>
    </row>
    <row r="45" spans="1:14" x14ac:dyDescent="0.15">
      <c r="A45" s="37" t="s">
        <v>165</v>
      </c>
      <c r="B45" s="128">
        <v>0</v>
      </c>
      <c r="C45" s="10">
        <v>0.98</v>
      </c>
      <c r="D45" s="24">
        <f>B45*C45</f>
        <v>0</v>
      </c>
      <c r="E45" s="25">
        <v>0.88</v>
      </c>
      <c r="F45" s="26">
        <f t="shared" si="1"/>
        <v>0</v>
      </c>
      <c r="G45" s="27">
        <v>0.52</v>
      </c>
      <c r="H45" s="28">
        <f t="shared" si="2"/>
        <v>0</v>
      </c>
      <c r="I45" s="29">
        <v>0.21</v>
      </c>
      <c r="J45" s="30">
        <f t="shared" si="3"/>
        <v>0</v>
      </c>
      <c r="K45" s="31">
        <v>0.16</v>
      </c>
      <c r="L45" s="32">
        <f t="shared" si="4"/>
        <v>0</v>
      </c>
      <c r="M45" s="33">
        <v>0.14000000000000001</v>
      </c>
      <c r="N45" s="34">
        <f t="shared" si="5"/>
        <v>0</v>
      </c>
    </row>
    <row r="46" spans="1:14" x14ac:dyDescent="0.15">
      <c r="A46" s="37" t="s">
        <v>166</v>
      </c>
      <c r="B46" s="128">
        <v>0</v>
      </c>
      <c r="C46" s="10">
        <v>0.78</v>
      </c>
      <c r="D46" s="24">
        <f t="shared" si="0"/>
        <v>0</v>
      </c>
      <c r="E46" s="25">
        <v>0.98</v>
      </c>
      <c r="F46" s="26">
        <f t="shared" si="1"/>
        <v>0</v>
      </c>
      <c r="G46" s="27">
        <v>0.68</v>
      </c>
      <c r="H46" s="28">
        <f t="shared" si="2"/>
        <v>0</v>
      </c>
      <c r="I46" s="29">
        <v>0.27</v>
      </c>
      <c r="J46" s="30">
        <f t="shared" si="3"/>
        <v>0</v>
      </c>
      <c r="K46" s="31">
        <v>0.16</v>
      </c>
      <c r="L46" s="32">
        <f t="shared" si="4"/>
        <v>0</v>
      </c>
      <c r="M46" s="33">
        <v>0.12</v>
      </c>
      <c r="N46" s="34">
        <f t="shared" si="5"/>
        <v>0</v>
      </c>
    </row>
    <row r="47" spans="1:14" x14ac:dyDescent="0.15">
      <c r="A47" s="37" t="s">
        <v>167</v>
      </c>
      <c r="B47" s="2">
        <v>0</v>
      </c>
      <c r="C47" s="10">
        <v>0.78</v>
      </c>
      <c r="D47" s="24">
        <f t="shared" si="0"/>
        <v>0</v>
      </c>
      <c r="E47" s="25">
        <v>0.98</v>
      </c>
      <c r="F47" s="26">
        <f t="shared" si="1"/>
        <v>0</v>
      </c>
      <c r="G47" s="27">
        <v>0.95</v>
      </c>
      <c r="H47" s="28">
        <f t="shared" si="2"/>
        <v>0</v>
      </c>
      <c r="I47" s="29">
        <v>0.53</v>
      </c>
      <c r="J47" s="30">
        <f t="shared" si="3"/>
        <v>0</v>
      </c>
      <c r="K47" s="31">
        <v>0.32</v>
      </c>
      <c r="L47" s="32">
        <f t="shared" si="4"/>
        <v>0</v>
      </c>
      <c r="M47" s="33">
        <v>0.27</v>
      </c>
      <c r="N47" s="34">
        <f t="shared" si="5"/>
        <v>0</v>
      </c>
    </row>
    <row r="48" spans="1:14" x14ac:dyDescent="0.15">
      <c r="A48" s="37" t="s">
        <v>188</v>
      </c>
      <c r="B48" s="2">
        <v>0</v>
      </c>
      <c r="C48" s="10">
        <v>0.67</v>
      </c>
      <c r="D48" s="24">
        <f t="shared" si="0"/>
        <v>0</v>
      </c>
      <c r="E48" s="25">
        <v>1</v>
      </c>
      <c r="F48" s="26">
        <f t="shared" si="1"/>
        <v>0</v>
      </c>
      <c r="G48" s="27">
        <v>0.98</v>
      </c>
      <c r="H48" s="28">
        <f t="shared" si="2"/>
        <v>0</v>
      </c>
      <c r="I48" s="29">
        <v>0.93</v>
      </c>
      <c r="J48" s="30">
        <f t="shared" si="3"/>
        <v>0</v>
      </c>
      <c r="K48" s="31">
        <v>0.98</v>
      </c>
      <c r="L48" s="32">
        <f t="shared" si="4"/>
        <v>0</v>
      </c>
      <c r="M48" s="33">
        <v>0.96</v>
      </c>
      <c r="N48" s="34">
        <f t="shared" si="5"/>
        <v>0</v>
      </c>
    </row>
    <row r="49" spans="1:14" x14ac:dyDescent="0.15">
      <c r="A49" s="36" t="s">
        <v>168</v>
      </c>
      <c r="B49" s="2">
        <v>0</v>
      </c>
      <c r="C49" s="10">
        <v>0.25</v>
      </c>
      <c r="D49" s="24">
        <f t="shared" ref="D49:D62" si="6">B49*C49</f>
        <v>0</v>
      </c>
      <c r="E49" s="25">
        <v>0.3</v>
      </c>
      <c r="F49" s="26">
        <f t="shared" ref="F49:F62" si="7">B49*E49</f>
        <v>0</v>
      </c>
      <c r="G49" s="27">
        <v>0.33</v>
      </c>
      <c r="H49" s="28">
        <f t="shared" ref="H49:H62" si="8">B49*G49</f>
        <v>0</v>
      </c>
      <c r="I49" s="29">
        <v>0.22</v>
      </c>
      <c r="J49" s="30">
        <f t="shared" ref="J49:J62" si="9">B49*I49</f>
        <v>0</v>
      </c>
      <c r="K49" s="31">
        <v>0.2</v>
      </c>
      <c r="L49" s="32">
        <f t="shared" ref="L49:L62" si="10">B49*K49</f>
        <v>0</v>
      </c>
      <c r="M49" s="33">
        <v>0.21</v>
      </c>
      <c r="N49" s="34">
        <f t="shared" ref="N49:N62" si="11">B49*M49</f>
        <v>0</v>
      </c>
    </row>
    <row r="50" spans="1:14" x14ac:dyDescent="0.15">
      <c r="A50" s="36" t="s">
        <v>169</v>
      </c>
      <c r="B50" s="2">
        <v>0</v>
      </c>
      <c r="C50" s="10">
        <v>0.25</v>
      </c>
      <c r="D50" s="24">
        <f t="shared" si="6"/>
        <v>0</v>
      </c>
      <c r="E50" s="25">
        <v>0.3</v>
      </c>
      <c r="F50" s="26">
        <f t="shared" si="7"/>
        <v>0</v>
      </c>
      <c r="G50" s="27">
        <v>0.33</v>
      </c>
      <c r="H50" s="28">
        <f t="shared" si="8"/>
        <v>0</v>
      </c>
      <c r="I50" s="29">
        <v>0.22</v>
      </c>
      <c r="J50" s="30">
        <f t="shared" si="9"/>
        <v>0</v>
      </c>
      <c r="K50" s="31">
        <v>0.2</v>
      </c>
      <c r="L50" s="32">
        <f t="shared" si="10"/>
        <v>0</v>
      </c>
      <c r="M50" s="33">
        <v>0.21</v>
      </c>
      <c r="N50" s="34">
        <f t="shared" si="11"/>
        <v>0</v>
      </c>
    </row>
    <row r="51" spans="1:14" x14ac:dyDescent="0.15">
      <c r="A51" s="36" t="s">
        <v>170</v>
      </c>
      <c r="B51" s="2">
        <v>0</v>
      </c>
      <c r="C51" s="10">
        <v>0.35</v>
      </c>
      <c r="D51" s="24">
        <f t="shared" si="6"/>
        <v>0</v>
      </c>
      <c r="E51" s="25">
        <v>0.38</v>
      </c>
      <c r="F51" s="26">
        <f t="shared" si="7"/>
        <v>0</v>
      </c>
      <c r="G51" s="27">
        <v>0.32</v>
      </c>
      <c r="H51" s="28">
        <f t="shared" si="8"/>
        <v>0</v>
      </c>
      <c r="I51" s="29">
        <v>0.28000000000000003</v>
      </c>
      <c r="J51" s="30">
        <f t="shared" si="9"/>
        <v>0</v>
      </c>
      <c r="K51" s="31">
        <v>0.22</v>
      </c>
      <c r="L51" s="32">
        <f t="shared" si="10"/>
        <v>0</v>
      </c>
      <c r="M51" s="33">
        <v>0.2</v>
      </c>
      <c r="N51" s="34">
        <f t="shared" si="11"/>
        <v>0</v>
      </c>
    </row>
    <row r="52" spans="1:14" x14ac:dyDescent="0.15">
      <c r="A52" s="36" t="s">
        <v>171</v>
      </c>
      <c r="B52" s="2">
        <v>0</v>
      </c>
      <c r="C52" s="10">
        <v>0.35</v>
      </c>
      <c r="D52" s="24">
        <f t="shared" si="6"/>
        <v>0</v>
      </c>
      <c r="E52" s="25">
        <v>0.38</v>
      </c>
      <c r="F52" s="26">
        <f t="shared" si="7"/>
        <v>0</v>
      </c>
      <c r="G52" s="27">
        <v>0.32</v>
      </c>
      <c r="H52" s="28">
        <f t="shared" si="8"/>
        <v>0</v>
      </c>
      <c r="I52" s="29">
        <v>0.28000000000000003</v>
      </c>
      <c r="J52" s="30">
        <f t="shared" si="9"/>
        <v>0</v>
      </c>
      <c r="K52" s="31">
        <v>0.22</v>
      </c>
      <c r="L52" s="32">
        <f t="shared" si="10"/>
        <v>0</v>
      </c>
      <c r="M52" s="33">
        <v>0.2</v>
      </c>
      <c r="N52" s="34">
        <f t="shared" si="11"/>
        <v>0</v>
      </c>
    </row>
    <row r="53" spans="1:14" x14ac:dyDescent="0.15">
      <c r="A53" s="36" t="s">
        <v>172</v>
      </c>
      <c r="B53" s="2">
        <v>0</v>
      </c>
      <c r="C53" s="10">
        <v>0.23</v>
      </c>
      <c r="D53" s="24">
        <f t="shared" si="6"/>
        <v>0</v>
      </c>
      <c r="E53" s="25">
        <v>0.24</v>
      </c>
      <c r="F53" s="26">
        <f t="shared" si="7"/>
        <v>0</v>
      </c>
      <c r="G53" s="27">
        <v>0.35</v>
      </c>
      <c r="H53" s="28">
        <f t="shared" si="8"/>
        <v>0</v>
      </c>
      <c r="I53" s="29">
        <v>0.23</v>
      </c>
      <c r="J53" s="30">
        <f t="shared" si="9"/>
        <v>0</v>
      </c>
      <c r="K53" s="31">
        <v>0.2</v>
      </c>
      <c r="L53" s="32">
        <f t="shared" si="10"/>
        <v>0</v>
      </c>
      <c r="M53" s="33">
        <v>0.2</v>
      </c>
      <c r="N53" s="34">
        <f t="shared" si="11"/>
        <v>0</v>
      </c>
    </row>
    <row r="54" spans="1:14" x14ac:dyDescent="0.15">
      <c r="A54" s="36" t="s">
        <v>173</v>
      </c>
      <c r="B54" s="2">
        <v>0</v>
      </c>
      <c r="C54" s="10">
        <v>0.23</v>
      </c>
      <c r="D54" s="24">
        <f t="shared" si="6"/>
        <v>0</v>
      </c>
      <c r="E54" s="25">
        <v>0.24</v>
      </c>
      <c r="F54" s="26">
        <f t="shared" si="7"/>
        <v>0</v>
      </c>
      <c r="G54" s="27">
        <v>0.35</v>
      </c>
      <c r="H54" s="28">
        <f t="shared" si="8"/>
        <v>0</v>
      </c>
      <c r="I54" s="29">
        <v>0.23</v>
      </c>
      <c r="J54" s="30">
        <f t="shared" si="9"/>
        <v>0</v>
      </c>
      <c r="K54" s="31">
        <v>0.2</v>
      </c>
      <c r="L54" s="32">
        <f t="shared" si="10"/>
        <v>0</v>
      </c>
      <c r="M54" s="33">
        <v>0.2</v>
      </c>
      <c r="N54" s="34">
        <f t="shared" si="11"/>
        <v>0</v>
      </c>
    </row>
    <row r="55" spans="1:14" x14ac:dyDescent="0.15">
      <c r="A55" s="36" t="s">
        <v>174</v>
      </c>
      <c r="B55" s="2">
        <v>0</v>
      </c>
      <c r="C55" s="10">
        <v>0.23</v>
      </c>
      <c r="D55" s="24">
        <f t="shared" si="6"/>
        <v>0</v>
      </c>
      <c r="E55" s="25">
        <v>0.24</v>
      </c>
      <c r="F55" s="26">
        <f t="shared" si="7"/>
        <v>0</v>
      </c>
      <c r="G55" s="27">
        <v>0.35</v>
      </c>
      <c r="H55" s="28">
        <f t="shared" si="8"/>
        <v>0</v>
      </c>
      <c r="I55" s="29">
        <v>0.23</v>
      </c>
      <c r="J55" s="30">
        <f t="shared" si="9"/>
        <v>0</v>
      </c>
      <c r="K55" s="31">
        <v>0.2</v>
      </c>
      <c r="L55" s="32">
        <f t="shared" si="10"/>
        <v>0</v>
      </c>
      <c r="M55" s="33">
        <v>0.2</v>
      </c>
      <c r="N55" s="34">
        <f t="shared" si="11"/>
        <v>0</v>
      </c>
    </row>
    <row r="56" spans="1:14" x14ac:dyDescent="0.15">
      <c r="A56" s="36" t="s">
        <v>175</v>
      </c>
      <c r="B56" s="2">
        <v>0</v>
      </c>
      <c r="C56" s="10">
        <v>0.12</v>
      </c>
      <c r="D56" s="24">
        <f t="shared" si="6"/>
        <v>0</v>
      </c>
      <c r="E56" s="25">
        <v>0.1</v>
      </c>
      <c r="F56" s="26">
        <f t="shared" si="7"/>
        <v>0</v>
      </c>
      <c r="G56" s="27">
        <v>0.14000000000000001</v>
      </c>
      <c r="H56" s="28">
        <f t="shared" si="8"/>
        <v>0</v>
      </c>
      <c r="I56" s="29">
        <v>0.22</v>
      </c>
      <c r="J56" s="30">
        <f t="shared" si="9"/>
        <v>0</v>
      </c>
      <c r="K56" s="31">
        <v>0.06</v>
      </c>
      <c r="L56" s="32">
        <f t="shared" si="10"/>
        <v>0</v>
      </c>
      <c r="M56" s="33">
        <v>0.12</v>
      </c>
      <c r="N56" s="34">
        <f t="shared" si="11"/>
        <v>0</v>
      </c>
    </row>
    <row r="57" spans="1:14" x14ac:dyDescent="0.15">
      <c r="A57" s="36" t="s">
        <v>176</v>
      </c>
      <c r="B57" s="2">
        <v>0</v>
      </c>
      <c r="C57" s="10">
        <v>0.12</v>
      </c>
      <c r="D57" s="24">
        <f t="shared" si="6"/>
        <v>0</v>
      </c>
      <c r="E57" s="25">
        <v>0.1</v>
      </c>
      <c r="F57" s="26">
        <f t="shared" si="7"/>
        <v>0</v>
      </c>
      <c r="G57" s="27">
        <v>0.14000000000000001</v>
      </c>
      <c r="H57" s="28">
        <f t="shared" si="8"/>
        <v>0</v>
      </c>
      <c r="I57" s="29">
        <v>0.22</v>
      </c>
      <c r="J57" s="30">
        <f t="shared" si="9"/>
        <v>0</v>
      </c>
      <c r="K57" s="31">
        <v>0.06</v>
      </c>
      <c r="L57" s="32">
        <f t="shared" si="10"/>
        <v>0</v>
      </c>
      <c r="M57" s="33">
        <v>0.12</v>
      </c>
      <c r="N57" s="34">
        <f t="shared" si="11"/>
        <v>0</v>
      </c>
    </row>
    <row r="58" spans="1:14" x14ac:dyDescent="0.15">
      <c r="A58" s="36" t="s">
        <v>177</v>
      </c>
      <c r="B58" s="2">
        <v>0</v>
      </c>
      <c r="C58" s="10">
        <v>0.12</v>
      </c>
      <c r="D58" s="24">
        <f t="shared" si="6"/>
        <v>0</v>
      </c>
      <c r="E58" s="25">
        <v>0.1</v>
      </c>
      <c r="F58" s="26">
        <f t="shared" si="7"/>
        <v>0</v>
      </c>
      <c r="G58" s="27">
        <v>0.14000000000000001</v>
      </c>
      <c r="H58" s="28">
        <f t="shared" si="8"/>
        <v>0</v>
      </c>
      <c r="I58" s="29">
        <v>0.22</v>
      </c>
      <c r="J58" s="30">
        <f t="shared" si="9"/>
        <v>0</v>
      </c>
      <c r="K58" s="31">
        <v>0.06</v>
      </c>
      <c r="L58" s="32">
        <f t="shared" si="10"/>
        <v>0</v>
      </c>
      <c r="M58" s="33">
        <v>0.12</v>
      </c>
      <c r="N58" s="34">
        <f t="shared" si="11"/>
        <v>0</v>
      </c>
    </row>
    <row r="59" spans="1:14" x14ac:dyDescent="0.15">
      <c r="A59" s="36" t="s">
        <v>178</v>
      </c>
      <c r="B59" s="2">
        <v>0</v>
      </c>
      <c r="C59" s="10">
        <v>0.12</v>
      </c>
      <c r="D59" s="24">
        <f t="shared" si="6"/>
        <v>0</v>
      </c>
      <c r="E59" s="25">
        <v>0.1</v>
      </c>
      <c r="F59" s="26">
        <f t="shared" si="7"/>
        <v>0</v>
      </c>
      <c r="G59" s="27">
        <v>0.14000000000000001</v>
      </c>
      <c r="H59" s="28">
        <f t="shared" si="8"/>
        <v>0</v>
      </c>
      <c r="I59" s="29">
        <v>0.22</v>
      </c>
      <c r="J59" s="30">
        <f t="shared" si="9"/>
        <v>0</v>
      </c>
      <c r="K59" s="31">
        <v>0.06</v>
      </c>
      <c r="L59" s="32">
        <f t="shared" si="10"/>
        <v>0</v>
      </c>
      <c r="M59" s="33">
        <v>0.12</v>
      </c>
      <c r="N59" s="34">
        <f t="shared" si="11"/>
        <v>0</v>
      </c>
    </row>
    <row r="60" spans="1:14" x14ac:dyDescent="0.15">
      <c r="A60" s="36" t="s">
        <v>179</v>
      </c>
      <c r="B60" s="2">
        <v>0</v>
      </c>
      <c r="C60" s="10">
        <v>0.11</v>
      </c>
      <c r="D60" s="24">
        <f t="shared" si="6"/>
        <v>0</v>
      </c>
      <c r="E60" s="25">
        <v>0.11</v>
      </c>
      <c r="F60" s="26">
        <f t="shared" si="7"/>
        <v>0</v>
      </c>
      <c r="G60" s="27">
        <v>0.15</v>
      </c>
      <c r="H60" s="28">
        <f t="shared" si="8"/>
        <v>0</v>
      </c>
      <c r="I60" s="29">
        <v>0.22</v>
      </c>
      <c r="J60" s="30">
        <f t="shared" si="9"/>
        <v>0</v>
      </c>
      <c r="K60" s="31">
        <v>0.05</v>
      </c>
      <c r="L60" s="32">
        <f t="shared" si="10"/>
        <v>0</v>
      </c>
      <c r="M60" s="33">
        <v>0.12</v>
      </c>
      <c r="N60" s="34">
        <f t="shared" si="11"/>
        <v>0</v>
      </c>
    </row>
    <row r="61" spans="1:14" x14ac:dyDescent="0.15">
      <c r="A61" s="36" t="s">
        <v>180</v>
      </c>
      <c r="B61" s="2">
        <v>0</v>
      </c>
      <c r="C61" s="10">
        <v>0.08</v>
      </c>
      <c r="D61" s="24">
        <f t="shared" si="6"/>
        <v>0</v>
      </c>
      <c r="E61" s="25">
        <v>0.1</v>
      </c>
      <c r="F61" s="26">
        <f t="shared" si="7"/>
        <v>0</v>
      </c>
      <c r="G61" s="27">
        <v>0.12</v>
      </c>
      <c r="H61" s="28">
        <f t="shared" si="8"/>
        <v>0</v>
      </c>
      <c r="I61" s="29">
        <v>0.17</v>
      </c>
      <c r="J61" s="30">
        <f t="shared" si="9"/>
        <v>0</v>
      </c>
      <c r="K61" s="31">
        <v>0.06</v>
      </c>
      <c r="L61" s="32">
        <f t="shared" si="10"/>
        <v>0</v>
      </c>
      <c r="M61" s="33">
        <v>0.13</v>
      </c>
      <c r="N61" s="34">
        <f t="shared" si="11"/>
        <v>0</v>
      </c>
    </row>
    <row r="62" spans="1:14" x14ac:dyDescent="0.15">
      <c r="A62" s="36" t="s">
        <v>181</v>
      </c>
      <c r="B62" s="2">
        <v>0</v>
      </c>
      <c r="C62" s="10">
        <v>7.0000000000000007E-2</v>
      </c>
      <c r="D62" s="24">
        <f t="shared" si="6"/>
        <v>0</v>
      </c>
      <c r="E62" s="25">
        <v>0.12</v>
      </c>
      <c r="F62" s="26">
        <f t="shared" si="7"/>
        <v>0</v>
      </c>
      <c r="G62" s="27">
        <v>0.11</v>
      </c>
      <c r="H62" s="28">
        <f t="shared" si="8"/>
        <v>0</v>
      </c>
      <c r="I62" s="29">
        <v>0.15</v>
      </c>
      <c r="J62" s="30">
        <f t="shared" si="9"/>
        <v>0</v>
      </c>
      <c r="K62" s="31">
        <v>0.09</v>
      </c>
      <c r="L62" s="32">
        <f t="shared" si="10"/>
        <v>0</v>
      </c>
      <c r="M62" s="33">
        <v>0.14000000000000001</v>
      </c>
      <c r="N62" s="34">
        <f t="shared" si="11"/>
        <v>0</v>
      </c>
    </row>
    <row r="63" spans="1:14" x14ac:dyDescent="0.15">
      <c r="A63" s="1" t="s">
        <v>20</v>
      </c>
      <c r="B63" s="2">
        <v>15</v>
      </c>
      <c r="C63" s="3">
        <v>0.02</v>
      </c>
      <c r="D63" s="15">
        <f>B63*C63</f>
        <v>0.3</v>
      </c>
      <c r="E63" s="4">
        <v>0.03</v>
      </c>
      <c r="F63" s="16">
        <f>B63*E63</f>
        <v>0.44999999999999996</v>
      </c>
      <c r="G63" s="17">
        <v>0.03</v>
      </c>
      <c r="H63" s="11">
        <f>B63*G63</f>
        <v>0.44999999999999996</v>
      </c>
      <c r="I63" s="12">
        <v>0.03</v>
      </c>
      <c r="J63" s="30">
        <f>B63*I63</f>
        <v>0.44999999999999996</v>
      </c>
      <c r="K63" s="13">
        <v>0.03</v>
      </c>
      <c r="L63" s="19">
        <f>B63*K63</f>
        <v>0.44999999999999996</v>
      </c>
      <c r="M63" s="14">
        <v>0.02</v>
      </c>
      <c r="N63" s="20">
        <f>B63*M63</f>
        <v>0.3</v>
      </c>
    </row>
    <row r="64" spans="1:14" x14ac:dyDescent="0.15">
      <c r="A64" s="93" t="s">
        <v>44</v>
      </c>
      <c r="B64" s="2">
        <v>28</v>
      </c>
      <c r="C64" s="3">
        <v>0.02</v>
      </c>
      <c r="D64" s="15">
        <f>B64*C64</f>
        <v>0.56000000000000005</v>
      </c>
      <c r="E64" s="4">
        <v>0.02</v>
      </c>
      <c r="F64" s="16">
        <f>B64*E64</f>
        <v>0.56000000000000005</v>
      </c>
      <c r="G64" s="17">
        <v>0.03</v>
      </c>
      <c r="H64" s="11">
        <f>B64*G64</f>
        <v>0.84</v>
      </c>
      <c r="I64" s="12">
        <v>0.04</v>
      </c>
      <c r="J64" s="30">
        <f>B64*I64</f>
        <v>1.1200000000000001</v>
      </c>
      <c r="K64" s="13">
        <v>0.04</v>
      </c>
      <c r="L64" s="19">
        <f>B64*K64</f>
        <v>1.1200000000000001</v>
      </c>
      <c r="M64" s="14">
        <v>0.03</v>
      </c>
      <c r="N64" s="20">
        <f>B64*M64</f>
        <v>0.84</v>
      </c>
    </row>
    <row r="65" spans="1:14" x14ac:dyDescent="0.15">
      <c r="A65" s="93" t="s">
        <v>47</v>
      </c>
      <c r="B65" s="2">
        <v>23.4</v>
      </c>
      <c r="C65" s="3">
        <v>0.01</v>
      </c>
      <c r="D65" s="15">
        <f>B65*C65</f>
        <v>0.23399999999999999</v>
      </c>
      <c r="E65" s="4">
        <v>0.01</v>
      </c>
      <c r="F65" s="16">
        <f>B65*E65</f>
        <v>0.23399999999999999</v>
      </c>
      <c r="G65" s="17">
        <v>0.02</v>
      </c>
      <c r="H65" s="11">
        <f>B65*G65</f>
        <v>0.46799999999999997</v>
      </c>
      <c r="I65" s="12">
        <v>0.02</v>
      </c>
      <c r="J65" s="30">
        <f>B65*I65</f>
        <v>0.46799999999999997</v>
      </c>
      <c r="K65" s="13">
        <v>0.02</v>
      </c>
      <c r="L65" s="19">
        <f>B65*K65</f>
        <v>0.46799999999999997</v>
      </c>
      <c r="M65" s="14">
        <v>0.05</v>
      </c>
      <c r="N65" s="20">
        <f>B65*M65</f>
        <v>1.17</v>
      </c>
    </row>
    <row r="66" spans="1:14" ht="14" thickBot="1" x14ac:dyDescent="0.2">
      <c r="A66" s="93" t="s">
        <v>48</v>
      </c>
      <c r="B66" s="2">
        <v>8.4</v>
      </c>
      <c r="C66" s="3">
        <v>0.02</v>
      </c>
      <c r="D66" s="15">
        <f>B66*C66</f>
        <v>0.16800000000000001</v>
      </c>
      <c r="E66" s="4">
        <v>0.03</v>
      </c>
      <c r="F66" s="16">
        <f>B66*E66</f>
        <v>0.252</v>
      </c>
      <c r="G66" s="17">
        <v>0.03</v>
      </c>
      <c r="H66" s="11">
        <f>B66*G66</f>
        <v>0.252</v>
      </c>
      <c r="I66" s="12">
        <v>0.04</v>
      </c>
      <c r="J66" s="30">
        <f>B66*I66</f>
        <v>0.33600000000000002</v>
      </c>
      <c r="K66" s="13">
        <v>0.05</v>
      </c>
      <c r="L66" s="19">
        <f>B66*K66</f>
        <v>0.42000000000000004</v>
      </c>
      <c r="M66" s="14">
        <v>7.0000000000000007E-2</v>
      </c>
      <c r="N66" s="20">
        <f>B66*M66</f>
        <v>0.58800000000000008</v>
      </c>
    </row>
    <row r="67" spans="1:14" ht="15" thickTop="1" thickBot="1" x14ac:dyDescent="0.2">
      <c r="A67" s="6" t="s">
        <v>9</v>
      </c>
      <c r="B67" s="64">
        <f>SUM(B37:B66)</f>
        <v>74.800000000000011</v>
      </c>
      <c r="C67" s="40"/>
      <c r="D67" s="40"/>
      <c r="E67" s="40"/>
      <c r="F67" s="40"/>
      <c r="G67" s="40"/>
      <c r="H67" s="40"/>
      <c r="I67" s="40"/>
      <c r="J67" s="63"/>
      <c r="K67" s="40"/>
      <c r="L67" s="40"/>
      <c r="M67" s="40"/>
      <c r="N67" s="51"/>
    </row>
    <row r="68" spans="1:14" ht="15" thickTop="1" thickBot="1" x14ac:dyDescent="0.2">
      <c r="A68" s="7" t="s">
        <v>7</v>
      </c>
      <c r="B68" s="39"/>
      <c r="C68" s="21"/>
      <c r="D68" s="59">
        <f>SUM(D37:D66)</f>
        <v>1.262</v>
      </c>
      <c r="E68" s="21"/>
      <c r="F68" s="59">
        <f>SUM(F37:F66)</f>
        <v>1.496</v>
      </c>
      <c r="G68" s="21"/>
      <c r="H68" s="59">
        <f>SUM(H37:H66)</f>
        <v>2.0099999999999998</v>
      </c>
      <c r="I68" s="21"/>
      <c r="J68" s="59">
        <f>SUM(J37:J66)</f>
        <v>2.3740000000000001</v>
      </c>
      <c r="K68" s="21"/>
      <c r="L68" s="59">
        <f>SUM(L37:L66)</f>
        <v>2.4580000000000002</v>
      </c>
      <c r="M68" s="21"/>
      <c r="N68" s="60">
        <f>SUM(N37:N66)</f>
        <v>2.8979999999999997</v>
      </c>
    </row>
    <row r="69" spans="1:14" ht="15" thickTop="1" thickBot="1" x14ac:dyDescent="0.2">
      <c r="A69" s="38" t="s">
        <v>4</v>
      </c>
      <c r="B69" s="22"/>
      <c r="C69" s="139">
        <f>0.161*G14/(-B67*LN(1-D68/B67))</f>
        <v>5.3128329282916011</v>
      </c>
      <c r="D69" s="140"/>
      <c r="E69" s="139">
        <f>0.161*G14/(-B67*LN(1-F68/B67))</f>
        <v>4.4747007466827089</v>
      </c>
      <c r="F69" s="140"/>
      <c r="G69" s="139">
        <f>0.161*G14/(-B67*LN(1-H68/B67))</f>
        <v>3.3187733670874935</v>
      </c>
      <c r="H69" s="140"/>
      <c r="I69" s="139">
        <f>0.161*G14/(-B67*LN(1-J68/B67))</f>
        <v>2.8029137005215463</v>
      </c>
      <c r="J69" s="140"/>
      <c r="K69" s="139">
        <f>0.161*G14/(-B67*LN(1-L68/B67))</f>
        <v>2.7055648426546894</v>
      </c>
      <c r="L69" s="140"/>
      <c r="M69" s="139">
        <f>0.161*G14/(-B67*LN(1-N68/B67))</f>
        <v>2.2878351321396182</v>
      </c>
      <c r="N69" s="140"/>
    </row>
    <row r="70" spans="1:14" ht="14" thickTop="1" x14ac:dyDescent="0.15"/>
    <row r="72" spans="1:14" x14ac:dyDescent="0.15">
      <c r="A72" s="123" t="s">
        <v>217</v>
      </c>
    </row>
    <row r="73" spans="1:14" x14ac:dyDescent="0.15">
      <c r="A73" t="s">
        <v>152</v>
      </c>
    </row>
    <row r="75" spans="1:14" ht="14" thickBot="1" x14ac:dyDescent="0.2"/>
    <row r="76" spans="1:14" ht="14" thickBot="1" x14ac:dyDescent="0.2">
      <c r="D76" s="136" t="s">
        <v>150</v>
      </c>
      <c r="E76" s="137"/>
      <c r="F76" s="137"/>
      <c r="G76" s="137"/>
      <c r="H76" s="137"/>
      <c r="I76" s="137"/>
      <c r="J76" s="138"/>
    </row>
    <row r="77" spans="1:14" ht="14" thickBot="1" x14ac:dyDescent="0.2">
      <c r="D77" s="110" t="s">
        <v>149</v>
      </c>
      <c r="E77" s="111">
        <v>125</v>
      </c>
      <c r="F77" s="111">
        <v>250</v>
      </c>
      <c r="G77" s="111">
        <v>500</v>
      </c>
      <c r="H77" s="111" t="s">
        <v>146</v>
      </c>
      <c r="I77" s="111" t="s">
        <v>147</v>
      </c>
      <c r="J77" s="112" t="s">
        <v>148</v>
      </c>
    </row>
    <row r="78" spans="1:14" ht="14" thickBot="1" x14ac:dyDescent="0.2">
      <c r="D78" s="108" t="s">
        <v>4</v>
      </c>
      <c r="E78" s="113">
        <f>1*C69</f>
        <v>5.3128329282916011</v>
      </c>
      <c r="F78" s="113">
        <f>1*E69</f>
        <v>4.4747007466827089</v>
      </c>
      <c r="G78" s="113">
        <f>1*G69</f>
        <v>3.3187733670874935</v>
      </c>
      <c r="H78" s="113">
        <f>1*I69</f>
        <v>2.8029137005215463</v>
      </c>
      <c r="I78" s="113">
        <f>1*K69</f>
        <v>2.7055648426546894</v>
      </c>
      <c r="J78" s="114">
        <f>1*M69</f>
        <v>2.2878351321396182</v>
      </c>
    </row>
    <row r="107" spans="1:2" x14ac:dyDescent="0.15">
      <c r="A107" t="s">
        <v>187</v>
      </c>
    </row>
    <row r="108" spans="1:2" x14ac:dyDescent="0.15">
      <c r="A108" s="123" t="s">
        <v>218</v>
      </c>
    </row>
    <row r="109" spans="1:2" ht="14" thickBot="1" x14ac:dyDescent="0.2"/>
    <row r="110" spans="1:2" ht="14" thickBot="1" x14ac:dyDescent="0.2">
      <c r="A110" s="66" t="s">
        <v>78</v>
      </c>
      <c r="B110" s="109">
        <v>0.26</v>
      </c>
    </row>
    <row r="112" spans="1:2" x14ac:dyDescent="0.15">
      <c r="A112" t="s">
        <v>153</v>
      </c>
    </row>
  </sheetData>
  <mergeCells count="15">
    <mergeCell ref="D76:J76"/>
    <mergeCell ref="E29:F29"/>
    <mergeCell ref="C35:D35"/>
    <mergeCell ref="E35:F35"/>
    <mergeCell ref="G35:H35"/>
    <mergeCell ref="I35:J35"/>
    <mergeCell ref="C69:D69"/>
    <mergeCell ref="E69:F69"/>
    <mergeCell ref="G69:H69"/>
    <mergeCell ref="I69:J69"/>
    <mergeCell ref="K35:L35"/>
    <mergeCell ref="M35:N35"/>
    <mergeCell ref="K69:L69"/>
    <mergeCell ref="M69:N69"/>
    <mergeCell ref="G14:I14"/>
  </mergeCells>
  <phoneticPr fontId="1" type="noConversion"/>
  <pageMargins left="0.78740157499999996" right="0.78740157499999996" top="0.984251969" bottom="0.984251969" header="0.5" footer="0.5"/>
  <pageSetup paperSize="9" orientation="portrait" horizontalDpi="4294967295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tabColor indexed="57"/>
  </sheetPr>
  <dimension ref="A3:N76"/>
  <sheetViews>
    <sheetView topLeftCell="A41" workbookViewId="0">
      <selection activeCell="P27" sqref="P27"/>
    </sheetView>
  </sheetViews>
  <sheetFormatPr baseColWidth="10" defaultColWidth="8.83203125" defaultRowHeight="13" x14ac:dyDescent="0.15"/>
  <cols>
    <col min="1" max="1" width="28.83203125" customWidth="1"/>
  </cols>
  <sheetData>
    <row r="3" spans="1:6" x14ac:dyDescent="0.15">
      <c r="A3" s="123" t="s">
        <v>244</v>
      </c>
    </row>
    <row r="5" spans="1:6" x14ac:dyDescent="0.15">
      <c r="A5" s="123" t="s">
        <v>245</v>
      </c>
    </row>
    <row r="7" spans="1:6" x14ac:dyDescent="0.15">
      <c r="A7" s="123" t="s">
        <v>227</v>
      </c>
    </row>
    <row r="9" spans="1:6" x14ac:dyDescent="0.15">
      <c r="A9" s="123" t="s">
        <v>228</v>
      </c>
    </row>
    <row r="13" spans="1:6" x14ac:dyDescent="0.15">
      <c r="A13" t="s">
        <v>155</v>
      </c>
      <c r="C13" s="123" t="s">
        <v>231</v>
      </c>
      <c r="D13" s="123" t="s">
        <v>229</v>
      </c>
      <c r="F13" s="130" t="s">
        <v>230</v>
      </c>
    </row>
    <row r="14" spans="1:6" x14ac:dyDescent="0.15">
      <c r="B14" s="123"/>
      <c r="C14" s="123" t="s">
        <v>247</v>
      </c>
      <c r="D14" s="123" t="s">
        <v>234</v>
      </c>
      <c r="F14" s="130" t="s">
        <v>230</v>
      </c>
    </row>
    <row r="15" spans="1:6" x14ac:dyDescent="0.15">
      <c r="B15" s="123"/>
      <c r="C15" s="123" t="s">
        <v>235</v>
      </c>
      <c r="D15" s="123" t="s">
        <v>188</v>
      </c>
      <c r="F15" s="130" t="s">
        <v>236</v>
      </c>
    </row>
    <row r="16" spans="1:6" x14ac:dyDescent="0.15">
      <c r="B16" s="123"/>
      <c r="C16" s="123" t="s">
        <v>237</v>
      </c>
      <c r="D16" s="123" t="s">
        <v>188</v>
      </c>
      <c r="F16" s="130" t="s">
        <v>236</v>
      </c>
    </row>
    <row r="17" spans="1:14" x14ac:dyDescent="0.15">
      <c r="B17" s="123"/>
      <c r="C17" s="123" t="s">
        <v>239</v>
      </c>
      <c r="D17" s="123" t="s">
        <v>240</v>
      </c>
      <c r="F17" s="130" t="s">
        <v>232</v>
      </c>
    </row>
    <row r="18" spans="1:14" x14ac:dyDescent="0.15">
      <c r="B18" s="123"/>
      <c r="C18" s="123" t="s">
        <v>241</v>
      </c>
      <c r="D18" s="123" t="s">
        <v>240</v>
      </c>
      <c r="F18" s="130" t="s">
        <v>232</v>
      </c>
    </row>
    <row r="19" spans="1:14" x14ac:dyDescent="0.15">
      <c r="B19" s="123"/>
      <c r="F19" s="132"/>
    </row>
    <row r="20" spans="1:14" x14ac:dyDescent="0.15">
      <c r="B20" s="123"/>
      <c r="D20" s="126" t="s">
        <v>242</v>
      </c>
      <c r="E20" s="126"/>
      <c r="F20" s="133" t="s">
        <v>243</v>
      </c>
    </row>
    <row r="21" spans="1:14" x14ac:dyDescent="0.15">
      <c r="B21" s="123"/>
    </row>
    <row r="22" spans="1:14" x14ac:dyDescent="0.15">
      <c r="B22" s="123"/>
      <c r="D22" s="123"/>
      <c r="F22" s="123"/>
    </row>
    <row r="24" spans="1:14" x14ac:dyDescent="0.15">
      <c r="A24" s="123" t="s">
        <v>221</v>
      </c>
    </row>
    <row r="25" spans="1:14" ht="14" thickBot="1" x14ac:dyDescent="0.2"/>
    <row r="26" spans="1:14" ht="15" thickTop="1" thickBot="1" x14ac:dyDescent="0.2">
      <c r="A26" s="52" t="s">
        <v>17</v>
      </c>
      <c r="B26" s="150" t="s">
        <v>18</v>
      </c>
      <c r="C26" s="151"/>
      <c r="D26" s="151"/>
      <c r="E26" s="151"/>
      <c r="F26" s="152"/>
      <c r="G26" s="150" t="s">
        <v>10</v>
      </c>
      <c r="H26" s="151"/>
      <c r="I26" s="151"/>
      <c r="J26" s="152"/>
      <c r="K26" s="153">
        <v>42</v>
      </c>
      <c r="L26" s="154"/>
      <c r="M26" s="53" t="s">
        <v>19</v>
      </c>
      <c r="N26" s="35"/>
    </row>
    <row r="27" spans="1:14" ht="15" thickTop="1" thickBot="1" x14ac:dyDescent="0.2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7"/>
      <c r="L27" s="57"/>
      <c r="M27" s="57"/>
      <c r="N27" s="35"/>
    </row>
    <row r="28" spans="1:14" ht="15" thickTop="1" thickBot="1" x14ac:dyDescent="0.2">
      <c r="C28" s="141" t="s">
        <v>11</v>
      </c>
      <c r="D28" s="142"/>
      <c r="E28" s="141" t="s">
        <v>12</v>
      </c>
      <c r="F28" s="142"/>
      <c r="G28" s="141" t="s">
        <v>2</v>
      </c>
      <c r="H28" s="142"/>
      <c r="I28" s="141" t="s">
        <v>13</v>
      </c>
      <c r="J28" s="142"/>
      <c r="K28" s="141" t="s">
        <v>3</v>
      </c>
      <c r="L28" s="142"/>
      <c r="M28" s="141" t="s">
        <v>14</v>
      </c>
      <c r="N28" s="142"/>
    </row>
    <row r="29" spans="1:14" ht="14" thickTop="1" x14ac:dyDescent="0.15">
      <c r="A29" s="62" t="s">
        <v>0</v>
      </c>
      <c r="B29" s="61" t="s">
        <v>1</v>
      </c>
      <c r="C29" s="10" t="s">
        <v>5</v>
      </c>
      <c r="D29" s="24" t="s">
        <v>6</v>
      </c>
      <c r="E29" s="25" t="s">
        <v>5</v>
      </c>
      <c r="F29" s="26" t="s">
        <v>6</v>
      </c>
      <c r="G29" s="27" t="s">
        <v>5</v>
      </c>
      <c r="H29" s="28" t="s">
        <v>6</v>
      </c>
      <c r="I29" s="29" t="s">
        <v>5</v>
      </c>
      <c r="J29" s="30" t="s">
        <v>6</v>
      </c>
      <c r="K29" s="31" t="s">
        <v>5</v>
      </c>
      <c r="L29" s="32" t="s">
        <v>6</v>
      </c>
      <c r="M29" s="33" t="s">
        <v>5</v>
      </c>
      <c r="N29" s="34" t="s">
        <v>6</v>
      </c>
    </row>
    <row r="30" spans="1:14" x14ac:dyDescent="0.15">
      <c r="A30" s="37" t="s">
        <v>157</v>
      </c>
      <c r="B30" s="2">
        <v>0</v>
      </c>
      <c r="C30" s="10">
        <v>0.09</v>
      </c>
      <c r="D30" s="24">
        <f t="shared" ref="D30:D41" si="0">B30*C30</f>
        <v>0</v>
      </c>
      <c r="E30" s="25">
        <v>0.02</v>
      </c>
      <c r="F30" s="26">
        <f t="shared" ref="F30:F41" si="1">B30*E30</f>
        <v>0</v>
      </c>
      <c r="G30" s="27">
        <v>0.01</v>
      </c>
      <c r="H30" s="28">
        <f t="shared" ref="H30:H41" si="2">B30*G30</f>
        <v>0</v>
      </c>
      <c r="I30" s="29">
        <v>0.01</v>
      </c>
      <c r="J30" s="30">
        <f t="shared" ref="J30:J41" si="3">B30*I30</f>
        <v>0</v>
      </c>
      <c r="K30" s="31">
        <v>0.01</v>
      </c>
      <c r="L30" s="32">
        <f t="shared" ref="L30:L41" si="4">B30*K30</f>
        <v>0</v>
      </c>
      <c r="M30" s="33">
        <v>0.01</v>
      </c>
      <c r="N30" s="34">
        <f t="shared" ref="N30:N41" si="5">B30*M30</f>
        <v>0</v>
      </c>
    </row>
    <row r="31" spans="1:14" x14ac:dyDescent="0.15">
      <c r="A31" s="37" t="s">
        <v>158</v>
      </c>
      <c r="B31" s="2">
        <v>0</v>
      </c>
      <c r="C31" s="10">
        <v>0.99</v>
      </c>
      <c r="D31" s="24">
        <f t="shared" si="0"/>
        <v>0</v>
      </c>
      <c r="E31" s="25">
        <v>0.35</v>
      </c>
      <c r="F31" s="26">
        <f t="shared" si="1"/>
        <v>0</v>
      </c>
      <c r="G31" s="27">
        <v>0.1</v>
      </c>
      <c r="H31" s="28">
        <f t="shared" si="2"/>
        <v>0</v>
      </c>
      <c r="I31" s="29">
        <v>0.02</v>
      </c>
      <c r="J31" s="30">
        <f t="shared" si="3"/>
        <v>0</v>
      </c>
      <c r="K31" s="31">
        <v>0.01</v>
      </c>
      <c r="L31" s="32">
        <f t="shared" si="4"/>
        <v>0</v>
      </c>
      <c r="M31" s="33">
        <v>0.01</v>
      </c>
      <c r="N31" s="34">
        <f t="shared" si="5"/>
        <v>0</v>
      </c>
    </row>
    <row r="32" spans="1:14" x14ac:dyDescent="0.15">
      <c r="A32" s="37" t="s">
        <v>159</v>
      </c>
      <c r="B32" s="2">
        <v>0</v>
      </c>
      <c r="C32" s="10">
        <v>0.38</v>
      </c>
      <c r="D32" s="24">
        <f t="shared" si="0"/>
        <v>0</v>
      </c>
      <c r="E32" s="25">
        <v>0.96</v>
      </c>
      <c r="F32" s="26">
        <f t="shared" si="1"/>
        <v>0</v>
      </c>
      <c r="G32" s="27">
        <v>0.36</v>
      </c>
      <c r="H32" s="28">
        <f t="shared" si="2"/>
        <v>0</v>
      </c>
      <c r="I32" s="29">
        <v>0.11</v>
      </c>
      <c r="J32" s="30">
        <f t="shared" si="3"/>
        <v>0</v>
      </c>
      <c r="K32" s="31">
        <v>0.02</v>
      </c>
      <c r="L32" s="32">
        <f t="shared" si="4"/>
        <v>0</v>
      </c>
      <c r="M32" s="33">
        <v>0.01</v>
      </c>
      <c r="N32" s="34">
        <f t="shared" si="5"/>
        <v>0</v>
      </c>
    </row>
    <row r="33" spans="1:14" x14ac:dyDescent="0.15">
      <c r="A33" s="37" t="s">
        <v>160</v>
      </c>
      <c r="B33" s="2">
        <v>0</v>
      </c>
      <c r="C33" s="10">
        <v>0.06</v>
      </c>
      <c r="D33" s="24">
        <f t="shared" si="0"/>
        <v>0</v>
      </c>
      <c r="E33" s="25">
        <v>0.28000000000000003</v>
      </c>
      <c r="F33" s="26">
        <f t="shared" si="1"/>
        <v>0</v>
      </c>
      <c r="G33" s="27">
        <v>0.92</v>
      </c>
      <c r="H33" s="28">
        <f t="shared" si="2"/>
        <v>0</v>
      </c>
      <c r="I33" s="29">
        <v>0.63</v>
      </c>
      <c r="J33" s="30">
        <f t="shared" si="3"/>
        <v>0</v>
      </c>
      <c r="K33" s="31">
        <v>0.26</v>
      </c>
      <c r="L33" s="32">
        <f t="shared" si="4"/>
        <v>0</v>
      </c>
      <c r="M33" s="33">
        <v>0.05</v>
      </c>
      <c r="N33" s="34">
        <f t="shared" si="5"/>
        <v>0</v>
      </c>
    </row>
    <row r="34" spans="1:14" x14ac:dyDescent="0.15">
      <c r="A34" s="37" t="s">
        <v>161</v>
      </c>
      <c r="B34" s="2">
        <v>0</v>
      </c>
      <c r="C34" s="10">
        <v>0.01</v>
      </c>
      <c r="D34" s="24">
        <f t="shared" si="0"/>
        <v>0</v>
      </c>
      <c r="E34" s="25">
        <v>7.0000000000000007E-2</v>
      </c>
      <c r="F34" s="26">
        <f t="shared" si="1"/>
        <v>0</v>
      </c>
      <c r="G34" s="27">
        <v>0.44</v>
      </c>
      <c r="H34" s="28">
        <f t="shared" si="2"/>
        <v>0</v>
      </c>
      <c r="I34" s="29">
        <v>0.94</v>
      </c>
      <c r="J34" s="30">
        <f t="shared" si="3"/>
        <v>0</v>
      </c>
      <c r="K34" s="31">
        <v>0.3</v>
      </c>
      <c r="L34" s="32">
        <f t="shared" si="4"/>
        <v>0</v>
      </c>
      <c r="M34" s="33">
        <v>0.12</v>
      </c>
      <c r="N34" s="34">
        <f t="shared" si="5"/>
        <v>0</v>
      </c>
    </row>
    <row r="35" spans="1:14" x14ac:dyDescent="0.15">
      <c r="A35" s="37" t="s">
        <v>162</v>
      </c>
      <c r="B35" s="2">
        <v>0</v>
      </c>
      <c r="C35" s="10">
        <v>0.01</v>
      </c>
      <c r="D35" s="24">
        <f t="shared" si="0"/>
        <v>0</v>
      </c>
      <c r="E35" s="25">
        <v>0.05</v>
      </c>
      <c r="F35" s="26">
        <f t="shared" si="1"/>
        <v>0</v>
      </c>
      <c r="G35" s="27">
        <v>0.25</v>
      </c>
      <c r="H35" s="28">
        <f t="shared" si="2"/>
        <v>0</v>
      </c>
      <c r="I35" s="29">
        <v>0.72</v>
      </c>
      <c r="J35" s="30">
        <f t="shared" si="3"/>
        <v>0</v>
      </c>
      <c r="K35" s="31">
        <v>0.95</v>
      </c>
      <c r="L35" s="32">
        <f t="shared" si="4"/>
        <v>0</v>
      </c>
      <c r="M35" s="33">
        <v>0.76</v>
      </c>
      <c r="N35" s="34">
        <f t="shared" si="5"/>
        <v>0</v>
      </c>
    </row>
    <row r="36" spans="1:14" x14ac:dyDescent="0.15">
      <c r="A36" s="37" t="s">
        <v>163</v>
      </c>
      <c r="B36" s="2">
        <v>0</v>
      </c>
      <c r="C36" s="10">
        <v>0.01</v>
      </c>
      <c r="D36" s="24">
        <f t="shared" si="0"/>
        <v>0</v>
      </c>
      <c r="E36" s="25">
        <v>0.01</v>
      </c>
      <c r="F36" s="26">
        <f t="shared" si="1"/>
        <v>0</v>
      </c>
      <c r="G36" s="27">
        <v>0.04</v>
      </c>
      <c r="H36" s="28">
        <f t="shared" si="2"/>
        <v>0</v>
      </c>
      <c r="I36" s="29">
        <v>0.15</v>
      </c>
      <c r="J36" s="30">
        <f t="shared" si="3"/>
        <v>0</v>
      </c>
      <c r="K36" s="31">
        <v>0.47</v>
      </c>
      <c r="L36" s="32">
        <f t="shared" si="4"/>
        <v>0</v>
      </c>
      <c r="M36" s="33">
        <v>0.86</v>
      </c>
      <c r="N36" s="34">
        <f t="shared" si="5"/>
        <v>0</v>
      </c>
    </row>
    <row r="37" spans="1:14" x14ac:dyDescent="0.15">
      <c r="A37" s="37" t="s">
        <v>164</v>
      </c>
      <c r="B37" s="2">
        <v>0</v>
      </c>
      <c r="C37" s="10">
        <v>0.8</v>
      </c>
      <c r="D37" s="24">
        <f t="shared" si="0"/>
        <v>0</v>
      </c>
      <c r="E37" s="25">
        <v>0.57999999999999996</v>
      </c>
      <c r="F37" s="26">
        <f t="shared" si="1"/>
        <v>0</v>
      </c>
      <c r="G37" s="27">
        <v>0.27</v>
      </c>
      <c r="H37" s="28">
        <f t="shared" si="2"/>
        <v>0</v>
      </c>
      <c r="I37" s="29">
        <v>0.14000000000000001</v>
      </c>
      <c r="J37" s="30">
        <f t="shared" si="3"/>
        <v>0</v>
      </c>
      <c r="K37" s="31">
        <v>0.12</v>
      </c>
      <c r="L37" s="32">
        <f t="shared" si="4"/>
        <v>0</v>
      </c>
      <c r="M37" s="33">
        <v>0.1</v>
      </c>
      <c r="N37" s="34">
        <f t="shared" si="5"/>
        <v>0</v>
      </c>
    </row>
    <row r="38" spans="1:14" x14ac:dyDescent="0.15">
      <c r="A38" s="37" t="s">
        <v>165</v>
      </c>
      <c r="B38" s="2">
        <v>0</v>
      </c>
      <c r="C38" s="10">
        <v>0.98</v>
      </c>
      <c r="D38" s="24">
        <f t="shared" si="0"/>
        <v>0</v>
      </c>
      <c r="E38" s="25">
        <v>0.88</v>
      </c>
      <c r="F38" s="26">
        <f t="shared" si="1"/>
        <v>0</v>
      </c>
      <c r="G38" s="27">
        <v>0.52</v>
      </c>
      <c r="H38" s="28">
        <f t="shared" si="2"/>
        <v>0</v>
      </c>
      <c r="I38" s="29">
        <v>0.21</v>
      </c>
      <c r="J38" s="30">
        <f t="shared" si="3"/>
        <v>0</v>
      </c>
      <c r="K38" s="31">
        <v>0.16</v>
      </c>
      <c r="L38" s="32">
        <f t="shared" si="4"/>
        <v>0</v>
      </c>
      <c r="M38" s="33">
        <v>0.14000000000000001</v>
      </c>
      <c r="N38" s="34">
        <f t="shared" si="5"/>
        <v>0</v>
      </c>
    </row>
    <row r="39" spans="1:14" x14ac:dyDescent="0.15">
      <c r="A39" s="37" t="s">
        <v>166</v>
      </c>
      <c r="B39" s="2">
        <v>0</v>
      </c>
      <c r="C39" s="10">
        <v>0.78</v>
      </c>
      <c r="D39" s="24">
        <f t="shared" si="0"/>
        <v>0</v>
      </c>
      <c r="E39" s="25">
        <v>0.98</v>
      </c>
      <c r="F39" s="26">
        <f t="shared" si="1"/>
        <v>0</v>
      </c>
      <c r="G39" s="27">
        <v>0.68</v>
      </c>
      <c r="H39" s="28">
        <f t="shared" si="2"/>
        <v>0</v>
      </c>
      <c r="I39" s="29">
        <v>0.27</v>
      </c>
      <c r="J39" s="30">
        <f t="shared" si="3"/>
        <v>0</v>
      </c>
      <c r="K39" s="31">
        <v>0.16</v>
      </c>
      <c r="L39" s="32">
        <f t="shared" si="4"/>
        <v>0</v>
      </c>
      <c r="M39" s="33">
        <v>0.12</v>
      </c>
      <c r="N39" s="34">
        <f t="shared" si="5"/>
        <v>0</v>
      </c>
    </row>
    <row r="40" spans="1:14" x14ac:dyDescent="0.15">
      <c r="A40" s="37" t="s">
        <v>167</v>
      </c>
      <c r="B40" s="2">
        <v>0</v>
      </c>
      <c r="C40" s="10">
        <v>0.78</v>
      </c>
      <c r="D40" s="24">
        <f t="shared" si="0"/>
        <v>0</v>
      </c>
      <c r="E40" s="25">
        <v>0.98</v>
      </c>
      <c r="F40" s="26">
        <f t="shared" si="1"/>
        <v>0</v>
      </c>
      <c r="G40" s="27">
        <v>0.95</v>
      </c>
      <c r="H40" s="28">
        <f t="shared" si="2"/>
        <v>0</v>
      </c>
      <c r="I40" s="29">
        <v>0.53</v>
      </c>
      <c r="J40" s="30">
        <f t="shared" si="3"/>
        <v>0</v>
      </c>
      <c r="K40" s="31">
        <v>0.32</v>
      </c>
      <c r="L40" s="32">
        <f t="shared" si="4"/>
        <v>0</v>
      </c>
      <c r="M40" s="33">
        <v>0.27</v>
      </c>
      <c r="N40" s="34">
        <f t="shared" si="5"/>
        <v>0</v>
      </c>
    </row>
    <row r="41" spans="1:14" x14ac:dyDescent="0.15">
      <c r="A41" s="37" t="s">
        <v>188</v>
      </c>
      <c r="B41" s="2">
        <v>16.8</v>
      </c>
      <c r="C41" s="10">
        <v>0.67</v>
      </c>
      <c r="D41" s="24">
        <f t="shared" si="0"/>
        <v>11.256000000000002</v>
      </c>
      <c r="E41" s="25">
        <v>1</v>
      </c>
      <c r="F41" s="26">
        <f t="shared" si="1"/>
        <v>16.8</v>
      </c>
      <c r="G41" s="27">
        <v>0.98</v>
      </c>
      <c r="H41" s="28">
        <f t="shared" si="2"/>
        <v>16.463999999999999</v>
      </c>
      <c r="I41" s="29">
        <v>0.93</v>
      </c>
      <c r="J41" s="30">
        <f t="shared" si="3"/>
        <v>15.624000000000002</v>
      </c>
      <c r="K41" s="31">
        <v>0.98</v>
      </c>
      <c r="L41" s="32">
        <f t="shared" si="4"/>
        <v>16.463999999999999</v>
      </c>
      <c r="M41" s="33">
        <v>0.96</v>
      </c>
      <c r="N41" s="34">
        <f t="shared" si="5"/>
        <v>16.128</v>
      </c>
    </row>
    <row r="42" spans="1:14" x14ac:dyDescent="0.15">
      <c r="A42" s="36" t="s">
        <v>168</v>
      </c>
      <c r="B42" s="2">
        <v>0</v>
      </c>
      <c r="C42" s="10">
        <v>0.25</v>
      </c>
      <c r="D42" s="24">
        <f t="shared" ref="D42:D59" si="6">B42*C42</f>
        <v>0</v>
      </c>
      <c r="E42" s="25">
        <v>0.3</v>
      </c>
      <c r="F42" s="26">
        <f t="shared" ref="F42:F59" si="7">B42*E42</f>
        <v>0</v>
      </c>
      <c r="G42" s="27">
        <v>0.33</v>
      </c>
      <c r="H42" s="28">
        <f t="shared" ref="H42:H59" si="8">B42*G42</f>
        <v>0</v>
      </c>
      <c r="I42" s="29">
        <v>0.22</v>
      </c>
      <c r="J42" s="30">
        <f t="shared" ref="J42:J59" si="9">B42*I42</f>
        <v>0</v>
      </c>
      <c r="K42" s="31">
        <v>0.2</v>
      </c>
      <c r="L42" s="32">
        <f t="shared" ref="L42:L59" si="10">B42*K42</f>
        <v>0</v>
      </c>
      <c r="M42" s="33">
        <v>0.21</v>
      </c>
      <c r="N42" s="34">
        <f t="shared" ref="N42:N59" si="11">B42*M42</f>
        <v>0</v>
      </c>
    </row>
    <row r="43" spans="1:14" x14ac:dyDescent="0.15">
      <c r="A43" s="36" t="s">
        <v>169</v>
      </c>
      <c r="B43" s="2">
        <v>0</v>
      </c>
      <c r="C43" s="10">
        <v>0.25</v>
      </c>
      <c r="D43" s="24">
        <f t="shared" si="6"/>
        <v>0</v>
      </c>
      <c r="E43" s="25">
        <v>0.3</v>
      </c>
      <c r="F43" s="26">
        <f t="shared" si="7"/>
        <v>0</v>
      </c>
      <c r="G43" s="27">
        <v>0.33</v>
      </c>
      <c r="H43" s="28">
        <f t="shared" si="8"/>
        <v>0</v>
      </c>
      <c r="I43" s="29">
        <v>0.22</v>
      </c>
      <c r="J43" s="30">
        <f t="shared" si="9"/>
        <v>0</v>
      </c>
      <c r="K43" s="31">
        <v>0.2</v>
      </c>
      <c r="L43" s="32">
        <f t="shared" si="10"/>
        <v>0</v>
      </c>
      <c r="M43" s="33">
        <v>0.21</v>
      </c>
      <c r="N43" s="34">
        <f t="shared" si="11"/>
        <v>0</v>
      </c>
    </row>
    <row r="44" spans="1:14" x14ac:dyDescent="0.15">
      <c r="A44" s="36" t="s">
        <v>170</v>
      </c>
      <c r="B44" s="2">
        <v>0</v>
      </c>
      <c r="C44" s="10">
        <v>0.35</v>
      </c>
      <c r="D44" s="24">
        <f t="shared" si="6"/>
        <v>0</v>
      </c>
      <c r="E44" s="25">
        <v>0.38</v>
      </c>
      <c r="F44" s="26">
        <f t="shared" si="7"/>
        <v>0</v>
      </c>
      <c r="G44" s="27">
        <v>0.32</v>
      </c>
      <c r="H44" s="28">
        <f t="shared" si="8"/>
        <v>0</v>
      </c>
      <c r="I44" s="29">
        <v>0.28000000000000003</v>
      </c>
      <c r="J44" s="30">
        <f t="shared" si="9"/>
        <v>0</v>
      </c>
      <c r="K44" s="31">
        <v>0.22</v>
      </c>
      <c r="L44" s="32">
        <f t="shared" si="10"/>
        <v>0</v>
      </c>
      <c r="M44" s="33">
        <v>0.2</v>
      </c>
      <c r="N44" s="34">
        <f t="shared" si="11"/>
        <v>0</v>
      </c>
    </row>
    <row r="45" spans="1:14" x14ac:dyDescent="0.15">
      <c r="A45" s="36" t="s">
        <v>171</v>
      </c>
      <c r="B45" s="2">
        <v>0</v>
      </c>
      <c r="C45" s="10">
        <v>0.35</v>
      </c>
      <c r="D45" s="24">
        <f t="shared" si="6"/>
        <v>0</v>
      </c>
      <c r="E45" s="25">
        <v>0.38</v>
      </c>
      <c r="F45" s="26">
        <f t="shared" si="7"/>
        <v>0</v>
      </c>
      <c r="G45" s="27">
        <v>0.32</v>
      </c>
      <c r="H45" s="28">
        <f t="shared" si="8"/>
        <v>0</v>
      </c>
      <c r="I45" s="29">
        <v>0.28000000000000003</v>
      </c>
      <c r="J45" s="30">
        <f t="shared" si="9"/>
        <v>0</v>
      </c>
      <c r="K45" s="31">
        <v>0.22</v>
      </c>
      <c r="L45" s="32">
        <f t="shared" si="10"/>
        <v>0</v>
      </c>
      <c r="M45" s="33">
        <v>0.2</v>
      </c>
      <c r="N45" s="34">
        <f t="shared" si="11"/>
        <v>0</v>
      </c>
    </row>
    <row r="46" spans="1:14" x14ac:dyDescent="0.15">
      <c r="A46" s="36" t="s">
        <v>172</v>
      </c>
      <c r="B46" s="2">
        <v>0</v>
      </c>
      <c r="C46" s="10">
        <v>0.23</v>
      </c>
      <c r="D46" s="24">
        <f t="shared" si="6"/>
        <v>0</v>
      </c>
      <c r="E46" s="25">
        <v>0.24</v>
      </c>
      <c r="F46" s="26">
        <f t="shared" si="7"/>
        <v>0</v>
      </c>
      <c r="G46" s="27">
        <v>0.35</v>
      </c>
      <c r="H46" s="28">
        <f t="shared" si="8"/>
        <v>0</v>
      </c>
      <c r="I46" s="29">
        <v>0.23</v>
      </c>
      <c r="J46" s="30">
        <f t="shared" si="9"/>
        <v>0</v>
      </c>
      <c r="K46" s="31">
        <v>0.2</v>
      </c>
      <c r="L46" s="32">
        <f t="shared" si="10"/>
        <v>0</v>
      </c>
      <c r="M46" s="33">
        <v>0.2</v>
      </c>
      <c r="N46" s="34">
        <f t="shared" si="11"/>
        <v>0</v>
      </c>
    </row>
    <row r="47" spans="1:14" x14ac:dyDescent="0.15">
      <c r="A47" s="36" t="s">
        <v>173</v>
      </c>
      <c r="B47" s="2">
        <v>0</v>
      </c>
      <c r="C47" s="10">
        <v>0.23</v>
      </c>
      <c r="D47" s="24">
        <f t="shared" si="6"/>
        <v>0</v>
      </c>
      <c r="E47" s="25">
        <v>0.24</v>
      </c>
      <c r="F47" s="26">
        <f t="shared" si="7"/>
        <v>0</v>
      </c>
      <c r="G47" s="27">
        <v>0.35</v>
      </c>
      <c r="H47" s="28">
        <f t="shared" si="8"/>
        <v>0</v>
      </c>
      <c r="I47" s="29">
        <v>0.23</v>
      </c>
      <c r="J47" s="30">
        <f t="shared" si="9"/>
        <v>0</v>
      </c>
      <c r="K47" s="31">
        <v>0.2</v>
      </c>
      <c r="L47" s="32">
        <f t="shared" si="10"/>
        <v>0</v>
      </c>
      <c r="M47" s="33">
        <v>0.2</v>
      </c>
      <c r="N47" s="34">
        <f t="shared" si="11"/>
        <v>0</v>
      </c>
    </row>
    <row r="48" spans="1:14" x14ac:dyDescent="0.15">
      <c r="A48" s="36" t="s">
        <v>174</v>
      </c>
      <c r="B48" s="2">
        <v>0</v>
      </c>
      <c r="C48" s="10">
        <v>0.23</v>
      </c>
      <c r="D48" s="24">
        <f t="shared" si="6"/>
        <v>0</v>
      </c>
      <c r="E48" s="25">
        <v>0.24</v>
      </c>
      <c r="F48" s="26">
        <f t="shared" si="7"/>
        <v>0</v>
      </c>
      <c r="G48" s="27">
        <v>0.35</v>
      </c>
      <c r="H48" s="28">
        <f t="shared" si="8"/>
        <v>0</v>
      </c>
      <c r="I48" s="29">
        <v>0.23</v>
      </c>
      <c r="J48" s="30">
        <f t="shared" si="9"/>
        <v>0</v>
      </c>
      <c r="K48" s="31">
        <v>0.2</v>
      </c>
      <c r="L48" s="32">
        <f t="shared" si="10"/>
        <v>0</v>
      </c>
      <c r="M48" s="33">
        <v>0.2</v>
      </c>
      <c r="N48" s="34">
        <f t="shared" si="11"/>
        <v>0</v>
      </c>
    </row>
    <row r="49" spans="1:14" x14ac:dyDescent="0.15">
      <c r="A49" s="36" t="s">
        <v>175</v>
      </c>
      <c r="B49" s="2">
        <v>0</v>
      </c>
      <c r="C49" s="10">
        <v>0.12</v>
      </c>
      <c r="D49" s="24">
        <f t="shared" si="6"/>
        <v>0</v>
      </c>
      <c r="E49" s="25">
        <v>0.1</v>
      </c>
      <c r="F49" s="26">
        <f t="shared" si="7"/>
        <v>0</v>
      </c>
      <c r="G49" s="27">
        <v>0.14000000000000001</v>
      </c>
      <c r="H49" s="28">
        <f t="shared" si="8"/>
        <v>0</v>
      </c>
      <c r="I49" s="29">
        <v>0.22</v>
      </c>
      <c r="J49" s="30">
        <f t="shared" si="9"/>
        <v>0</v>
      </c>
      <c r="K49" s="31">
        <v>0.06</v>
      </c>
      <c r="L49" s="32">
        <f t="shared" si="10"/>
        <v>0</v>
      </c>
      <c r="M49" s="33">
        <v>0.12</v>
      </c>
      <c r="N49" s="34">
        <f t="shared" si="11"/>
        <v>0</v>
      </c>
    </row>
    <row r="50" spans="1:14" x14ac:dyDescent="0.15">
      <c r="A50" s="36" t="s">
        <v>176</v>
      </c>
      <c r="B50" s="2">
        <v>0</v>
      </c>
      <c r="C50" s="10">
        <v>0.12</v>
      </c>
      <c r="D50" s="24">
        <f t="shared" si="6"/>
        <v>0</v>
      </c>
      <c r="E50" s="25">
        <v>0.1</v>
      </c>
      <c r="F50" s="26">
        <f t="shared" si="7"/>
        <v>0</v>
      </c>
      <c r="G50" s="27">
        <v>0.14000000000000001</v>
      </c>
      <c r="H50" s="28">
        <f t="shared" si="8"/>
        <v>0</v>
      </c>
      <c r="I50" s="29">
        <v>0.22</v>
      </c>
      <c r="J50" s="30">
        <f t="shared" si="9"/>
        <v>0</v>
      </c>
      <c r="K50" s="31">
        <v>0.06</v>
      </c>
      <c r="L50" s="32">
        <f t="shared" si="10"/>
        <v>0</v>
      </c>
      <c r="M50" s="33">
        <v>0.12</v>
      </c>
      <c r="N50" s="34">
        <f t="shared" si="11"/>
        <v>0</v>
      </c>
    </row>
    <row r="51" spans="1:14" x14ac:dyDescent="0.15">
      <c r="A51" s="36" t="s">
        <v>177</v>
      </c>
      <c r="B51" s="2">
        <v>0</v>
      </c>
      <c r="C51" s="10">
        <v>0.12</v>
      </c>
      <c r="D51" s="24">
        <f t="shared" si="6"/>
        <v>0</v>
      </c>
      <c r="E51" s="25">
        <v>0.1</v>
      </c>
      <c r="F51" s="26">
        <f t="shared" si="7"/>
        <v>0</v>
      </c>
      <c r="G51" s="27">
        <v>0.14000000000000001</v>
      </c>
      <c r="H51" s="28">
        <f t="shared" si="8"/>
        <v>0</v>
      </c>
      <c r="I51" s="29">
        <v>0.22</v>
      </c>
      <c r="J51" s="30">
        <f t="shared" si="9"/>
        <v>0</v>
      </c>
      <c r="K51" s="31">
        <v>0.06</v>
      </c>
      <c r="L51" s="32">
        <f t="shared" si="10"/>
        <v>0</v>
      </c>
      <c r="M51" s="33">
        <v>0.12</v>
      </c>
      <c r="N51" s="34">
        <f t="shared" si="11"/>
        <v>0</v>
      </c>
    </row>
    <row r="52" spans="1:14" x14ac:dyDescent="0.15">
      <c r="A52" s="36" t="s">
        <v>178</v>
      </c>
      <c r="B52" s="2">
        <v>0</v>
      </c>
      <c r="C52" s="10">
        <v>0.12</v>
      </c>
      <c r="D52" s="24">
        <f t="shared" si="6"/>
        <v>0</v>
      </c>
      <c r="E52" s="25">
        <v>0.1</v>
      </c>
      <c r="F52" s="26">
        <f t="shared" si="7"/>
        <v>0</v>
      </c>
      <c r="G52" s="27">
        <v>0.14000000000000001</v>
      </c>
      <c r="H52" s="28">
        <f t="shared" si="8"/>
        <v>0</v>
      </c>
      <c r="I52" s="29">
        <v>0.22</v>
      </c>
      <c r="J52" s="30">
        <f t="shared" si="9"/>
        <v>0</v>
      </c>
      <c r="K52" s="31">
        <v>0.06</v>
      </c>
      <c r="L52" s="32">
        <f t="shared" si="10"/>
        <v>0</v>
      </c>
      <c r="M52" s="33">
        <v>0.12</v>
      </c>
      <c r="N52" s="34">
        <f t="shared" si="11"/>
        <v>0</v>
      </c>
    </row>
    <row r="53" spans="1:14" x14ac:dyDescent="0.15">
      <c r="A53" s="36" t="s">
        <v>179</v>
      </c>
      <c r="B53" s="2">
        <v>0</v>
      </c>
      <c r="C53" s="10">
        <v>0.11</v>
      </c>
      <c r="D53" s="24">
        <f t="shared" si="6"/>
        <v>0</v>
      </c>
      <c r="E53" s="25">
        <v>0.11</v>
      </c>
      <c r="F53" s="26">
        <f t="shared" si="7"/>
        <v>0</v>
      </c>
      <c r="G53" s="27">
        <v>0.15</v>
      </c>
      <c r="H53" s="28">
        <f t="shared" si="8"/>
        <v>0</v>
      </c>
      <c r="I53" s="29">
        <v>0.22</v>
      </c>
      <c r="J53" s="30">
        <f t="shared" si="9"/>
        <v>0</v>
      </c>
      <c r="K53" s="31">
        <v>0.05</v>
      </c>
      <c r="L53" s="32">
        <f t="shared" si="10"/>
        <v>0</v>
      </c>
      <c r="M53" s="33">
        <v>0.12</v>
      </c>
      <c r="N53" s="34">
        <f t="shared" si="11"/>
        <v>0</v>
      </c>
    </row>
    <row r="54" spans="1:14" x14ac:dyDescent="0.15">
      <c r="A54" s="36" t="s">
        <v>180</v>
      </c>
      <c r="B54" s="2">
        <v>0</v>
      </c>
      <c r="C54" s="10">
        <v>0.08</v>
      </c>
      <c r="D54" s="24">
        <f t="shared" si="6"/>
        <v>0</v>
      </c>
      <c r="E54" s="25">
        <v>0.1</v>
      </c>
      <c r="F54" s="26">
        <f t="shared" si="7"/>
        <v>0</v>
      </c>
      <c r="G54" s="27">
        <v>0.12</v>
      </c>
      <c r="H54" s="28">
        <f t="shared" si="8"/>
        <v>0</v>
      </c>
      <c r="I54" s="29">
        <v>0.17</v>
      </c>
      <c r="J54" s="30">
        <f t="shared" si="9"/>
        <v>0</v>
      </c>
      <c r="K54" s="31">
        <v>0.06</v>
      </c>
      <c r="L54" s="32">
        <f t="shared" si="10"/>
        <v>0</v>
      </c>
      <c r="M54" s="33">
        <v>0.13</v>
      </c>
      <c r="N54" s="34">
        <f t="shared" si="11"/>
        <v>0</v>
      </c>
    </row>
    <row r="55" spans="1:14" x14ac:dyDescent="0.15">
      <c r="A55" s="36" t="s">
        <v>181</v>
      </c>
      <c r="B55" s="2">
        <v>0</v>
      </c>
      <c r="C55" s="10">
        <v>7.0000000000000007E-2</v>
      </c>
      <c r="D55" s="24">
        <f t="shared" si="6"/>
        <v>0</v>
      </c>
      <c r="E55" s="25">
        <v>0.12</v>
      </c>
      <c r="F55" s="26">
        <f t="shared" si="7"/>
        <v>0</v>
      </c>
      <c r="G55" s="27">
        <v>0.11</v>
      </c>
      <c r="H55" s="28">
        <f t="shared" si="8"/>
        <v>0</v>
      </c>
      <c r="I55" s="29">
        <v>0.15</v>
      </c>
      <c r="J55" s="30">
        <f t="shared" si="9"/>
        <v>0</v>
      </c>
      <c r="K55" s="31">
        <v>0.09</v>
      </c>
      <c r="L55" s="32">
        <f t="shared" si="10"/>
        <v>0</v>
      </c>
      <c r="M55" s="33">
        <v>0.14000000000000001</v>
      </c>
      <c r="N55" s="34">
        <f t="shared" si="11"/>
        <v>0</v>
      </c>
    </row>
    <row r="56" spans="1:14" x14ac:dyDescent="0.15">
      <c r="A56" s="1" t="s">
        <v>20</v>
      </c>
      <c r="B56" s="2">
        <v>15</v>
      </c>
      <c r="C56" s="3">
        <v>0.02</v>
      </c>
      <c r="D56" s="15">
        <f t="shared" si="6"/>
        <v>0.3</v>
      </c>
      <c r="E56" s="4">
        <v>0.03</v>
      </c>
      <c r="F56" s="16">
        <f t="shared" si="7"/>
        <v>0.44999999999999996</v>
      </c>
      <c r="G56" s="17">
        <v>0.03</v>
      </c>
      <c r="H56" s="11">
        <f t="shared" si="8"/>
        <v>0.44999999999999996</v>
      </c>
      <c r="I56" s="12">
        <v>0.03</v>
      </c>
      <c r="J56" s="30">
        <f t="shared" si="9"/>
        <v>0.44999999999999996</v>
      </c>
      <c r="K56" s="13">
        <v>0.03</v>
      </c>
      <c r="L56" s="19">
        <f t="shared" si="10"/>
        <v>0.44999999999999996</v>
      </c>
      <c r="M56" s="14">
        <v>0.02</v>
      </c>
      <c r="N56" s="20">
        <f t="shared" si="11"/>
        <v>0.3</v>
      </c>
    </row>
    <row r="57" spans="1:14" x14ac:dyDescent="0.15">
      <c r="A57" s="93" t="s">
        <v>44</v>
      </c>
      <c r="B57" s="2">
        <v>28</v>
      </c>
      <c r="C57" s="3">
        <v>0.02</v>
      </c>
      <c r="D57" s="15">
        <f t="shared" si="6"/>
        <v>0.56000000000000005</v>
      </c>
      <c r="E57" s="4">
        <v>0.02</v>
      </c>
      <c r="F57" s="16">
        <f t="shared" si="7"/>
        <v>0.56000000000000005</v>
      </c>
      <c r="G57" s="17">
        <v>0.03</v>
      </c>
      <c r="H57" s="11">
        <f t="shared" si="8"/>
        <v>0.84</v>
      </c>
      <c r="I57" s="12">
        <v>0.04</v>
      </c>
      <c r="J57" s="30">
        <f t="shared" si="9"/>
        <v>1.1200000000000001</v>
      </c>
      <c r="K57" s="13">
        <v>0.04</v>
      </c>
      <c r="L57" s="19">
        <f t="shared" si="10"/>
        <v>1.1200000000000001</v>
      </c>
      <c r="M57" s="14">
        <v>0.03</v>
      </c>
      <c r="N57" s="20">
        <f t="shared" si="11"/>
        <v>0.84</v>
      </c>
    </row>
    <row r="58" spans="1:14" x14ac:dyDescent="0.15">
      <c r="A58" s="93" t="s">
        <v>47</v>
      </c>
      <c r="B58" s="2">
        <v>15</v>
      </c>
      <c r="C58" s="3">
        <v>0.01</v>
      </c>
      <c r="D58" s="15">
        <f t="shared" si="6"/>
        <v>0.15</v>
      </c>
      <c r="E58" s="4">
        <v>0.01</v>
      </c>
      <c r="F58" s="16">
        <f t="shared" si="7"/>
        <v>0.15</v>
      </c>
      <c r="G58" s="17">
        <v>0.02</v>
      </c>
      <c r="H58" s="11">
        <f t="shared" si="8"/>
        <v>0.3</v>
      </c>
      <c r="I58" s="12">
        <v>0.02</v>
      </c>
      <c r="J58" s="30">
        <f t="shared" si="9"/>
        <v>0.3</v>
      </c>
      <c r="K58" s="13">
        <v>0.02</v>
      </c>
      <c r="L58" s="19">
        <f t="shared" si="10"/>
        <v>0.3</v>
      </c>
      <c r="M58" s="14">
        <v>0.05</v>
      </c>
      <c r="N58" s="20">
        <f t="shared" si="11"/>
        <v>0.75</v>
      </c>
    </row>
    <row r="59" spans="1:14" ht="14" thickBot="1" x14ac:dyDescent="0.2">
      <c r="A59" s="93" t="s">
        <v>48</v>
      </c>
      <c r="B59" s="2">
        <v>0</v>
      </c>
      <c r="C59" s="3">
        <v>0.02</v>
      </c>
      <c r="D59" s="15">
        <f t="shared" si="6"/>
        <v>0</v>
      </c>
      <c r="E59" s="4">
        <v>0.03</v>
      </c>
      <c r="F59" s="16">
        <f t="shared" si="7"/>
        <v>0</v>
      </c>
      <c r="G59" s="17">
        <v>0.03</v>
      </c>
      <c r="H59" s="11">
        <f t="shared" si="8"/>
        <v>0</v>
      </c>
      <c r="I59" s="12">
        <v>0.04</v>
      </c>
      <c r="J59" s="30">
        <f t="shared" si="9"/>
        <v>0</v>
      </c>
      <c r="K59" s="13">
        <v>0.05</v>
      </c>
      <c r="L59" s="19">
        <f t="shared" si="10"/>
        <v>0</v>
      </c>
      <c r="M59" s="14">
        <v>7.0000000000000007E-2</v>
      </c>
      <c r="N59" s="20">
        <f t="shared" si="11"/>
        <v>0</v>
      </c>
    </row>
    <row r="60" spans="1:14" ht="15" thickTop="1" thickBot="1" x14ac:dyDescent="0.2">
      <c r="A60" s="6" t="s">
        <v>9</v>
      </c>
      <c r="B60" s="64">
        <f>SUM(B30:B59)</f>
        <v>74.8</v>
      </c>
      <c r="C60" s="40"/>
      <c r="D60" s="40"/>
      <c r="E60" s="40"/>
      <c r="F60" s="40"/>
      <c r="G60" s="40"/>
      <c r="H60" s="40"/>
      <c r="I60" s="40"/>
      <c r="J60" s="63"/>
      <c r="K60" s="40"/>
      <c r="L60" s="40"/>
      <c r="M60" s="40"/>
      <c r="N60" s="51"/>
    </row>
    <row r="61" spans="1:14" ht="15" thickTop="1" thickBot="1" x14ac:dyDescent="0.2">
      <c r="A61" s="7" t="s">
        <v>7</v>
      </c>
      <c r="B61" s="39"/>
      <c r="C61" s="21"/>
      <c r="D61" s="59">
        <f>SUM(D30:D59)</f>
        <v>12.266000000000004</v>
      </c>
      <c r="E61" s="21"/>
      <c r="F61" s="59">
        <f>SUM(F30:F59)</f>
        <v>17.959999999999997</v>
      </c>
      <c r="G61" s="21"/>
      <c r="H61" s="59">
        <f>SUM(H30:H59)</f>
        <v>18.053999999999998</v>
      </c>
      <c r="I61" s="21"/>
      <c r="J61" s="59">
        <f>SUM(J30:J59)</f>
        <v>17.494000000000003</v>
      </c>
      <c r="K61" s="21"/>
      <c r="L61" s="59">
        <f>SUM(L30:L59)</f>
        <v>18.334</v>
      </c>
      <c r="M61" s="21"/>
      <c r="N61" s="60">
        <f>SUM(N30:N59)</f>
        <v>18.018000000000001</v>
      </c>
    </row>
    <row r="62" spans="1:14" ht="15" thickTop="1" thickBot="1" x14ac:dyDescent="0.2">
      <c r="A62" s="38" t="s">
        <v>4</v>
      </c>
      <c r="B62" s="22"/>
      <c r="C62" s="139">
        <f>0.161*42/(-B60*LN(1-D61/B60))</f>
        <v>0.50473085468402279</v>
      </c>
      <c r="D62" s="140"/>
      <c r="E62" s="139">
        <f>0.161*42/(-B60*LN(1-F61/B60))</f>
        <v>0.32923689159926217</v>
      </c>
      <c r="F62" s="140"/>
      <c r="G62" s="139">
        <f>0.161*42/(-B60*LN(1-H61/B60))</f>
        <v>0.3272641667178367</v>
      </c>
      <c r="H62" s="140"/>
      <c r="I62" s="139">
        <f>0.161*42/(-B60*LN(1-J61/B60))</f>
        <v>0.33932736248331385</v>
      </c>
      <c r="J62" s="140"/>
      <c r="K62" s="139">
        <f>0.161*42/(-B60*LN(1-L61/B60))</f>
        <v>0.32150696140285462</v>
      </c>
      <c r="L62" s="140"/>
      <c r="M62" s="139">
        <f>0.161*42/(-B60*LN(1-L61/B60))</f>
        <v>0.32150696140285462</v>
      </c>
      <c r="N62" s="140"/>
    </row>
    <row r="63" spans="1:14" ht="14" thickTop="1" x14ac:dyDescent="0.1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7"/>
      <c r="L63" s="57"/>
      <c r="M63" s="57"/>
      <c r="N63" s="35"/>
    </row>
    <row r="64" spans="1:14" ht="14" thickBot="1" x14ac:dyDescent="0.2"/>
    <row r="65" spans="1:10" ht="14" thickBot="1" x14ac:dyDescent="0.2">
      <c r="A65" s="66" t="s">
        <v>78</v>
      </c>
      <c r="B65" s="109">
        <v>0.26</v>
      </c>
    </row>
    <row r="67" spans="1:10" ht="14" thickBot="1" x14ac:dyDescent="0.2"/>
    <row r="68" spans="1:10" ht="14" thickBot="1" x14ac:dyDescent="0.2">
      <c r="D68" s="136" t="s">
        <v>150</v>
      </c>
      <c r="E68" s="137"/>
      <c r="F68" s="137"/>
      <c r="G68" s="137"/>
      <c r="H68" s="137"/>
      <c r="I68" s="137"/>
      <c r="J68" s="138"/>
    </row>
    <row r="69" spans="1:10" ht="14" thickBot="1" x14ac:dyDescent="0.2">
      <c r="D69" s="110" t="s">
        <v>149</v>
      </c>
      <c r="E69" s="111">
        <v>125</v>
      </c>
      <c r="F69" s="111">
        <v>250</v>
      </c>
      <c r="G69" s="111">
        <v>500</v>
      </c>
      <c r="H69" s="111" t="s">
        <v>146</v>
      </c>
      <c r="I69" s="111" t="s">
        <v>147</v>
      </c>
      <c r="J69" s="112" t="s">
        <v>148</v>
      </c>
    </row>
    <row r="70" spans="1:10" ht="14" thickBot="1" x14ac:dyDescent="0.2">
      <c r="D70" s="108" t="s">
        <v>4</v>
      </c>
      <c r="E70" s="113">
        <f>1*C62</f>
        <v>0.50473085468402279</v>
      </c>
      <c r="F70" s="113">
        <f>1*E62</f>
        <v>0.32923689159926217</v>
      </c>
      <c r="G70" s="113">
        <f>1*G62</f>
        <v>0.3272641667178367</v>
      </c>
      <c r="H70" s="113">
        <f>1*I62</f>
        <v>0.33932736248331385</v>
      </c>
      <c r="I70" s="113">
        <f>1*K62</f>
        <v>0.32150696140285462</v>
      </c>
      <c r="J70" s="129">
        <f>1*M62</f>
        <v>0.32150696140285462</v>
      </c>
    </row>
    <row r="72" spans="1:10" x14ac:dyDescent="0.15">
      <c r="A72" s="123" t="s">
        <v>219</v>
      </c>
    </row>
    <row r="74" spans="1:10" x14ac:dyDescent="0.15">
      <c r="A74" s="123" t="s">
        <v>222</v>
      </c>
    </row>
    <row r="76" spans="1:10" x14ac:dyDescent="0.15">
      <c r="A76" s="123" t="s">
        <v>220</v>
      </c>
    </row>
  </sheetData>
  <mergeCells count="16">
    <mergeCell ref="K26:L26"/>
    <mergeCell ref="D68:J68"/>
    <mergeCell ref="B26:F26"/>
    <mergeCell ref="G26:J26"/>
    <mergeCell ref="C28:D28"/>
    <mergeCell ref="E28:F28"/>
    <mergeCell ref="G28:H28"/>
    <mergeCell ref="I28:J28"/>
    <mergeCell ref="K28:L28"/>
    <mergeCell ref="M28:N28"/>
    <mergeCell ref="C62:D62"/>
    <mergeCell ref="E62:F62"/>
    <mergeCell ref="G62:H62"/>
    <mergeCell ref="I62:J62"/>
    <mergeCell ref="K62:L62"/>
    <mergeCell ref="M62:N62"/>
  </mergeCells>
  <phoneticPr fontId="1" type="noConversion"/>
  <pageMargins left="0.78740157499999996" right="0.78740157499999996" top="0.984251969" bottom="0.984251969" header="0.5" footer="0.5"/>
  <pageSetup paperSize="9" orientation="portrait" horizontalDpi="4294967295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7"/>
  </sheetPr>
  <dimension ref="A3:N76"/>
  <sheetViews>
    <sheetView topLeftCell="A54" workbookViewId="0">
      <selection activeCell="L75" sqref="L75"/>
    </sheetView>
  </sheetViews>
  <sheetFormatPr baseColWidth="10" defaultColWidth="8.83203125" defaultRowHeight="13" x14ac:dyDescent="0.15"/>
  <cols>
    <col min="1" max="1" width="28.83203125" customWidth="1"/>
  </cols>
  <sheetData>
    <row r="3" spans="1:6" x14ac:dyDescent="0.15">
      <c r="A3" s="123" t="s">
        <v>223</v>
      </c>
    </row>
    <row r="5" spans="1:6" x14ac:dyDescent="0.15">
      <c r="A5" s="123" t="s">
        <v>224</v>
      </c>
    </row>
    <row r="7" spans="1:6" x14ac:dyDescent="0.15">
      <c r="A7" s="123" t="s">
        <v>225</v>
      </c>
    </row>
    <row r="9" spans="1:6" x14ac:dyDescent="0.15">
      <c r="A9" s="123" t="s">
        <v>250</v>
      </c>
    </row>
    <row r="11" spans="1:6" x14ac:dyDescent="0.15">
      <c r="A11" s="123" t="s">
        <v>226</v>
      </c>
    </row>
    <row r="13" spans="1:6" x14ac:dyDescent="0.15">
      <c r="A13" t="s">
        <v>155</v>
      </c>
    </row>
    <row r="14" spans="1:6" x14ac:dyDescent="0.15">
      <c r="B14" s="123"/>
      <c r="C14" s="123" t="s">
        <v>231</v>
      </c>
      <c r="D14" s="123" t="s">
        <v>229</v>
      </c>
      <c r="E14" s="123"/>
      <c r="F14" s="130" t="s">
        <v>230</v>
      </c>
    </row>
    <row r="15" spans="1:6" x14ac:dyDescent="0.15">
      <c r="B15" s="123"/>
      <c r="C15" s="123" t="s">
        <v>247</v>
      </c>
      <c r="D15" s="123" t="s">
        <v>234</v>
      </c>
      <c r="E15" s="123"/>
      <c r="F15" s="130" t="s">
        <v>248</v>
      </c>
    </row>
    <row r="16" spans="1:6" x14ac:dyDescent="0.15">
      <c r="B16" s="123"/>
      <c r="C16" s="123" t="s">
        <v>247</v>
      </c>
      <c r="D16" s="123" t="s">
        <v>249</v>
      </c>
      <c r="E16" s="123"/>
      <c r="F16" s="130" t="s">
        <v>230</v>
      </c>
    </row>
    <row r="17" spans="1:14" x14ac:dyDescent="0.15">
      <c r="B17" s="123"/>
      <c r="C17" s="123" t="s">
        <v>235</v>
      </c>
      <c r="D17" s="123" t="s">
        <v>188</v>
      </c>
      <c r="E17" s="123"/>
      <c r="F17" s="130" t="s">
        <v>236</v>
      </c>
    </row>
    <row r="18" spans="1:14" x14ac:dyDescent="0.15">
      <c r="B18" s="123"/>
      <c r="C18" s="123" t="s">
        <v>237</v>
      </c>
      <c r="D18" s="123" t="s">
        <v>188</v>
      </c>
      <c r="E18" s="123"/>
      <c r="F18" s="130" t="s">
        <v>236</v>
      </c>
    </row>
    <row r="19" spans="1:14" x14ac:dyDescent="0.15">
      <c r="B19" s="123"/>
      <c r="C19" s="123" t="s">
        <v>239</v>
      </c>
      <c r="D19" s="123" t="s">
        <v>240</v>
      </c>
      <c r="E19" s="123"/>
      <c r="F19" s="130" t="s">
        <v>232</v>
      </c>
    </row>
    <row r="20" spans="1:14" x14ac:dyDescent="0.15">
      <c r="B20" s="123"/>
      <c r="C20" s="123" t="s">
        <v>241</v>
      </c>
      <c r="D20" s="123" t="s">
        <v>240</v>
      </c>
      <c r="E20" s="123"/>
      <c r="F20" s="130" t="s">
        <v>232</v>
      </c>
    </row>
    <row r="21" spans="1:14" x14ac:dyDescent="0.15">
      <c r="D21" s="126"/>
      <c r="E21" s="126"/>
      <c r="F21" s="133"/>
    </row>
    <row r="22" spans="1:14" x14ac:dyDescent="0.15">
      <c r="D22" s="126" t="s">
        <v>242</v>
      </c>
      <c r="F22" s="133" t="s">
        <v>243</v>
      </c>
    </row>
    <row r="24" spans="1:14" x14ac:dyDescent="0.15">
      <c r="A24" t="s">
        <v>156</v>
      </c>
    </row>
    <row r="25" spans="1:14" ht="14" thickBot="1" x14ac:dyDescent="0.2"/>
    <row r="26" spans="1:14" ht="15" thickTop="1" thickBot="1" x14ac:dyDescent="0.2">
      <c r="A26" s="52" t="s">
        <v>17</v>
      </c>
      <c r="B26" s="150" t="s">
        <v>18</v>
      </c>
      <c r="C26" s="151"/>
      <c r="D26" s="151"/>
      <c r="E26" s="151"/>
      <c r="F26" s="152"/>
      <c r="G26" s="150" t="s">
        <v>10</v>
      </c>
      <c r="H26" s="151"/>
      <c r="I26" s="151"/>
      <c r="J26" s="152"/>
      <c r="K26" s="153">
        <v>42</v>
      </c>
      <c r="L26" s="154"/>
      <c r="M26" s="53" t="s">
        <v>19</v>
      </c>
      <c r="N26" s="35"/>
    </row>
    <row r="27" spans="1:14" ht="15" thickTop="1" thickBot="1" x14ac:dyDescent="0.2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7"/>
      <c r="L27" s="57"/>
      <c r="M27" s="57"/>
      <c r="N27" s="35"/>
    </row>
    <row r="28" spans="1:14" ht="15" thickTop="1" thickBot="1" x14ac:dyDescent="0.2">
      <c r="C28" s="141" t="s">
        <v>11</v>
      </c>
      <c r="D28" s="142"/>
      <c r="E28" s="141" t="s">
        <v>12</v>
      </c>
      <c r="F28" s="142"/>
      <c r="G28" s="141" t="s">
        <v>2</v>
      </c>
      <c r="H28" s="142"/>
      <c r="I28" s="141" t="s">
        <v>13</v>
      </c>
      <c r="J28" s="142"/>
      <c r="K28" s="141" t="s">
        <v>3</v>
      </c>
      <c r="L28" s="142"/>
      <c r="M28" s="141" t="s">
        <v>14</v>
      </c>
      <c r="N28" s="142"/>
    </row>
    <row r="29" spans="1:14" ht="14" thickTop="1" x14ac:dyDescent="0.15">
      <c r="A29" s="62" t="s">
        <v>0</v>
      </c>
      <c r="B29" s="61" t="s">
        <v>1</v>
      </c>
      <c r="C29" s="10" t="s">
        <v>5</v>
      </c>
      <c r="D29" s="24" t="s">
        <v>6</v>
      </c>
      <c r="E29" s="25" t="s">
        <v>5</v>
      </c>
      <c r="F29" s="26" t="s">
        <v>6</v>
      </c>
      <c r="G29" s="27" t="s">
        <v>5</v>
      </c>
      <c r="H29" s="28" t="s">
        <v>6</v>
      </c>
      <c r="I29" s="29" t="s">
        <v>5</v>
      </c>
      <c r="J29" s="30" t="s">
        <v>6</v>
      </c>
      <c r="K29" s="31" t="s">
        <v>5</v>
      </c>
      <c r="L29" s="32" t="s">
        <v>6</v>
      </c>
      <c r="M29" s="33" t="s">
        <v>5</v>
      </c>
      <c r="N29" s="34" t="s">
        <v>6</v>
      </c>
    </row>
    <row r="30" spans="1:14" x14ac:dyDescent="0.15">
      <c r="A30" s="37" t="s">
        <v>157</v>
      </c>
      <c r="B30" s="2">
        <v>0</v>
      </c>
      <c r="C30" s="10">
        <v>0.09</v>
      </c>
      <c r="D30" s="24">
        <f t="shared" ref="D30:D59" si="0">B30*C30</f>
        <v>0</v>
      </c>
      <c r="E30" s="25">
        <v>0.02</v>
      </c>
      <c r="F30" s="26">
        <f t="shared" ref="F30:F59" si="1">B30*E30</f>
        <v>0</v>
      </c>
      <c r="G30" s="27">
        <v>0.01</v>
      </c>
      <c r="H30" s="28">
        <f t="shared" ref="H30:H59" si="2">B30*G30</f>
        <v>0</v>
      </c>
      <c r="I30" s="29">
        <v>0.01</v>
      </c>
      <c r="J30" s="30">
        <f t="shared" ref="J30:J59" si="3">B30*I30</f>
        <v>0</v>
      </c>
      <c r="K30" s="31">
        <v>0.01</v>
      </c>
      <c r="L30" s="32">
        <f t="shared" ref="L30:L59" si="4">B30*K30</f>
        <v>0</v>
      </c>
      <c r="M30" s="33">
        <v>0.01</v>
      </c>
      <c r="N30" s="34">
        <f t="shared" ref="N30:N59" si="5">B30*M30</f>
        <v>0</v>
      </c>
    </row>
    <row r="31" spans="1:14" x14ac:dyDescent="0.15">
      <c r="A31" s="37" t="s">
        <v>158</v>
      </c>
      <c r="B31" s="2">
        <v>0</v>
      </c>
      <c r="C31" s="10">
        <v>0.99</v>
      </c>
      <c r="D31" s="24">
        <f t="shared" si="0"/>
        <v>0</v>
      </c>
      <c r="E31" s="25">
        <v>0.35</v>
      </c>
      <c r="F31" s="26">
        <f t="shared" si="1"/>
        <v>0</v>
      </c>
      <c r="G31" s="27">
        <v>0.1</v>
      </c>
      <c r="H31" s="28">
        <f t="shared" si="2"/>
        <v>0</v>
      </c>
      <c r="I31" s="29">
        <v>0.02</v>
      </c>
      <c r="J31" s="30">
        <f t="shared" si="3"/>
        <v>0</v>
      </c>
      <c r="K31" s="31">
        <v>0.01</v>
      </c>
      <c r="L31" s="32">
        <f t="shared" si="4"/>
        <v>0</v>
      </c>
      <c r="M31" s="33">
        <v>0.01</v>
      </c>
      <c r="N31" s="34">
        <f t="shared" si="5"/>
        <v>0</v>
      </c>
    </row>
    <row r="32" spans="1:14" x14ac:dyDescent="0.15">
      <c r="A32" s="37" t="s">
        <v>159</v>
      </c>
      <c r="B32" s="2">
        <v>0</v>
      </c>
      <c r="C32" s="10">
        <v>0.38</v>
      </c>
      <c r="D32" s="24">
        <f t="shared" si="0"/>
        <v>0</v>
      </c>
      <c r="E32" s="25">
        <v>0.96</v>
      </c>
      <c r="F32" s="26">
        <f t="shared" si="1"/>
        <v>0</v>
      </c>
      <c r="G32" s="27">
        <v>0.36</v>
      </c>
      <c r="H32" s="28">
        <f t="shared" si="2"/>
        <v>0</v>
      </c>
      <c r="I32" s="29">
        <v>0.11</v>
      </c>
      <c r="J32" s="30">
        <f t="shared" si="3"/>
        <v>0</v>
      </c>
      <c r="K32" s="31">
        <v>0.02</v>
      </c>
      <c r="L32" s="32">
        <f t="shared" si="4"/>
        <v>0</v>
      </c>
      <c r="M32" s="33">
        <v>0.01</v>
      </c>
      <c r="N32" s="34">
        <f t="shared" si="5"/>
        <v>0</v>
      </c>
    </row>
    <row r="33" spans="1:14" x14ac:dyDescent="0.15">
      <c r="A33" s="37" t="s">
        <v>160</v>
      </c>
      <c r="B33" s="2">
        <v>0</v>
      </c>
      <c r="C33" s="10">
        <v>0.06</v>
      </c>
      <c r="D33" s="24">
        <f t="shared" si="0"/>
        <v>0</v>
      </c>
      <c r="E33" s="25">
        <v>0.28000000000000003</v>
      </c>
      <c r="F33" s="26">
        <f t="shared" si="1"/>
        <v>0</v>
      </c>
      <c r="G33" s="27">
        <v>0.92</v>
      </c>
      <c r="H33" s="28">
        <f t="shared" si="2"/>
        <v>0</v>
      </c>
      <c r="I33" s="29">
        <v>0.63</v>
      </c>
      <c r="J33" s="30">
        <f t="shared" si="3"/>
        <v>0</v>
      </c>
      <c r="K33" s="31">
        <v>0.26</v>
      </c>
      <c r="L33" s="32">
        <f t="shared" si="4"/>
        <v>0</v>
      </c>
      <c r="M33" s="33">
        <v>0.05</v>
      </c>
      <c r="N33" s="34">
        <f t="shared" si="5"/>
        <v>0</v>
      </c>
    </row>
    <row r="34" spans="1:14" x14ac:dyDescent="0.15">
      <c r="A34" s="37" t="s">
        <v>161</v>
      </c>
      <c r="B34" s="2">
        <v>0</v>
      </c>
      <c r="C34" s="10">
        <v>0.01</v>
      </c>
      <c r="D34" s="24">
        <f t="shared" si="0"/>
        <v>0</v>
      </c>
      <c r="E34" s="25">
        <v>7.0000000000000007E-2</v>
      </c>
      <c r="F34" s="26">
        <f t="shared" si="1"/>
        <v>0</v>
      </c>
      <c r="G34" s="27">
        <v>0.44</v>
      </c>
      <c r="H34" s="28">
        <f t="shared" si="2"/>
        <v>0</v>
      </c>
      <c r="I34" s="29">
        <v>0.94</v>
      </c>
      <c r="J34" s="30">
        <f t="shared" si="3"/>
        <v>0</v>
      </c>
      <c r="K34" s="31">
        <v>0.3</v>
      </c>
      <c r="L34" s="32">
        <f t="shared" si="4"/>
        <v>0</v>
      </c>
      <c r="M34" s="33">
        <v>0.12</v>
      </c>
      <c r="N34" s="34">
        <f t="shared" si="5"/>
        <v>0</v>
      </c>
    </row>
    <row r="35" spans="1:14" x14ac:dyDescent="0.15">
      <c r="A35" s="37" t="s">
        <v>162</v>
      </c>
      <c r="B35" s="2">
        <v>0</v>
      </c>
      <c r="C35" s="10">
        <v>0.01</v>
      </c>
      <c r="D35" s="24">
        <f t="shared" si="0"/>
        <v>0</v>
      </c>
      <c r="E35" s="25">
        <v>0.05</v>
      </c>
      <c r="F35" s="26">
        <f t="shared" si="1"/>
        <v>0</v>
      </c>
      <c r="G35" s="27">
        <v>0.25</v>
      </c>
      <c r="H35" s="28">
        <f t="shared" si="2"/>
        <v>0</v>
      </c>
      <c r="I35" s="29">
        <v>0.72</v>
      </c>
      <c r="J35" s="30">
        <f t="shared" si="3"/>
        <v>0</v>
      </c>
      <c r="K35" s="31">
        <v>0.95</v>
      </c>
      <c r="L35" s="32">
        <f t="shared" si="4"/>
        <v>0</v>
      </c>
      <c r="M35" s="33">
        <v>0.76</v>
      </c>
      <c r="N35" s="34">
        <f t="shared" si="5"/>
        <v>0</v>
      </c>
    </row>
    <row r="36" spans="1:14" x14ac:dyDescent="0.15">
      <c r="A36" s="37" t="s">
        <v>163</v>
      </c>
      <c r="B36" s="2">
        <v>0</v>
      </c>
      <c r="C36" s="10">
        <v>0.01</v>
      </c>
      <c r="D36" s="24">
        <f t="shared" si="0"/>
        <v>0</v>
      </c>
      <c r="E36" s="25">
        <v>0.01</v>
      </c>
      <c r="F36" s="26">
        <f t="shared" si="1"/>
        <v>0</v>
      </c>
      <c r="G36" s="27">
        <v>0.04</v>
      </c>
      <c r="H36" s="28">
        <f t="shared" si="2"/>
        <v>0</v>
      </c>
      <c r="I36" s="29">
        <v>0.15</v>
      </c>
      <c r="J36" s="30">
        <f t="shared" si="3"/>
        <v>0</v>
      </c>
      <c r="K36" s="31">
        <v>0.47</v>
      </c>
      <c r="L36" s="32">
        <f t="shared" si="4"/>
        <v>0</v>
      </c>
      <c r="M36" s="33">
        <v>0.86</v>
      </c>
      <c r="N36" s="34">
        <f t="shared" si="5"/>
        <v>0</v>
      </c>
    </row>
    <row r="37" spans="1:14" x14ac:dyDescent="0.15">
      <c r="A37" s="37" t="s">
        <v>164</v>
      </c>
      <c r="B37" s="2">
        <v>0</v>
      </c>
      <c r="C37" s="10">
        <v>0.8</v>
      </c>
      <c r="D37" s="24">
        <f t="shared" si="0"/>
        <v>0</v>
      </c>
      <c r="E37" s="25">
        <v>0.57999999999999996</v>
      </c>
      <c r="F37" s="26">
        <f t="shared" si="1"/>
        <v>0</v>
      </c>
      <c r="G37" s="27">
        <v>0.27</v>
      </c>
      <c r="H37" s="28">
        <f t="shared" si="2"/>
        <v>0</v>
      </c>
      <c r="I37" s="29">
        <v>0.14000000000000001</v>
      </c>
      <c r="J37" s="30">
        <f t="shared" si="3"/>
        <v>0</v>
      </c>
      <c r="K37" s="31">
        <v>0.12</v>
      </c>
      <c r="L37" s="32">
        <f t="shared" si="4"/>
        <v>0</v>
      </c>
      <c r="M37" s="33">
        <v>0.1</v>
      </c>
      <c r="N37" s="34">
        <f t="shared" si="5"/>
        <v>0</v>
      </c>
    </row>
    <row r="38" spans="1:14" x14ac:dyDescent="0.15">
      <c r="A38" s="37" t="s">
        <v>165</v>
      </c>
      <c r="B38" s="2">
        <v>0</v>
      </c>
      <c r="C38" s="10">
        <v>0.98</v>
      </c>
      <c r="D38" s="24">
        <f t="shared" si="0"/>
        <v>0</v>
      </c>
      <c r="E38" s="25">
        <v>0.88</v>
      </c>
      <c r="F38" s="26">
        <f t="shared" si="1"/>
        <v>0</v>
      </c>
      <c r="G38" s="27">
        <v>0.52</v>
      </c>
      <c r="H38" s="28">
        <f t="shared" si="2"/>
        <v>0</v>
      </c>
      <c r="I38" s="29">
        <v>0.21</v>
      </c>
      <c r="J38" s="30">
        <f t="shared" si="3"/>
        <v>0</v>
      </c>
      <c r="K38" s="31">
        <v>0.16</v>
      </c>
      <c r="L38" s="32">
        <f t="shared" si="4"/>
        <v>0</v>
      </c>
      <c r="M38" s="33">
        <v>0.14000000000000001</v>
      </c>
      <c r="N38" s="34">
        <f t="shared" si="5"/>
        <v>0</v>
      </c>
    </row>
    <row r="39" spans="1:14" x14ac:dyDescent="0.15">
      <c r="A39" s="37" t="s">
        <v>166</v>
      </c>
      <c r="B39" s="2">
        <v>0</v>
      </c>
      <c r="C39" s="10">
        <v>0.78</v>
      </c>
      <c r="D39" s="24">
        <f t="shared" si="0"/>
        <v>0</v>
      </c>
      <c r="E39" s="25">
        <v>0.98</v>
      </c>
      <c r="F39" s="26">
        <f t="shared" si="1"/>
        <v>0</v>
      </c>
      <c r="G39" s="27">
        <v>0.68</v>
      </c>
      <c r="H39" s="28">
        <f t="shared" si="2"/>
        <v>0</v>
      </c>
      <c r="I39" s="29">
        <v>0.27</v>
      </c>
      <c r="J39" s="30">
        <f t="shared" si="3"/>
        <v>0</v>
      </c>
      <c r="K39" s="31">
        <v>0.16</v>
      </c>
      <c r="L39" s="32">
        <f t="shared" si="4"/>
        <v>0</v>
      </c>
      <c r="M39" s="33">
        <v>0.12</v>
      </c>
      <c r="N39" s="34">
        <f t="shared" si="5"/>
        <v>0</v>
      </c>
    </row>
    <row r="40" spans="1:14" x14ac:dyDescent="0.15">
      <c r="A40" s="37" t="s">
        <v>167</v>
      </c>
      <c r="B40" s="2">
        <v>0</v>
      </c>
      <c r="C40" s="10">
        <v>0.78</v>
      </c>
      <c r="D40" s="24">
        <f t="shared" si="0"/>
        <v>0</v>
      </c>
      <c r="E40" s="25">
        <v>0.98</v>
      </c>
      <c r="F40" s="26">
        <f t="shared" si="1"/>
        <v>0</v>
      </c>
      <c r="G40" s="27">
        <v>0.95</v>
      </c>
      <c r="H40" s="28">
        <f t="shared" si="2"/>
        <v>0</v>
      </c>
      <c r="I40" s="29">
        <v>0.53</v>
      </c>
      <c r="J40" s="30">
        <f t="shared" si="3"/>
        <v>0</v>
      </c>
      <c r="K40" s="31">
        <v>0.32</v>
      </c>
      <c r="L40" s="32">
        <f t="shared" si="4"/>
        <v>0</v>
      </c>
      <c r="M40" s="33">
        <v>0.27</v>
      </c>
      <c r="N40" s="34">
        <f t="shared" si="5"/>
        <v>0</v>
      </c>
    </row>
    <row r="41" spans="1:14" x14ac:dyDescent="0.15">
      <c r="A41" s="37" t="s">
        <v>188</v>
      </c>
      <c r="B41" s="2">
        <v>16.8</v>
      </c>
      <c r="C41" s="10">
        <v>0.67</v>
      </c>
      <c r="D41" s="24">
        <f t="shared" si="0"/>
        <v>11.256000000000002</v>
      </c>
      <c r="E41" s="25">
        <v>1</v>
      </c>
      <c r="F41" s="26">
        <f t="shared" si="1"/>
        <v>16.8</v>
      </c>
      <c r="G41" s="27">
        <v>0.98</v>
      </c>
      <c r="H41" s="28">
        <f t="shared" si="2"/>
        <v>16.463999999999999</v>
      </c>
      <c r="I41" s="29">
        <v>0.93</v>
      </c>
      <c r="J41" s="30">
        <f t="shared" si="3"/>
        <v>15.624000000000002</v>
      </c>
      <c r="K41" s="31">
        <v>0.98</v>
      </c>
      <c r="L41" s="32">
        <f t="shared" si="4"/>
        <v>16.463999999999999</v>
      </c>
      <c r="M41" s="33">
        <v>0.96</v>
      </c>
      <c r="N41" s="34">
        <f t="shared" si="5"/>
        <v>16.128</v>
      </c>
    </row>
    <row r="42" spans="1:14" x14ac:dyDescent="0.15">
      <c r="A42" s="36" t="s">
        <v>168</v>
      </c>
      <c r="B42" s="2">
        <v>12</v>
      </c>
      <c r="C42" s="10">
        <v>0.25</v>
      </c>
      <c r="D42" s="24">
        <f t="shared" si="0"/>
        <v>3</v>
      </c>
      <c r="E42" s="25">
        <v>0.3</v>
      </c>
      <c r="F42" s="26">
        <f t="shared" si="1"/>
        <v>3.5999999999999996</v>
      </c>
      <c r="G42" s="27">
        <v>0.33</v>
      </c>
      <c r="H42" s="28">
        <f t="shared" si="2"/>
        <v>3.96</v>
      </c>
      <c r="I42" s="29">
        <v>0.22</v>
      </c>
      <c r="J42" s="30">
        <f t="shared" si="3"/>
        <v>2.64</v>
      </c>
      <c r="K42" s="31">
        <v>0.2</v>
      </c>
      <c r="L42" s="32">
        <f t="shared" si="4"/>
        <v>2.4000000000000004</v>
      </c>
      <c r="M42" s="33">
        <v>0.21</v>
      </c>
      <c r="N42" s="34">
        <f t="shared" si="5"/>
        <v>2.52</v>
      </c>
    </row>
    <row r="43" spans="1:14" x14ac:dyDescent="0.15">
      <c r="A43" s="36" t="s">
        <v>169</v>
      </c>
      <c r="B43" s="2">
        <v>0</v>
      </c>
      <c r="C43" s="10">
        <v>0.25</v>
      </c>
      <c r="D43" s="24">
        <f t="shared" si="0"/>
        <v>0</v>
      </c>
      <c r="E43" s="25">
        <v>0.3</v>
      </c>
      <c r="F43" s="26">
        <f t="shared" si="1"/>
        <v>0</v>
      </c>
      <c r="G43" s="27">
        <v>0.33</v>
      </c>
      <c r="H43" s="28">
        <f t="shared" si="2"/>
        <v>0</v>
      </c>
      <c r="I43" s="29">
        <v>0.22</v>
      </c>
      <c r="J43" s="30">
        <f t="shared" si="3"/>
        <v>0</v>
      </c>
      <c r="K43" s="31">
        <v>0.2</v>
      </c>
      <c r="L43" s="32">
        <f t="shared" si="4"/>
        <v>0</v>
      </c>
      <c r="M43" s="33">
        <v>0.21</v>
      </c>
      <c r="N43" s="34">
        <f t="shared" si="5"/>
        <v>0</v>
      </c>
    </row>
    <row r="44" spans="1:14" x14ac:dyDescent="0.15">
      <c r="A44" s="36" t="s">
        <v>170</v>
      </c>
      <c r="B44" s="2">
        <v>0</v>
      </c>
      <c r="C44" s="10">
        <v>0.35</v>
      </c>
      <c r="D44" s="24">
        <f t="shared" si="0"/>
        <v>0</v>
      </c>
      <c r="E44" s="25">
        <v>0.38</v>
      </c>
      <c r="F44" s="26">
        <f t="shared" si="1"/>
        <v>0</v>
      </c>
      <c r="G44" s="27">
        <v>0.32</v>
      </c>
      <c r="H44" s="28">
        <f t="shared" si="2"/>
        <v>0</v>
      </c>
      <c r="I44" s="29">
        <v>0.28000000000000003</v>
      </c>
      <c r="J44" s="30">
        <f t="shared" si="3"/>
        <v>0</v>
      </c>
      <c r="K44" s="31">
        <v>0.22</v>
      </c>
      <c r="L44" s="32">
        <f t="shared" si="4"/>
        <v>0</v>
      </c>
      <c r="M44" s="33">
        <v>0.2</v>
      </c>
      <c r="N44" s="34">
        <f t="shared" si="5"/>
        <v>0</v>
      </c>
    </row>
    <row r="45" spans="1:14" x14ac:dyDescent="0.15">
      <c r="A45" s="36" t="s">
        <v>171</v>
      </c>
      <c r="B45" s="2">
        <v>0</v>
      </c>
      <c r="C45" s="10">
        <v>0.35</v>
      </c>
      <c r="D45" s="24">
        <f t="shared" si="0"/>
        <v>0</v>
      </c>
      <c r="E45" s="25">
        <v>0.38</v>
      </c>
      <c r="F45" s="26">
        <f t="shared" si="1"/>
        <v>0</v>
      </c>
      <c r="G45" s="27">
        <v>0.32</v>
      </c>
      <c r="H45" s="28">
        <f t="shared" si="2"/>
        <v>0</v>
      </c>
      <c r="I45" s="29">
        <v>0.28000000000000003</v>
      </c>
      <c r="J45" s="30">
        <f t="shared" si="3"/>
        <v>0</v>
      </c>
      <c r="K45" s="31">
        <v>0.22</v>
      </c>
      <c r="L45" s="32">
        <f t="shared" si="4"/>
        <v>0</v>
      </c>
      <c r="M45" s="33">
        <v>0.2</v>
      </c>
      <c r="N45" s="34">
        <f t="shared" si="5"/>
        <v>0</v>
      </c>
    </row>
    <row r="46" spans="1:14" x14ac:dyDescent="0.15">
      <c r="A46" s="36" t="s">
        <v>172</v>
      </c>
      <c r="B46" s="2">
        <v>0</v>
      </c>
      <c r="C46" s="10">
        <v>0.23</v>
      </c>
      <c r="D46" s="24">
        <f t="shared" si="0"/>
        <v>0</v>
      </c>
      <c r="E46" s="25">
        <v>0.24</v>
      </c>
      <c r="F46" s="26">
        <f t="shared" si="1"/>
        <v>0</v>
      </c>
      <c r="G46" s="27">
        <v>0.35</v>
      </c>
      <c r="H46" s="28">
        <f t="shared" si="2"/>
        <v>0</v>
      </c>
      <c r="I46" s="29">
        <v>0.23</v>
      </c>
      <c r="J46" s="30">
        <f t="shared" si="3"/>
        <v>0</v>
      </c>
      <c r="K46" s="31">
        <v>0.2</v>
      </c>
      <c r="L46" s="32">
        <f t="shared" si="4"/>
        <v>0</v>
      </c>
      <c r="M46" s="33">
        <v>0.2</v>
      </c>
      <c r="N46" s="34">
        <f t="shared" si="5"/>
        <v>0</v>
      </c>
    </row>
    <row r="47" spans="1:14" x14ac:dyDescent="0.15">
      <c r="A47" s="36" t="s">
        <v>173</v>
      </c>
      <c r="B47" s="2">
        <v>0</v>
      </c>
      <c r="C47" s="10">
        <v>0.23</v>
      </c>
      <c r="D47" s="24">
        <f t="shared" si="0"/>
        <v>0</v>
      </c>
      <c r="E47" s="25">
        <v>0.24</v>
      </c>
      <c r="F47" s="26">
        <f t="shared" si="1"/>
        <v>0</v>
      </c>
      <c r="G47" s="27">
        <v>0.35</v>
      </c>
      <c r="H47" s="28">
        <f t="shared" si="2"/>
        <v>0</v>
      </c>
      <c r="I47" s="29">
        <v>0.23</v>
      </c>
      <c r="J47" s="30">
        <f t="shared" si="3"/>
        <v>0</v>
      </c>
      <c r="K47" s="31">
        <v>0.2</v>
      </c>
      <c r="L47" s="32">
        <f t="shared" si="4"/>
        <v>0</v>
      </c>
      <c r="M47" s="33">
        <v>0.2</v>
      </c>
      <c r="N47" s="34">
        <f t="shared" si="5"/>
        <v>0</v>
      </c>
    </row>
    <row r="48" spans="1:14" x14ac:dyDescent="0.15">
      <c r="A48" s="36" t="s">
        <v>174</v>
      </c>
      <c r="B48" s="2">
        <v>0</v>
      </c>
      <c r="C48" s="10">
        <v>0.23</v>
      </c>
      <c r="D48" s="24">
        <f t="shared" si="0"/>
        <v>0</v>
      </c>
      <c r="E48" s="25">
        <v>0.24</v>
      </c>
      <c r="F48" s="26">
        <f t="shared" si="1"/>
        <v>0</v>
      </c>
      <c r="G48" s="27">
        <v>0.35</v>
      </c>
      <c r="H48" s="28">
        <f t="shared" si="2"/>
        <v>0</v>
      </c>
      <c r="I48" s="29">
        <v>0.23</v>
      </c>
      <c r="J48" s="30">
        <f t="shared" si="3"/>
        <v>0</v>
      </c>
      <c r="K48" s="31">
        <v>0.2</v>
      </c>
      <c r="L48" s="32">
        <f t="shared" si="4"/>
        <v>0</v>
      </c>
      <c r="M48" s="33">
        <v>0.2</v>
      </c>
      <c r="N48" s="34">
        <f t="shared" si="5"/>
        <v>0</v>
      </c>
    </row>
    <row r="49" spans="1:14" x14ac:dyDescent="0.15">
      <c r="A49" s="36" t="s">
        <v>175</v>
      </c>
      <c r="B49" s="2">
        <v>0</v>
      </c>
      <c r="C49" s="10">
        <v>0.12</v>
      </c>
      <c r="D49" s="24">
        <f t="shared" si="0"/>
        <v>0</v>
      </c>
      <c r="E49" s="25">
        <v>0.1</v>
      </c>
      <c r="F49" s="26">
        <f t="shared" si="1"/>
        <v>0</v>
      </c>
      <c r="G49" s="27">
        <v>0.14000000000000001</v>
      </c>
      <c r="H49" s="28">
        <f t="shared" si="2"/>
        <v>0</v>
      </c>
      <c r="I49" s="29">
        <v>0.22</v>
      </c>
      <c r="J49" s="30">
        <f t="shared" si="3"/>
        <v>0</v>
      </c>
      <c r="K49" s="31">
        <v>0.06</v>
      </c>
      <c r="L49" s="32">
        <f t="shared" si="4"/>
        <v>0</v>
      </c>
      <c r="M49" s="33">
        <v>0.12</v>
      </c>
      <c r="N49" s="34">
        <f t="shared" si="5"/>
        <v>0</v>
      </c>
    </row>
    <row r="50" spans="1:14" x14ac:dyDescent="0.15">
      <c r="A50" s="36" t="s">
        <v>176</v>
      </c>
      <c r="B50" s="2">
        <v>0</v>
      </c>
      <c r="C50" s="10">
        <v>0.12</v>
      </c>
      <c r="D50" s="24">
        <f t="shared" si="0"/>
        <v>0</v>
      </c>
      <c r="E50" s="25">
        <v>0.1</v>
      </c>
      <c r="F50" s="26">
        <f t="shared" si="1"/>
        <v>0</v>
      </c>
      <c r="G50" s="27">
        <v>0.14000000000000001</v>
      </c>
      <c r="H50" s="28">
        <f t="shared" si="2"/>
        <v>0</v>
      </c>
      <c r="I50" s="29">
        <v>0.22</v>
      </c>
      <c r="J50" s="30">
        <f t="shared" si="3"/>
        <v>0</v>
      </c>
      <c r="K50" s="31">
        <v>0.06</v>
      </c>
      <c r="L50" s="32">
        <f t="shared" si="4"/>
        <v>0</v>
      </c>
      <c r="M50" s="33">
        <v>0.12</v>
      </c>
      <c r="N50" s="34">
        <f t="shared" si="5"/>
        <v>0</v>
      </c>
    </row>
    <row r="51" spans="1:14" x14ac:dyDescent="0.15">
      <c r="A51" s="36" t="s">
        <v>177</v>
      </c>
      <c r="B51" s="2">
        <v>0</v>
      </c>
      <c r="C51" s="10">
        <v>0.12</v>
      </c>
      <c r="D51" s="24">
        <f t="shared" si="0"/>
        <v>0</v>
      </c>
      <c r="E51" s="25">
        <v>0.1</v>
      </c>
      <c r="F51" s="26">
        <f t="shared" si="1"/>
        <v>0</v>
      </c>
      <c r="G51" s="27">
        <v>0.14000000000000001</v>
      </c>
      <c r="H51" s="28">
        <f t="shared" si="2"/>
        <v>0</v>
      </c>
      <c r="I51" s="29">
        <v>0.22</v>
      </c>
      <c r="J51" s="30">
        <f t="shared" si="3"/>
        <v>0</v>
      </c>
      <c r="K51" s="31">
        <v>0.06</v>
      </c>
      <c r="L51" s="32">
        <f t="shared" si="4"/>
        <v>0</v>
      </c>
      <c r="M51" s="33">
        <v>0.12</v>
      </c>
      <c r="N51" s="34">
        <f t="shared" si="5"/>
        <v>0</v>
      </c>
    </row>
    <row r="52" spans="1:14" x14ac:dyDescent="0.15">
      <c r="A52" s="36" t="s">
        <v>178</v>
      </c>
      <c r="B52" s="2">
        <v>0</v>
      </c>
      <c r="C52" s="10">
        <v>0.12</v>
      </c>
      <c r="D52" s="24">
        <f t="shared" si="0"/>
        <v>0</v>
      </c>
      <c r="E52" s="25">
        <v>0.1</v>
      </c>
      <c r="F52" s="26">
        <f t="shared" si="1"/>
        <v>0</v>
      </c>
      <c r="G52" s="27">
        <v>0.14000000000000001</v>
      </c>
      <c r="H52" s="28">
        <f t="shared" si="2"/>
        <v>0</v>
      </c>
      <c r="I52" s="29">
        <v>0.22</v>
      </c>
      <c r="J52" s="30">
        <f t="shared" si="3"/>
        <v>0</v>
      </c>
      <c r="K52" s="31">
        <v>0.06</v>
      </c>
      <c r="L52" s="32">
        <f t="shared" si="4"/>
        <v>0</v>
      </c>
      <c r="M52" s="33">
        <v>0.12</v>
      </c>
      <c r="N52" s="34">
        <f t="shared" si="5"/>
        <v>0</v>
      </c>
    </row>
    <row r="53" spans="1:14" x14ac:dyDescent="0.15">
      <c r="A53" s="36" t="s">
        <v>179</v>
      </c>
      <c r="B53" s="2">
        <v>0</v>
      </c>
      <c r="C53" s="10">
        <v>0.11</v>
      </c>
      <c r="D53" s="24">
        <f t="shared" si="0"/>
        <v>0</v>
      </c>
      <c r="E53" s="25">
        <v>0.11</v>
      </c>
      <c r="F53" s="26">
        <f t="shared" si="1"/>
        <v>0</v>
      </c>
      <c r="G53" s="27">
        <v>0.15</v>
      </c>
      <c r="H53" s="28">
        <f t="shared" si="2"/>
        <v>0</v>
      </c>
      <c r="I53" s="29">
        <v>0.22</v>
      </c>
      <c r="J53" s="30">
        <f t="shared" si="3"/>
        <v>0</v>
      </c>
      <c r="K53" s="31">
        <v>0.05</v>
      </c>
      <c r="L53" s="32">
        <f t="shared" si="4"/>
        <v>0</v>
      </c>
      <c r="M53" s="33">
        <v>0.12</v>
      </c>
      <c r="N53" s="34">
        <f t="shared" si="5"/>
        <v>0</v>
      </c>
    </row>
    <row r="54" spans="1:14" x14ac:dyDescent="0.15">
      <c r="A54" s="36" t="s">
        <v>180</v>
      </c>
      <c r="B54" s="2">
        <v>0</v>
      </c>
      <c r="C54" s="10">
        <v>0.08</v>
      </c>
      <c r="D54" s="24">
        <f t="shared" si="0"/>
        <v>0</v>
      </c>
      <c r="E54" s="25">
        <v>0.1</v>
      </c>
      <c r="F54" s="26">
        <f t="shared" si="1"/>
        <v>0</v>
      </c>
      <c r="G54" s="27">
        <v>0.12</v>
      </c>
      <c r="H54" s="28">
        <f t="shared" si="2"/>
        <v>0</v>
      </c>
      <c r="I54" s="29">
        <v>0.17</v>
      </c>
      <c r="J54" s="30">
        <f t="shared" si="3"/>
        <v>0</v>
      </c>
      <c r="K54" s="31">
        <v>0.06</v>
      </c>
      <c r="L54" s="32">
        <f t="shared" si="4"/>
        <v>0</v>
      </c>
      <c r="M54" s="33">
        <v>0.13</v>
      </c>
      <c r="N54" s="34">
        <f t="shared" si="5"/>
        <v>0</v>
      </c>
    </row>
    <row r="55" spans="1:14" x14ac:dyDescent="0.15">
      <c r="A55" s="36" t="s">
        <v>181</v>
      </c>
      <c r="B55" s="2">
        <v>0</v>
      </c>
      <c r="C55" s="10">
        <v>7.0000000000000007E-2</v>
      </c>
      <c r="D55" s="24">
        <f t="shared" si="0"/>
        <v>0</v>
      </c>
      <c r="E55" s="25">
        <v>0.12</v>
      </c>
      <c r="F55" s="26">
        <f t="shared" si="1"/>
        <v>0</v>
      </c>
      <c r="G55" s="27">
        <v>0.11</v>
      </c>
      <c r="H55" s="28">
        <f t="shared" si="2"/>
        <v>0</v>
      </c>
      <c r="I55" s="29">
        <v>0.15</v>
      </c>
      <c r="J55" s="30">
        <f t="shared" si="3"/>
        <v>0</v>
      </c>
      <c r="K55" s="31">
        <v>0.09</v>
      </c>
      <c r="L55" s="32">
        <f t="shared" si="4"/>
        <v>0</v>
      </c>
      <c r="M55" s="33">
        <v>0.14000000000000001</v>
      </c>
      <c r="N55" s="34">
        <f t="shared" si="5"/>
        <v>0</v>
      </c>
    </row>
    <row r="56" spans="1:14" x14ac:dyDescent="0.15">
      <c r="A56" s="1" t="s">
        <v>20</v>
      </c>
      <c r="B56" s="2">
        <v>15</v>
      </c>
      <c r="C56" s="3">
        <v>0.02</v>
      </c>
      <c r="D56" s="15">
        <f t="shared" si="0"/>
        <v>0.3</v>
      </c>
      <c r="E56" s="4">
        <v>0.03</v>
      </c>
      <c r="F56" s="16">
        <f t="shared" si="1"/>
        <v>0.44999999999999996</v>
      </c>
      <c r="G56" s="17">
        <v>0.03</v>
      </c>
      <c r="H56" s="11">
        <f t="shared" si="2"/>
        <v>0.44999999999999996</v>
      </c>
      <c r="I56" s="12">
        <v>0.03</v>
      </c>
      <c r="J56" s="30">
        <f t="shared" si="3"/>
        <v>0.44999999999999996</v>
      </c>
      <c r="K56" s="13">
        <v>0.03</v>
      </c>
      <c r="L56" s="19">
        <f t="shared" si="4"/>
        <v>0.44999999999999996</v>
      </c>
      <c r="M56" s="14">
        <v>0.02</v>
      </c>
      <c r="N56" s="20">
        <f t="shared" si="5"/>
        <v>0.3</v>
      </c>
    </row>
    <row r="57" spans="1:14" x14ac:dyDescent="0.15">
      <c r="A57" s="93" t="s">
        <v>44</v>
      </c>
      <c r="B57" s="2">
        <v>28</v>
      </c>
      <c r="C57" s="3">
        <v>0.02</v>
      </c>
      <c r="D57" s="15">
        <f t="shared" si="0"/>
        <v>0.56000000000000005</v>
      </c>
      <c r="E57" s="4">
        <v>0.02</v>
      </c>
      <c r="F57" s="16">
        <f t="shared" si="1"/>
        <v>0.56000000000000005</v>
      </c>
      <c r="G57" s="17">
        <v>0.03</v>
      </c>
      <c r="H57" s="11">
        <f t="shared" si="2"/>
        <v>0.84</v>
      </c>
      <c r="I57" s="12">
        <v>0.04</v>
      </c>
      <c r="J57" s="30">
        <f t="shared" si="3"/>
        <v>1.1200000000000001</v>
      </c>
      <c r="K57" s="13">
        <v>0.04</v>
      </c>
      <c r="L57" s="19">
        <f t="shared" si="4"/>
        <v>1.1200000000000001</v>
      </c>
      <c r="M57" s="14">
        <v>0.03</v>
      </c>
      <c r="N57" s="20">
        <f t="shared" si="5"/>
        <v>0.84</v>
      </c>
    </row>
    <row r="58" spans="1:14" x14ac:dyDescent="0.15">
      <c r="A58" s="93" t="s">
        <v>47</v>
      </c>
      <c r="B58" s="2">
        <v>3</v>
      </c>
      <c r="C58" s="3">
        <v>0.01</v>
      </c>
      <c r="D58" s="15">
        <f t="shared" si="0"/>
        <v>0.03</v>
      </c>
      <c r="E58" s="4">
        <v>0.01</v>
      </c>
      <c r="F58" s="16">
        <f t="shared" si="1"/>
        <v>0.03</v>
      </c>
      <c r="G58" s="17">
        <v>0.02</v>
      </c>
      <c r="H58" s="11">
        <f t="shared" si="2"/>
        <v>0.06</v>
      </c>
      <c r="I58" s="12">
        <v>0.02</v>
      </c>
      <c r="J58" s="30">
        <f t="shared" si="3"/>
        <v>0.06</v>
      </c>
      <c r="K58" s="13">
        <v>0.02</v>
      </c>
      <c r="L58" s="19">
        <f t="shared" si="4"/>
        <v>0.06</v>
      </c>
      <c r="M58" s="14">
        <v>0.05</v>
      </c>
      <c r="N58" s="20">
        <f t="shared" si="5"/>
        <v>0.15000000000000002</v>
      </c>
    </row>
    <row r="59" spans="1:14" ht="14" thickBot="1" x14ac:dyDescent="0.2">
      <c r="A59" s="93" t="s">
        <v>48</v>
      </c>
      <c r="B59" s="2">
        <v>0</v>
      </c>
      <c r="C59" s="3">
        <v>0.02</v>
      </c>
      <c r="D59" s="15">
        <f t="shared" si="0"/>
        <v>0</v>
      </c>
      <c r="E59" s="4">
        <v>0.03</v>
      </c>
      <c r="F59" s="16">
        <f t="shared" si="1"/>
        <v>0</v>
      </c>
      <c r="G59" s="17">
        <v>0.03</v>
      </c>
      <c r="H59" s="11">
        <f t="shared" si="2"/>
        <v>0</v>
      </c>
      <c r="I59" s="12">
        <v>0.04</v>
      </c>
      <c r="J59" s="30">
        <f t="shared" si="3"/>
        <v>0</v>
      </c>
      <c r="K59" s="13">
        <v>0.05</v>
      </c>
      <c r="L59" s="19">
        <f t="shared" si="4"/>
        <v>0</v>
      </c>
      <c r="M59" s="14">
        <v>7.0000000000000007E-2</v>
      </c>
      <c r="N59" s="20">
        <f t="shared" si="5"/>
        <v>0</v>
      </c>
    </row>
    <row r="60" spans="1:14" ht="15" thickTop="1" thickBot="1" x14ac:dyDescent="0.2">
      <c r="A60" s="6" t="s">
        <v>9</v>
      </c>
      <c r="B60" s="64">
        <f>SUM(B30:B59)</f>
        <v>74.8</v>
      </c>
      <c r="C60" s="40"/>
      <c r="D60" s="40"/>
      <c r="E60" s="40"/>
      <c r="F60" s="40"/>
      <c r="G60" s="40"/>
      <c r="H60" s="40"/>
      <c r="I60" s="40"/>
      <c r="J60" s="63"/>
      <c r="K60" s="40"/>
      <c r="L60" s="40"/>
      <c r="M60" s="40"/>
      <c r="N60" s="51"/>
    </row>
    <row r="61" spans="1:14" ht="15" thickTop="1" thickBot="1" x14ac:dyDescent="0.2">
      <c r="A61" s="7" t="s">
        <v>7</v>
      </c>
      <c r="B61" s="39"/>
      <c r="C61" s="21"/>
      <c r="D61" s="59">
        <f>SUM(D30:D59)</f>
        <v>15.146000000000003</v>
      </c>
      <c r="E61" s="21"/>
      <c r="F61" s="59">
        <f>SUM(F30:F59)</f>
        <v>21.439999999999998</v>
      </c>
      <c r="G61" s="21"/>
      <c r="H61" s="59">
        <f>SUM(H30:H59)</f>
        <v>21.773999999999997</v>
      </c>
      <c r="I61" s="21"/>
      <c r="J61" s="59">
        <f>SUM(J30:J59)</f>
        <v>19.894000000000002</v>
      </c>
      <c r="K61" s="21"/>
      <c r="L61" s="59">
        <f>SUM(L30:L59)</f>
        <v>20.493999999999996</v>
      </c>
      <c r="M61" s="21"/>
      <c r="N61" s="60">
        <f>SUM(N30:N59)</f>
        <v>19.937999999999999</v>
      </c>
    </row>
    <row r="62" spans="1:14" ht="15" thickTop="1" thickBot="1" x14ac:dyDescent="0.2">
      <c r="A62" s="38" t="s">
        <v>4</v>
      </c>
      <c r="B62" s="22"/>
      <c r="C62" s="139">
        <f>0.161*42/(-B60*LN(1-D61/B60))</f>
        <v>0.3995509400214744</v>
      </c>
      <c r="D62" s="140"/>
      <c r="E62" s="139">
        <f>0.161*42/(-B60*LN(1-F61/B60))</f>
        <v>0.26765161875180232</v>
      </c>
      <c r="F62" s="140"/>
      <c r="G62" s="139">
        <f>0.161*42/(-B60*LN(1-H61/B60))</f>
        <v>0.26276667021628802</v>
      </c>
      <c r="H62" s="140"/>
      <c r="I62" s="139">
        <f>0.161*42/(-B60*LN(1-J61/B60))</f>
        <v>0.29237534759822759</v>
      </c>
      <c r="J62" s="140"/>
      <c r="K62" s="139">
        <f>0.161*42/(-B60*LN(1-L61/B60))</f>
        <v>0.28234173080334857</v>
      </c>
      <c r="L62" s="140"/>
      <c r="M62" s="139">
        <f>0.161*42/(-B60*LN(1-L61/B60))</f>
        <v>0.28234173080334857</v>
      </c>
      <c r="N62" s="140"/>
    </row>
    <row r="63" spans="1:14" ht="14" thickTop="1" x14ac:dyDescent="0.1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7"/>
      <c r="L63" s="57"/>
      <c r="M63" s="57"/>
      <c r="N63" s="35"/>
    </row>
    <row r="64" spans="1:14" ht="14" thickBot="1" x14ac:dyDescent="0.2"/>
    <row r="65" spans="1:10" ht="14" thickBot="1" x14ac:dyDescent="0.2">
      <c r="A65" s="66" t="s">
        <v>78</v>
      </c>
      <c r="B65" s="109">
        <v>0.26</v>
      </c>
    </row>
    <row r="67" spans="1:10" ht="14" thickBot="1" x14ac:dyDescent="0.2"/>
    <row r="68" spans="1:10" ht="14" thickBot="1" x14ac:dyDescent="0.2">
      <c r="D68" s="136" t="s">
        <v>150</v>
      </c>
      <c r="E68" s="137"/>
      <c r="F68" s="137"/>
      <c r="G68" s="137"/>
      <c r="H68" s="137"/>
      <c r="I68" s="137"/>
      <c r="J68" s="138"/>
    </row>
    <row r="69" spans="1:10" ht="14" thickBot="1" x14ac:dyDescent="0.2">
      <c r="D69" s="110" t="s">
        <v>149</v>
      </c>
      <c r="E69" s="111">
        <v>125</v>
      </c>
      <c r="F69" s="111">
        <v>250</v>
      </c>
      <c r="G69" s="111">
        <v>500</v>
      </c>
      <c r="H69" s="111" t="s">
        <v>146</v>
      </c>
      <c r="I69" s="111" t="s">
        <v>147</v>
      </c>
      <c r="J69" s="112" t="s">
        <v>148</v>
      </c>
    </row>
    <row r="70" spans="1:10" ht="14" thickBot="1" x14ac:dyDescent="0.2">
      <c r="D70" s="108" t="s">
        <v>4</v>
      </c>
      <c r="E70" s="113">
        <f>1*C62</f>
        <v>0.3995509400214744</v>
      </c>
      <c r="F70" s="113">
        <f>1*E62</f>
        <v>0.26765161875180232</v>
      </c>
      <c r="G70" s="113">
        <f>1*G62</f>
        <v>0.26276667021628802</v>
      </c>
      <c r="H70" s="113">
        <f>1*I62</f>
        <v>0.29237534759822759</v>
      </c>
      <c r="I70" s="113">
        <f>1*K62</f>
        <v>0.28234173080334857</v>
      </c>
      <c r="J70" s="129">
        <f>1*M62</f>
        <v>0.28234173080334857</v>
      </c>
    </row>
    <row r="72" spans="1:10" x14ac:dyDescent="0.15">
      <c r="A72" s="123" t="s">
        <v>219</v>
      </c>
    </row>
    <row r="74" spans="1:10" x14ac:dyDescent="0.15">
      <c r="A74" s="123" t="s">
        <v>259</v>
      </c>
    </row>
    <row r="76" spans="1:10" x14ac:dyDescent="0.15">
      <c r="A76" s="123" t="s">
        <v>260</v>
      </c>
    </row>
  </sheetData>
  <mergeCells count="16">
    <mergeCell ref="D68:J68"/>
    <mergeCell ref="M28:N28"/>
    <mergeCell ref="C62:D62"/>
    <mergeCell ref="E62:F62"/>
    <mergeCell ref="G62:H62"/>
    <mergeCell ref="I62:J62"/>
    <mergeCell ref="K62:L62"/>
    <mergeCell ref="M62:N62"/>
    <mergeCell ref="B26:F26"/>
    <mergeCell ref="G26:J26"/>
    <mergeCell ref="K26:L26"/>
    <mergeCell ref="C28:D28"/>
    <mergeCell ref="E28:F28"/>
    <mergeCell ref="G28:H28"/>
    <mergeCell ref="I28:J28"/>
    <mergeCell ref="K28:L28"/>
  </mergeCells>
  <pageMargins left="0.78740157499999996" right="0.78740157499999996" top="0.984251969" bottom="0.984251969" header="0.5" footer="0.5"/>
  <pageSetup paperSize="9" orientation="portrait" horizontalDpi="4294967295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7"/>
  </sheetPr>
  <dimension ref="A3:N76"/>
  <sheetViews>
    <sheetView topLeftCell="A58" workbookViewId="0">
      <selection activeCell="I72" sqref="I72"/>
    </sheetView>
  </sheetViews>
  <sheetFormatPr baseColWidth="10" defaultColWidth="8.83203125" defaultRowHeight="13" x14ac:dyDescent="0.15"/>
  <cols>
    <col min="1" max="1" width="28.83203125" customWidth="1"/>
  </cols>
  <sheetData>
    <row r="3" spans="1:6" x14ac:dyDescent="0.15">
      <c r="A3" s="123" t="s">
        <v>261</v>
      </c>
    </row>
    <row r="5" spans="1:6" x14ac:dyDescent="0.15">
      <c r="A5" s="123" t="s">
        <v>251</v>
      </c>
    </row>
    <row r="7" spans="1:6" x14ac:dyDescent="0.15">
      <c r="A7" s="123" t="s">
        <v>252</v>
      </c>
    </row>
    <row r="9" spans="1:6" x14ac:dyDescent="0.15">
      <c r="A9" s="123" t="s">
        <v>253</v>
      </c>
    </row>
    <row r="11" spans="1:6" x14ac:dyDescent="0.15">
      <c r="A11" s="123" t="s">
        <v>262</v>
      </c>
    </row>
    <row r="13" spans="1:6" x14ac:dyDescent="0.15">
      <c r="A13" s="123" t="s">
        <v>254</v>
      </c>
    </row>
    <row r="14" spans="1:6" x14ac:dyDescent="0.15">
      <c r="B14" s="123"/>
      <c r="C14" s="123" t="s">
        <v>231</v>
      </c>
      <c r="D14" s="123" t="s">
        <v>229</v>
      </c>
      <c r="E14" s="123"/>
      <c r="F14" s="130" t="s">
        <v>230</v>
      </c>
    </row>
    <row r="15" spans="1:6" x14ac:dyDescent="0.15">
      <c r="B15" s="123"/>
      <c r="C15" s="123" t="s">
        <v>247</v>
      </c>
      <c r="D15" s="123" t="s">
        <v>234</v>
      </c>
      <c r="E15" s="123"/>
      <c r="F15" s="130" t="s">
        <v>248</v>
      </c>
    </row>
    <row r="16" spans="1:6" x14ac:dyDescent="0.15">
      <c r="B16" s="123"/>
      <c r="C16" s="123" t="s">
        <v>247</v>
      </c>
      <c r="D16" s="123" t="s">
        <v>249</v>
      </c>
      <c r="E16" s="123"/>
      <c r="F16" s="130" t="s">
        <v>257</v>
      </c>
    </row>
    <row r="17" spans="1:14" x14ac:dyDescent="0.15">
      <c r="B17" s="123"/>
      <c r="C17" s="123" t="s">
        <v>235</v>
      </c>
      <c r="D17" s="123" t="s">
        <v>188</v>
      </c>
      <c r="E17" s="123"/>
      <c r="F17" s="130" t="s">
        <v>236</v>
      </c>
    </row>
    <row r="18" spans="1:14" x14ac:dyDescent="0.15">
      <c r="B18" s="123"/>
      <c r="C18" s="123" t="s">
        <v>237</v>
      </c>
      <c r="D18" s="123" t="s">
        <v>188</v>
      </c>
      <c r="E18" s="123"/>
      <c r="F18" s="130" t="s">
        <v>236</v>
      </c>
    </row>
    <row r="19" spans="1:14" x14ac:dyDescent="0.15">
      <c r="B19" s="123"/>
      <c r="C19" s="123" t="s">
        <v>239</v>
      </c>
      <c r="D19" s="123" t="s">
        <v>240</v>
      </c>
      <c r="E19" s="123"/>
      <c r="F19" s="130" t="s">
        <v>232</v>
      </c>
    </row>
    <row r="20" spans="1:14" x14ac:dyDescent="0.15">
      <c r="B20" s="123"/>
      <c r="C20" s="123" t="s">
        <v>241</v>
      </c>
      <c r="D20" s="123" t="s">
        <v>240</v>
      </c>
      <c r="E20" s="123"/>
      <c r="F20" s="130" t="s">
        <v>255</v>
      </c>
    </row>
    <row r="21" spans="1:14" x14ac:dyDescent="0.15">
      <c r="C21" s="123" t="s">
        <v>241</v>
      </c>
      <c r="D21" s="123" t="s">
        <v>158</v>
      </c>
      <c r="E21" s="123"/>
      <c r="F21" s="130" t="s">
        <v>256</v>
      </c>
    </row>
    <row r="22" spans="1:14" x14ac:dyDescent="0.15">
      <c r="D22" s="126"/>
    </row>
    <row r="23" spans="1:14" x14ac:dyDescent="0.15">
      <c r="D23" s="126" t="s">
        <v>242</v>
      </c>
      <c r="F23" s="133" t="s">
        <v>243</v>
      </c>
    </row>
    <row r="24" spans="1:14" x14ac:dyDescent="0.15">
      <c r="A24" t="s">
        <v>156</v>
      </c>
    </row>
    <row r="25" spans="1:14" ht="14" thickBot="1" x14ac:dyDescent="0.2"/>
    <row r="26" spans="1:14" ht="15" thickTop="1" thickBot="1" x14ac:dyDescent="0.2">
      <c r="A26" s="52" t="s">
        <v>17</v>
      </c>
      <c r="B26" s="150" t="s">
        <v>18</v>
      </c>
      <c r="C26" s="151"/>
      <c r="D26" s="151"/>
      <c r="E26" s="151"/>
      <c r="F26" s="152"/>
      <c r="G26" s="150" t="s">
        <v>10</v>
      </c>
      <c r="H26" s="151"/>
      <c r="I26" s="151"/>
      <c r="J26" s="152"/>
      <c r="K26" s="153">
        <v>537.6</v>
      </c>
      <c r="L26" s="154"/>
      <c r="M26" s="53" t="s">
        <v>19</v>
      </c>
      <c r="N26" s="35"/>
    </row>
    <row r="27" spans="1:14" ht="15" thickTop="1" thickBot="1" x14ac:dyDescent="0.2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7"/>
      <c r="L27" s="57"/>
      <c r="M27" s="57"/>
      <c r="N27" s="35"/>
    </row>
    <row r="28" spans="1:14" ht="15" thickTop="1" thickBot="1" x14ac:dyDescent="0.2">
      <c r="C28" s="141" t="s">
        <v>11</v>
      </c>
      <c r="D28" s="142"/>
      <c r="E28" s="141" t="s">
        <v>12</v>
      </c>
      <c r="F28" s="142"/>
      <c r="G28" s="141" t="s">
        <v>2</v>
      </c>
      <c r="H28" s="142"/>
      <c r="I28" s="141" t="s">
        <v>13</v>
      </c>
      <c r="J28" s="142"/>
      <c r="K28" s="141" t="s">
        <v>3</v>
      </c>
      <c r="L28" s="142"/>
      <c r="M28" s="141" t="s">
        <v>14</v>
      </c>
      <c r="N28" s="142"/>
    </row>
    <row r="29" spans="1:14" ht="14" thickTop="1" x14ac:dyDescent="0.15">
      <c r="A29" s="62" t="s">
        <v>0</v>
      </c>
      <c r="B29" s="61" t="s">
        <v>1</v>
      </c>
      <c r="C29" s="10" t="s">
        <v>5</v>
      </c>
      <c r="D29" s="24" t="s">
        <v>6</v>
      </c>
      <c r="E29" s="25" t="s">
        <v>5</v>
      </c>
      <c r="F29" s="26" t="s">
        <v>6</v>
      </c>
      <c r="G29" s="27" t="s">
        <v>5</v>
      </c>
      <c r="H29" s="28" t="s">
        <v>6</v>
      </c>
      <c r="I29" s="29" t="s">
        <v>5</v>
      </c>
      <c r="J29" s="30" t="s">
        <v>6</v>
      </c>
      <c r="K29" s="31" t="s">
        <v>5</v>
      </c>
      <c r="L29" s="32" t="s">
        <v>6</v>
      </c>
      <c r="M29" s="33" t="s">
        <v>5</v>
      </c>
      <c r="N29" s="34" t="s">
        <v>6</v>
      </c>
    </row>
    <row r="30" spans="1:14" x14ac:dyDescent="0.15">
      <c r="A30" s="37" t="s">
        <v>157</v>
      </c>
      <c r="B30" s="2">
        <v>0</v>
      </c>
      <c r="C30" s="10">
        <v>0.09</v>
      </c>
      <c r="D30" s="24">
        <f t="shared" ref="D30:D59" si="0">B30*C30</f>
        <v>0</v>
      </c>
      <c r="E30" s="25">
        <v>0.02</v>
      </c>
      <c r="F30" s="26">
        <f t="shared" ref="F30:F59" si="1">B30*E30</f>
        <v>0</v>
      </c>
      <c r="G30" s="27">
        <v>0.01</v>
      </c>
      <c r="H30" s="28">
        <f t="shared" ref="H30:H59" si="2">B30*G30</f>
        <v>0</v>
      </c>
      <c r="I30" s="29">
        <v>0.01</v>
      </c>
      <c r="J30" s="30">
        <f t="shared" ref="J30:J59" si="3">B30*I30</f>
        <v>0</v>
      </c>
      <c r="K30" s="31">
        <v>0.01</v>
      </c>
      <c r="L30" s="32">
        <f t="shared" ref="L30:L59" si="4">B30*K30</f>
        <v>0</v>
      </c>
      <c r="M30" s="33">
        <v>0.01</v>
      </c>
      <c r="N30" s="34">
        <f t="shared" ref="N30:N59" si="5">B30*M30</f>
        <v>0</v>
      </c>
    </row>
    <row r="31" spans="1:14" x14ac:dyDescent="0.15">
      <c r="A31" s="37" t="s">
        <v>158</v>
      </c>
      <c r="B31" s="2">
        <v>4</v>
      </c>
      <c r="C31" s="10">
        <v>0.99</v>
      </c>
      <c r="D31" s="24">
        <f t="shared" si="0"/>
        <v>3.96</v>
      </c>
      <c r="E31" s="25">
        <v>0.35</v>
      </c>
      <c r="F31" s="26">
        <f t="shared" si="1"/>
        <v>1.4</v>
      </c>
      <c r="G31" s="27">
        <v>0.1</v>
      </c>
      <c r="H31" s="28">
        <f t="shared" si="2"/>
        <v>0.4</v>
      </c>
      <c r="I31" s="29">
        <v>0.02</v>
      </c>
      <c r="J31" s="30">
        <f t="shared" si="3"/>
        <v>0.08</v>
      </c>
      <c r="K31" s="31">
        <v>0.01</v>
      </c>
      <c r="L31" s="32">
        <f t="shared" si="4"/>
        <v>0.04</v>
      </c>
      <c r="M31" s="33">
        <v>0.01</v>
      </c>
      <c r="N31" s="34">
        <f t="shared" si="5"/>
        <v>0.04</v>
      </c>
    </row>
    <row r="32" spans="1:14" x14ac:dyDescent="0.15">
      <c r="A32" s="37" t="s">
        <v>159</v>
      </c>
      <c r="B32" s="2">
        <v>0</v>
      </c>
      <c r="C32" s="10">
        <v>0.38</v>
      </c>
      <c r="D32" s="24">
        <f t="shared" si="0"/>
        <v>0</v>
      </c>
      <c r="E32" s="25">
        <v>0.96</v>
      </c>
      <c r="F32" s="26">
        <f t="shared" si="1"/>
        <v>0</v>
      </c>
      <c r="G32" s="27">
        <v>0.36</v>
      </c>
      <c r="H32" s="28">
        <f t="shared" si="2"/>
        <v>0</v>
      </c>
      <c r="I32" s="29">
        <v>0.11</v>
      </c>
      <c r="J32" s="30">
        <f t="shared" si="3"/>
        <v>0</v>
      </c>
      <c r="K32" s="31">
        <v>0.02</v>
      </c>
      <c r="L32" s="32">
        <f t="shared" si="4"/>
        <v>0</v>
      </c>
      <c r="M32" s="33">
        <v>0.01</v>
      </c>
      <c r="N32" s="34">
        <f t="shared" si="5"/>
        <v>0</v>
      </c>
    </row>
    <row r="33" spans="1:14" x14ac:dyDescent="0.15">
      <c r="A33" s="37" t="s">
        <v>160</v>
      </c>
      <c r="B33" s="2">
        <v>0</v>
      </c>
      <c r="C33" s="10">
        <v>0.06</v>
      </c>
      <c r="D33" s="24">
        <f t="shared" si="0"/>
        <v>0</v>
      </c>
      <c r="E33" s="25">
        <v>0.28000000000000003</v>
      </c>
      <c r="F33" s="26">
        <f t="shared" si="1"/>
        <v>0</v>
      </c>
      <c r="G33" s="27">
        <v>0.92</v>
      </c>
      <c r="H33" s="28">
        <f t="shared" si="2"/>
        <v>0</v>
      </c>
      <c r="I33" s="29">
        <v>0.63</v>
      </c>
      <c r="J33" s="30">
        <f t="shared" si="3"/>
        <v>0</v>
      </c>
      <c r="K33" s="31">
        <v>0.26</v>
      </c>
      <c r="L33" s="32">
        <f t="shared" si="4"/>
        <v>0</v>
      </c>
      <c r="M33" s="33">
        <v>0.05</v>
      </c>
      <c r="N33" s="34">
        <f t="shared" si="5"/>
        <v>0</v>
      </c>
    </row>
    <row r="34" spans="1:14" x14ac:dyDescent="0.15">
      <c r="A34" s="37" t="s">
        <v>161</v>
      </c>
      <c r="B34" s="2">
        <v>0</v>
      </c>
      <c r="C34" s="10">
        <v>0.01</v>
      </c>
      <c r="D34" s="24">
        <f t="shared" si="0"/>
        <v>0</v>
      </c>
      <c r="E34" s="25">
        <v>7.0000000000000007E-2</v>
      </c>
      <c r="F34" s="26">
        <f t="shared" si="1"/>
        <v>0</v>
      </c>
      <c r="G34" s="27">
        <v>0.44</v>
      </c>
      <c r="H34" s="28">
        <f t="shared" si="2"/>
        <v>0</v>
      </c>
      <c r="I34" s="29">
        <v>0.94</v>
      </c>
      <c r="J34" s="30">
        <f t="shared" si="3"/>
        <v>0</v>
      </c>
      <c r="K34" s="31">
        <v>0.3</v>
      </c>
      <c r="L34" s="32">
        <f t="shared" si="4"/>
        <v>0</v>
      </c>
      <c r="M34" s="33">
        <v>0.12</v>
      </c>
      <c r="N34" s="34">
        <f t="shared" si="5"/>
        <v>0</v>
      </c>
    </row>
    <row r="35" spans="1:14" x14ac:dyDescent="0.15">
      <c r="A35" s="37" t="s">
        <v>162</v>
      </c>
      <c r="B35" s="2">
        <v>0</v>
      </c>
      <c r="C35" s="10">
        <v>0.01</v>
      </c>
      <c r="D35" s="24">
        <f t="shared" si="0"/>
        <v>0</v>
      </c>
      <c r="E35" s="25">
        <v>0.05</v>
      </c>
      <c r="F35" s="26">
        <f t="shared" si="1"/>
        <v>0</v>
      </c>
      <c r="G35" s="27">
        <v>0.25</v>
      </c>
      <c r="H35" s="28">
        <f t="shared" si="2"/>
        <v>0</v>
      </c>
      <c r="I35" s="29">
        <v>0.72</v>
      </c>
      <c r="J35" s="30">
        <f t="shared" si="3"/>
        <v>0</v>
      </c>
      <c r="K35" s="31">
        <v>0.95</v>
      </c>
      <c r="L35" s="32">
        <f t="shared" si="4"/>
        <v>0</v>
      </c>
      <c r="M35" s="33">
        <v>0.76</v>
      </c>
      <c r="N35" s="34">
        <f t="shared" si="5"/>
        <v>0</v>
      </c>
    </row>
    <row r="36" spans="1:14" x14ac:dyDescent="0.15">
      <c r="A36" s="37" t="s">
        <v>163</v>
      </c>
      <c r="B36" s="2">
        <v>0</v>
      </c>
      <c r="C36" s="10">
        <v>0.01</v>
      </c>
      <c r="D36" s="24">
        <f t="shared" si="0"/>
        <v>0</v>
      </c>
      <c r="E36" s="25">
        <v>0.01</v>
      </c>
      <c r="F36" s="26">
        <f t="shared" si="1"/>
        <v>0</v>
      </c>
      <c r="G36" s="27">
        <v>0.04</v>
      </c>
      <c r="H36" s="28">
        <f t="shared" si="2"/>
        <v>0</v>
      </c>
      <c r="I36" s="29">
        <v>0.15</v>
      </c>
      <c r="J36" s="30">
        <f t="shared" si="3"/>
        <v>0</v>
      </c>
      <c r="K36" s="31">
        <v>0.47</v>
      </c>
      <c r="L36" s="32">
        <f t="shared" si="4"/>
        <v>0</v>
      </c>
      <c r="M36" s="33">
        <v>0.86</v>
      </c>
      <c r="N36" s="34">
        <f t="shared" si="5"/>
        <v>0</v>
      </c>
    </row>
    <row r="37" spans="1:14" x14ac:dyDescent="0.15">
      <c r="A37" s="37" t="s">
        <v>164</v>
      </c>
      <c r="B37" s="2">
        <v>0</v>
      </c>
      <c r="C37" s="10">
        <v>0.8</v>
      </c>
      <c r="D37" s="24">
        <f t="shared" si="0"/>
        <v>0</v>
      </c>
      <c r="E37" s="25">
        <v>0.57999999999999996</v>
      </c>
      <c r="F37" s="26">
        <f t="shared" si="1"/>
        <v>0</v>
      </c>
      <c r="G37" s="27">
        <v>0.27</v>
      </c>
      <c r="H37" s="28">
        <f t="shared" si="2"/>
        <v>0</v>
      </c>
      <c r="I37" s="29">
        <v>0.14000000000000001</v>
      </c>
      <c r="J37" s="30">
        <f t="shared" si="3"/>
        <v>0</v>
      </c>
      <c r="K37" s="31">
        <v>0.12</v>
      </c>
      <c r="L37" s="32">
        <f t="shared" si="4"/>
        <v>0</v>
      </c>
      <c r="M37" s="33">
        <v>0.1</v>
      </c>
      <c r="N37" s="34">
        <f t="shared" si="5"/>
        <v>0</v>
      </c>
    </row>
    <row r="38" spans="1:14" x14ac:dyDescent="0.15">
      <c r="A38" s="37" t="s">
        <v>165</v>
      </c>
      <c r="B38" s="2">
        <v>0</v>
      </c>
      <c r="C38" s="10">
        <v>0.98</v>
      </c>
      <c r="D38" s="24">
        <f t="shared" si="0"/>
        <v>0</v>
      </c>
      <c r="E38" s="25">
        <v>0.88</v>
      </c>
      <c r="F38" s="26">
        <f t="shared" si="1"/>
        <v>0</v>
      </c>
      <c r="G38" s="27">
        <v>0.52</v>
      </c>
      <c r="H38" s="28">
        <f t="shared" si="2"/>
        <v>0</v>
      </c>
      <c r="I38" s="29">
        <v>0.21</v>
      </c>
      <c r="J38" s="30">
        <f t="shared" si="3"/>
        <v>0</v>
      </c>
      <c r="K38" s="31">
        <v>0.16</v>
      </c>
      <c r="L38" s="32">
        <f t="shared" si="4"/>
        <v>0</v>
      </c>
      <c r="M38" s="33">
        <v>0.14000000000000001</v>
      </c>
      <c r="N38" s="34">
        <f t="shared" si="5"/>
        <v>0</v>
      </c>
    </row>
    <row r="39" spans="1:14" x14ac:dyDescent="0.15">
      <c r="A39" s="37" t="s">
        <v>166</v>
      </c>
      <c r="B39" s="2">
        <v>0</v>
      </c>
      <c r="C39" s="10">
        <v>0.78</v>
      </c>
      <c r="D39" s="24">
        <f t="shared" si="0"/>
        <v>0</v>
      </c>
      <c r="E39" s="25">
        <v>0.98</v>
      </c>
      <c r="F39" s="26">
        <f t="shared" si="1"/>
        <v>0</v>
      </c>
      <c r="G39" s="27">
        <v>0.68</v>
      </c>
      <c r="H39" s="28">
        <f t="shared" si="2"/>
        <v>0</v>
      </c>
      <c r="I39" s="29">
        <v>0.27</v>
      </c>
      <c r="J39" s="30">
        <f t="shared" si="3"/>
        <v>0</v>
      </c>
      <c r="K39" s="31">
        <v>0.16</v>
      </c>
      <c r="L39" s="32">
        <f t="shared" si="4"/>
        <v>0</v>
      </c>
      <c r="M39" s="33">
        <v>0.12</v>
      </c>
      <c r="N39" s="34">
        <f t="shared" si="5"/>
        <v>0</v>
      </c>
    </row>
    <row r="40" spans="1:14" x14ac:dyDescent="0.15">
      <c r="A40" s="37" t="s">
        <v>167</v>
      </c>
      <c r="B40" s="2">
        <v>0</v>
      </c>
      <c r="C40" s="10">
        <v>0.78</v>
      </c>
      <c r="D40" s="24">
        <f t="shared" si="0"/>
        <v>0</v>
      </c>
      <c r="E40" s="25">
        <v>0.98</v>
      </c>
      <c r="F40" s="26">
        <f t="shared" si="1"/>
        <v>0</v>
      </c>
      <c r="G40" s="27">
        <v>0.95</v>
      </c>
      <c r="H40" s="28">
        <f t="shared" si="2"/>
        <v>0</v>
      </c>
      <c r="I40" s="29">
        <v>0.53</v>
      </c>
      <c r="J40" s="30">
        <f t="shared" si="3"/>
        <v>0</v>
      </c>
      <c r="K40" s="31">
        <v>0.32</v>
      </c>
      <c r="L40" s="32">
        <f t="shared" si="4"/>
        <v>0</v>
      </c>
      <c r="M40" s="33">
        <v>0.27</v>
      </c>
      <c r="N40" s="34">
        <f t="shared" si="5"/>
        <v>0</v>
      </c>
    </row>
    <row r="41" spans="1:14" x14ac:dyDescent="0.15">
      <c r="A41" s="37" t="s">
        <v>188</v>
      </c>
      <c r="B41" s="2">
        <v>16.8</v>
      </c>
      <c r="C41" s="10">
        <v>0.67</v>
      </c>
      <c r="D41" s="24">
        <f t="shared" si="0"/>
        <v>11.256000000000002</v>
      </c>
      <c r="E41" s="25">
        <v>1</v>
      </c>
      <c r="F41" s="26">
        <f t="shared" si="1"/>
        <v>16.8</v>
      </c>
      <c r="G41" s="27">
        <v>0.98</v>
      </c>
      <c r="H41" s="28">
        <f t="shared" si="2"/>
        <v>16.463999999999999</v>
      </c>
      <c r="I41" s="29">
        <v>0.93</v>
      </c>
      <c r="J41" s="30">
        <f t="shared" si="3"/>
        <v>15.624000000000002</v>
      </c>
      <c r="K41" s="31">
        <v>0.98</v>
      </c>
      <c r="L41" s="32">
        <f t="shared" si="4"/>
        <v>16.463999999999999</v>
      </c>
      <c r="M41" s="33">
        <v>0.96</v>
      </c>
      <c r="N41" s="34">
        <f t="shared" si="5"/>
        <v>16.128</v>
      </c>
    </row>
    <row r="42" spans="1:14" x14ac:dyDescent="0.15">
      <c r="A42" s="36" t="s">
        <v>168</v>
      </c>
      <c r="B42" s="2">
        <v>12</v>
      </c>
      <c r="C42" s="10">
        <v>0.25</v>
      </c>
      <c r="D42" s="24">
        <f t="shared" si="0"/>
        <v>3</v>
      </c>
      <c r="E42" s="25">
        <v>0.3</v>
      </c>
      <c r="F42" s="26">
        <f t="shared" si="1"/>
        <v>3.5999999999999996</v>
      </c>
      <c r="G42" s="27">
        <v>0.33</v>
      </c>
      <c r="H42" s="28">
        <f t="shared" si="2"/>
        <v>3.96</v>
      </c>
      <c r="I42" s="29">
        <v>0.22</v>
      </c>
      <c r="J42" s="30">
        <f t="shared" si="3"/>
        <v>2.64</v>
      </c>
      <c r="K42" s="31">
        <v>0.2</v>
      </c>
      <c r="L42" s="32">
        <f t="shared" si="4"/>
        <v>2.4000000000000004</v>
      </c>
      <c r="M42" s="33">
        <v>0.21</v>
      </c>
      <c r="N42" s="34">
        <f t="shared" si="5"/>
        <v>2.52</v>
      </c>
    </row>
    <row r="43" spans="1:14" x14ac:dyDescent="0.15">
      <c r="A43" s="36" t="s">
        <v>169</v>
      </c>
      <c r="B43" s="2">
        <v>0</v>
      </c>
      <c r="C43" s="10">
        <v>0.25</v>
      </c>
      <c r="D43" s="24">
        <f t="shared" si="0"/>
        <v>0</v>
      </c>
      <c r="E43" s="25">
        <v>0.3</v>
      </c>
      <c r="F43" s="26">
        <f t="shared" si="1"/>
        <v>0</v>
      </c>
      <c r="G43" s="27">
        <v>0.33</v>
      </c>
      <c r="H43" s="28">
        <f t="shared" si="2"/>
        <v>0</v>
      </c>
      <c r="I43" s="29">
        <v>0.22</v>
      </c>
      <c r="J43" s="30">
        <f t="shared" si="3"/>
        <v>0</v>
      </c>
      <c r="K43" s="31">
        <v>0.2</v>
      </c>
      <c r="L43" s="32">
        <f t="shared" si="4"/>
        <v>0</v>
      </c>
      <c r="M43" s="33">
        <v>0.21</v>
      </c>
      <c r="N43" s="34">
        <f t="shared" si="5"/>
        <v>0</v>
      </c>
    </row>
    <row r="44" spans="1:14" x14ac:dyDescent="0.15">
      <c r="A44" s="36" t="s">
        <v>170</v>
      </c>
      <c r="B44" s="2">
        <v>0</v>
      </c>
      <c r="C44" s="10">
        <v>0.35</v>
      </c>
      <c r="D44" s="24">
        <f t="shared" si="0"/>
        <v>0</v>
      </c>
      <c r="E44" s="25">
        <v>0.38</v>
      </c>
      <c r="F44" s="26">
        <f t="shared" si="1"/>
        <v>0</v>
      </c>
      <c r="G44" s="27">
        <v>0.32</v>
      </c>
      <c r="H44" s="28">
        <f t="shared" si="2"/>
        <v>0</v>
      </c>
      <c r="I44" s="29">
        <v>0.28000000000000003</v>
      </c>
      <c r="J44" s="30">
        <f t="shared" si="3"/>
        <v>0</v>
      </c>
      <c r="K44" s="31">
        <v>0.22</v>
      </c>
      <c r="L44" s="32">
        <f t="shared" si="4"/>
        <v>0</v>
      </c>
      <c r="M44" s="33">
        <v>0.2</v>
      </c>
      <c r="N44" s="34">
        <f t="shared" si="5"/>
        <v>0</v>
      </c>
    </row>
    <row r="45" spans="1:14" x14ac:dyDescent="0.15">
      <c r="A45" s="36" t="s">
        <v>171</v>
      </c>
      <c r="B45" s="2">
        <v>0</v>
      </c>
      <c r="C45" s="10">
        <v>0.35</v>
      </c>
      <c r="D45" s="24">
        <f t="shared" si="0"/>
        <v>0</v>
      </c>
      <c r="E45" s="25">
        <v>0.38</v>
      </c>
      <c r="F45" s="26">
        <f t="shared" si="1"/>
        <v>0</v>
      </c>
      <c r="G45" s="27">
        <v>0.32</v>
      </c>
      <c r="H45" s="28">
        <f t="shared" si="2"/>
        <v>0</v>
      </c>
      <c r="I45" s="29">
        <v>0.28000000000000003</v>
      </c>
      <c r="J45" s="30">
        <f t="shared" si="3"/>
        <v>0</v>
      </c>
      <c r="K45" s="31">
        <v>0.22</v>
      </c>
      <c r="L45" s="32">
        <f t="shared" si="4"/>
        <v>0</v>
      </c>
      <c r="M45" s="33">
        <v>0.2</v>
      </c>
      <c r="N45" s="34">
        <f t="shared" si="5"/>
        <v>0</v>
      </c>
    </row>
    <row r="46" spans="1:14" x14ac:dyDescent="0.15">
      <c r="A46" s="36" t="s">
        <v>172</v>
      </c>
      <c r="B46" s="2">
        <v>0</v>
      </c>
      <c r="C46" s="10">
        <v>0.23</v>
      </c>
      <c r="D46" s="24">
        <f t="shared" si="0"/>
        <v>0</v>
      </c>
      <c r="E46" s="25">
        <v>0.24</v>
      </c>
      <c r="F46" s="26">
        <f t="shared" si="1"/>
        <v>0</v>
      </c>
      <c r="G46" s="27">
        <v>0.35</v>
      </c>
      <c r="H46" s="28">
        <f t="shared" si="2"/>
        <v>0</v>
      </c>
      <c r="I46" s="29">
        <v>0.23</v>
      </c>
      <c r="J46" s="30">
        <f t="shared" si="3"/>
        <v>0</v>
      </c>
      <c r="K46" s="31">
        <v>0.2</v>
      </c>
      <c r="L46" s="32">
        <f t="shared" si="4"/>
        <v>0</v>
      </c>
      <c r="M46" s="33">
        <v>0.2</v>
      </c>
      <c r="N46" s="34">
        <f t="shared" si="5"/>
        <v>0</v>
      </c>
    </row>
    <row r="47" spans="1:14" x14ac:dyDescent="0.15">
      <c r="A47" s="36" t="s">
        <v>173</v>
      </c>
      <c r="B47" s="2">
        <v>0</v>
      </c>
      <c r="C47" s="10">
        <v>0.23</v>
      </c>
      <c r="D47" s="24">
        <f t="shared" si="0"/>
        <v>0</v>
      </c>
      <c r="E47" s="25">
        <v>0.24</v>
      </c>
      <c r="F47" s="26">
        <f t="shared" si="1"/>
        <v>0</v>
      </c>
      <c r="G47" s="27">
        <v>0.35</v>
      </c>
      <c r="H47" s="28">
        <f t="shared" si="2"/>
        <v>0</v>
      </c>
      <c r="I47" s="29">
        <v>0.23</v>
      </c>
      <c r="J47" s="30">
        <f t="shared" si="3"/>
        <v>0</v>
      </c>
      <c r="K47" s="31">
        <v>0.2</v>
      </c>
      <c r="L47" s="32">
        <f t="shared" si="4"/>
        <v>0</v>
      </c>
      <c r="M47" s="33">
        <v>0.2</v>
      </c>
      <c r="N47" s="34">
        <f t="shared" si="5"/>
        <v>0</v>
      </c>
    </row>
    <row r="48" spans="1:14" x14ac:dyDescent="0.15">
      <c r="A48" s="36" t="s">
        <v>174</v>
      </c>
      <c r="B48" s="2">
        <v>0</v>
      </c>
      <c r="C48" s="10">
        <v>0.23</v>
      </c>
      <c r="D48" s="24">
        <f t="shared" si="0"/>
        <v>0</v>
      </c>
      <c r="E48" s="25">
        <v>0.24</v>
      </c>
      <c r="F48" s="26">
        <f t="shared" si="1"/>
        <v>0</v>
      </c>
      <c r="G48" s="27">
        <v>0.35</v>
      </c>
      <c r="H48" s="28">
        <f t="shared" si="2"/>
        <v>0</v>
      </c>
      <c r="I48" s="29">
        <v>0.23</v>
      </c>
      <c r="J48" s="30">
        <f t="shared" si="3"/>
        <v>0</v>
      </c>
      <c r="K48" s="31">
        <v>0.2</v>
      </c>
      <c r="L48" s="32">
        <f t="shared" si="4"/>
        <v>0</v>
      </c>
      <c r="M48" s="33">
        <v>0.2</v>
      </c>
      <c r="N48" s="34">
        <f t="shared" si="5"/>
        <v>0</v>
      </c>
    </row>
    <row r="49" spans="1:14" x14ac:dyDescent="0.15">
      <c r="A49" s="36" t="s">
        <v>175</v>
      </c>
      <c r="B49" s="2">
        <v>0</v>
      </c>
      <c r="C49" s="10">
        <v>0.12</v>
      </c>
      <c r="D49" s="24">
        <f t="shared" si="0"/>
        <v>0</v>
      </c>
      <c r="E49" s="25">
        <v>0.1</v>
      </c>
      <c r="F49" s="26">
        <f t="shared" si="1"/>
        <v>0</v>
      </c>
      <c r="G49" s="27">
        <v>0.14000000000000001</v>
      </c>
      <c r="H49" s="28">
        <f t="shared" si="2"/>
        <v>0</v>
      </c>
      <c r="I49" s="29">
        <v>0.22</v>
      </c>
      <c r="J49" s="30">
        <f t="shared" si="3"/>
        <v>0</v>
      </c>
      <c r="K49" s="31">
        <v>0.06</v>
      </c>
      <c r="L49" s="32">
        <f t="shared" si="4"/>
        <v>0</v>
      </c>
      <c r="M49" s="33">
        <v>0.12</v>
      </c>
      <c r="N49" s="34">
        <f t="shared" si="5"/>
        <v>0</v>
      </c>
    </row>
    <row r="50" spans="1:14" x14ac:dyDescent="0.15">
      <c r="A50" s="36" t="s">
        <v>176</v>
      </c>
      <c r="B50" s="2">
        <v>0</v>
      </c>
      <c r="C50" s="10">
        <v>0.12</v>
      </c>
      <c r="D50" s="24">
        <f t="shared" si="0"/>
        <v>0</v>
      </c>
      <c r="E50" s="25">
        <v>0.1</v>
      </c>
      <c r="F50" s="26">
        <f t="shared" si="1"/>
        <v>0</v>
      </c>
      <c r="G50" s="27">
        <v>0.14000000000000001</v>
      </c>
      <c r="H50" s="28">
        <f t="shared" si="2"/>
        <v>0</v>
      </c>
      <c r="I50" s="29">
        <v>0.22</v>
      </c>
      <c r="J50" s="30">
        <f t="shared" si="3"/>
        <v>0</v>
      </c>
      <c r="K50" s="31">
        <v>0.06</v>
      </c>
      <c r="L50" s="32">
        <f t="shared" si="4"/>
        <v>0</v>
      </c>
      <c r="M50" s="33">
        <v>0.12</v>
      </c>
      <c r="N50" s="34">
        <f t="shared" si="5"/>
        <v>0</v>
      </c>
    </row>
    <row r="51" spans="1:14" x14ac:dyDescent="0.15">
      <c r="A51" s="36" t="s">
        <v>177</v>
      </c>
      <c r="B51" s="2">
        <v>0</v>
      </c>
      <c r="C51" s="10">
        <v>0.12</v>
      </c>
      <c r="D51" s="24">
        <f t="shared" si="0"/>
        <v>0</v>
      </c>
      <c r="E51" s="25">
        <v>0.1</v>
      </c>
      <c r="F51" s="26">
        <f t="shared" si="1"/>
        <v>0</v>
      </c>
      <c r="G51" s="27">
        <v>0.14000000000000001</v>
      </c>
      <c r="H51" s="28">
        <f t="shared" si="2"/>
        <v>0</v>
      </c>
      <c r="I51" s="29">
        <v>0.22</v>
      </c>
      <c r="J51" s="30">
        <f t="shared" si="3"/>
        <v>0</v>
      </c>
      <c r="K51" s="31">
        <v>0.06</v>
      </c>
      <c r="L51" s="32">
        <f t="shared" si="4"/>
        <v>0</v>
      </c>
      <c r="M51" s="33">
        <v>0.12</v>
      </c>
      <c r="N51" s="34">
        <f t="shared" si="5"/>
        <v>0</v>
      </c>
    </row>
    <row r="52" spans="1:14" x14ac:dyDescent="0.15">
      <c r="A52" s="36" t="s">
        <v>178</v>
      </c>
      <c r="B52" s="2">
        <v>0</v>
      </c>
      <c r="C52" s="10">
        <v>0.12</v>
      </c>
      <c r="D52" s="24">
        <f t="shared" si="0"/>
        <v>0</v>
      </c>
      <c r="E52" s="25">
        <v>0.1</v>
      </c>
      <c r="F52" s="26">
        <f t="shared" si="1"/>
        <v>0</v>
      </c>
      <c r="G52" s="27">
        <v>0.14000000000000001</v>
      </c>
      <c r="H52" s="28">
        <f t="shared" si="2"/>
        <v>0</v>
      </c>
      <c r="I52" s="29">
        <v>0.22</v>
      </c>
      <c r="J52" s="30">
        <f t="shared" si="3"/>
        <v>0</v>
      </c>
      <c r="K52" s="31">
        <v>0.06</v>
      </c>
      <c r="L52" s="32">
        <f t="shared" si="4"/>
        <v>0</v>
      </c>
      <c r="M52" s="33">
        <v>0.12</v>
      </c>
      <c r="N52" s="34">
        <f t="shared" si="5"/>
        <v>0</v>
      </c>
    </row>
    <row r="53" spans="1:14" x14ac:dyDescent="0.15">
      <c r="A53" s="36" t="s">
        <v>179</v>
      </c>
      <c r="B53" s="2">
        <v>0</v>
      </c>
      <c r="C53" s="10">
        <v>0.11</v>
      </c>
      <c r="D53" s="24">
        <f t="shared" si="0"/>
        <v>0</v>
      </c>
      <c r="E53" s="25">
        <v>0.11</v>
      </c>
      <c r="F53" s="26">
        <f t="shared" si="1"/>
        <v>0</v>
      </c>
      <c r="G53" s="27">
        <v>0.15</v>
      </c>
      <c r="H53" s="28">
        <f t="shared" si="2"/>
        <v>0</v>
      </c>
      <c r="I53" s="29">
        <v>0.22</v>
      </c>
      <c r="J53" s="30">
        <f t="shared" si="3"/>
        <v>0</v>
      </c>
      <c r="K53" s="31">
        <v>0.05</v>
      </c>
      <c r="L53" s="32">
        <f t="shared" si="4"/>
        <v>0</v>
      </c>
      <c r="M53" s="33">
        <v>0.12</v>
      </c>
      <c r="N53" s="34">
        <f t="shared" si="5"/>
        <v>0</v>
      </c>
    </row>
    <row r="54" spans="1:14" x14ac:dyDescent="0.15">
      <c r="A54" s="36" t="s">
        <v>180</v>
      </c>
      <c r="B54" s="2">
        <v>0</v>
      </c>
      <c r="C54" s="10">
        <v>0.08</v>
      </c>
      <c r="D54" s="24">
        <f t="shared" si="0"/>
        <v>0</v>
      </c>
      <c r="E54" s="25">
        <v>0.1</v>
      </c>
      <c r="F54" s="26">
        <f t="shared" si="1"/>
        <v>0</v>
      </c>
      <c r="G54" s="27">
        <v>0.12</v>
      </c>
      <c r="H54" s="28">
        <f t="shared" si="2"/>
        <v>0</v>
      </c>
      <c r="I54" s="29">
        <v>0.17</v>
      </c>
      <c r="J54" s="30">
        <f t="shared" si="3"/>
        <v>0</v>
      </c>
      <c r="K54" s="31">
        <v>0.06</v>
      </c>
      <c r="L54" s="32">
        <f t="shared" si="4"/>
        <v>0</v>
      </c>
      <c r="M54" s="33">
        <v>0.13</v>
      </c>
      <c r="N54" s="34">
        <f t="shared" si="5"/>
        <v>0</v>
      </c>
    </row>
    <row r="55" spans="1:14" x14ac:dyDescent="0.15">
      <c r="A55" s="36" t="s">
        <v>181</v>
      </c>
      <c r="B55" s="2">
        <v>0</v>
      </c>
      <c r="C55" s="10">
        <v>7.0000000000000007E-2</v>
      </c>
      <c r="D55" s="24">
        <f t="shared" si="0"/>
        <v>0</v>
      </c>
      <c r="E55" s="25">
        <v>0.12</v>
      </c>
      <c r="F55" s="26">
        <f t="shared" si="1"/>
        <v>0</v>
      </c>
      <c r="G55" s="27">
        <v>0.11</v>
      </c>
      <c r="H55" s="28">
        <f t="shared" si="2"/>
        <v>0</v>
      </c>
      <c r="I55" s="29">
        <v>0.15</v>
      </c>
      <c r="J55" s="30">
        <f t="shared" si="3"/>
        <v>0</v>
      </c>
      <c r="K55" s="31">
        <v>0.09</v>
      </c>
      <c r="L55" s="32">
        <f t="shared" si="4"/>
        <v>0</v>
      </c>
      <c r="M55" s="33">
        <v>0.14000000000000001</v>
      </c>
      <c r="N55" s="34">
        <f t="shared" si="5"/>
        <v>0</v>
      </c>
    </row>
    <row r="56" spans="1:14" x14ac:dyDescent="0.15">
      <c r="A56" s="1" t="s">
        <v>20</v>
      </c>
      <c r="B56" s="2">
        <v>15</v>
      </c>
      <c r="C56" s="3">
        <v>0.02</v>
      </c>
      <c r="D56" s="15">
        <f t="shared" si="0"/>
        <v>0.3</v>
      </c>
      <c r="E56" s="4">
        <v>0.03</v>
      </c>
      <c r="F56" s="16">
        <f t="shared" si="1"/>
        <v>0.44999999999999996</v>
      </c>
      <c r="G56" s="17">
        <v>0.03</v>
      </c>
      <c r="H56" s="11">
        <f t="shared" si="2"/>
        <v>0.44999999999999996</v>
      </c>
      <c r="I56" s="12">
        <v>0.03</v>
      </c>
      <c r="J56" s="30">
        <f t="shared" si="3"/>
        <v>0.44999999999999996</v>
      </c>
      <c r="K56" s="13">
        <v>0.03</v>
      </c>
      <c r="L56" s="19">
        <f t="shared" si="4"/>
        <v>0.44999999999999996</v>
      </c>
      <c r="M56" s="14">
        <v>0.02</v>
      </c>
      <c r="N56" s="20">
        <f t="shared" si="5"/>
        <v>0.3</v>
      </c>
    </row>
    <row r="57" spans="1:14" x14ac:dyDescent="0.15">
      <c r="A57" s="93" t="s">
        <v>44</v>
      </c>
      <c r="B57" s="2">
        <v>24</v>
      </c>
      <c r="C57" s="3">
        <v>0.02</v>
      </c>
      <c r="D57" s="15">
        <f t="shared" si="0"/>
        <v>0.48</v>
      </c>
      <c r="E57" s="4">
        <v>0.02</v>
      </c>
      <c r="F57" s="16">
        <f t="shared" si="1"/>
        <v>0.48</v>
      </c>
      <c r="G57" s="17">
        <v>0.03</v>
      </c>
      <c r="H57" s="11">
        <f t="shared" si="2"/>
        <v>0.72</v>
      </c>
      <c r="I57" s="12">
        <v>0.04</v>
      </c>
      <c r="J57" s="30">
        <f t="shared" si="3"/>
        <v>0.96</v>
      </c>
      <c r="K57" s="13">
        <v>0.04</v>
      </c>
      <c r="L57" s="19">
        <f t="shared" si="4"/>
        <v>0.96</v>
      </c>
      <c r="M57" s="14">
        <v>0.03</v>
      </c>
      <c r="N57" s="20">
        <f t="shared" si="5"/>
        <v>0.72</v>
      </c>
    </row>
    <row r="58" spans="1:14" x14ac:dyDescent="0.15">
      <c r="A58" s="93" t="s">
        <v>47</v>
      </c>
      <c r="B58" s="2">
        <v>3</v>
      </c>
      <c r="C58" s="3">
        <v>0.01</v>
      </c>
      <c r="D58" s="15">
        <f t="shared" si="0"/>
        <v>0.03</v>
      </c>
      <c r="E58" s="4">
        <v>0.01</v>
      </c>
      <c r="F58" s="16">
        <f t="shared" si="1"/>
        <v>0.03</v>
      </c>
      <c r="G58" s="17">
        <v>0.02</v>
      </c>
      <c r="H58" s="11">
        <f t="shared" si="2"/>
        <v>0.06</v>
      </c>
      <c r="I58" s="12">
        <v>0.02</v>
      </c>
      <c r="J58" s="30">
        <f t="shared" si="3"/>
        <v>0.06</v>
      </c>
      <c r="K58" s="13">
        <v>0.02</v>
      </c>
      <c r="L58" s="19">
        <f t="shared" si="4"/>
        <v>0.06</v>
      </c>
      <c r="M58" s="14">
        <v>0.05</v>
      </c>
      <c r="N58" s="20">
        <f t="shared" si="5"/>
        <v>0.15000000000000002</v>
      </c>
    </row>
    <row r="59" spans="1:14" ht="14" thickBot="1" x14ac:dyDescent="0.2">
      <c r="A59" s="93" t="s">
        <v>48</v>
      </c>
      <c r="B59" s="2">
        <v>0</v>
      </c>
      <c r="C59" s="3">
        <v>0.02</v>
      </c>
      <c r="D59" s="15">
        <f t="shared" si="0"/>
        <v>0</v>
      </c>
      <c r="E59" s="4">
        <v>0.03</v>
      </c>
      <c r="F59" s="16">
        <f t="shared" si="1"/>
        <v>0</v>
      </c>
      <c r="G59" s="17">
        <v>0.03</v>
      </c>
      <c r="H59" s="11">
        <f t="shared" si="2"/>
        <v>0</v>
      </c>
      <c r="I59" s="12">
        <v>0.04</v>
      </c>
      <c r="J59" s="30">
        <f t="shared" si="3"/>
        <v>0</v>
      </c>
      <c r="K59" s="13">
        <v>0.05</v>
      </c>
      <c r="L59" s="19">
        <f t="shared" si="4"/>
        <v>0</v>
      </c>
      <c r="M59" s="14">
        <v>7.0000000000000007E-2</v>
      </c>
      <c r="N59" s="20">
        <f t="shared" si="5"/>
        <v>0</v>
      </c>
    </row>
    <row r="60" spans="1:14" ht="15" thickTop="1" thickBot="1" x14ac:dyDescent="0.2">
      <c r="A60" s="6" t="s">
        <v>9</v>
      </c>
      <c r="B60" s="64">
        <f>SUM(B30:B59)</f>
        <v>74.8</v>
      </c>
      <c r="C60" s="40"/>
      <c r="D60" s="40"/>
      <c r="E60" s="40"/>
      <c r="F60" s="40"/>
      <c r="G60" s="40"/>
      <c r="H60" s="40"/>
      <c r="I60" s="40"/>
      <c r="J60" s="63"/>
      <c r="K60" s="40"/>
      <c r="L60" s="40"/>
      <c r="M60" s="40"/>
      <c r="N60" s="51"/>
    </row>
    <row r="61" spans="1:14" ht="15" thickTop="1" thickBot="1" x14ac:dyDescent="0.2">
      <c r="A61" s="7" t="s">
        <v>7</v>
      </c>
      <c r="B61" s="39"/>
      <c r="C61" s="21"/>
      <c r="D61" s="59">
        <f>SUM(D30:D59)</f>
        <v>19.026000000000003</v>
      </c>
      <c r="E61" s="21"/>
      <c r="F61" s="59">
        <f>SUM(F30:F59)</f>
        <v>22.759999999999998</v>
      </c>
      <c r="G61" s="21"/>
      <c r="H61" s="59">
        <f>SUM(H30:H59)</f>
        <v>22.053999999999995</v>
      </c>
      <c r="I61" s="21"/>
      <c r="J61" s="59">
        <f>SUM(J30:J59)</f>
        <v>19.814</v>
      </c>
      <c r="K61" s="21"/>
      <c r="L61" s="59">
        <f>SUM(L30:L59)</f>
        <v>20.373999999999995</v>
      </c>
      <c r="M61" s="21"/>
      <c r="N61" s="60">
        <f>SUM(N30:N59)</f>
        <v>19.857999999999997</v>
      </c>
    </row>
    <row r="62" spans="1:14" ht="15" thickTop="1" thickBot="1" x14ac:dyDescent="0.2">
      <c r="A62" s="38" t="s">
        <v>4</v>
      </c>
      <c r="B62" s="22"/>
      <c r="C62" s="139">
        <f>0.161*42/(-B60*LN(1-D61/B60))</f>
        <v>0.30799988663423733</v>
      </c>
      <c r="D62" s="140"/>
      <c r="E62" s="139">
        <f>0.161*42/(-B60*LN(1-F61/B60))</f>
        <v>0.24917245318043119</v>
      </c>
      <c r="F62" s="140"/>
      <c r="G62" s="139">
        <f>0.161*42/(-B60*LN(1-H61/B60))</f>
        <v>0.25878419769856165</v>
      </c>
      <c r="H62" s="140"/>
      <c r="I62" s="139">
        <f>0.161*42/(-B60*LN(1-J61/B60))</f>
        <v>0.2937586330297417</v>
      </c>
      <c r="J62" s="140"/>
      <c r="K62" s="139">
        <f>0.161*42/(-B60*LN(1-L61/B60))</f>
        <v>0.28430163527335328</v>
      </c>
      <c r="L62" s="140"/>
      <c r="M62" s="139">
        <f>0.161*42/(-B60*LN(1-L61/B60))</f>
        <v>0.28430163527335328</v>
      </c>
      <c r="N62" s="140"/>
    </row>
    <row r="63" spans="1:14" ht="14" thickTop="1" x14ac:dyDescent="0.1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7"/>
      <c r="L63" s="57"/>
      <c r="M63" s="57"/>
      <c r="N63" s="35"/>
    </row>
    <row r="64" spans="1:14" ht="14" thickBot="1" x14ac:dyDescent="0.2"/>
    <row r="65" spans="1:10" ht="14" thickBot="1" x14ac:dyDescent="0.2">
      <c r="A65" s="66" t="s">
        <v>78</v>
      </c>
      <c r="B65" s="109">
        <v>0.26</v>
      </c>
    </row>
    <row r="67" spans="1:10" ht="14" thickBot="1" x14ac:dyDescent="0.2"/>
    <row r="68" spans="1:10" ht="14" thickBot="1" x14ac:dyDescent="0.2">
      <c r="D68" s="136" t="s">
        <v>150</v>
      </c>
      <c r="E68" s="137"/>
      <c r="F68" s="137"/>
      <c r="G68" s="137"/>
      <c r="H68" s="137"/>
      <c r="I68" s="137"/>
      <c r="J68" s="138"/>
    </row>
    <row r="69" spans="1:10" ht="14" thickBot="1" x14ac:dyDescent="0.2">
      <c r="D69" s="110" t="s">
        <v>149</v>
      </c>
      <c r="E69" s="111">
        <v>125</v>
      </c>
      <c r="F69" s="111">
        <v>250</v>
      </c>
      <c r="G69" s="111">
        <v>500</v>
      </c>
      <c r="H69" s="111" t="s">
        <v>146</v>
      </c>
      <c r="I69" s="111" t="s">
        <v>147</v>
      </c>
      <c r="J69" s="112" t="s">
        <v>148</v>
      </c>
    </row>
    <row r="70" spans="1:10" ht="14" thickBot="1" x14ac:dyDescent="0.2">
      <c r="D70" s="108" t="s">
        <v>4</v>
      </c>
      <c r="E70" s="113">
        <f>1*C62</f>
        <v>0.30799988663423733</v>
      </c>
      <c r="F70" s="113">
        <f>1*E62</f>
        <v>0.24917245318043119</v>
      </c>
      <c r="G70" s="113">
        <f>1*G62</f>
        <v>0.25878419769856165</v>
      </c>
      <c r="H70" s="113">
        <f>1*I62</f>
        <v>0.2937586330297417</v>
      </c>
      <c r="I70" s="113">
        <f>1*K62</f>
        <v>0.28430163527335328</v>
      </c>
      <c r="J70" s="129">
        <f>1*M62</f>
        <v>0.28430163527335328</v>
      </c>
    </row>
    <row r="72" spans="1:10" x14ac:dyDescent="0.15">
      <c r="A72" s="123" t="s">
        <v>263</v>
      </c>
    </row>
    <row r="74" spans="1:10" x14ac:dyDescent="0.15">
      <c r="A74" s="123" t="s">
        <v>264</v>
      </c>
    </row>
    <row r="76" spans="1:10" x14ac:dyDescent="0.15">
      <c r="A76" s="123" t="s">
        <v>267</v>
      </c>
    </row>
  </sheetData>
  <mergeCells count="16">
    <mergeCell ref="D68:J68"/>
    <mergeCell ref="M28:N28"/>
    <mergeCell ref="C62:D62"/>
    <mergeCell ref="E62:F62"/>
    <mergeCell ref="G62:H62"/>
    <mergeCell ref="I62:J62"/>
    <mergeCell ref="K62:L62"/>
    <mergeCell ref="M62:N62"/>
    <mergeCell ref="B26:F26"/>
    <mergeCell ref="G26:J26"/>
    <mergeCell ref="K26:L26"/>
    <mergeCell ref="C28:D28"/>
    <mergeCell ref="E28:F28"/>
    <mergeCell ref="G28:H28"/>
    <mergeCell ref="I28:J28"/>
    <mergeCell ref="K28:L28"/>
  </mergeCells>
  <pageMargins left="0.78740157499999996" right="0.78740157499999996" top="0.984251969" bottom="0.984251969" header="0.5" footer="0.5"/>
  <pageSetup paperSize="9" orientation="portrait" horizontalDpi="4294967295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indexed="19"/>
  </sheetPr>
  <dimension ref="A3:I15"/>
  <sheetViews>
    <sheetView workbookViewId="0">
      <selection activeCell="L23" sqref="L23"/>
    </sheetView>
  </sheetViews>
  <sheetFormatPr baseColWidth="10" defaultColWidth="8.83203125" defaultRowHeight="13" x14ac:dyDescent="0.15"/>
  <cols>
    <col min="1" max="1" width="28.83203125" customWidth="1"/>
  </cols>
  <sheetData>
    <row r="3" spans="1:9" x14ac:dyDescent="0.15">
      <c r="A3" s="123" t="s">
        <v>265</v>
      </c>
    </row>
    <row r="5" spans="1:9" x14ac:dyDescent="0.15">
      <c r="A5" s="123" t="s">
        <v>266</v>
      </c>
    </row>
    <row r="7" spans="1:9" ht="14" thickBot="1" x14ac:dyDescent="0.2"/>
    <row r="8" spans="1:9" ht="15" thickTop="1" thickBot="1" x14ac:dyDescent="0.2">
      <c r="B8" s="117" t="s">
        <v>189</v>
      </c>
      <c r="C8" s="120" t="s">
        <v>1</v>
      </c>
      <c r="D8" s="120" t="s">
        <v>190</v>
      </c>
      <c r="E8" s="120" t="s">
        <v>191</v>
      </c>
      <c r="F8" s="135" t="s">
        <v>268</v>
      </c>
      <c r="G8" s="135" t="s">
        <v>269</v>
      </c>
      <c r="H8" s="135" t="s">
        <v>270</v>
      </c>
      <c r="I8" s="135" t="s">
        <v>271</v>
      </c>
    </row>
    <row r="9" spans="1:9" ht="15" thickTop="1" thickBot="1" x14ac:dyDescent="0.2">
      <c r="B9" s="118" t="s">
        <v>188</v>
      </c>
      <c r="C9" s="118">
        <v>16.8</v>
      </c>
      <c r="D9" s="118">
        <v>22</v>
      </c>
      <c r="E9" s="118">
        <v>0</v>
      </c>
      <c r="F9" s="118">
        <v>4</v>
      </c>
      <c r="G9" s="118">
        <v>4</v>
      </c>
      <c r="H9" s="118">
        <v>7</v>
      </c>
      <c r="I9" s="118">
        <v>7</v>
      </c>
    </row>
    <row r="10" spans="1:9" ht="15" thickTop="1" thickBot="1" x14ac:dyDescent="0.2">
      <c r="B10" s="134" t="s">
        <v>249</v>
      </c>
      <c r="C10" s="118">
        <v>12</v>
      </c>
      <c r="D10" s="118">
        <v>18</v>
      </c>
      <c r="E10" s="118">
        <v>10</v>
      </c>
      <c r="F10" s="118">
        <f>-G10</f>
        <v>0</v>
      </c>
      <c r="G10" s="118">
        <v>0</v>
      </c>
      <c r="H10" s="118">
        <v>4</v>
      </c>
      <c r="I10" s="118">
        <v>4</v>
      </c>
    </row>
    <row r="11" spans="1:9" ht="15" thickTop="1" thickBot="1" x14ac:dyDescent="0.2">
      <c r="B11" s="118" t="s">
        <v>158</v>
      </c>
      <c r="C11" s="118">
        <v>4</v>
      </c>
      <c r="D11" s="118">
        <v>6</v>
      </c>
      <c r="E11" s="118">
        <v>0</v>
      </c>
      <c r="F11" s="118">
        <v>1</v>
      </c>
      <c r="G11" s="118">
        <v>1</v>
      </c>
      <c r="H11" s="118">
        <v>2</v>
      </c>
      <c r="I11" s="118">
        <v>2</v>
      </c>
    </row>
    <row r="12" spans="1:9" ht="15" thickTop="1" thickBot="1" x14ac:dyDescent="0.2">
      <c r="B12" s="119" t="s">
        <v>192</v>
      </c>
      <c r="C12" s="119">
        <v>200</v>
      </c>
      <c r="D12" s="119"/>
      <c r="E12" s="119"/>
      <c r="F12" s="119"/>
      <c r="G12" s="119"/>
      <c r="H12" s="119"/>
      <c r="I12" s="119"/>
    </row>
    <row r="13" spans="1:9" ht="14" thickTop="1" x14ac:dyDescent="0.15"/>
    <row r="15" spans="1:9" x14ac:dyDescent="0.15">
      <c r="A15" s="123" t="s">
        <v>272</v>
      </c>
    </row>
  </sheetData>
  <phoneticPr fontId="1" type="noConversion"/>
  <pageMargins left="0.78740157499999996" right="0.78740157499999996" top="0.984251969" bottom="0.984251969" header="0.5" footer="0.5"/>
  <pageSetup paperSize="9" orientation="portrait" horizontalDpi="4294967295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N208"/>
  <sheetViews>
    <sheetView zoomScale="90" workbookViewId="0">
      <selection activeCell="M172" sqref="M172:N172"/>
    </sheetView>
  </sheetViews>
  <sheetFormatPr baseColWidth="10" defaultColWidth="8.83203125" defaultRowHeight="13" x14ac:dyDescent="0.15"/>
  <cols>
    <col min="1" max="1" width="28.83203125" customWidth="1"/>
    <col min="2" max="2" width="11.5" customWidth="1"/>
  </cols>
  <sheetData>
    <row r="1" spans="1:14" ht="15" thickTop="1" thickBot="1" x14ac:dyDescent="0.2">
      <c r="A1" s="144" t="s">
        <v>15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6"/>
    </row>
    <row r="2" spans="1:14" ht="15" thickTop="1" thickBot="1" x14ac:dyDescent="0.2">
      <c r="A2" s="147" t="s">
        <v>16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</row>
    <row r="3" spans="1:14" ht="15" thickTop="1" thickBo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" thickTop="1" thickBot="1" x14ac:dyDescent="0.2">
      <c r="A4" s="52" t="s">
        <v>17</v>
      </c>
      <c r="B4" s="150" t="s">
        <v>18</v>
      </c>
      <c r="C4" s="151"/>
      <c r="D4" s="151"/>
      <c r="E4" s="151"/>
      <c r="F4" s="152"/>
      <c r="G4" s="150" t="s">
        <v>10</v>
      </c>
      <c r="H4" s="151"/>
      <c r="I4" s="151"/>
      <c r="J4" s="152"/>
      <c r="K4" s="153"/>
      <c r="L4" s="154"/>
      <c r="M4" s="53" t="s">
        <v>19</v>
      </c>
      <c r="N4" s="35"/>
    </row>
    <row r="5" spans="1:14" ht="14" thickTop="1" x14ac:dyDescent="0.15">
      <c r="A5" s="55"/>
      <c r="B5" s="56"/>
      <c r="C5" s="56"/>
      <c r="D5" s="56"/>
      <c r="E5" s="56"/>
      <c r="F5" s="56"/>
      <c r="G5" s="56"/>
      <c r="H5" s="56"/>
      <c r="I5" s="56"/>
      <c r="J5" s="56"/>
      <c r="K5" s="57"/>
      <c r="L5" s="57"/>
      <c r="M5" s="54"/>
      <c r="N5" s="35"/>
    </row>
    <row r="6" spans="1:14" x14ac:dyDescent="0.15">
      <c r="A6" s="143" t="s">
        <v>33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 ht="16" x14ac:dyDescent="0.2">
      <c r="A7" s="68" t="s">
        <v>115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ht="16" x14ac:dyDescent="0.2">
      <c r="A8" s="68" t="s">
        <v>79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</row>
    <row r="9" spans="1:14" ht="16" x14ac:dyDescent="0.2">
      <c r="A9" s="68" t="s">
        <v>80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</row>
    <row r="10" spans="1:14" ht="18" x14ac:dyDescent="0.25">
      <c r="A10" s="68" t="s">
        <v>81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</row>
    <row r="11" spans="1:14" ht="16" x14ac:dyDescent="0.2">
      <c r="A11" s="68" t="s">
        <v>116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2" spans="1:14" ht="16" x14ac:dyDescent="0.2">
      <c r="A12" s="68" t="s">
        <v>117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</row>
    <row r="13" spans="1:14" ht="18" x14ac:dyDescent="0.25">
      <c r="A13" s="68" t="s">
        <v>118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</row>
    <row r="14" spans="1:14" ht="16" x14ac:dyDescent="0.2">
      <c r="A14" s="68" t="s">
        <v>91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</row>
    <row r="15" spans="1:14" ht="16" x14ac:dyDescent="0.2">
      <c r="A15" s="68" t="s">
        <v>82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  <row r="16" spans="1:14" ht="16" x14ac:dyDescent="0.2">
      <c r="A16" s="68" t="s">
        <v>193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</row>
    <row r="17" spans="1:14" ht="16" x14ac:dyDescent="0.2">
      <c r="A17" s="68" t="s">
        <v>194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</row>
    <row r="18" spans="1:14" ht="16" x14ac:dyDescent="0.2">
      <c r="A18" s="68" t="s">
        <v>195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</row>
    <row r="19" spans="1:14" ht="16" x14ac:dyDescent="0.2">
      <c r="A19" s="68" t="s">
        <v>196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</row>
    <row r="20" spans="1:14" ht="16" x14ac:dyDescent="0.2">
      <c r="A20" s="68" t="s">
        <v>197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</row>
    <row r="21" spans="1:14" ht="16" x14ac:dyDescent="0.2">
      <c r="A21" s="68" t="s">
        <v>85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</row>
    <row r="22" spans="1:14" ht="16" x14ac:dyDescent="0.2">
      <c r="A22" s="68" t="s">
        <v>198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 ht="16" x14ac:dyDescent="0.2">
      <c r="A23" s="68" t="s">
        <v>199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 ht="16" x14ac:dyDescent="0.2">
      <c r="A24" s="68" t="s">
        <v>200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4" ht="16" x14ac:dyDescent="0.2">
      <c r="A25" s="68" t="s">
        <v>201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 ht="16" x14ac:dyDescent="0.2">
      <c r="A26" s="68" t="s">
        <v>202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</row>
    <row r="27" spans="1:14" ht="16" x14ac:dyDescent="0.2">
      <c r="A27" s="68" t="s">
        <v>93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</row>
    <row r="28" spans="1:14" ht="16" x14ac:dyDescent="0.2">
      <c r="A28" s="68" t="s">
        <v>94</v>
      </c>
      <c r="B28" s="68"/>
      <c r="C28" s="68"/>
      <c r="D28" s="68"/>
      <c r="E28" s="68"/>
      <c r="F28" s="68"/>
      <c r="G28" s="68"/>
      <c r="H28" s="68"/>
      <c r="I28" s="67"/>
      <c r="J28" s="67"/>
      <c r="K28" s="67"/>
      <c r="L28" s="67"/>
      <c r="M28" s="67"/>
      <c r="N28" s="67"/>
    </row>
    <row r="29" spans="1:14" ht="16" x14ac:dyDescent="0.2">
      <c r="A29" s="68" t="s">
        <v>203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</row>
    <row r="30" spans="1:14" ht="16" x14ac:dyDescent="0.2">
      <c r="A30" s="68" t="s">
        <v>204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  <row r="31" spans="1:14" x14ac:dyDescent="0.15">
      <c r="A31" s="58" t="s">
        <v>205</v>
      </c>
      <c r="B31" s="58"/>
      <c r="C31" s="58"/>
      <c r="D31" s="58"/>
      <c r="E31" s="58"/>
      <c r="F31" s="58"/>
      <c r="G31" s="58"/>
      <c r="H31" s="58"/>
      <c r="I31" s="58"/>
      <c r="J31" s="58"/>
      <c r="K31" s="67"/>
      <c r="L31" s="67"/>
      <c r="M31" s="67"/>
      <c r="N31" s="67"/>
    </row>
    <row r="32" spans="1:14" ht="16" x14ac:dyDescent="0.2">
      <c r="A32" s="68" t="s">
        <v>98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</row>
    <row r="33" spans="1:14" x14ac:dyDescent="0.15">
      <c r="A33" s="58" t="s">
        <v>99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1:14" ht="16" x14ac:dyDescent="0.2">
      <c r="A34" s="68" t="s">
        <v>206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</row>
    <row r="35" spans="1:14" x14ac:dyDescent="0.15">
      <c r="A35" s="58" t="s">
        <v>207</v>
      </c>
      <c r="B35" s="58"/>
      <c r="C35" s="58"/>
      <c r="D35" s="58"/>
      <c r="E35" s="58"/>
      <c r="F35" s="67"/>
      <c r="G35" s="67"/>
      <c r="H35" s="67"/>
      <c r="I35" s="67"/>
      <c r="J35" s="67"/>
      <c r="K35" s="67"/>
      <c r="L35" s="67"/>
      <c r="M35" s="67"/>
      <c r="N35" s="67"/>
    </row>
    <row r="36" spans="1:14" ht="16" x14ac:dyDescent="0.2">
      <c r="A36" s="68" t="s">
        <v>102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 ht="16" x14ac:dyDescent="0.2">
      <c r="A37" s="68" t="s">
        <v>103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 ht="16" x14ac:dyDescent="0.2">
      <c r="A38" s="68" t="s">
        <v>104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 ht="16" x14ac:dyDescent="0.2">
      <c r="A39" s="68" t="s">
        <v>105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</row>
    <row r="40" spans="1:14" ht="16" x14ac:dyDescent="0.2">
      <c r="A40" s="68" t="s">
        <v>208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</row>
    <row r="41" spans="1:14" ht="16" x14ac:dyDescent="0.2">
      <c r="A41" s="68" t="s">
        <v>107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</row>
    <row r="42" spans="1:14" ht="16" x14ac:dyDescent="0.2">
      <c r="A42" s="68" t="s">
        <v>209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 ht="16" x14ac:dyDescent="0.2">
      <c r="A43" s="68" t="s">
        <v>109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 x14ac:dyDescent="0.15">
      <c r="A44" s="58" t="s">
        <v>110</v>
      </c>
      <c r="B44" s="58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 ht="16" x14ac:dyDescent="0.2">
      <c r="A45" s="68" t="s">
        <v>111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</row>
    <row r="46" spans="1:14" ht="16" x14ac:dyDescent="0.2">
      <c r="A46" s="68" t="s">
        <v>112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</row>
    <row r="47" spans="1:14" ht="16" x14ac:dyDescent="0.2">
      <c r="A47" s="68" t="s">
        <v>113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</row>
    <row r="48" spans="1:14" ht="16" x14ac:dyDescent="0.2">
      <c r="A48" s="68" t="s">
        <v>210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</row>
    <row r="49" spans="1:14" x14ac:dyDescent="0.1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</row>
    <row r="50" spans="1:14" x14ac:dyDescent="0.15">
      <c r="A50" s="105" t="s">
        <v>182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7"/>
    </row>
    <row r="51" spans="1:14" x14ac:dyDescent="0.15">
      <c r="A51" s="105" t="s">
        <v>183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7"/>
    </row>
    <row r="52" spans="1:14" x14ac:dyDescent="0.15">
      <c r="A52" s="105" t="s">
        <v>184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7"/>
    </row>
    <row r="53" spans="1:14" x14ac:dyDescent="0.15">
      <c r="A53" s="105" t="s">
        <v>211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7"/>
    </row>
    <row r="54" spans="1:14" x14ac:dyDescent="0.15">
      <c r="A54" s="105" t="s">
        <v>186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7"/>
    </row>
    <row r="55" spans="1:14" ht="14" thickBot="1" x14ac:dyDescent="0.2"/>
    <row r="56" spans="1:14" ht="15" thickTop="1" thickBot="1" x14ac:dyDescent="0.2">
      <c r="C56" s="141" t="s">
        <v>11</v>
      </c>
      <c r="D56" s="142"/>
      <c r="E56" s="141" t="s">
        <v>12</v>
      </c>
      <c r="F56" s="142"/>
      <c r="G56" s="141" t="s">
        <v>2</v>
      </c>
      <c r="H56" s="142"/>
      <c r="I56" s="141" t="s">
        <v>13</v>
      </c>
      <c r="J56" s="142"/>
      <c r="K56" s="141" t="s">
        <v>3</v>
      </c>
      <c r="L56" s="142"/>
      <c r="M56" s="141" t="s">
        <v>14</v>
      </c>
      <c r="N56" s="142"/>
    </row>
    <row r="57" spans="1:14" ht="14" thickTop="1" x14ac:dyDescent="0.15">
      <c r="A57" s="62" t="s">
        <v>0</v>
      </c>
      <c r="B57" s="61" t="s">
        <v>1</v>
      </c>
      <c r="C57" s="10" t="s">
        <v>5</v>
      </c>
      <c r="D57" s="24" t="s">
        <v>6</v>
      </c>
      <c r="E57" s="25" t="s">
        <v>5</v>
      </c>
      <c r="F57" s="26" t="s">
        <v>6</v>
      </c>
      <c r="G57" s="27" t="s">
        <v>5</v>
      </c>
      <c r="H57" s="28" t="s">
        <v>6</v>
      </c>
      <c r="I57" s="29" t="s">
        <v>5</v>
      </c>
      <c r="J57" s="30" t="s">
        <v>6</v>
      </c>
      <c r="K57" s="31" t="s">
        <v>5</v>
      </c>
      <c r="L57" s="32" t="s">
        <v>6</v>
      </c>
      <c r="M57" s="33" t="s">
        <v>5</v>
      </c>
      <c r="N57" s="34" t="s">
        <v>6</v>
      </c>
    </row>
    <row r="58" spans="1:14" x14ac:dyDescent="0.15">
      <c r="A58" s="37" t="s">
        <v>157</v>
      </c>
      <c r="B58" s="2">
        <v>0</v>
      </c>
      <c r="C58" s="10">
        <v>0.09</v>
      </c>
      <c r="D58" s="24">
        <f>B58*C58</f>
        <v>0</v>
      </c>
      <c r="E58" s="25">
        <v>0.02</v>
      </c>
      <c r="F58" s="26">
        <f>B58*E58</f>
        <v>0</v>
      </c>
      <c r="G58" s="27">
        <v>0.01</v>
      </c>
      <c r="H58" s="28">
        <f>B58*G58</f>
        <v>0</v>
      </c>
      <c r="I58" s="29">
        <v>0.01</v>
      </c>
      <c r="J58" s="30">
        <f>B58*I58</f>
        <v>0</v>
      </c>
      <c r="K58" s="31">
        <v>0.01</v>
      </c>
      <c r="L58" s="32">
        <f>B58*K58</f>
        <v>0</v>
      </c>
      <c r="M58" s="33">
        <v>0.01</v>
      </c>
      <c r="N58" s="34">
        <f>B58*M58</f>
        <v>0</v>
      </c>
    </row>
    <row r="59" spans="1:14" x14ac:dyDescent="0.15">
      <c r="A59" s="37" t="s">
        <v>158</v>
      </c>
      <c r="B59" s="2">
        <v>0</v>
      </c>
      <c r="C59" s="10">
        <v>0.99</v>
      </c>
      <c r="D59" s="24">
        <f t="shared" ref="D59:D83" si="0">B59*C59</f>
        <v>0</v>
      </c>
      <c r="E59" s="25">
        <v>0.35</v>
      </c>
      <c r="F59" s="26">
        <f t="shared" ref="F59:F83" si="1">B59*E59</f>
        <v>0</v>
      </c>
      <c r="G59" s="27">
        <v>0.1</v>
      </c>
      <c r="H59" s="28">
        <f t="shared" ref="H59:H83" si="2">B59*G59</f>
        <v>0</v>
      </c>
      <c r="I59" s="29">
        <v>0.02</v>
      </c>
      <c r="J59" s="30">
        <f t="shared" ref="J59:J83" si="3">B59*I59</f>
        <v>0</v>
      </c>
      <c r="K59" s="31">
        <v>0.01</v>
      </c>
      <c r="L59" s="32">
        <f t="shared" ref="L59:L83" si="4">B59*K59</f>
        <v>0</v>
      </c>
      <c r="M59" s="33">
        <v>0.01</v>
      </c>
      <c r="N59" s="34">
        <f t="shared" ref="N59:N83" si="5">B59*M59</f>
        <v>0</v>
      </c>
    </row>
    <row r="60" spans="1:14" x14ac:dyDescent="0.15">
      <c r="A60" s="37" t="s">
        <v>159</v>
      </c>
      <c r="B60" s="2">
        <v>0</v>
      </c>
      <c r="C60" s="10">
        <v>0.38</v>
      </c>
      <c r="D60" s="24">
        <f t="shared" si="0"/>
        <v>0</v>
      </c>
      <c r="E60" s="25">
        <v>0.96</v>
      </c>
      <c r="F60" s="26">
        <f t="shared" si="1"/>
        <v>0</v>
      </c>
      <c r="G60" s="27">
        <v>0.36</v>
      </c>
      <c r="H60" s="28">
        <f t="shared" si="2"/>
        <v>0</v>
      </c>
      <c r="I60" s="29">
        <v>0.11</v>
      </c>
      <c r="J60" s="30">
        <f t="shared" si="3"/>
        <v>0</v>
      </c>
      <c r="K60" s="31">
        <v>0.02</v>
      </c>
      <c r="L60" s="32">
        <f t="shared" si="4"/>
        <v>0</v>
      </c>
      <c r="M60" s="33">
        <v>0.01</v>
      </c>
      <c r="N60" s="34">
        <f t="shared" si="5"/>
        <v>0</v>
      </c>
    </row>
    <row r="61" spans="1:14" x14ac:dyDescent="0.15">
      <c r="A61" s="37" t="s">
        <v>160</v>
      </c>
      <c r="B61" s="2">
        <v>0</v>
      </c>
      <c r="C61" s="10">
        <v>0.06</v>
      </c>
      <c r="D61" s="24">
        <f t="shared" si="0"/>
        <v>0</v>
      </c>
      <c r="E61" s="25">
        <v>0.28000000000000003</v>
      </c>
      <c r="F61" s="26">
        <f t="shared" si="1"/>
        <v>0</v>
      </c>
      <c r="G61" s="27">
        <v>0.92</v>
      </c>
      <c r="H61" s="28">
        <f t="shared" si="2"/>
        <v>0</v>
      </c>
      <c r="I61" s="29">
        <v>0.63</v>
      </c>
      <c r="J61" s="30">
        <f t="shared" si="3"/>
        <v>0</v>
      </c>
      <c r="K61" s="31">
        <v>0.26</v>
      </c>
      <c r="L61" s="32">
        <f t="shared" si="4"/>
        <v>0</v>
      </c>
      <c r="M61" s="33">
        <v>0.05</v>
      </c>
      <c r="N61" s="34">
        <f t="shared" si="5"/>
        <v>0</v>
      </c>
    </row>
    <row r="62" spans="1:14" x14ac:dyDescent="0.15">
      <c r="A62" s="37" t="s">
        <v>161</v>
      </c>
      <c r="B62" s="2">
        <v>0</v>
      </c>
      <c r="C62" s="10">
        <v>0.01</v>
      </c>
      <c r="D62" s="24">
        <f t="shared" si="0"/>
        <v>0</v>
      </c>
      <c r="E62" s="25">
        <v>7.0000000000000007E-2</v>
      </c>
      <c r="F62" s="26">
        <f t="shared" si="1"/>
        <v>0</v>
      </c>
      <c r="G62" s="27">
        <v>0.44</v>
      </c>
      <c r="H62" s="28">
        <f t="shared" si="2"/>
        <v>0</v>
      </c>
      <c r="I62" s="29">
        <v>0.94</v>
      </c>
      <c r="J62" s="30">
        <f t="shared" si="3"/>
        <v>0</v>
      </c>
      <c r="K62" s="31">
        <v>0.3</v>
      </c>
      <c r="L62" s="32">
        <f t="shared" si="4"/>
        <v>0</v>
      </c>
      <c r="M62" s="33">
        <v>0.12</v>
      </c>
      <c r="N62" s="34">
        <f t="shared" si="5"/>
        <v>0</v>
      </c>
    </row>
    <row r="63" spans="1:14" x14ac:dyDescent="0.15">
      <c r="A63" s="37" t="s">
        <v>162</v>
      </c>
      <c r="B63" s="2">
        <v>0</v>
      </c>
      <c r="C63" s="10">
        <v>0.01</v>
      </c>
      <c r="D63" s="24">
        <f t="shared" si="0"/>
        <v>0</v>
      </c>
      <c r="E63" s="25">
        <v>0.05</v>
      </c>
      <c r="F63" s="26">
        <f t="shared" si="1"/>
        <v>0</v>
      </c>
      <c r="G63" s="27">
        <v>0.25</v>
      </c>
      <c r="H63" s="28">
        <f t="shared" si="2"/>
        <v>0</v>
      </c>
      <c r="I63" s="29">
        <v>0.72</v>
      </c>
      <c r="J63" s="30">
        <f t="shared" si="3"/>
        <v>0</v>
      </c>
      <c r="K63" s="31">
        <v>0.95</v>
      </c>
      <c r="L63" s="32">
        <f t="shared" si="4"/>
        <v>0</v>
      </c>
      <c r="M63" s="33">
        <v>0.76</v>
      </c>
      <c r="N63" s="34">
        <f t="shared" si="5"/>
        <v>0</v>
      </c>
    </row>
    <row r="64" spans="1:14" x14ac:dyDescent="0.15">
      <c r="A64" s="37" t="s">
        <v>163</v>
      </c>
      <c r="B64" s="2">
        <v>0</v>
      </c>
      <c r="C64" s="10">
        <v>0.01</v>
      </c>
      <c r="D64" s="24">
        <f t="shared" si="0"/>
        <v>0</v>
      </c>
      <c r="E64" s="25">
        <v>0.01</v>
      </c>
      <c r="F64" s="26">
        <f t="shared" si="1"/>
        <v>0</v>
      </c>
      <c r="G64" s="27">
        <v>0.04</v>
      </c>
      <c r="H64" s="28">
        <f t="shared" si="2"/>
        <v>0</v>
      </c>
      <c r="I64" s="29">
        <v>0.15</v>
      </c>
      <c r="J64" s="30">
        <f t="shared" si="3"/>
        <v>0</v>
      </c>
      <c r="K64" s="31">
        <v>0.47</v>
      </c>
      <c r="L64" s="32">
        <f t="shared" si="4"/>
        <v>0</v>
      </c>
      <c r="M64" s="33">
        <v>0.86</v>
      </c>
      <c r="N64" s="34">
        <f t="shared" si="5"/>
        <v>0</v>
      </c>
    </row>
    <row r="65" spans="1:14" x14ac:dyDescent="0.15">
      <c r="A65" s="37" t="s">
        <v>164</v>
      </c>
      <c r="B65" s="2">
        <v>0</v>
      </c>
      <c r="C65" s="10">
        <v>0.8</v>
      </c>
      <c r="D65" s="24">
        <f>B65*C65</f>
        <v>0</v>
      </c>
      <c r="E65" s="25">
        <v>0.57999999999999996</v>
      </c>
      <c r="F65" s="26">
        <f>B65*E65</f>
        <v>0</v>
      </c>
      <c r="G65" s="27">
        <v>0.27</v>
      </c>
      <c r="H65" s="28">
        <f>B65*G65</f>
        <v>0</v>
      </c>
      <c r="I65" s="29">
        <v>0.14000000000000001</v>
      </c>
      <c r="J65" s="30">
        <f>B65*I65</f>
        <v>0</v>
      </c>
      <c r="K65" s="31">
        <v>0.12</v>
      </c>
      <c r="L65" s="32">
        <f>B65*K65</f>
        <v>0</v>
      </c>
      <c r="M65" s="33">
        <v>0.1</v>
      </c>
      <c r="N65" s="34">
        <f>B65*M65</f>
        <v>0</v>
      </c>
    </row>
    <row r="66" spans="1:14" x14ac:dyDescent="0.15">
      <c r="A66" s="37" t="s">
        <v>165</v>
      </c>
      <c r="B66" s="2">
        <v>0</v>
      </c>
      <c r="C66" s="10">
        <v>0.98</v>
      </c>
      <c r="D66" s="24">
        <f>B66*C66</f>
        <v>0</v>
      </c>
      <c r="E66" s="25">
        <v>0.88</v>
      </c>
      <c r="F66" s="26">
        <f>B66*E66</f>
        <v>0</v>
      </c>
      <c r="G66" s="27">
        <v>0.52</v>
      </c>
      <c r="H66" s="28">
        <f>B66*G66</f>
        <v>0</v>
      </c>
      <c r="I66" s="29">
        <v>0.21</v>
      </c>
      <c r="J66" s="30">
        <f>B66*I66</f>
        <v>0</v>
      </c>
      <c r="K66" s="31">
        <v>0.16</v>
      </c>
      <c r="L66" s="32">
        <f>B66*K66</f>
        <v>0</v>
      </c>
      <c r="M66" s="33">
        <v>0.14000000000000001</v>
      </c>
      <c r="N66" s="34">
        <f>B66*M66</f>
        <v>0</v>
      </c>
    </row>
    <row r="67" spans="1:14" x14ac:dyDescent="0.15">
      <c r="A67" s="37" t="s">
        <v>166</v>
      </c>
      <c r="B67" s="2">
        <v>0</v>
      </c>
      <c r="C67" s="10">
        <v>0.78</v>
      </c>
      <c r="D67" s="24">
        <f>B67*C67</f>
        <v>0</v>
      </c>
      <c r="E67" s="25">
        <v>0.98</v>
      </c>
      <c r="F67" s="26">
        <f>B67*E67</f>
        <v>0</v>
      </c>
      <c r="G67" s="27">
        <v>0.68</v>
      </c>
      <c r="H67" s="28">
        <f>B67*G67</f>
        <v>0</v>
      </c>
      <c r="I67" s="29">
        <v>0.27</v>
      </c>
      <c r="J67" s="30">
        <f>B67*I67</f>
        <v>0</v>
      </c>
      <c r="K67" s="31">
        <v>0.16</v>
      </c>
      <c r="L67" s="32">
        <f>B67*K67</f>
        <v>0</v>
      </c>
      <c r="M67" s="33">
        <v>0.12</v>
      </c>
      <c r="N67" s="34">
        <f>B67*M67</f>
        <v>0</v>
      </c>
    </row>
    <row r="68" spans="1:14" x14ac:dyDescent="0.15">
      <c r="A68" s="37" t="s">
        <v>167</v>
      </c>
      <c r="B68" s="2">
        <v>0</v>
      </c>
      <c r="C68" s="10">
        <v>0.78</v>
      </c>
      <c r="D68" s="24">
        <f>B68*C68</f>
        <v>0</v>
      </c>
      <c r="E68" s="25">
        <v>0.98</v>
      </c>
      <c r="F68" s="26">
        <f>B68*E68</f>
        <v>0</v>
      </c>
      <c r="G68" s="27">
        <v>0.95</v>
      </c>
      <c r="H68" s="28">
        <f>B68*G68</f>
        <v>0</v>
      </c>
      <c r="I68" s="29">
        <v>0.53</v>
      </c>
      <c r="J68" s="30">
        <f>B68*I68</f>
        <v>0</v>
      </c>
      <c r="K68" s="31">
        <v>0.32</v>
      </c>
      <c r="L68" s="32">
        <f>B68*K68</f>
        <v>0</v>
      </c>
      <c r="M68" s="33">
        <v>0.27</v>
      </c>
      <c r="N68" s="34">
        <f>B68*M68</f>
        <v>0</v>
      </c>
    </row>
    <row r="69" spans="1:14" x14ac:dyDescent="0.15">
      <c r="A69" s="37" t="s">
        <v>188</v>
      </c>
      <c r="B69" s="2">
        <v>0</v>
      </c>
      <c r="C69" s="10">
        <v>0.67</v>
      </c>
      <c r="D69" s="24">
        <f>B69*C69</f>
        <v>0</v>
      </c>
      <c r="E69" s="25">
        <v>1</v>
      </c>
      <c r="F69" s="26">
        <f>B69*E69</f>
        <v>0</v>
      </c>
      <c r="G69" s="27">
        <v>0.98</v>
      </c>
      <c r="H69" s="28">
        <f>B69*G69</f>
        <v>0</v>
      </c>
      <c r="I69" s="29">
        <v>0.93</v>
      </c>
      <c r="J69" s="30">
        <f>B69*I69</f>
        <v>0</v>
      </c>
      <c r="K69" s="31">
        <v>0.98</v>
      </c>
      <c r="L69" s="32">
        <f>B69*K69</f>
        <v>0</v>
      </c>
      <c r="M69" s="33">
        <v>0.96</v>
      </c>
      <c r="N69" s="34">
        <f>B69*M69</f>
        <v>0</v>
      </c>
    </row>
    <row r="70" spans="1:14" x14ac:dyDescent="0.15">
      <c r="A70" s="36" t="s">
        <v>168</v>
      </c>
      <c r="B70" s="2">
        <v>0</v>
      </c>
      <c r="C70" s="10">
        <v>0.25</v>
      </c>
      <c r="D70" s="24">
        <f t="shared" si="0"/>
        <v>0</v>
      </c>
      <c r="E70" s="25">
        <v>0.3</v>
      </c>
      <c r="F70" s="26">
        <f t="shared" si="1"/>
        <v>0</v>
      </c>
      <c r="G70" s="27">
        <v>0.33</v>
      </c>
      <c r="H70" s="28">
        <f t="shared" si="2"/>
        <v>0</v>
      </c>
      <c r="I70" s="29">
        <v>0.22</v>
      </c>
      <c r="J70" s="30">
        <f t="shared" si="3"/>
        <v>0</v>
      </c>
      <c r="K70" s="31">
        <v>0.2</v>
      </c>
      <c r="L70" s="32">
        <f t="shared" si="4"/>
        <v>0</v>
      </c>
      <c r="M70" s="33">
        <v>0.21</v>
      </c>
      <c r="N70" s="34">
        <f t="shared" si="5"/>
        <v>0</v>
      </c>
    </row>
    <row r="71" spans="1:14" x14ac:dyDescent="0.15">
      <c r="A71" s="36" t="s">
        <v>169</v>
      </c>
      <c r="B71" s="2">
        <v>0</v>
      </c>
      <c r="C71" s="10">
        <v>0.25</v>
      </c>
      <c r="D71" s="24">
        <f t="shared" si="0"/>
        <v>0</v>
      </c>
      <c r="E71" s="25">
        <v>0.3</v>
      </c>
      <c r="F71" s="26">
        <f t="shared" si="1"/>
        <v>0</v>
      </c>
      <c r="G71" s="27">
        <v>0.33</v>
      </c>
      <c r="H71" s="28">
        <f t="shared" si="2"/>
        <v>0</v>
      </c>
      <c r="I71" s="29">
        <v>0.22</v>
      </c>
      <c r="J71" s="30">
        <f t="shared" si="3"/>
        <v>0</v>
      </c>
      <c r="K71" s="31">
        <v>0.2</v>
      </c>
      <c r="L71" s="32">
        <f t="shared" si="4"/>
        <v>0</v>
      </c>
      <c r="M71" s="33">
        <v>0.21</v>
      </c>
      <c r="N71" s="34">
        <f t="shared" si="5"/>
        <v>0</v>
      </c>
    </row>
    <row r="72" spans="1:14" x14ac:dyDescent="0.15">
      <c r="A72" s="36" t="s">
        <v>170</v>
      </c>
      <c r="B72" s="2">
        <v>0</v>
      </c>
      <c r="C72" s="10">
        <v>0.35</v>
      </c>
      <c r="D72" s="24">
        <f t="shared" si="0"/>
        <v>0</v>
      </c>
      <c r="E72" s="25">
        <v>0.38</v>
      </c>
      <c r="F72" s="26">
        <f t="shared" si="1"/>
        <v>0</v>
      </c>
      <c r="G72" s="27">
        <v>0.32</v>
      </c>
      <c r="H72" s="28">
        <f t="shared" si="2"/>
        <v>0</v>
      </c>
      <c r="I72" s="29">
        <v>0.28000000000000003</v>
      </c>
      <c r="J72" s="30">
        <f t="shared" si="3"/>
        <v>0</v>
      </c>
      <c r="K72" s="31">
        <v>0.22</v>
      </c>
      <c r="L72" s="32">
        <f t="shared" si="4"/>
        <v>0</v>
      </c>
      <c r="M72" s="33">
        <v>0.2</v>
      </c>
      <c r="N72" s="34">
        <f t="shared" si="5"/>
        <v>0</v>
      </c>
    </row>
    <row r="73" spans="1:14" x14ac:dyDescent="0.15">
      <c r="A73" s="36" t="s">
        <v>171</v>
      </c>
      <c r="B73" s="2">
        <v>0</v>
      </c>
      <c r="C73" s="10">
        <v>0.35</v>
      </c>
      <c r="D73" s="24">
        <f t="shared" si="0"/>
        <v>0</v>
      </c>
      <c r="E73" s="25">
        <v>0.38</v>
      </c>
      <c r="F73" s="26">
        <f t="shared" si="1"/>
        <v>0</v>
      </c>
      <c r="G73" s="27">
        <v>0.32</v>
      </c>
      <c r="H73" s="28">
        <f t="shared" si="2"/>
        <v>0</v>
      </c>
      <c r="I73" s="29">
        <v>0.28000000000000003</v>
      </c>
      <c r="J73" s="30">
        <f t="shared" si="3"/>
        <v>0</v>
      </c>
      <c r="K73" s="31">
        <v>0.22</v>
      </c>
      <c r="L73" s="32">
        <f t="shared" si="4"/>
        <v>0</v>
      </c>
      <c r="M73" s="33">
        <v>0.2</v>
      </c>
      <c r="N73" s="34">
        <f t="shared" si="5"/>
        <v>0</v>
      </c>
    </row>
    <row r="74" spans="1:14" x14ac:dyDescent="0.15">
      <c r="A74" s="36" t="s">
        <v>172</v>
      </c>
      <c r="B74" s="2">
        <v>0</v>
      </c>
      <c r="C74" s="10">
        <v>0.23</v>
      </c>
      <c r="D74" s="24">
        <f t="shared" si="0"/>
        <v>0</v>
      </c>
      <c r="E74" s="25">
        <v>0.24</v>
      </c>
      <c r="F74" s="26">
        <f t="shared" si="1"/>
        <v>0</v>
      </c>
      <c r="G74" s="27">
        <v>0.35</v>
      </c>
      <c r="H74" s="28">
        <f t="shared" si="2"/>
        <v>0</v>
      </c>
      <c r="I74" s="29">
        <v>0.23</v>
      </c>
      <c r="J74" s="30">
        <f t="shared" si="3"/>
        <v>0</v>
      </c>
      <c r="K74" s="31">
        <v>0.2</v>
      </c>
      <c r="L74" s="32">
        <f t="shared" si="4"/>
        <v>0</v>
      </c>
      <c r="M74" s="33">
        <v>0.2</v>
      </c>
      <c r="N74" s="34">
        <f t="shared" si="5"/>
        <v>0</v>
      </c>
    </row>
    <row r="75" spans="1:14" x14ac:dyDescent="0.15">
      <c r="A75" s="36" t="s">
        <v>173</v>
      </c>
      <c r="B75" s="2">
        <v>0</v>
      </c>
      <c r="C75" s="10">
        <v>0.23</v>
      </c>
      <c r="D75" s="24">
        <f t="shared" si="0"/>
        <v>0</v>
      </c>
      <c r="E75" s="25">
        <v>0.24</v>
      </c>
      <c r="F75" s="26">
        <f t="shared" si="1"/>
        <v>0</v>
      </c>
      <c r="G75" s="27">
        <v>0.35</v>
      </c>
      <c r="H75" s="28">
        <f t="shared" si="2"/>
        <v>0</v>
      </c>
      <c r="I75" s="29">
        <v>0.23</v>
      </c>
      <c r="J75" s="30">
        <f t="shared" si="3"/>
        <v>0</v>
      </c>
      <c r="K75" s="31">
        <v>0.2</v>
      </c>
      <c r="L75" s="32">
        <f t="shared" si="4"/>
        <v>0</v>
      </c>
      <c r="M75" s="33">
        <v>0.2</v>
      </c>
      <c r="N75" s="34">
        <f t="shared" si="5"/>
        <v>0</v>
      </c>
    </row>
    <row r="76" spans="1:14" x14ac:dyDescent="0.15">
      <c r="A76" s="36" t="s">
        <v>174</v>
      </c>
      <c r="B76" s="2">
        <v>0</v>
      </c>
      <c r="C76" s="10">
        <v>0.23</v>
      </c>
      <c r="D76" s="24">
        <f t="shared" si="0"/>
        <v>0</v>
      </c>
      <c r="E76" s="25">
        <v>0.24</v>
      </c>
      <c r="F76" s="26">
        <f t="shared" si="1"/>
        <v>0</v>
      </c>
      <c r="G76" s="27">
        <v>0.35</v>
      </c>
      <c r="H76" s="28">
        <f t="shared" si="2"/>
        <v>0</v>
      </c>
      <c r="I76" s="29">
        <v>0.23</v>
      </c>
      <c r="J76" s="30">
        <f t="shared" si="3"/>
        <v>0</v>
      </c>
      <c r="K76" s="31">
        <v>0.2</v>
      </c>
      <c r="L76" s="32">
        <f t="shared" si="4"/>
        <v>0</v>
      </c>
      <c r="M76" s="33">
        <v>0.2</v>
      </c>
      <c r="N76" s="34">
        <f t="shared" si="5"/>
        <v>0</v>
      </c>
    </row>
    <row r="77" spans="1:14" x14ac:dyDescent="0.15">
      <c r="A77" s="36" t="s">
        <v>175</v>
      </c>
      <c r="B77" s="2">
        <v>0</v>
      </c>
      <c r="C77" s="10">
        <v>0.12</v>
      </c>
      <c r="D77" s="24">
        <f t="shared" si="0"/>
        <v>0</v>
      </c>
      <c r="E77" s="25">
        <v>0.1</v>
      </c>
      <c r="F77" s="26">
        <f t="shared" si="1"/>
        <v>0</v>
      </c>
      <c r="G77" s="27">
        <v>0.14000000000000001</v>
      </c>
      <c r="H77" s="28">
        <f t="shared" si="2"/>
        <v>0</v>
      </c>
      <c r="I77" s="29">
        <v>0.22</v>
      </c>
      <c r="J77" s="30">
        <f t="shared" si="3"/>
        <v>0</v>
      </c>
      <c r="K77" s="31">
        <v>0.06</v>
      </c>
      <c r="L77" s="32">
        <f t="shared" si="4"/>
        <v>0</v>
      </c>
      <c r="M77" s="33">
        <v>0.12</v>
      </c>
      <c r="N77" s="34">
        <f t="shared" si="5"/>
        <v>0</v>
      </c>
    </row>
    <row r="78" spans="1:14" x14ac:dyDescent="0.15">
      <c r="A78" s="36" t="s">
        <v>176</v>
      </c>
      <c r="B78" s="2">
        <v>0</v>
      </c>
      <c r="C78" s="10">
        <v>0.12</v>
      </c>
      <c r="D78" s="24">
        <f t="shared" si="0"/>
        <v>0</v>
      </c>
      <c r="E78" s="25">
        <v>0.1</v>
      </c>
      <c r="F78" s="26">
        <f t="shared" si="1"/>
        <v>0</v>
      </c>
      <c r="G78" s="27">
        <v>0.14000000000000001</v>
      </c>
      <c r="H78" s="28">
        <f t="shared" si="2"/>
        <v>0</v>
      </c>
      <c r="I78" s="29">
        <v>0.22</v>
      </c>
      <c r="J78" s="30">
        <f t="shared" si="3"/>
        <v>0</v>
      </c>
      <c r="K78" s="31">
        <v>0.06</v>
      </c>
      <c r="L78" s="32">
        <f t="shared" si="4"/>
        <v>0</v>
      </c>
      <c r="M78" s="33">
        <v>0.12</v>
      </c>
      <c r="N78" s="34">
        <f t="shared" si="5"/>
        <v>0</v>
      </c>
    </row>
    <row r="79" spans="1:14" x14ac:dyDescent="0.15">
      <c r="A79" s="36" t="s">
        <v>177</v>
      </c>
      <c r="B79" s="2">
        <v>0</v>
      </c>
      <c r="C79" s="10">
        <v>0.12</v>
      </c>
      <c r="D79" s="24">
        <f t="shared" si="0"/>
        <v>0</v>
      </c>
      <c r="E79" s="25">
        <v>0.1</v>
      </c>
      <c r="F79" s="26">
        <f t="shared" si="1"/>
        <v>0</v>
      </c>
      <c r="G79" s="27">
        <v>0.14000000000000001</v>
      </c>
      <c r="H79" s="28">
        <f t="shared" si="2"/>
        <v>0</v>
      </c>
      <c r="I79" s="29">
        <v>0.22</v>
      </c>
      <c r="J79" s="30">
        <f t="shared" si="3"/>
        <v>0</v>
      </c>
      <c r="K79" s="31">
        <v>0.06</v>
      </c>
      <c r="L79" s="32">
        <f t="shared" si="4"/>
        <v>0</v>
      </c>
      <c r="M79" s="33">
        <v>0.12</v>
      </c>
      <c r="N79" s="34">
        <f t="shared" si="5"/>
        <v>0</v>
      </c>
    </row>
    <row r="80" spans="1:14" x14ac:dyDescent="0.15">
      <c r="A80" s="36" t="s">
        <v>178</v>
      </c>
      <c r="B80" s="2">
        <v>0</v>
      </c>
      <c r="C80" s="10">
        <v>0.12</v>
      </c>
      <c r="D80" s="24">
        <f t="shared" si="0"/>
        <v>0</v>
      </c>
      <c r="E80" s="25">
        <v>0.1</v>
      </c>
      <c r="F80" s="26">
        <f t="shared" si="1"/>
        <v>0</v>
      </c>
      <c r="G80" s="27">
        <v>0.14000000000000001</v>
      </c>
      <c r="H80" s="28">
        <f t="shared" si="2"/>
        <v>0</v>
      </c>
      <c r="I80" s="29">
        <v>0.22</v>
      </c>
      <c r="J80" s="30">
        <f t="shared" si="3"/>
        <v>0</v>
      </c>
      <c r="K80" s="31">
        <v>0.06</v>
      </c>
      <c r="L80" s="32">
        <f t="shared" si="4"/>
        <v>0</v>
      </c>
      <c r="M80" s="33">
        <v>0.12</v>
      </c>
      <c r="N80" s="34">
        <f t="shared" si="5"/>
        <v>0</v>
      </c>
    </row>
    <row r="81" spans="1:14" x14ac:dyDescent="0.15">
      <c r="A81" s="36" t="s">
        <v>179</v>
      </c>
      <c r="B81" s="2">
        <v>0</v>
      </c>
      <c r="C81" s="10">
        <v>0.11</v>
      </c>
      <c r="D81" s="24">
        <f t="shared" si="0"/>
        <v>0</v>
      </c>
      <c r="E81" s="25">
        <v>0.11</v>
      </c>
      <c r="F81" s="26">
        <f t="shared" si="1"/>
        <v>0</v>
      </c>
      <c r="G81" s="27">
        <v>0.15</v>
      </c>
      <c r="H81" s="28">
        <f t="shared" si="2"/>
        <v>0</v>
      </c>
      <c r="I81" s="29">
        <v>0.22</v>
      </c>
      <c r="J81" s="30">
        <f t="shared" si="3"/>
        <v>0</v>
      </c>
      <c r="K81" s="31">
        <v>0.05</v>
      </c>
      <c r="L81" s="32">
        <f t="shared" si="4"/>
        <v>0</v>
      </c>
      <c r="M81" s="33">
        <v>0.12</v>
      </c>
      <c r="N81" s="34">
        <f t="shared" si="5"/>
        <v>0</v>
      </c>
    </row>
    <row r="82" spans="1:14" x14ac:dyDescent="0.15">
      <c r="A82" s="36" t="s">
        <v>180</v>
      </c>
      <c r="B82" s="2">
        <v>0</v>
      </c>
      <c r="C82" s="10">
        <v>0.08</v>
      </c>
      <c r="D82" s="24">
        <f t="shared" si="0"/>
        <v>0</v>
      </c>
      <c r="E82" s="25">
        <v>0.1</v>
      </c>
      <c r="F82" s="26">
        <f t="shared" si="1"/>
        <v>0</v>
      </c>
      <c r="G82" s="27">
        <v>0.12</v>
      </c>
      <c r="H82" s="28">
        <f t="shared" si="2"/>
        <v>0</v>
      </c>
      <c r="I82" s="29">
        <v>0.17</v>
      </c>
      <c r="J82" s="30">
        <f t="shared" si="3"/>
        <v>0</v>
      </c>
      <c r="K82" s="31">
        <v>0.06</v>
      </c>
      <c r="L82" s="32">
        <f t="shared" si="4"/>
        <v>0</v>
      </c>
      <c r="M82" s="33">
        <v>0.13</v>
      </c>
      <c r="N82" s="34">
        <f t="shared" si="5"/>
        <v>0</v>
      </c>
    </row>
    <row r="83" spans="1:14" x14ac:dyDescent="0.15">
      <c r="A83" s="36" t="s">
        <v>181</v>
      </c>
      <c r="B83" s="2">
        <v>0</v>
      </c>
      <c r="C83" s="10">
        <v>7.0000000000000007E-2</v>
      </c>
      <c r="D83" s="24">
        <f t="shared" si="0"/>
        <v>0</v>
      </c>
      <c r="E83" s="25">
        <v>0.12</v>
      </c>
      <c r="F83" s="26">
        <f t="shared" si="1"/>
        <v>0</v>
      </c>
      <c r="G83" s="27">
        <v>0.11</v>
      </c>
      <c r="H83" s="28">
        <f t="shared" si="2"/>
        <v>0</v>
      </c>
      <c r="I83" s="29">
        <v>0.15</v>
      </c>
      <c r="J83" s="30">
        <f t="shared" si="3"/>
        <v>0</v>
      </c>
      <c r="K83" s="31">
        <v>0.09</v>
      </c>
      <c r="L83" s="32">
        <f t="shared" si="4"/>
        <v>0</v>
      </c>
      <c r="M83" s="33">
        <v>0.14000000000000001</v>
      </c>
      <c r="N83" s="34">
        <f t="shared" si="5"/>
        <v>0</v>
      </c>
    </row>
    <row r="84" spans="1:14" x14ac:dyDescent="0.15">
      <c r="A84" s="1" t="s">
        <v>34</v>
      </c>
      <c r="B84" s="2">
        <v>0</v>
      </c>
      <c r="C84" s="3">
        <v>0.2</v>
      </c>
      <c r="D84" s="15">
        <f>B84*C84</f>
        <v>0</v>
      </c>
      <c r="E84" s="4">
        <v>0.15</v>
      </c>
      <c r="F84" s="16">
        <f>B84*E84</f>
        <v>0</v>
      </c>
      <c r="G84" s="17">
        <v>0.1</v>
      </c>
      <c r="H84" s="11">
        <f>B84*G84</f>
        <v>0</v>
      </c>
      <c r="I84" s="12">
        <v>0.08</v>
      </c>
      <c r="J84" s="30">
        <f>B84*I84</f>
        <v>0</v>
      </c>
      <c r="K84" s="13">
        <v>0.08</v>
      </c>
      <c r="L84" s="19">
        <f>B84*K84</f>
        <v>0</v>
      </c>
      <c r="M84" s="14">
        <v>0.05</v>
      </c>
      <c r="N84" s="20">
        <f>B84*M84</f>
        <v>0</v>
      </c>
    </row>
    <row r="85" spans="1:14" x14ac:dyDescent="0.15">
      <c r="A85" s="1" t="s">
        <v>35</v>
      </c>
      <c r="B85" s="2">
        <v>0</v>
      </c>
      <c r="C85" s="3">
        <v>0.15</v>
      </c>
      <c r="D85" s="15">
        <f t="shared" ref="D85:D148" si="6">B85*C85</f>
        <v>0</v>
      </c>
      <c r="E85" s="4">
        <v>0.11</v>
      </c>
      <c r="F85" s="16">
        <f t="shared" ref="F85:F148" si="7">B85*E85</f>
        <v>0</v>
      </c>
      <c r="G85" s="17">
        <v>0.1</v>
      </c>
      <c r="H85" s="11">
        <f t="shared" ref="H85:H148" si="8">B85*G85</f>
        <v>0</v>
      </c>
      <c r="I85" s="12">
        <v>7.0000000000000007E-2</v>
      </c>
      <c r="J85" s="30">
        <f t="shared" ref="J85:J148" si="9">B85*I85</f>
        <v>0</v>
      </c>
      <c r="K85" s="13">
        <v>0.06</v>
      </c>
      <c r="L85" s="19">
        <f t="shared" ref="L85:L148" si="10">B85*K85</f>
        <v>0</v>
      </c>
      <c r="M85" s="14">
        <v>7.0000000000000007E-2</v>
      </c>
      <c r="N85" s="20">
        <f t="shared" ref="N85:N148" si="11">B85*M85</f>
        <v>0</v>
      </c>
    </row>
    <row r="86" spans="1:14" x14ac:dyDescent="0.15">
      <c r="A86" s="1" t="s">
        <v>36</v>
      </c>
      <c r="B86" s="2">
        <v>0</v>
      </c>
      <c r="C86" s="3">
        <v>0.04</v>
      </c>
      <c r="D86" s="15">
        <f t="shared" si="6"/>
        <v>0</v>
      </c>
      <c r="E86" s="4">
        <v>0.04</v>
      </c>
      <c r="F86" s="16">
        <f t="shared" si="7"/>
        <v>0</v>
      </c>
      <c r="G86" s="17">
        <v>7.0000000000000007E-2</v>
      </c>
      <c r="H86" s="11">
        <f t="shared" si="8"/>
        <v>0</v>
      </c>
      <c r="I86" s="12">
        <v>0.06</v>
      </c>
      <c r="J86" s="30">
        <f t="shared" si="9"/>
        <v>0</v>
      </c>
      <c r="K86" s="13">
        <v>0.06</v>
      </c>
      <c r="L86" s="19">
        <f t="shared" si="10"/>
        <v>0</v>
      </c>
      <c r="M86" s="14">
        <v>7.0000000000000007E-2</v>
      </c>
      <c r="N86" s="20">
        <f t="shared" si="11"/>
        <v>0</v>
      </c>
    </row>
    <row r="87" spans="1:14" x14ac:dyDescent="0.15">
      <c r="A87" s="1" t="s">
        <v>37</v>
      </c>
      <c r="B87" s="2">
        <v>0</v>
      </c>
      <c r="C87" s="3">
        <v>0.02</v>
      </c>
      <c r="D87" s="15">
        <f t="shared" si="6"/>
        <v>0</v>
      </c>
      <c r="E87" s="4">
        <v>0.15</v>
      </c>
      <c r="F87" s="16">
        <f t="shared" si="7"/>
        <v>0</v>
      </c>
      <c r="G87" s="17">
        <v>0.1</v>
      </c>
      <c r="H87" s="11">
        <f t="shared" si="8"/>
        <v>0</v>
      </c>
      <c r="I87" s="12">
        <v>0.08</v>
      </c>
      <c r="J87" s="30">
        <f t="shared" si="9"/>
        <v>0</v>
      </c>
      <c r="K87" s="13">
        <v>0.05</v>
      </c>
      <c r="L87" s="19">
        <f t="shared" si="10"/>
        <v>0</v>
      </c>
      <c r="M87" s="14">
        <v>0.05</v>
      </c>
      <c r="N87" s="20">
        <f t="shared" si="11"/>
        <v>0</v>
      </c>
    </row>
    <row r="88" spans="1:14" x14ac:dyDescent="0.15">
      <c r="A88" s="1" t="s">
        <v>38</v>
      </c>
      <c r="B88" s="2">
        <v>0</v>
      </c>
      <c r="C88" s="3">
        <v>0.02</v>
      </c>
      <c r="D88" s="15">
        <f t="shared" si="6"/>
        <v>0</v>
      </c>
      <c r="E88" s="4">
        <v>0.03</v>
      </c>
      <c r="F88" s="16">
        <f t="shared" si="7"/>
        <v>0</v>
      </c>
      <c r="G88" s="17">
        <v>0.03</v>
      </c>
      <c r="H88" s="11">
        <f t="shared" si="8"/>
        <v>0</v>
      </c>
      <c r="I88" s="12">
        <v>0.03</v>
      </c>
      <c r="J88" s="30">
        <f t="shared" si="9"/>
        <v>0</v>
      </c>
      <c r="K88" s="13">
        <v>0.03</v>
      </c>
      <c r="L88" s="19">
        <f t="shared" si="10"/>
        <v>0</v>
      </c>
      <c r="M88" s="14">
        <v>0.02</v>
      </c>
      <c r="N88" s="20">
        <f t="shared" si="11"/>
        <v>0</v>
      </c>
    </row>
    <row r="89" spans="1:14" x14ac:dyDescent="0.15">
      <c r="A89" s="1" t="s">
        <v>39</v>
      </c>
      <c r="B89" s="2">
        <v>0</v>
      </c>
      <c r="C89" s="3">
        <v>0.2</v>
      </c>
      <c r="D89" s="15">
        <f t="shared" si="6"/>
        <v>0</v>
      </c>
      <c r="E89" s="4">
        <v>0.15</v>
      </c>
      <c r="F89" s="16">
        <f t="shared" si="7"/>
        <v>0</v>
      </c>
      <c r="G89" s="17">
        <v>0.15</v>
      </c>
      <c r="H89" s="11">
        <f t="shared" si="8"/>
        <v>0</v>
      </c>
      <c r="I89" s="12">
        <v>0.3</v>
      </c>
      <c r="J89" s="30">
        <f t="shared" si="9"/>
        <v>0</v>
      </c>
      <c r="K89" s="13">
        <v>0.3</v>
      </c>
      <c r="L89" s="19">
        <f t="shared" si="10"/>
        <v>0</v>
      </c>
      <c r="M89" s="14">
        <v>0.6</v>
      </c>
      <c r="N89" s="20">
        <f t="shared" si="11"/>
        <v>0</v>
      </c>
    </row>
    <row r="90" spans="1:14" x14ac:dyDescent="0.15">
      <c r="A90" s="1" t="s">
        <v>40</v>
      </c>
      <c r="B90" s="2">
        <v>0</v>
      </c>
      <c r="C90" s="3">
        <v>0.03</v>
      </c>
      <c r="D90" s="15">
        <f t="shared" si="6"/>
        <v>0</v>
      </c>
      <c r="E90" s="4">
        <v>0.05</v>
      </c>
      <c r="F90" s="16">
        <f t="shared" si="7"/>
        <v>0</v>
      </c>
      <c r="G90" s="17">
        <v>0.09</v>
      </c>
      <c r="H90" s="11">
        <f t="shared" si="8"/>
        <v>0</v>
      </c>
      <c r="I90" s="12">
        <v>0.23</v>
      </c>
      <c r="J90" s="30">
        <f t="shared" si="9"/>
        <v>0</v>
      </c>
      <c r="K90" s="13">
        <v>0.38</v>
      </c>
      <c r="L90" s="19">
        <f t="shared" si="10"/>
        <v>0</v>
      </c>
      <c r="M90" s="14">
        <v>0.54</v>
      </c>
      <c r="N90" s="20">
        <f t="shared" si="11"/>
        <v>0</v>
      </c>
    </row>
    <row r="91" spans="1:14" x14ac:dyDescent="0.15">
      <c r="A91" s="1" t="s">
        <v>41</v>
      </c>
      <c r="B91" s="2">
        <v>0</v>
      </c>
      <c r="C91" s="3">
        <v>0.04</v>
      </c>
      <c r="D91" s="15">
        <f t="shared" si="6"/>
        <v>0</v>
      </c>
      <c r="E91" s="4">
        <v>0.04</v>
      </c>
      <c r="F91" s="16">
        <f t="shared" si="7"/>
        <v>0</v>
      </c>
      <c r="G91" s="17">
        <v>0.15</v>
      </c>
      <c r="H91" s="11">
        <f t="shared" si="8"/>
        <v>0</v>
      </c>
      <c r="I91" s="12">
        <v>0.3</v>
      </c>
      <c r="J91" s="30">
        <f t="shared" si="9"/>
        <v>0</v>
      </c>
      <c r="K91" s="13">
        <v>0.5</v>
      </c>
      <c r="L91" s="19">
        <f t="shared" si="10"/>
        <v>0</v>
      </c>
      <c r="M91" s="14">
        <v>0.6</v>
      </c>
      <c r="N91" s="20">
        <f t="shared" si="11"/>
        <v>0</v>
      </c>
    </row>
    <row r="92" spans="1:14" x14ac:dyDescent="0.15">
      <c r="A92" s="1" t="s">
        <v>42</v>
      </c>
      <c r="B92" s="2">
        <v>0</v>
      </c>
      <c r="C92" s="3">
        <v>0.02</v>
      </c>
      <c r="D92" s="15">
        <f t="shared" si="6"/>
        <v>0</v>
      </c>
      <c r="E92" s="4">
        <v>0.06</v>
      </c>
      <c r="F92" s="16">
        <f t="shared" si="7"/>
        <v>0</v>
      </c>
      <c r="G92" s="17">
        <v>0.14000000000000001</v>
      </c>
      <c r="H92" s="11">
        <f t="shared" si="8"/>
        <v>0</v>
      </c>
      <c r="I92" s="12">
        <v>0.37</v>
      </c>
      <c r="J92" s="30">
        <f t="shared" si="9"/>
        <v>0</v>
      </c>
      <c r="K92" s="13">
        <v>0.6</v>
      </c>
      <c r="L92" s="19">
        <f t="shared" si="10"/>
        <v>0</v>
      </c>
      <c r="M92" s="14">
        <v>0.65</v>
      </c>
      <c r="N92" s="20">
        <f t="shared" si="11"/>
        <v>0</v>
      </c>
    </row>
    <row r="93" spans="1:14" x14ac:dyDescent="0.15">
      <c r="A93" s="1" t="s">
        <v>20</v>
      </c>
      <c r="B93" s="2">
        <v>0</v>
      </c>
      <c r="C93" s="3">
        <v>0.02</v>
      </c>
      <c r="D93" s="15">
        <f t="shared" si="6"/>
        <v>0</v>
      </c>
      <c r="E93" s="4">
        <v>0.03</v>
      </c>
      <c r="F93" s="16">
        <f t="shared" si="7"/>
        <v>0</v>
      </c>
      <c r="G93" s="17">
        <v>0.03</v>
      </c>
      <c r="H93" s="11">
        <f t="shared" si="8"/>
        <v>0</v>
      </c>
      <c r="I93" s="12">
        <v>0.03</v>
      </c>
      <c r="J93" s="30">
        <f t="shared" si="9"/>
        <v>0</v>
      </c>
      <c r="K93" s="13">
        <v>0.03</v>
      </c>
      <c r="L93" s="19">
        <f t="shared" si="10"/>
        <v>0</v>
      </c>
      <c r="M93" s="14">
        <v>0.02</v>
      </c>
      <c r="N93" s="20">
        <f t="shared" si="11"/>
        <v>0</v>
      </c>
    </row>
    <row r="94" spans="1:14" x14ac:dyDescent="0.15">
      <c r="A94" s="1" t="s">
        <v>21</v>
      </c>
      <c r="B94" s="2">
        <v>0</v>
      </c>
      <c r="C94" s="3">
        <v>0.04</v>
      </c>
      <c r="D94" s="15">
        <f t="shared" si="6"/>
        <v>0</v>
      </c>
      <c r="E94" s="4">
        <v>0.04</v>
      </c>
      <c r="F94" s="16">
        <f t="shared" si="7"/>
        <v>0</v>
      </c>
      <c r="G94" s="17">
        <v>0.08</v>
      </c>
      <c r="H94" s="11">
        <f t="shared" si="8"/>
        <v>0</v>
      </c>
      <c r="I94" s="12">
        <v>0.12</v>
      </c>
      <c r="J94" s="30">
        <f t="shared" si="9"/>
        <v>0</v>
      </c>
      <c r="K94" s="13">
        <v>0.13</v>
      </c>
      <c r="L94" s="19">
        <f t="shared" si="10"/>
        <v>0</v>
      </c>
      <c r="M94" s="14">
        <v>0.12</v>
      </c>
      <c r="N94" s="20">
        <f t="shared" si="11"/>
        <v>0</v>
      </c>
    </row>
    <row r="95" spans="1:14" x14ac:dyDescent="0.15">
      <c r="A95" s="1" t="s">
        <v>137</v>
      </c>
      <c r="B95" s="2">
        <v>0</v>
      </c>
      <c r="C95" s="3">
        <v>0.2</v>
      </c>
      <c r="D95" s="15">
        <f t="shared" si="6"/>
        <v>0</v>
      </c>
      <c r="E95" s="4">
        <v>0.15</v>
      </c>
      <c r="F95" s="16">
        <f t="shared" si="7"/>
        <v>0</v>
      </c>
      <c r="G95" s="17">
        <v>0.08</v>
      </c>
      <c r="H95" s="11">
        <f t="shared" si="8"/>
        <v>0</v>
      </c>
      <c r="I95" s="12">
        <v>0.05</v>
      </c>
      <c r="J95" s="30">
        <f t="shared" si="9"/>
        <v>0</v>
      </c>
      <c r="K95" s="13">
        <v>0.03</v>
      </c>
      <c r="L95" s="19">
        <f t="shared" si="10"/>
        <v>0</v>
      </c>
      <c r="M95" s="14">
        <v>0.02</v>
      </c>
      <c r="N95" s="20">
        <f t="shared" si="11"/>
        <v>0</v>
      </c>
    </row>
    <row r="96" spans="1:14" x14ac:dyDescent="0.15">
      <c r="A96" s="93" t="s">
        <v>43</v>
      </c>
      <c r="B96" s="2">
        <v>0</v>
      </c>
      <c r="C96" s="3">
        <v>0.03</v>
      </c>
      <c r="D96" s="15">
        <f t="shared" si="6"/>
        <v>0</v>
      </c>
      <c r="E96" s="4">
        <v>0.03</v>
      </c>
      <c r="F96" s="16">
        <f t="shared" si="7"/>
        <v>0</v>
      </c>
      <c r="G96" s="17">
        <v>0.04</v>
      </c>
      <c r="H96" s="11">
        <f t="shared" si="8"/>
        <v>0</v>
      </c>
      <c r="I96" s="12">
        <v>0.05</v>
      </c>
      <c r="J96" s="30">
        <f t="shared" si="9"/>
        <v>0</v>
      </c>
      <c r="K96" s="13">
        <v>0.04</v>
      </c>
      <c r="L96" s="19">
        <f t="shared" si="10"/>
        <v>0</v>
      </c>
      <c r="M96" s="14">
        <v>0.03</v>
      </c>
      <c r="N96" s="20">
        <f t="shared" si="11"/>
        <v>0</v>
      </c>
    </row>
    <row r="97" spans="1:14" x14ac:dyDescent="0.15">
      <c r="A97" s="93" t="s">
        <v>44</v>
      </c>
      <c r="B97" s="2">
        <v>0</v>
      </c>
      <c r="C97" s="3">
        <v>0.02</v>
      </c>
      <c r="D97" s="15">
        <f t="shared" si="6"/>
        <v>0</v>
      </c>
      <c r="E97" s="4">
        <v>0.02</v>
      </c>
      <c r="F97" s="16">
        <f t="shared" si="7"/>
        <v>0</v>
      </c>
      <c r="G97" s="17">
        <v>0.03</v>
      </c>
      <c r="H97" s="11">
        <f t="shared" si="8"/>
        <v>0</v>
      </c>
      <c r="I97" s="12">
        <v>0.04</v>
      </c>
      <c r="J97" s="30">
        <f t="shared" si="9"/>
        <v>0</v>
      </c>
      <c r="K97" s="13">
        <v>0.04</v>
      </c>
      <c r="L97" s="19">
        <f t="shared" si="10"/>
        <v>0</v>
      </c>
      <c r="M97" s="14">
        <v>0.03</v>
      </c>
      <c r="N97" s="20">
        <f t="shared" si="11"/>
        <v>0</v>
      </c>
    </row>
    <row r="98" spans="1:14" x14ac:dyDescent="0.15">
      <c r="A98" s="93" t="s">
        <v>45</v>
      </c>
      <c r="B98" s="2">
        <v>0</v>
      </c>
      <c r="C98" s="3">
        <v>0.01</v>
      </c>
      <c r="D98" s="15">
        <f t="shared" si="6"/>
        <v>0</v>
      </c>
      <c r="E98" s="4">
        <v>0.01</v>
      </c>
      <c r="F98" s="16">
        <f t="shared" si="7"/>
        <v>0</v>
      </c>
      <c r="G98" s="17">
        <v>0.02</v>
      </c>
      <c r="H98" s="11">
        <f t="shared" si="8"/>
        <v>0</v>
      </c>
      <c r="I98" s="12">
        <v>0.02</v>
      </c>
      <c r="J98" s="30">
        <f t="shared" si="9"/>
        <v>0</v>
      </c>
      <c r="K98" s="13">
        <v>0.04</v>
      </c>
      <c r="L98" s="19">
        <f t="shared" si="10"/>
        <v>0</v>
      </c>
      <c r="M98" s="14">
        <v>0.05</v>
      </c>
      <c r="N98" s="20">
        <f t="shared" si="11"/>
        <v>0</v>
      </c>
    </row>
    <row r="99" spans="1:14" x14ac:dyDescent="0.15">
      <c r="A99" s="93" t="s">
        <v>138</v>
      </c>
      <c r="B99" s="2">
        <v>0</v>
      </c>
      <c r="C99" s="3">
        <v>0.05</v>
      </c>
      <c r="D99" s="15">
        <f t="shared" si="6"/>
        <v>0</v>
      </c>
      <c r="E99" s="4">
        <v>0.09</v>
      </c>
      <c r="F99" s="16">
        <f t="shared" si="7"/>
        <v>0</v>
      </c>
      <c r="G99" s="17">
        <v>0.09</v>
      </c>
      <c r="H99" s="11">
        <f t="shared" si="8"/>
        <v>0</v>
      </c>
      <c r="I99" s="12">
        <v>0.09</v>
      </c>
      <c r="J99" s="30">
        <f t="shared" si="9"/>
        <v>0</v>
      </c>
      <c r="K99" s="13">
        <v>7.0000000000000007E-2</v>
      </c>
      <c r="L99" s="19">
        <f t="shared" si="10"/>
        <v>0</v>
      </c>
      <c r="M99" s="14">
        <v>0.02</v>
      </c>
      <c r="N99" s="20">
        <f t="shared" si="11"/>
        <v>0</v>
      </c>
    </row>
    <row r="100" spans="1:14" x14ac:dyDescent="0.15">
      <c r="A100" s="93" t="s">
        <v>46</v>
      </c>
      <c r="B100" s="2">
        <v>0</v>
      </c>
      <c r="C100" s="3">
        <v>0.02</v>
      </c>
      <c r="D100" s="15">
        <f t="shared" si="6"/>
        <v>0</v>
      </c>
      <c r="E100" s="4">
        <v>0.03</v>
      </c>
      <c r="F100" s="16">
        <f t="shared" si="7"/>
        <v>0</v>
      </c>
      <c r="G100" s="17">
        <v>0.03</v>
      </c>
      <c r="H100" s="11">
        <f t="shared" si="8"/>
        <v>0</v>
      </c>
      <c r="I100" s="12">
        <v>0.03</v>
      </c>
      <c r="J100" s="30">
        <f t="shared" si="9"/>
        <v>0</v>
      </c>
      <c r="K100" s="13">
        <v>0.04</v>
      </c>
      <c r="L100" s="19">
        <f t="shared" si="10"/>
        <v>0</v>
      </c>
      <c r="M100" s="14">
        <v>7.0000000000000007E-2</v>
      </c>
      <c r="N100" s="20">
        <f t="shared" si="11"/>
        <v>0</v>
      </c>
    </row>
    <row r="101" spans="1:14" x14ac:dyDescent="0.15">
      <c r="A101" s="93" t="s">
        <v>47</v>
      </c>
      <c r="B101" s="2">
        <v>0</v>
      </c>
      <c r="C101" s="3">
        <v>0.01</v>
      </c>
      <c r="D101" s="15">
        <f t="shared" si="6"/>
        <v>0</v>
      </c>
      <c r="E101" s="4">
        <v>0.01</v>
      </c>
      <c r="F101" s="16">
        <f t="shared" si="7"/>
        <v>0</v>
      </c>
      <c r="G101" s="17">
        <v>0.02</v>
      </c>
      <c r="H101" s="11">
        <f t="shared" si="8"/>
        <v>0</v>
      </c>
      <c r="I101" s="12">
        <v>0.02</v>
      </c>
      <c r="J101" s="30">
        <f t="shared" si="9"/>
        <v>0</v>
      </c>
      <c r="K101" s="13">
        <v>0.02</v>
      </c>
      <c r="L101" s="19">
        <f t="shared" si="10"/>
        <v>0</v>
      </c>
      <c r="M101" s="14">
        <v>0.05</v>
      </c>
      <c r="N101" s="20">
        <f t="shared" si="11"/>
        <v>0</v>
      </c>
    </row>
    <row r="102" spans="1:14" x14ac:dyDescent="0.15">
      <c r="A102" s="93" t="s">
        <v>48</v>
      </c>
      <c r="B102" s="2">
        <v>0</v>
      </c>
      <c r="C102" s="3">
        <v>0.02</v>
      </c>
      <c r="D102" s="15">
        <f t="shared" si="6"/>
        <v>0</v>
      </c>
      <c r="E102" s="4">
        <v>0.03</v>
      </c>
      <c r="F102" s="16">
        <f t="shared" si="7"/>
        <v>0</v>
      </c>
      <c r="G102" s="17">
        <v>0.03</v>
      </c>
      <c r="H102" s="11">
        <f t="shared" si="8"/>
        <v>0</v>
      </c>
      <c r="I102" s="12">
        <v>0.04</v>
      </c>
      <c r="J102" s="30">
        <f t="shared" si="9"/>
        <v>0</v>
      </c>
      <c r="K102" s="13">
        <v>0.05</v>
      </c>
      <c r="L102" s="19">
        <f t="shared" si="10"/>
        <v>0</v>
      </c>
      <c r="M102" s="14">
        <v>7.0000000000000007E-2</v>
      </c>
      <c r="N102" s="20">
        <f t="shared" si="11"/>
        <v>0</v>
      </c>
    </row>
    <row r="103" spans="1:14" x14ac:dyDescent="0.15">
      <c r="A103" s="93" t="s">
        <v>49</v>
      </c>
      <c r="B103" s="2">
        <v>0</v>
      </c>
      <c r="C103" s="3">
        <v>0.01</v>
      </c>
      <c r="D103" s="15">
        <f t="shared" si="6"/>
        <v>0</v>
      </c>
      <c r="E103" s="4">
        <v>0.01</v>
      </c>
      <c r="F103" s="16">
        <f t="shared" si="7"/>
        <v>0</v>
      </c>
      <c r="G103" s="17">
        <v>0.02</v>
      </c>
      <c r="H103" s="11">
        <f t="shared" si="8"/>
        <v>0</v>
      </c>
      <c r="I103" s="12">
        <v>0.02</v>
      </c>
      <c r="J103" s="30">
        <f t="shared" si="9"/>
        <v>0</v>
      </c>
      <c r="K103" s="13">
        <v>0.02</v>
      </c>
      <c r="L103" s="19">
        <f t="shared" si="10"/>
        <v>0</v>
      </c>
      <c r="M103" s="14">
        <v>0.03</v>
      </c>
      <c r="N103" s="20">
        <f t="shared" si="11"/>
        <v>0</v>
      </c>
    </row>
    <row r="104" spans="1:14" x14ac:dyDescent="0.15">
      <c r="A104" s="94" t="s">
        <v>52</v>
      </c>
      <c r="B104" s="2">
        <v>0</v>
      </c>
      <c r="C104" s="3">
        <v>0.04</v>
      </c>
      <c r="D104" s="15">
        <f t="shared" si="6"/>
        <v>0</v>
      </c>
      <c r="E104" s="4">
        <v>0.05</v>
      </c>
      <c r="F104" s="16">
        <f t="shared" si="7"/>
        <v>0</v>
      </c>
      <c r="G104" s="17">
        <v>0.11</v>
      </c>
      <c r="H104" s="11">
        <f t="shared" si="8"/>
        <v>0</v>
      </c>
      <c r="I104" s="12">
        <v>0.18</v>
      </c>
      <c r="J104" s="30">
        <f t="shared" si="9"/>
        <v>0</v>
      </c>
      <c r="K104" s="13">
        <v>0.3</v>
      </c>
      <c r="L104" s="19">
        <f t="shared" si="10"/>
        <v>0</v>
      </c>
      <c r="M104" s="14">
        <v>0.35</v>
      </c>
      <c r="N104" s="20">
        <f t="shared" si="11"/>
        <v>0</v>
      </c>
    </row>
    <row r="105" spans="1:14" x14ac:dyDescent="0.15">
      <c r="A105" s="94" t="s">
        <v>56</v>
      </c>
      <c r="B105" s="2">
        <v>0</v>
      </c>
      <c r="C105" s="3">
        <v>0.05</v>
      </c>
      <c r="D105" s="15">
        <f t="shared" si="6"/>
        <v>0</v>
      </c>
      <c r="E105" s="4">
        <v>7.0000000000000007E-2</v>
      </c>
      <c r="F105" s="16">
        <f t="shared" si="7"/>
        <v>0</v>
      </c>
      <c r="G105" s="17">
        <v>0.13</v>
      </c>
      <c r="H105" s="11">
        <f t="shared" si="8"/>
        <v>0</v>
      </c>
      <c r="I105" s="12">
        <v>0.22</v>
      </c>
      <c r="J105" s="30">
        <f t="shared" si="9"/>
        <v>0</v>
      </c>
      <c r="K105" s="13">
        <v>0.32</v>
      </c>
      <c r="L105" s="19">
        <f t="shared" si="10"/>
        <v>0</v>
      </c>
      <c r="M105" s="14">
        <v>0.35</v>
      </c>
      <c r="N105" s="20">
        <f t="shared" si="11"/>
        <v>0</v>
      </c>
    </row>
    <row r="106" spans="1:14" x14ac:dyDescent="0.15">
      <c r="A106" s="94" t="s">
        <v>57</v>
      </c>
      <c r="B106" s="2">
        <v>0</v>
      </c>
      <c r="C106" s="3">
        <v>0.05</v>
      </c>
      <c r="D106" s="15">
        <f t="shared" si="6"/>
        <v>0</v>
      </c>
      <c r="E106" s="4">
        <v>0.12</v>
      </c>
      <c r="F106" s="16">
        <f t="shared" si="7"/>
        <v>0</v>
      </c>
      <c r="G106" s="17">
        <v>0.35</v>
      </c>
      <c r="H106" s="11">
        <f t="shared" si="8"/>
        <v>0</v>
      </c>
      <c r="I106" s="12">
        <v>0.48</v>
      </c>
      <c r="J106" s="30">
        <f t="shared" si="9"/>
        <v>0</v>
      </c>
      <c r="K106" s="13">
        <v>0.38</v>
      </c>
      <c r="L106" s="19">
        <f t="shared" si="10"/>
        <v>0</v>
      </c>
      <c r="M106" s="14">
        <v>0.36</v>
      </c>
      <c r="N106" s="20">
        <f t="shared" si="11"/>
        <v>0</v>
      </c>
    </row>
    <row r="107" spans="1:14" x14ac:dyDescent="0.15">
      <c r="A107" s="94" t="s">
        <v>53</v>
      </c>
      <c r="B107" s="2">
        <v>0</v>
      </c>
      <c r="C107" s="3">
        <v>0.03</v>
      </c>
      <c r="D107" s="15">
        <f t="shared" si="6"/>
        <v>0</v>
      </c>
      <c r="E107" s="4">
        <v>0.04</v>
      </c>
      <c r="F107" s="16">
        <f t="shared" si="7"/>
        <v>0</v>
      </c>
      <c r="G107" s="17">
        <v>0.11</v>
      </c>
      <c r="H107" s="11">
        <f t="shared" si="8"/>
        <v>0</v>
      </c>
      <c r="I107" s="12">
        <v>0.17</v>
      </c>
      <c r="J107" s="30">
        <f t="shared" si="9"/>
        <v>0</v>
      </c>
      <c r="K107" s="13">
        <v>0.24</v>
      </c>
      <c r="L107" s="19">
        <f t="shared" si="10"/>
        <v>0</v>
      </c>
      <c r="M107" s="14">
        <v>0.35</v>
      </c>
      <c r="N107" s="20">
        <f t="shared" si="11"/>
        <v>0</v>
      </c>
    </row>
    <row r="108" spans="1:14" x14ac:dyDescent="0.15">
      <c r="A108" s="94" t="s">
        <v>54</v>
      </c>
      <c r="B108" s="2">
        <v>0</v>
      </c>
      <c r="C108" s="3">
        <v>7.0000000000000007E-2</v>
      </c>
      <c r="D108" s="15">
        <f t="shared" si="6"/>
        <v>0</v>
      </c>
      <c r="E108" s="4">
        <v>0.31</v>
      </c>
      <c r="F108" s="16">
        <f t="shared" si="7"/>
        <v>0</v>
      </c>
      <c r="G108" s="17">
        <v>0.49</v>
      </c>
      <c r="H108" s="11">
        <f t="shared" si="8"/>
        <v>0</v>
      </c>
      <c r="I108" s="12">
        <v>0.75</v>
      </c>
      <c r="J108" s="30">
        <f t="shared" si="9"/>
        <v>0</v>
      </c>
      <c r="K108" s="13">
        <v>0.7</v>
      </c>
      <c r="L108" s="19">
        <f t="shared" si="10"/>
        <v>0</v>
      </c>
      <c r="M108" s="14">
        <v>0.65</v>
      </c>
      <c r="N108" s="20">
        <f t="shared" si="11"/>
        <v>0</v>
      </c>
    </row>
    <row r="109" spans="1:14" x14ac:dyDescent="0.15">
      <c r="A109" s="94" t="s">
        <v>55</v>
      </c>
      <c r="B109" s="2">
        <v>0</v>
      </c>
      <c r="C109" s="3">
        <v>0.14000000000000001</v>
      </c>
      <c r="D109" s="15">
        <f t="shared" si="6"/>
        <v>0</v>
      </c>
      <c r="E109" s="4">
        <v>0.35</v>
      </c>
      <c r="F109" s="16">
        <f t="shared" si="7"/>
        <v>0</v>
      </c>
      <c r="G109" s="17">
        <v>0.55000000000000004</v>
      </c>
      <c r="H109" s="11">
        <f t="shared" si="8"/>
        <v>0</v>
      </c>
      <c r="I109" s="12">
        <v>0.72</v>
      </c>
      <c r="J109" s="30">
        <f t="shared" si="9"/>
        <v>0</v>
      </c>
      <c r="K109" s="13">
        <v>0.7</v>
      </c>
      <c r="L109" s="19">
        <f t="shared" si="10"/>
        <v>0</v>
      </c>
      <c r="M109" s="14">
        <v>0.65</v>
      </c>
      <c r="N109" s="20">
        <f t="shared" si="11"/>
        <v>0</v>
      </c>
    </row>
    <row r="110" spans="1:14" x14ac:dyDescent="0.15">
      <c r="A110" s="95" t="s">
        <v>22</v>
      </c>
      <c r="B110" s="2">
        <v>0</v>
      </c>
      <c r="C110" s="3">
        <v>0.35</v>
      </c>
      <c r="D110" s="15">
        <f t="shared" si="6"/>
        <v>0</v>
      </c>
      <c r="E110" s="4">
        <v>0.25</v>
      </c>
      <c r="F110" s="16">
        <f t="shared" si="7"/>
        <v>0</v>
      </c>
      <c r="G110" s="17">
        <v>0.18</v>
      </c>
      <c r="H110" s="11">
        <f t="shared" si="8"/>
        <v>0</v>
      </c>
      <c r="I110" s="12">
        <v>0.12</v>
      </c>
      <c r="J110" s="30">
        <f t="shared" si="9"/>
        <v>0</v>
      </c>
      <c r="K110" s="13">
        <v>7.0000000000000007E-2</v>
      </c>
      <c r="L110" s="19">
        <f t="shared" si="10"/>
        <v>0</v>
      </c>
      <c r="M110" s="14">
        <v>0.09</v>
      </c>
      <c r="N110" s="20">
        <f t="shared" si="11"/>
        <v>0</v>
      </c>
    </row>
    <row r="111" spans="1:14" x14ac:dyDescent="0.15">
      <c r="A111" s="95" t="s">
        <v>58</v>
      </c>
      <c r="B111" s="2">
        <v>0</v>
      </c>
      <c r="C111" s="3">
        <v>0.18</v>
      </c>
      <c r="D111" s="15">
        <f t="shared" si="6"/>
        <v>0</v>
      </c>
      <c r="E111" s="4">
        <v>0.06</v>
      </c>
      <c r="F111" s="16">
        <f t="shared" si="7"/>
        <v>0</v>
      </c>
      <c r="G111" s="17">
        <v>0.04</v>
      </c>
      <c r="H111" s="11">
        <f t="shared" si="8"/>
        <v>0</v>
      </c>
      <c r="I111" s="12">
        <v>0.03</v>
      </c>
      <c r="J111" s="30">
        <f t="shared" si="9"/>
        <v>0</v>
      </c>
      <c r="K111" s="13">
        <v>0.02</v>
      </c>
      <c r="L111" s="19">
        <f t="shared" si="10"/>
        <v>0</v>
      </c>
      <c r="M111" s="14">
        <v>0.02</v>
      </c>
      <c r="N111" s="20">
        <f t="shared" si="11"/>
        <v>0</v>
      </c>
    </row>
    <row r="112" spans="1:14" x14ac:dyDescent="0.15">
      <c r="A112" s="95" t="s">
        <v>59</v>
      </c>
      <c r="B112" s="2">
        <v>0</v>
      </c>
      <c r="C112" s="3">
        <v>0.33</v>
      </c>
      <c r="D112" s="15">
        <f t="shared" si="6"/>
        <v>0</v>
      </c>
      <c r="E112" s="4">
        <v>0.25</v>
      </c>
      <c r="F112" s="16">
        <f t="shared" si="7"/>
        <v>0</v>
      </c>
      <c r="G112" s="17">
        <v>0.1</v>
      </c>
      <c r="H112" s="11">
        <f t="shared" si="8"/>
        <v>0</v>
      </c>
      <c r="I112" s="12">
        <v>7.0000000000000007E-2</v>
      </c>
      <c r="J112" s="30">
        <f t="shared" si="9"/>
        <v>0</v>
      </c>
      <c r="K112" s="13">
        <v>0.06</v>
      </c>
      <c r="L112" s="19">
        <f t="shared" si="10"/>
        <v>0</v>
      </c>
      <c r="M112" s="14">
        <v>0.04</v>
      </c>
      <c r="N112" s="20">
        <f t="shared" si="11"/>
        <v>0</v>
      </c>
    </row>
    <row r="113" spans="1:14" x14ac:dyDescent="0.15">
      <c r="A113" s="95" t="s">
        <v>60</v>
      </c>
      <c r="B113" s="2">
        <v>0</v>
      </c>
      <c r="C113" s="3">
        <v>0.25</v>
      </c>
      <c r="D113" s="15">
        <f t="shared" si="6"/>
        <v>0</v>
      </c>
      <c r="E113" s="4">
        <v>0.1</v>
      </c>
      <c r="F113" s="16">
        <f t="shared" si="7"/>
        <v>0</v>
      </c>
      <c r="G113" s="17">
        <v>7.0000000000000007E-2</v>
      </c>
      <c r="H113" s="11">
        <f t="shared" si="8"/>
        <v>0</v>
      </c>
      <c r="I113" s="12">
        <v>0.06</v>
      </c>
      <c r="J113" s="30">
        <f t="shared" si="9"/>
        <v>0</v>
      </c>
      <c r="K113" s="13">
        <v>0.04</v>
      </c>
      <c r="L113" s="19">
        <f t="shared" si="10"/>
        <v>0</v>
      </c>
      <c r="M113" s="14">
        <v>0.02</v>
      </c>
      <c r="N113" s="20">
        <f t="shared" si="11"/>
        <v>0</v>
      </c>
    </row>
    <row r="114" spans="1:14" x14ac:dyDescent="0.15">
      <c r="A114" s="96" t="s">
        <v>50</v>
      </c>
      <c r="B114" s="2">
        <v>0</v>
      </c>
      <c r="C114" s="3">
        <v>0.15</v>
      </c>
      <c r="D114" s="15">
        <f t="shared" si="6"/>
        <v>0</v>
      </c>
      <c r="E114" s="4">
        <v>0.1</v>
      </c>
      <c r="F114" s="16">
        <f t="shared" si="7"/>
        <v>0</v>
      </c>
      <c r="G114" s="17">
        <v>0.06</v>
      </c>
      <c r="H114" s="11">
        <f t="shared" si="8"/>
        <v>0</v>
      </c>
      <c r="I114" s="12">
        <v>0.08</v>
      </c>
      <c r="J114" s="30">
        <f t="shared" si="9"/>
        <v>0</v>
      </c>
      <c r="K114" s="13">
        <v>0.1</v>
      </c>
      <c r="L114" s="19">
        <f t="shared" si="10"/>
        <v>0</v>
      </c>
      <c r="M114" s="14">
        <v>0.05</v>
      </c>
      <c r="N114" s="20">
        <f t="shared" si="11"/>
        <v>0</v>
      </c>
    </row>
    <row r="115" spans="1:14" x14ac:dyDescent="0.15">
      <c r="A115" s="96" t="s">
        <v>51</v>
      </c>
      <c r="B115" s="2">
        <v>0</v>
      </c>
      <c r="C115" s="3">
        <v>0.15</v>
      </c>
      <c r="D115" s="15">
        <f t="shared" si="6"/>
        <v>0</v>
      </c>
      <c r="E115" s="4">
        <v>0.11</v>
      </c>
      <c r="F115" s="16">
        <f t="shared" si="7"/>
        <v>0</v>
      </c>
      <c r="G115" s="17">
        <v>0.1</v>
      </c>
      <c r="H115" s="11">
        <f t="shared" si="8"/>
        <v>0</v>
      </c>
      <c r="I115" s="12">
        <v>7.0000000000000007E-2</v>
      </c>
      <c r="J115" s="30">
        <f t="shared" si="9"/>
        <v>0</v>
      </c>
      <c r="K115" s="13">
        <v>0.06</v>
      </c>
      <c r="L115" s="19">
        <f t="shared" si="10"/>
        <v>0</v>
      </c>
      <c r="M115" s="14">
        <v>7.0000000000000007E-2</v>
      </c>
      <c r="N115" s="20">
        <f t="shared" si="11"/>
        <v>0</v>
      </c>
    </row>
    <row r="116" spans="1:14" x14ac:dyDescent="0.15">
      <c r="A116" s="97" t="s">
        <v>64</v>
      </c>
      <c r="B116" s="8">
        <v>0</v>
      </c>
      <c r="C116" s="3">
        <v>0.2</v>
      </c>
      <c r="D116" s="15">
        <f t="shared" si="6"/>
        <v>0</v>
      </c>
      <c r="E116" s="4">
        <v>0.3</v>
      </c>
      <c r="F116" s="16">
        <f t="shared" si="7"/>
        <v>0</v>
      </c>
      <c r="G116" s="17">
        <v>0.12</v>
      </c>
      <c r="H116" s="11">
        <f t="shared" si="8"/>
        <v>0</v>
      </c>
      <c r="I116" s="12">
        <v>7.0000000000000007E-2</v>
      </c>
      <c r="J116" s="30">
        <f t="shared" si="9"/>
        <v>0</v>
      </c>
      <c r="K116" s="13">
        <v>0.04</v>
      </c>
      <c r="L116" s="19">
        <f t="shared" si="10"/>
        <v>0</v>
      </c>
      <c r="M116" s="14">
        <v>0.04</v>
      </c>
      <c r="N116" s="20">
        <f t="shared" si="11"/>
        <v>0</v>
      </c>
    </row>
    <row r="117" spans="1:14" x14ac:dyDescent="0.15">
      <c r="A117" s="97" t="s">
        <v>65</v>
      </c>
      <c r="B117" s="8">
        <v>0</v>
      </c>
      <c r="C117" s="3">
        <v>0.6</v>
      </c>
      <c r="D117" s="15">
        <f t="shared" si="6"/>
        <v>0</v>
      </c>
      <c r="E117" s="4">
        <v>0.3</v>
      </c>
      <c r="F117" s="16">
        <f t="shared" si="7"/>
        <v>0</v>
      </c>
      <c r="G117" s="17">
        <v>0.1</v>
      </c>
      <c r="H117" s="11">
        <f t="shared" si="8"/>
        <v>0</v>
      </c>
      <c r="I117" s="12">
        <v>0.09</v>
      </c>
      <c r="J117" s="30">
        <f t="shared" si="9"/>
        <v>0</v>
      </c>
      <c r="K117" s="13">
        <v>0.09</v>
      </c>
      <c r="L117" s="19">
        <f t="shared" si="10"/>
        <v>0</v>
      </c>
      <c r="M117" s="14">
        <v>0.09</v>
      </c>
      <c r="N117" s="20">
        <f t="shared" si="11"/>
        <v>0</v>
      </c>
    </row>
    <row r="118" spans="1:14" x14ac:dyDescent="0.15">
      <c r="A118" s="97" t="s">
        <v>61</v>
      </c>
      <c r="B118" s="8">
        <v>0</v>
      </c>
      <c r="C118" s="3">
        <v>0.3</v>
      </c>
      <c r="D118" s="15">
        <f t="shared" si="6"/>
        <v>0</v>
      </c>
      <c r="E118" s="4">
        <v>0.25</v>
      </c>
      <c r="F118" s="16">
        <f t="shared" si="7"/>
        <v>0</v>
      </c>
      <c r="G118" s="17">
        <v>0.2</v>
      </c>
      <c r="H118" s="11">
        <f t="shared" si="8"/>
        <v>0</v>
      </c>
      <c r="I118" s="12">
        <v>0.17</v>
      </c>
      <c r="J118" s="30">
        <f t="shared" si="9"/>
        <v>0</v>
      </c>
      <c r="K118" s="13">
        <v>0.15</v>
      </c>
      <c r="L118" s="19">
        <f t="shared" si="10"/>
        <v>0</v>
      </c>
      <c r="M118" s="14">
        <v>0.1</v>
      </c>
      <c r="N118" s="20">
        <f t="shared" si="11"/>
        <v>0</v>
      </c>
    </row>
    <row r="119" spans="1:14" x14ac:dyDescent="0.15">
      <c r="A119" s="97" t="s">
        <v>62</v>
      </c>
      <c r="B119" s="8">
        <v>0</v>
      </c>
      <c r="C119" s="3">
        <v>0.2</v>
      </c>
      <c r="D119" s="15">
        <f t="shared" si="6"/>
        <v>0</v>
      </c>
      <c r="E119" s="4">
        <v>0.12</v>
      </c>
      <c r="F119" s="16">
        <f t="shared" si="7"/>
        <v>0</v>
      </c>
      <c r="G119" s="17">
        <v>0.1</v>
      </c>
      <c r="H119" s="11">
        <f t="shared" si="8"/>
        <v>0</v>
      </c>
      <c r="I119" s="12">
        <v>0.1</v>
      </c>
      <c r="J119" s="30">
        <f t="shared" si="9"/>
        <v>0</v>
      </c>
      <c r="K119" s="13">
        <v>0.08</v>
      </c>
      <c r="L119" s="19">
        <f t="shared" si="10"/>
        <v>0</v>
      </c>
      <c r="M119" s="14">
        <v>7.0000000000000007E-2</v>
      </c>
      <c r="N119" s="20">
        <f t="shared" si="11"/>
        <v>0</v>
      </c>
    </row>
    <row r="120" spans="1:14" x14ac:dyDescent="0.15">
      <c r="A120" s="97" t="s">
        <v>63</v>
      </c>
      <c r="B120" s="8">
        <v>0</v>
      </c>
      <c r="C120" s="3">
        <v>0.1</v>
      </c>
      <c r="D120" s="15">
        <f t="shared" si="6"/>
        <v>0</v>
      </c>
      <c r="E120" s="4">
        <v>0.1</v>
      </c>
      <c r="F120" s="16">
        <f t="shared" si="7"/>
        <v>0</v>
      </c>
      <c r="G120" s="17">
        <v>0.1</v>
      </c>
      <c r="H120" s="11">
        <f t="shared" si="8"/>
        <v>0</v>
      </c>
      <c r="I120" s="12">
        <v>0.08</v>
      </c>
      <c r="J120" s="30">
        <f t="shared" si="9"/>
        <v>0</v>
      </c>
      <c r="K120" s="13">
        <v>0.08</v>
      </c>
      <c r="L120" s="19">
        <f t="shared" si="10"/>
        <v>0</v>
      </c>
      <c r="M120" s="14">
        <v>7.0000000000000007E-2</v>
      </c>
      <c r="N120" s="20">
        <f t="shared" si="11"/>
        <v>0</v>
      </c>
    </row>
    <row r="121" spans="1:14" x14ac:dyDescent="0.15">
      <c r="A121" s="97" t="s">
        <v>66</v>
      </c>
      <c r="B121" s="8">
        <v>0</v>
      </c>
      <c r="C121" s="3">
        <v>0.05</v>
      </c>
      <c r="D121" s="15">
        <f t="shared" si="6"/>
        <v>0</v>
      </c>
      <c r="E121" s="4">
        <v>0.01</v>
      </c>
      <c r="F121" s="16">
        <f t="shared" si="7"/>
        <v>0</v>
      </c>
      <c r="G121" s="17">
        <v>0.05</v>
      </c>
      <c r="H121" s="11">
        <f t="shared" si="8"/>
        <v>0</v>
      </c>
      <c r="I121" s="12">
        <v>0.01</v>
      </c>
      <c r="J121" s="30">
        <f t="shared" si="9"/>
        <v>0</v>
      </c>
      <c r="K121" s="13">
        <v>0.02</v>
      </c>
      <c r="L121" s="19">
        <f t="shared" si="10"/>
        <v>0</v>
      </c>
      <c r="M121" s="14">
        <v>0.01</v>
      </c>
      <c r="N121" s="20">
        <f t="shared" si="11"/>
        <v>0</v>
      </c>
    </row>
    <row r="122" spans="1:14" x14ac:dyDescent="0.15">
      <c r="A122" s="98" t="s">
        <v>68</v>
      </c>
      <c r="B122" s="8">
        <v>0</v>
      </c>
      <c r="C122" s="3">
        <v>0.32</v>
      </c>
      <c r="D122" s="15">
        <f t="shared" si="6"/>
        <v>0</v>
      </c>
      <c r="E122" s="4">
        <v>7.0000000000000007E-2</v>
      </c>
      <c r="F122" s="16">
        <f t="shared" si="7"/>
        <v>0</v>
      </c>
      <c r="G122" s="17">
        <v>0.05</v>
      </c>
      <c r="H122" s="11">
        <f t="shared" si="8"/>
        <v>0</v>
      </c>
      <c r="I122" s="12">
        <v>0.05</v>
      </c>
      <c r="J122" s="30">
        <f t="shared" si="9"/>
        <v>0</v>
      </c>
      <c r="K122" s="13">
        <v>0.02</v>
      </c>
      <c r="L122" s="19">
        <f t="shared" si="10"/>
        <v>0</v>
      </c>
      <c r="M122" s="14">
        <v>0.02</v>
      </c>
      <c r="N122" s="20">
        <f t="shared" si="11"/>
        <v>0</v>
      </c>
    </row>
    <row r="123" spans="1:14" x14ac:dyDescent="0.15">
      <c r="A123" s="98" t="s">
        <v>69</v>
      </c>
      <c r="B123" s="8">
        <v>0</v>
      </c>
      <c r="C123" s="3">
        <v>0.3</v>
      </c>
      <c r="D123" s="15">
        <f t="shared" si="6"/>
        <v>0</v>
      </c>
      <c r="E123" s="4">
        <v>0.2</v>
      </c>
      <c r="F123" s="16">
        <f t="shared" si="7"/>
        <v>0</v>
      </c>
      <c r="G123" s="17">
        <v>0.05</v>
      </c>
      <c r="H123" s="11">
        <f t="shared" si="8"/>
        <v>0</v>
      </c>
      <c r="I123" s="12">
        <v>0.02</v>
      </c>
      <c r="J123" s="30">
        <f t="shared" si="9"/>
        <v>0</v>
      </c>
      <c r="K123" s="13">
        <v>0.02</v>
      </c>
      <c r="L123" s="19">
        <f t="shared" si="10"/>
        <v>0</v>
      </c>
      <c r="M123" s="14">
        <v>0.02</v>
      </c>
      <c r="N123" s="20">
        <f t="shared" si="11"/>
        <v>0</v>
      </c>
    </row>
    <row r="124" spans="1:14" x14ac:dyDescent="0.15">
      <c r="A124" s="98" t="s">
        <v>70</v>
      </c>
      <c r="B124" s="8">
        <v>0</v>
      </c>
      <c r="C124" s="3">
        <v>0.05</v>
      </c>
      <c r="D124" s="15">
        <f t="shared" si="6"/>
        <v>0</v>
      </c>
      <c r="E124" s="4">
        <v>0.05</v>
      </c>
      <c r="F124" s="16">
        <f t="shared" si="7"/>
        <v>0</v>
      </c>
      <c r="G124" s="17">
        <v>0.05</v>
      </c>
      <c r="H124" s="11">
        <f t="shared" si="8"/>
        <v>0</v>
      </c>
      <c r="I124" s="12">
        <v>0.03</v>
      </c>
      <c r="J124" s="30">
        <f t="shared" si="9"/>
        <v>0</v>
      </c>
      <c r="K124" s="13">
        <v>0.02</v>
      </c>
      <c r="L124" s="19">
        <f t="shared" si="10"/>
        <v>0</v>
      </c>
      <c r="M124" s="14">
        <v>0.02</v>
      </c>
      <c r="N124" s="20">
        <f t="shared" si="11"/>
        <v>0</v>
      </c>
    </row>
    <row r="125" spans="1:14" x14ac:dyDescent="0.15">
      <c r="A125" s="99" t="s">
        <v>23</v>
      </c>
      <c r="B125" s="8">
        <v>0</v>
      </c>
      <c r="C125" s="3">
        <v>0.01</v>
      </c>
      <c r="D125" s="15">
        <f t="shared" si="6"/>
        <v>0</v>
      </c>
      <c r="E125" s="4">
        <v>0.01</v>
      </c>
      <c r="F125" s="16">
        <f t="shared" si="7"/>
        <v>0</v>
      </c>
      <c r="G125" s="17">
        <v>0.01</v>
      </c>
      <c r="H125" s="11">
        <f t="shared" si="8"/>
        <v>0</v>
      </c>
      <c r="I125" s="12">
        <v>0.01</v>
      </c>
      <c r="J125" s="30">
        <f t="shared" si="9"/>
        <v>0</v>
      </c>
      <c r="K125" s="13">
        <v>0.02</v>
      </c>
      <c r="L125" s="19">
        <f t="shared" si="10"/>
        <v>0</v>
      </c>
      <c r="M125" s="14">
        <v>0.02</v>
      </c>
      <c r="N125" s="20">
        <f t="shared" si="11"/>
        <v>0</v>
      </c>
    </row>
    <row r="126" spans="1:14" x14ac:dyDescent="0.15">
      <c r="A126" s="99" t="s">
        <v>76</v>
      </c>
      <c r="B126" s="8">
        <v>0</v>
      </c>
      <c r="C126" s="3">
        <v>0.15</v>
      </c>
      <c r="D126" s="15">
        <f t="shared" si="6"/>
        <v>0</v>
      </c>
      <c r="E126" s="4">
        <v>0.1</v>
      </c>
      <c r="F126" s="16">
        <f t="shared" si="7"/>
        <v>0</v>
      </c>
      <c r="G126" s="17">
        <v>0.05</v>
      </c>
      <c r="H126" s="11">
        <f t="shared" si="8"/>
        <v>0</v>
      </c>
      <c r="I126" s="12">
        <v>0.04</v>
      </c>
      <c r="J126" s="30">
        <f t="shared" si="9"/>
        <v>0</v>
      </c>
      <c r="K126" s="13">
        <v>7.0000000000000007E-2</v>
      </c>
      <c r="L126" s="19">
        <f t="shared" si="10"/>
        <v>0</v>
      </c>
      <c r="M126" s="14">
        <v>0.09</v>
      </c>
      <c r="N126" s="20">
        <f t="shared" si="11"/>
        <v>0</v>
      </c>
    </row>
    <row r="127" spans="1:14" x14ac:dyDescent="0.15">
      <c r="A127" s="99" t="s">
        <v>77</v>
      </c>
      <c r="B127" s="8">
        <v>0</v>
      </c>
      <c r="C127" s="3">
        <v>0.6</v>
      </c>
      <c r="D127" s="15">
        <f t="shared" si="6"/>
        <v>0</v>
      </c>
      <c r="E127" s="4">
        <v>0.83</v>
      </c>
      <c r="F127" s="16">
        <f t="shared" si="7"/>
        <v>0</v>
      </c>
      <c r="G127" s="17">
        <v>0.7</v>
      </c>
      <c r="H127" s="11">
        <f t="shared" si="8"/>
        <v>0</v>
      </c>
      <c r="I127" s="12">
        <v>0.82</v>
      </c>
      <c r="J127" s="30">
        <f t="shared" si="9"/>
        <v>0</v>
      </c>
      <c r="K127" s="13">
        <v>0.91</v>
      </c>
      <c r="L127" s="19">
        <f t="shared" si="10"/>
        <v>0</v>
      </c>
      <c r="M127" s="14">
        <v>0.95</v>
      </c>
      <c r="N127" s="20">
        <f t="shared" si="11"/>
        <v>0</v>
      </c>
    </row>
    <row r="128" spans="1:14" x14ac:dyDescent="0.15">
      <c r="A128" s="99" t="s">
        <v>24</v>
      </c>
      <c r="B128" s="8">
        <v>0</v>
      </c>
      <c r="C128" s="3">
        <v>0.03</v>
      </c>
      <c r="D128" s="15">
        <f t="shared" si="6"/>
        <v>0</v>
      </c>
      <c r="E128" s="4">
        <v>0.04</v>
      </c>
      <c r="F128" s="16">
        <f t="shared" si="7"/>
        <v>0</v>
      </c>
      <c r="G128" s="17">
        <v>0.04</v>
      </c>
      <c r="H128" s="11">
        <f t="shared" si="8"/>
        <v>0</v>
      </c>
      <c r="I128" s="12">
        <v>0.05</v>
      </c>
      <c r="J128" s="30">
        <f t="shared" si="9"/>
        <v>0</v>
      </c>
      <c r="K128" s="13">
        <v>0.06</v>
      </c>
      <c r="L128" s="19">
        <f t="shared" si="10"/>
        <v>0</v>
      </c>
      <c r="M128" s="14">
        <v>0.06</v>
      </c>
      <c r="N128" s="20">
        <f t="shared" si="11"/>
        <v>0</v>
      </c>
    </row>
    <row r="129" spans="1:14" x14ac:dyDescent="0.15">
      <c r="A129" s="100" t="s">
        <v>67</v>
      </c>
      <c r="B129" s="8">
        <v>0</v>
      </c>
      <c r="C129" s="3">
        <v>0.01</v>
      </c>
      <c r="D129" s="15">
        <f t="shared" si="6"/>
        <v>0</v>
      </c>
      <c r="E129" s="4">
        <v>0.01</v>
      </c>
      <c r="F129" s="16">
        <f t="shared" si="7"/>
        <v>0</v>
      </c>
      <c r="G129" s="17">
        <v>0.01</v>
      </c>
      <c r="H129" s="11">
        <f t="shared" si="8"/>
        <v>0</v>
      </c>
      <c r="I129" s="12">
        <v>0.01</v>
      </c>
      <c r="J129" s="30">
        <f t="shared" si="9"/>
        <v>0</v>
      </c>
      <c r="K129" s="13">
        <v>0.02</v>
      </c>
      <c r="L129" s="19">
        <f t="shared" si="10"/>
        <v>0</v>
      </c>
      <c r="M129" s="14">
        <v>0.02</v>
      </c>
      <c r="N129" s="20">
        <f t="shared" si="11"/>
        <v>0</v>
      </c>
    </row>
    <row r="130" spans="1:14" x14ac:dyDescent="0.15">
      <c r="A130" s="101" t="s">
        <v>25</v>
      </c>
      <c r="B130" s="8">
        <v>0</v>
      </c>
      <c r="C130" s="3">
        <v>0.12</v>
      </c>
      <c r="D130" s="15">
        <f t="shared" si="6"/>
        <v>0</v>
      </c>
      <c r="E130" s="4">
        <v>0.16</v>
      </c>
      <c r="F130" s="16">
        <f t="shared" si="7"/>
        <v>0</v>
      </c>
      <c r="G130" s="17">
        <v>0.19</v>
      </c>
      <c r="H130" s="11">
        <f t="shared" si="8"/>
        <v>0</v>
      </c>
      <c r="I130" s="12">
        <v>0.18</v>
      </c>
      <c r="J130" s="30">
        <f t="shared" si="9"/>
        <v>0</v>
      </c>
      <c r="K130" s="13">
        <v>0.17</v>
      </c>
      <c r="L130" s="19">
        <f t="shared" si="10"/>
        <v>0</v>
      </c>
      <c r="M130" s="14">
        <v>0.16</v>
      </c>
      <c r="N130" s="20">
        <f t="shared" si="11"/>
        <v>0</v>
      </c>
    </row>
    <row r="131" spans="1:14" x14ac:dyDescent="0.15">
      <c r="A131" s="101" t="s">
        <v>71</v>
      </c>
      <c r="B131" s="8">
        <v>0</v>
      </c>
      <c r="C131" s="3">
        <v>0.15</v>
      </c>
      <c r="D131" s="15">
        <f t="shared" si="6"/>
        <v>0</v>
      </c>
      <c r="E131" s="4">
        <v>0.19</v>
      </c>
      <c r="F131" s="16">
        <f t="shared" si="7"/>
        <v>0</v>
      </c>
      <c r="G131" s="17">
        <v>0.22</v>
      </c>
      <c r="H131" s="11">
        <f t="shared" si="8"/>
        <v>0</v>
      </c>
      <c r="I131" s="12">
        <v>0.39</v>
      </c>
      <c r="J131" s="30">
        <f t="shared" si="9"/>
        <v>0</v>
      </c>
      <c r="K131" s="13">
        <v>0.38</v>
      </c>
      <c r="L131" s="19">
        <f t="shared" si="10"/>
        <v>0</v>
      </c>
      <c r="M131" s="14">
        <v>0.3</v>
      </c>
      <c r="N131" s="20">
        <f t="shared" si="11"/>
        <v>0</v>
      </c>
    </row>
    <row r="132" spans="1:14" x14ac:dyDescent="0.15">
      <c r="A132" s="101" t="s">
        <v>27</v>
      </c>
      <c r="B132" s="8">
        <v>0</v>
      </c>
      <c r="C132" s="3">
        <v>0.12</v>
      </c>
      <c r="D132" s="15">
        <f t="shared" si="6"/>
        <v>0</v>
      </c>
      <c r="E132" s="4">
        <v>0.17</v>
      </c>
      <c r="F132" s="16">
        <f t="shared" si="7"/>
        <v>0</v>
      </c>
      <c r="G132" s="17">
        <v>0.19</v>
      </c>
      <c r="H132" s="11">
        <f t="shared" si="8"/>
        <v>0</v>
      </c>
      <c r="I132" s="12">
        <v>0.21</v>
      </c>
      <c r="J132" s="30">
        <f t="shared" si="9"/>
        <v>0</v>
      </c>
      <c r="K132" s="13">
        <v>0.24</v>
      </c>
      <c r="L132" s="19">
        <f t="shared" si="10"/>
        <v>0</v>
      </c>
      <c r="M132" s="14">
        <v>0.26</v>
      </c>
      <c r="N132" s="20">
        <f t="shared" si="11"/>
        <v>0</v>
      </c>
    </row>
    <row r="133" spans="1:14" x14ac:dyDescent="0.15">
      <c r="A133" s="101" t="s">
        <v>26</v>
      </c>
      <c r="B133" s="8">
        <v>0</v>
      </c>
      <c r="C133" s="3">
        <v>0.28000000000000003</v>
      </c>
      <c r="D133" s="15">
        <f t="shared" si="6"/>
        <v>0</v>
      </c>
      <c r="E133" s="4">
        <v>0.38</v>
      </c>
      <c r="F133" s="16">
        <f t="shared" si="7"/>
        <v>0</v>
      </c>
      <c r="G133" s="17">
        <v>0.33</v>
      </c>
      <c r="H133" s="11">
        <f t="shared" si="8"/>
        <v>0</v>
      </c>
      <c r="I133" s="12">
        <v>0.28000000000000003</v>
      </c>
      <c r="J133" s="30">
        <f t="shared" si="9"/>
        <v>0</v>
      </c>
      <c r="K133" s="13">
        <v>0.26</v>
      </c>
      <c r="L133" s="19">
        <f t="shared" si="10"/>
        <v>0</v>
      </c>
      <c r="M133" s="14">
        <v>0.19</v>
      </c>
      <c r="N133" s="20">
        <f t="shared" si="11"/>
        <v>0</v>
      </c>
    </row>
    <row r="134" spans="1:14" x14ac:dyDescent="0.15">
      <c r="A134" s="102" t="s">
        <v>28</v>
      </c>
      <c r="B134" s="8">
        <v>0</v>
      </c>
      <c r="C134" s="3">
        <v>0.18</v>
      </c>
      <c r="D134" s="15">
        <f t="shared" si="6"/>
        <v>0</v>
      </c>
      <c r="E134" s="4">
        <v>0.3</v>
      </c>
      <c r="F134" s="16">
        <f t="shared" si="7"/>
        <v>0</v>
      </c>
      <c r="G134" s="17">
        <v>0.4</v>
      </c>
      <c r="H134" s="11">
        <f t="shared" si="8"/>
        <v>0</v>
      </c>
      <c r="I134" s="12">
        <v>0.4</v>
      </c>
      <c r="J134" s="30">
        <f t="shared" si="9"/>
        <v>0</v>
      </c>
      <c r="K134" s="13">
        <v>0.42</v>
      </c>
      <c r="L134" s="19">
        <f t="shared" si="10"/>
        <v>0</v>
      </c>
      <c r="M134" s="14">
        <v>0.36</v>
      </c>
      <c r="N134" s="20">
        <f t="shared" si="11"/>
        <v>0</v>
      </c>
    </row>
    <row r="135" spans="1:14" x14ac:dyDescent="0.15">
      <c r="A135" s="103" t="s">
        <v>29</v>
      </c>
      <c r="B135" s="8">
        <v>0</v>
      </c>
      <c r="C135" s="3">
        <v>0.38</v>
      </c>
      <c r="D135" s="15">
        <f t="shared" si="6"/>
        <v>0</v>
      </c>
      <c r="E135" s="4">
        <v>0.48</v>
      </c>
      <c r="F135" s="16">
        <f t="shared" si="7"/>
        <v>0</v>
      </c>
      <c r="G135" s="17">
        <v>0.7</v>
      </c>
      <c r="H135" s="11">
        <f t="shared" si="8"/>
        <v>0</v>
      </c>
      <c r="I135" s="12">
        <v>0.76</v>
      </c>
      <c r="J135" s="30">
        <f t="shared" si="9"/>
        <v>0</v>
      </c>
      <c r="K135" s="13">
        <v>0.82</v>
      </c>
      <c r="L135" s="19">
        <f t="shared" si="10"/>
        <v>0</v>
      </c>
      <c r="M135" s="14">
        <v>0.9</v>
      </c>
      <c r="N135" s="20">
        <f t="shared" si="11"/>
        <v>0</v>
      </c>
    </row>
    <row r="136" spans="1:14" x14ac:dyDescent="0.15">
      <c r="A136" s="103" t="s">
        <v>30</v>
      </c>
      <c r="B136" s="8">
        <v>0</v>
      </c>
      <c r="C136" s="3">
        <v>7.0000000000000007E-2</v>
      </c>
      <c r="D136" s="15">
        <f t="shared" si="6"/>
        <v>0</v>
      </c>
      <c r="E136" s="4">
        <v>0.31</v>
      </c>
      <c r="F136" s="16">
        <f t="shared" si="7"/>
        <v>0</v>
      </c>
      <c r="G136" s="17">
        <v>0.49</v>
      </c>
      <c r="H136" s="11">
        <f t="shared" si="8"/>
        <v>0</v>
      </c>
      <c r="I136" s="12">
        <v>0.75</v>
      </c>
      <c r="J136" s="30">
        <f t="shared" si="9"/>
        <v>0</v>
      </c>
      <c r="K136" s="13">
        <v>0.7</v>
      </c>
      <c r="L136" s="19">
        <f t="shared" si="10"/>
        <v>0</v>
      </c>
      <c r="M136" s="14">
        <v>0.65</v>
      </c>
      <c r="N136" s="20">
        <f t="shared" si="11"/>
        <v>0</v>
      </c>
    </row>
    <row r="137" spans="1:14" x14ac:dyDescent="0.15">
      <c r="A137" s="103" t="s">
        <v>31</v>
      </c>
      <c r="B137" s="8">
        <v>0</v>
      </c>
      <c r="C137" s="9">
        <v>0.05</v>
      </c>
      <c r="D137" s="41">
        <f t="shared" si="6"/>
        <v>0</v>
      </c>
      <c r="E137" s="42">
        <v>7.0000000000000007E-2</v>
      </c>
      <c r="F137" s="43">
        <f t="shared" si="7"/>
        <v>0</v>
      </c>
      <c r="G137" s="44">
        <v>0.13</v>
      </c>
      <c r="H137" s="45">
        <f t="shared" si="8"/>
        <v>0</v>
      </c>
      <c r="I137" s="46">
        <v>0.22</v>
      </c>
      <c r="J137" s="18">
        <f t="shared" si="9"/>
        <v>0</v>
      </c>
      <c r="K137" s="47">
        <v>0.32</v>
      </c>
      <c r="L137" s="48">
        <f t="shared" si="10"/>
        <v>0</v>
      </c>
      <c r="M137" s="49">
        <v>0.35</v>
      </c>
      <c r="N137" s="50">
        <f t="shared" si="11"/>
        <v>0</v>
      </c>
    </row>
    <row r="138" spans="1:14" x14ac:dyDescent="0.15">
      <c r="A138" s="103" t="s">
        <v>32</v>
      </c>
      <c r="B138" s="8">
        <v>0</v>
      </c>
      <c r="C138" s="9">
        <v>0.05</v>
      </c>
      <c r="D138" s="41">
        <f t="shared" si="6"/>
        <v>0</v>
      </c>
      <c r="E138" s="42">
        <v>0.12</v>
      </c>
      <c r="F138" s="43">
        <f t="shared" si="7"/>
        <v>0</v>
      </c>
      <c r="G138" s="44">
        <v>0.35</v>
      </c>
      <c r="H138" s="45">
        <f t="shared" si="8"/>
        <v>0</v>
      </c>
      <c r="I138" s="46">
        <v>0.48</v>
      </c>
      <c r="J138" s="18">
        <f t="shared" si="9"/>
        <v>0</v>
      </c>
      <c r="K138" s="47">
        <v>0.38</v>
      </c>
      <c r="L138" s="48">
        <f t="shared" si="10"/>
        <v>0</v>
      </c>
      <c r="M138" s="49">
        <v>0.36</v>
      </c>
      <c r="N138" s="50">
        <f t="shared" si="11"/>
        <v>0</v>
      </c>
    </row>
    <row r="139" spans="1:14" x14ac:dyDescent="0.15">
      <c r="A139" s="104" t="s">
        <v>72</v>
      </c>
      <c r="B139" s="8">
        <v>0</v>
      </c>
      <c r="C139" s="9">
        <v>0.08</v>
      </c>
      <c r="D139" s="41">
        <f t="shared" si="6"/>
        <v>0</v>
      </c>
      <c r="E139" s="42">
        <v>0.25</v>
      </c>
      <c r="F139" s="43">
        <f t="shared" si="7"/>
        <v>0</v>
      </c>
      <c r="G139" s="44">
        <v>0.61</v>
      </c>
      <c r="H139" s="45">
        <f t="shared" si="8"/>
        <v>0</v>
      </c>
      <c r="I139" s="46">
        <v>0.92</v>
      </c>
      <c r="J139" s="18">
        <f t="shared" si="9"/>
        <v>0</v>
      </c>
      <c r="K139" s="47">
        <v>0.95</v>
      </c>
      <c r="L139" s="48">
        <f t="shared" si="10"/>
        <v>0</v>
      </c>
      <c r="M139" s="49">
        <v>0.92</v>
      </c>
      <c r="N139" s="50">
        <f t="shared" si="11"/>
        <v>0</v>
      </c>
    </row>
    <row r="140" spans="1:14" x14ac:dyDescent="0.15">
      <c r="A140" s="104" t="s">
        <v>73</v>
      </c>
      <c r="B140" s="8">
        <v>0</v>
      </c>
      <c r="C140" s="9">
        <v>0.08</v>
      </c>
      <c r="D140" s="41">
        <f t="shared" si="6"/>
        <v>0</v>
      </c>
      <c r="E140" s="42">
        <v>0.28999999999999998</v>
      </c>
      <c r="F140" s="43">
        <f t="shared" si="7"/>
        <v>0</v>
      </c>
      <c r="G140" s="44">
        <v>0.75</v>
      </c>
      <c r="H140" s="45">
        <f t="shared" si="8"/>
        <v>0</v>
      </c>
      <c r="I140" s="46">
        <v>0.98</v>
      </c>
      <c r="J140" s="18">
        <f t="shared" si="9"/>
        <v>0</v>
      </c>
      <c r="K140" s="47">
        <v>0.93</v>
      </c>
      <c r="L140" s="48">
        <f t="shared" si="10"/>
        <v>0</v>
      </c>
      <c r="M140" s="49">
        <v>0.76</v>
      </c>
      <c r="N140" s="50">
        <f t="shared" si="11"/>
        <v>0</v>
      </c>
    </row>
    <row r="141" spans="1:14" x14ac:dyDescent="0.15">
      <c r="A141" s="102" t="s">
        <v>74</v>
      </c>
      <c r="B141" s="8">
        <v>0</v>
      </c>
      <c r="C141" s="9">
        <v>0.15</v>
      </c>
      <c r="D141" s="41">
        <f t="shared" si="6"/>
        <v>0</v>
      </c>
      <c r="E141" s="42">
        <v>0.35</v>
      </c>
      <c r="F141" s="43">
        <f t="shared" si="7"/>
        <v>0</v>
      </c>
      <c r="G141" s="44">
        <v>0.7</v>
      </c>
      <c r="H141" s="45">
        <f t="shared" si="8"/>
        <v>0</v>
      </c>
      <c r="I141" s="46">
        <v>0.85</v>
      </c>
      <c r="J141" s="18">
        <f t="shared" si="9"/>
        <v>0</v>
      </c>
      <c r="K141" s="47">
        <v>0.9</v>
      </c>
      <c r="L141" s="48">
        <f t="shared" si="10"/>
        <v>0</v>
      </c>
      <c r="M141" s="49">
        <v>0.9</v>
      </c>
      <c r="N141" s="50">
        <f t="shared" si="11"/>
        <v>0</v>
      </c>
    </row>
    <row r="142" spans="1:14" x14ac:dyDescent="0.15">
      <c r="A142" s="102" t="s">
        <v>75</v>
      </c>
      <c r="B142" s="8">
        <v>0</v>
      </c>
      <c r="C142" s="9">
        <v>0.35</v>
      </c>
      <c r="D142" s="41">
        <f t="shared" si="6"/>
        <v>0</v>
      </c>
      <c r="E142" s="42">
        <v>0.7</v>
      </c>
      <c r="F142" s="43">
        <f t="shared" si="7"/>
        <v>0</v>
      </c>
      <c r="G142" s="44">
        <v>0.9</v>
      </c>
      <c r="H142" s="45">
        <f t="shared" si="8"/>
        <v>0</v>
      </c>
      <c r="I142" s="46">
        <v>0.9</v>
      </c>
      <c r="J142" s="18">
        <f t="shared" si="9"/>
        <v>0</v>
      </c>
      <c r="K142" s="47">
        <v>0.95</v>
      </c>
      <c r="L142" s="48">
        <f t="shared" si="10"/>
        <v>0</v>
      </c>
      <c r="M142" s="49">
        <v>0.9</v>
      </c>
      <c r="N142" s="50">
        <f t="shared" si="11"/>
        <v>0</v>
      </c>
    </row>
    <row r="143" spans="1:14" x14ac:dyDescent="0.15">
      <c r="A143" s="5"/>
      <c r="B143" s="8">
        <v>0</v>
      </c>
      <c r="C143" s="9"/>
      <c r="D143" s="41">
        <f t="shared" si="6"/>
        <v>0</v>
      </c>
      <c r="E143" s="42"/>
      <c r="F143" s="43">
        <f t="shared" si="7"/>
        <v>0</v>
      </c>
      <c r="G143" s="44"/>
      <c r="H143" s="45">
        <f t="shared" si="8"/>
        <v>0</v>
      </c>
      <c r="I143" s="46"/>
      <c r="J143" s="18">
        <f t="shared" si="9"/>
        <v>0</v>
      </c>
      <c r="K143" s="47"/>
      <c r="L143" s="48">
        <f t="shared" si="10"/>
        <v>0</v>
      </c>
      <c r="M143" s="49"/>
      <c r="N143" s="50">
        <f t="shared" si="11"/>
        <v>0</v>
      </c>
    </row>
    <row r="144" spans="1:14" x14ac:dyDescent="0.15">
      <c r="A144" s="5"/>
      <c r="B144" s="8">
        <v>0</v>
      </c>
      <c r="C144" s="9"/>
      <c r="D144" s="41">
        <f t="shared" si="6"/>
        <v>0</v>
      </c>
      <c r="E144" s="42"/>
      <c r="F144" s="43">
        <f t="shared" si="7"/>
        <v>0</v>
      </c>
      <c r="G144" s="44"/>
      <c r="H144" s="45">
        <f t="shared" si="8"/>
        <v>0</v>
      </c>
      <c r="I144" s="46"/>
      <c r="J144" s="18">
        <f t="shared" si="9"/>
        <v>0</v>
      </c>
      <c r="K144" s="47"/>
      <c r="L144" s="48">
        <f t="shared" si="10"/>
        <v>0</v>
      </c>
      <c r="M144" s="49"/>
      <c r="N144" s="50">
        <f t="shared" si="11"/>
        <v>0</v>
      </c>
    </row>
    <row r="145" spans="1:14" x14ac:dyDescent="0.15">
      <c r="A145" s="5"/>
      <c r="B145" s="8">
        <v>0</v>
      </c>
      <c r="C145" s="9"/>
      <c r="D145" s="41">
        <f t="shared" si="6"/>
        <v>0</v>
      </c>
      <c r="E145" s="42"/>
      <c r="F145" s="43">
        <f t="shared" si="7"/>
        <v>0</v>
      </c>
      <c r="G145" s="44"/>
      <c r="H145" s="45">
        <f t="shared" si="8"/>
        <v>0</v>
      </c>
      <c r="I145" s="46"/>
      <c r="J145" s="18">
        <f t="shared" si="9"/>
        <v>0</v>
      </c>
      <c r="K145" s="47"/>
      <c r="L145" s="48">
        <f t="shared" si="10"/>
        <v>0</v>
      </c>
      <c r="M145" s="49"/>
      <c r="N145" s="50">
        <f t="shared" si="11"/>
        <v>0</v>
      </c>
    </row>
    <row r="146" spans="1:14" x14ac:dyDescent="0.15">
      <c r="A146" s="5"/>
      <c r="B146" s="8">
        <v>0</v>
      </c>
      <c r="C146" s="9"/>
      <c r="D146" s="41">
        <f t="shared" si="6"/>
        <v>0</v>
      </c>
      <c r="E146" s="42"/>
      <c r="F146" s="43">
        <f t="shared" si="7"/>
        <v>0</v>
      </c>
      <c r="G146" s="44"/>
      <c r="H146" s="45">
        <f t="shared" si="8"/>
        <v>0</v>
      </c>
      <c r="I146" s="46"/>
      <c r="J146" s="18">
        <f t="shared" si="9"/>
        <v>0</v>
      </c>
      <c r="K146" s="47"/>
      <c r="L146" s="48">
        <f t="shared" si="10"/>
        <v>0</v>
      </c>
      <c r="M146" s="49"/>
      <c r="N146" s="50">
        <f t="shared" si="11"/>
        <v>0</v>
      </c>
    </row>
    <row r="147" spans="1:14" x14ac:dyDescent="0.15">
      <c r="A147" s="5"/>
      <c r="B147" s="8">
        <v>0</v>
      </c>
      <c r="C147" s="9"/>
      <c r="D147" s="41">
        <f t="shared" si="6"/>
        <v>0</v>
      </c>
      <c r="E147" s="42"/>
      <c r="F147" s="43">
        <f t="shared" si="7"/>
        <v>0</v>
      </c>
      <c r="G147" s="44"/>
      <c r="H147" s="45">
        <f t="shared" si="8"/>
        <v>0</v>
      </c>
      <c r="I147" s="46"/>
      <c r="J147" s="18">
        <f t="shared" si="9"/>
        <v>0</v>
      </c>
      <c r="K147" s="47"/>
      <c r="L147" s="48">
        <f t="shared" si="10"/>
        <v>0</v>
      </c>
      <c r="M147" s="49"/>
      <c r="N147" s="50">
        <f t="shared" si="11"/>
        <v>0</v>
      </c>
    </row>
    <row r="148" spans="1:14" x14ac:dyDescent="0.15">
      <c r="A148" s="5"/>
      <c r="B148" s="8">
        <v>0</v>
      </c>
      <c r="C148" s="9"/>
      <c r="D148" s="41">
        <f t="shared" si="6"/>
        <v>0</v>
      </c>
      <c r="E148" s="42"/>
      <c r="F148" s="43">
        <f t="shared" si="7"/>
        <v>0</v>
      </c>
      <c r="G148" s="44"/>
      <c r="H148" s="45">
        <f t="shared" si="8"/>
        <v>0</v>
      </c>
      <c r="I148" s="46"/>
      <c r="J148" s="18">
        <f t="shared" si="9"/>
        <v>0</v>
      </c>
      <c r="K148" s="47"/>
      <c r="L148" s="48">
        <f t="shared" si="10"/>
        <v>0</v>
      </c>
      <c r="M148" s="49"/>
      <c r="N148" s="50">
        <f t="shared" si="11"/>
        <v>0</v>
      </c>
    </row>
    <row r="149" spans="1:14" x14ac:dyDescent="0.15">
      <c r="A149" s="5"/>
      <c r="B149" s="8">
        <v>0</v>
      </c>
      <c r="C149" s="9"/>
      <c r="D149" s="41">
        <f t="shared" ref="D149:D169" si="12">B149*C149</f>
        <v>0</v>
      </c>
      <c r="E149" s="42"/>
      <c r="F149" s="43">
        <f t="shared" ref="F149:F169" si="13">B149*E149</f>
        <v>0</v>
      </c>
      <c r="G149" s="44"/>
      <c r="H149" s="45">
        <f t="shared" ref="H149:H169" si="14">B149*G149</f>
        <v>0</v>
      </c>
      <c r="I149" s="46"/>
      <c r="J149" s="18">
        <f t="shared" ref="J149:J169" si="15">B149*I149</f>
        <v>0</v>
      </c>
      <c r="K149" s="47"/>
      <c r="L149" s="48">
        <f t="shared" ref="L149:L169" si="16">B149*K149</f>
        <v>0</v>
      </c>
      <c r="M149" s="49"/>
      <c r="N149" s="50">
        <f t="shared" ref="N149:N169" si="17">B149*M149</f>
        <v>0</v>
      </c>
    </row>
    <row r="150" spans="1:14" x14ac:dyDescent="0.15">
      <c r="A150" s="5"/>
      <c r="B150" s="8">
        <v>0</v>
      </c>
      <c r="C150" s="9"/>
      <c r="D150" s="41">
        <f t="shared" si="12"/>
        <v>0</v>
      </c>
      <c r="E150" s="42"/>
      <c r="F150" s="43">
        <f t="shared" si="13"/>
        <v>0</v>
      </c>
      <c r="G150" s="44"/>
      <c r="H150" s="45">
        <f t="shared" si="14"/>
        <v>0</v>
      </c>
      <c r="I150" s="46"/>
      <c r="J150" s="18">
        <f t="shared" si="15"/>
        <v>0</v>
      </c>
      <c r="K150" s="47"/>
      <c r="L150" s="48">
        <f t="shared" si="16"/>
        <v>0</v>
      </c>
      <c r="M150" s="49"/>
      <c r="N150" s="50">
        <f t="shared" si="17"/>
        <v>0</v>
      </c>
    </row>
    <row r="151" spans="1:14" x14ac:dyDescent="0.15">
      <c r="A151" s="5"/>
      <c r="B151" s="8">
        <v>0</v>
      </c>
      <c r="C151" s="9"/>
      <c r="D151" s="41">
        <f t="shared" si="12"/>
        <v>0</v>
      </c>
      <c r="E151" s="42"/>
      <c r="F151" s="43">
        <f t="shared" si="13"/>
        <v>0</v>
      </c>
      <c r="G151" s="44"/>
      <c r="H151" s="45">
        <f t="shared" si="14"/>
        <v>0</v>
      </c>
      <c r="I151" s="46"/>
      <c r="J151" s="18">
        <f t="shared" si="15"/>
        <v>0</v>
      </c>
      <c r="K151" s="47"/>
      <c r="L151" s="48">
        <f t="shared" si="16"/>
        <v>0</v>
      </c>
      <c r="M151" s="49"/>
      <c r="N151" s="50">
        <f t="shared" si="17"/>
        <v>0</v>
      </c>
    </row>
    <row r="152" spans="1:14" x14ac:dyDescent="0.15">
      <c r="A152" s="5"/>
      <c r="B152" s="8">
        <v>0</v>
      </c>
      <c r="C152" s="9"/>
      <c r="D152" s="41">
        <f t="shared" si="12"/>
        <v>0</v>
      </c>
      <c r="E152" s="42"/>
      <c r="F152" s="43">
        <f t="shared" si="13"/>
        <v>0</v>
      </c>
      <c r="G152" s="44"/>
      <c r="H152" s="45">
        <f t="shared" si="14"/>
        <v>0</v>
      </c>
      <c r="I152" s="46"/>
      <c r="J152" s="18">
        <f t="shared" si="15"/>
        <v>0</v>
      </c>
      <c r="K152" s="47"/>
      <c r="L152" s="48">
        <f t="shared" si="16"/>
        <v>0</v>
      </c>
      <c r="M152" s="49"/>
      <c r="N152" s="50">
        <f t="shared" si="17"/>
        <v>0</v>
      </c>
    </row>
    <row r="153" spans="1:14" x14ac:dyDescent="0.15">
      <c r="A153" s="5"/>
      <c r="B153" s="8">
        <v>0</v>
      </c>
      <c r="C153" s="9"/>
      <c r="D153" s="41">
        <f t="shared" si="12"/>
        <v>0</v>
      </c>
      <c r="E153" s="42"/>
      <c r="F153" s="43">
        <f t="shared" si="13"/>
        <v>0</v>
      </c>
      <c r="G153" s="44"/>
      <c r="H153" s="45">
        <f t="shared" si="14"/>
        <v>0</v>
      </c>
      <c r="I153" s="46"/>
      <c r="J153" s="18">
        <f t="shared" si="15"/>
        <v>0</v>
      </c>
      <c r="K153" s="47"/>
      <c r="L153" s="48">
        <f t="shared" si="16"/>
        <v>0</v>
      </c>
      <c r="M153" s="49"/>
      <c r="N153" s="50">
        <f t="shared" si="17"/>
        <v>0</v>
      </c>
    </row>
    <row r="154" spans="1:14" x14ac:dyDescent="0.15">
      <c r="A154" s="5"/>
      <c r="B154" s="8">
        <v>0</v>
      </c>
      <c r="C154" s="9"/>
      <c r="D154" s="41">
        <f t="shared" si="12"/>
        <v>0</v>
      </c>
      <c r="E154" s="42"/>
      <c r="F154" s="43">
        <f t="shared" si="13"/>
        <v>0</v>
      </c>
      <c r="G154" s="44"/>
      <c r="H154" s="45">
        <f t="shared" si="14"/>
        <v>0</v>
      </c>
      <c r="I154" s="46"/>
      <c r="J154" s="18">
        <f t="shared" si="15"/>
        <v>0</v>
      </c>
      <c r="K154" s="47"/>
      <c r="L154" s="48">
        <f t="shared" si="16"/>
        <v>0</v>
      </c>
      <c r="M154" s="49"/>
      <c r="N154" s="50">
        <f t="shared" si="17"/>
        <v>0</v>
      </c>
    </row>
    <row r="155" spans="1:14" x14ac:dyDescent="0.15">
      <c r="A155" s="5"/>
      <c r="B155" s="8">
        <v>0</v>
      </c>
      <c r="C155" s="9"/>
      <c r="D155" s="41">
        <f t="shared" si="12"/>
        <v>0</v>
      </c>
      <c r="E155" s="42"/>
      <c r="F155" s="43">
        <f t="shared" si="13"/>
        <v>0</v>
      </c>
      <c r="G155" s="44"/>
      <c r="H155" s="45">
        <f t="shared" si="14"/>
        <v>0</v>
      </c>
      <c r="I155" s="46"/>
      <c r="J155" s="18">
        <f t="shared" si="15"/>
        <v>0</v>
      </c>
      <c r="K155" s="47"/>
      <c r="L155" s="48">
        <f t="shared" si="16"/>
        <v>0</v>
      </c>
      <c r="M155" s="49"/>
      <c r="N155" s="50">
        <f t="shared" si="17"/>
        <v>0</v>
      </c>
    </row>
    <row r="156" spans="1:14" x14ac:dyDescent="0.15">
      <c r="A156" s="5"/>
      <c r="B156" s="8">
        <v>0</v>
      </c>
      <c r="C156" s="9"/>
      <c r="D156" s="41">
        <f t="shared" si="12"/>
        <v>0</v>
      </c>
      <c r="E156" s="42"/>
      <c r="F156" s="43">
        <f t="shared" si="13"/>
        <v>0</v>
      </c>
      <c r="G156" s="44"/>
      <c r="H156" s="45">
        <f t="shared" si="14"/>
        <v>0</v>
      </c>
      <c r="I156" s="46"/>
      <c r="J156" s="18">
        <f t="shared" si="15"/>
        <v>0</v>
      </c>
      <c r="K156" s="47"/>
      <c r="L156" s="48">
        <f t="shared" si="16"/>
        <v>0</v>
      </c>
      <c r="M156" s="49"/>
      <c r="N156" s="50">
        <f t="shared" si="17"/>
        <v>0</v>
      </c>
    </row>
    <row r="157" spans="1:14" x14ac:dyDescent="0.15">
      <c r="A157" s="5"/>
      <c r="B157" s="8">
        <v>0</v>
      </c>
      <c r="C157" s="9"/>
      <c r="D157" s="41">
        <f t="shared" si="12"/>
        <v>0</v>
      </c>
      <c r="E157" s="42"/>
      <c r="F157" s="43">
        <f t="shared" si="13"/>
        <v>0</v>
      </c>
      <c r="G157" s="44"/>
      <c r="H157" s="45">
        <f t="shared" si="14"/>
        <v>0</v>
      </c>
      <c r="I157" s="46"/>
      <c r="J157" s="18">
        <f t="shared" si="15"/>
        <v>0</v>
      </c>
      <c r="K157" s="47"/>
      <c r="L157" s="48">
        <f t="shared" si="16"/>
        <v>0</v>
      </c>
      <c r="M157" s="49"/>
      <c r="N157" s="50">
        <f t="shared" si="17"/>
        <v>0</v>
      </c>
    </row>
    <row r="158" spans="1:14" x14ac:dyDescent="0.15">
      <c r="A158" s="5"/>
      <c r="B158" s="8">
        <v>0</v>
      </c>
      <c r="C158" s="9"/>
      <c r="D158" s="41">
        <f t="shared" si="12"/>
        <v>0</v>
      </c>
      <c r="E158" s="42"/>
      <c r="F158" s="43">
        <f t="shared" si="13"/>
        <v>0</v>
      </c>
      <c r="G158" s="44"/>
      <c r="H158" s="45">
        <f t="shared" si="14"/>
        <v>0</v>
      </c>
      <c r="I158" s="46"/>
      <c r="J158" s="18">
        <f t="shared" si="15"/>
        <v>0</v>
      </c>
      <c r="K158" s="47"/>
      <c r="L158" s="48">
        <f t="shared" si="16"/>
        <v>0</v>
      </c>
      <c r="M158" s="49"/>
      <c r="N158" s="50">
        <f t="shared" si="17"/>
        <v>0</v>
      </c>
    </row>
    <row r="159" spans="1:14" x14ac:dyDescent="0.15">
      <c r="A159" s="5"/>
      <c r="B159" s="8">
        <v>0</v>
      </c>
      <c r="C159" s="9"/>
      <c r="D159" s="41">
        <f t="shared" si="12"/>
        <v>0</v>
      </c>
      <c r="E159" s="42"/>
      <c r="F159" s="43">
        <f t="shared" si="13"/>
        <v>0</v>
      </c>
      <c r="G159" s="44"/>
      <c r="H159" s="45">
        <f t="shared" si="14"/>
        <v>0</v>
      </c>
      <c r="I159" s="46"/>
      <c r="J159" s="18">
        <f t="shared" si="15"/>
        <v>0</v>
      </c>
      <c r="K159" s="47"/>
      <c r="L159" s="48">
        <f t="shared" si="16"/>
        <v>0</v>
      </c>
      <c r="M159" s="49"/>
      <c r="N159" s="50">
        <f t="shared" si="17"/>
        <v>0</v>
      </c>
    </row>
    <row r="160" spans="1:14" x14ac:dyDescent="0.15">
      <c r="A160" s="5"/>
      <c r="B160" s="8">
        <v>0</v>
      </c>
      <c r="C160" s="9"/>
      <c r="D160" s="41">
        <f t="shared" si="12"/>
        <v>0</v>
      </c>
      <c r="E160" s="42"/>
      <c r="F160" s="43">
        <f t="shared" si="13"/>
        <v>0</v>
      </c>
      <c r="G160" s="44"/>
      <c r="H160" s="45">
        <f t="shared" si="14"/>
        <v>0</v>
      </c>
      <c r="I160" s="46"/>
      <c r="J160" s="18">
        <f t="shared" si="15"/>
        <v>0</v>
      </c>
      <c r="K160" s="47"/>
      <c r="L160" s="48">
        <f t="shared" si="16"/>
        <v>0</v>
      </c>
      <c r="M160" s="49"/>
      <c r="N160" s="50">
        <f t="shared" si="17"/>
        <v>0</v>
      </c>
    </row>
    <row r="161" spans="1:14" x14ac:dyDescent="0.15">
      <c r="A161" s="5"/>
      <c r="B161" s="8">
        <v>0</v>
      </c>
      <c r="C161" s="9"/>
      <c r="D161" s="41">
        <f t="shared" si="12"/>
        <v>0</v>
      </c>
      <c r="E161" s="42"/>
      <c r="F161" s="43">
        <f t="shared" si="13"/>
        <v>0</v>
      </c>
      <c r="G161" s="44"/>
      <c r="H161" s="45">
        <f t="shared" si="14"/>
        <v>0</v>
      </c>
      <c r="I161" s="46"/>
      <c r="J161" s="18">
        <f t="shared" si="15"/>
        <v>0</v>
      </c>
      <c r="K161" s="47"/>
      <c r="L161" s="48">
        <f t="shared" si="16"/>
        <v>0</v>
      </c>
      <c r="M161" s="49"/>
      <c r="N161" s="50">
        <f t="shared" si="17"/>
        <v>0</v>
      </c>
    </row>
    <row r="162" spans="1:14" x14ac:dyDescent="0.15">
      <c r="A162" s="5"/>
      <c r="B162" s="8">
        <v>0</v>
      </c>
      <c r="C162" s="9"/>
      <c r="D162" s="41">
        <f t="shared" si="12"/>
        <v>0</v>
      </c>
      <c r="E162" s="42"/>
      <c r="F162" s="43">
        <f t="shared" si="13"/>
        <v>0</v>
      </c>
      <c r="G162" s="44"/>
      <c r="H162" s="45">
        <f t="shared" si="14"/>
        <v>0</v>
      </c>
      <c r="I162" s="46"/>
      <c r="J162" s="18">
        <f t="shared" si="15"/>
        <v>0</v>
      </c>
      <c r="K162" s="47"/>
      <c r="L162" s="48">
        <f t="shared" si="16"/>
        <v>0</v>
      </c>
      <c r="M162" s="49"/>
      <c r="N162" s="50">
        <f t="shared" si="17"/>
        <v>0</v>
      </c>
    </row>
    <row r="163" spans="1:14" x14ac:dyDescent="0.15">
      <c r="A163" s="5"/>
      <c r="B163" s="8">
        <v>0</v>
      </c>
      <c r="C163" s="9"/>
      <c r="D163" s="41">
        <f t="shared" si="12"/>
        <v>0</v>
      </c>
      <c r="E163" s="42"/>
      <c r="F163" s="43">
        <f t="shared" si="13"/>
        <v>0</v>
      </c>
      <c r="G163" s="44"/>
      <c r="H163" s="45">
        <f t="shared" si="14"/>
        <v>0</v>
      </c>
      <c r="I163" s="46"/>
      <c r="J163" s="18">
        <f t="shared" si="15"/>
        <v>0</v>
      </c>
      <c r="K163" s="47"/>
      <c r="L163" s="48">
        <f t="shared" si="16"/>
        <v>0</v>
      </c>
      <c r="M163" s="49"/>
      <c r="N163" s="50">
        <f t="shared" si="17"/>
        <v>0</v>
      </c>
    </row>
    <row r="164" spans="1:14" x14ac:dyDescent="0.15">
      <c r="A164" s="5"/>
      <c r="B164" s="8">
        <v>0</v>
      </c>
      <c r="C164" s="9"/>
      <c r="D164" s="41">
        <f t="shared" si="12"/>
        <v>0</v>
      </c>
      <c r="E164" s="42"/>
      <c r="F164" s="43">
        <f t="shared" si="13"/>
        <v>0</v>
      </c>
      <c r="G164" s="44"/>
      <c r="H164" s="45">
        <f t="shared" si="14"/>
        <v>0</v>
      </c>
      <c r="I164" s="46"/>
      <c r="J164" s="18">
        <f t="shared" si="15"/>
        <v>0</v>
      </c>
      <c r="K164" s="47"/>
      <c r="L164" s="48">
        <f t="shared" si="16"/>
        <v>0</v>
      </c>
      <c r="M164" s="49"/>
      <c r="N164" s="50">
        <f t="shared" si="17"/>
        <v>0</v>
      </c>
    </row>
    <row r="165" spans="1:14" x14ac:dyDescent="0.15">
      <c r="A165" s="5"/>
      <c r="B165" s="8">
        <v>0</v>
      </c>
      <c r="C165" s="9"/>
      <c r="D165" s="41">
        <f t="shared" si="12"/>
        <v>0</v>
      </c>
      <c r="E165" s="42"/>
      <c r="F165" s="43">
        <f t="shared" si="13"/>
        <v>0</v>
      </c>
      <c r="G165" s="44"/>
      <c r="H165" s="45">
        <f t="shared" si="14"/>
        <v>0</v>
      </c>
      <c r="I165" s="46"/>
      <c r="J165" s="18">
        <f t="shared" si="15"/>
        <v>0</v>
      </c>
      <c r="K165" s="47"/>
      <c r="L165" s="48">
        <f t="shared" si="16"/>
        <v>0</v>
      </c>
      <c r="M165" s="49"/>
      <c r="N165" s="50">
        <f t="shared" si="17"/>
        <v>0</v>
      </c>
    </row>
    <row r="166" spans="1:14" x14ac:dyDescent="0.15">
      <c r="A166" s="5"/>
      <c r="B166" s="8">
        <v>0</v>
      </c>
      <c r="C166" s="9"/>
      <c r="D166" s="41">
        <f t="shared" si="12"/>
        <v>0</v>
      </c>
      <c r="E166" s="42"/>
      <c r="F166" s="43">
        <f t="shared" si="13"/>
        <v>0</v>
      </c>
      <c r="G166" s="44"/>
      <c r="H166" s="45">
        <f t="shared" si="14"/>
        <v>0</v>
      </c>
      <c r="I166" s="46"/>
      <c r="J166" s="18">
        <f t="shared" si="15"/>
        <v>0</v>
      </c>
      <c r="K166" s="47"/>
      <c r="L166" s="48">
        <f t="shared" si="16"/>
        <v>0</v>
      </c>
      <c r="M166" s="49"/>
      <c r="N166" s="50">
        <f t="shared" si="17"/>
        <v>0</v>
      </c>
    </row>
    <row r="167" spans="1:14" x14ac:dyDescent="0.15">
      <c r="A167" s="5"/>
      <c r="B167" s="8">
        <v>0</v>
      </c>
      <c r="C167" s="9"/>
      <c r="D167" s="41">
        <f t="shared" si="12"/>
        <v>0</v>
      </c>
      <c r="E167" s="42"/>
      <c r="F167" s="43">
        <f t="shared" si="13"/>
        <v>0</v>
      </c>
      <c r="G167" s="44"/>
      <c r="H167" s="45">
        <f t="shared" si="14"/>
        <v>0</v>
      </c>
      <c r="I167" s="46"/>
      <c r="J167" s="18">
        <f t="shared" si="15"/>
        <v>0</v>
      </c>
      <c r="K167" s="47"/>
      <c r="L167" s="48">
        <f t="shared" si="16"/>
        <v>0</v>
      </c>
      <c r="M167" s="49"/>
      <c r="N167" s="50">
        <f t="shared" si="17"/>
        <v>0</v>
      </c>
    </row>
    <row r="168" spans="1:14" x14ac:dyDescent="0.15">
      <c r="A168" s="5"/>
      <c r="B168" s="8">
        <v>0</v>
      </c>
      <c r="C168" s="9"/>
      <c r="D168" s="41">
        <f t="shared" si="12"/>
        <v>0</v>
      </c>
      <c r="E168" s="42"/>
      <c r="F168" s="43">
        <f t="shared" si="13"/>
        <v>0</v>
      </c>
      <c r="G168" s="44"/>
      <c r="H168" s="45">
        <f t="shared" si="14"/>
        <v>0</v>
      </c>
      <c r="I168" s="46"/>
      <c r="J168" s="18">
        <f t="shared" si="15"/>
        <v>0</v>
      </c>
      <c r="K168" s="47"/>
      <c r="L168" s="48">
        <f t="shared" si="16"/>
        <v>0</v>
      </c>
      <c r="M168" s="49"/>
      <c r="N168" s="50">
        <f t="shared" si="17"/>
        <v>0</v>
      </c>
    </row>
    <row r="169" spans="1:14" ht="14" thickBot="1" x14ac:dyDescent="0.2">
      <c r="A169" s="5"/>
      <c r="B169" s="8">
        <v>0</v>
      </c>
      <c r="C169" s="9"/>
      <c r="D169" s="41">
        <f t="shared" si="12"/>
        <v>0</v>
      </c>
      <c r="E169" s="42"/>
      <c r="F169" s="43">
        <f t="shared" si="13"/>
        <v>0</v>
      </c>
      <c r="G169" s="44"/>
      <c r="H169" s="45">
        <f t="shared" si="14"/>
        <v>0</v>
      </c>
      <c r="I169" s="46"/>
      <c r="J169" s="18">
        <f t="shared" si="15"/>
        <v>0</v>
      </c>
      <c r="K169" s="47"/>
      <c r="L169" s="48">
        <f t="shared" si="16"/>
        <v>0</v>
      </c>
      <c r="M169" s="49"/>
      <c r="N169" s="50">
        <f t="shared" si="17"/>
        <v>0</v>
      </c>
    </row>
    <row r="170" spans="1:14" ht="15" thickTop="1" thickBot="1" x14ac:dyDescent="0.2">
      <c r="A170" s="6" t="s">
        <v>9</v>
      </c>
      <c r="B170" s="64">
        <f>SUM(B58:B169)</f>
        <v>0</v>
      </c>
      <c r="C170" s="40"/>
      <c r="D170" s="40"/>
      <c r="E170" s="40"/>
      <c r="F170" s="40"/>
      <c r="G170" s="40"/>
      <c r="H170" s="40"/>
      <c r="I170" s="40"/>
      <c r="J170" s="63"/>
      <c r="K170" s="40"/>
      <c r="L170" s="40"/>
      <c r="M170" s="40"/>
      <c r="N170" s="51"/>
    </row>
    <row r="171" spans="1:14" ht="15" thickTop="1" thickBot="1" x14ac:dyDescent="0.2">
      <c r="A171" s="7" t="s">
        <v>7</v>
      </c>
      <c r="B171" s="39"/>
      <c r="C171" s="21"/>
      <c r="D171" s="59">
        <f>SUM(D58:D169)</f>
        <v>0</v>
      </c>
      <c r="E171" s="21"/>
      <c r="F171" s="59">
        <f>SUM(F58:F169)</f>
        <v>0</v>
      </c>
      <c r="G171" s="21"/>
      <c r="H171" s="59">
        <f>SUM(H58:H169)</f>
        <v>0</v>
      </c>
      <c r="I171" s="21"/>
      <c r="J171" s="59">
        <f>SUM(J58:J169)</f>
        <v>0</v>
      </c>
      <c r="K171" s="21"/>
      <c r="L171" s="59">
        <f>SUM(L58:L169)</f>
        <v>0</v>
      </c>
      <c r="M171" s="21"/>
      <c r="N171" s="60">
        <f>SUM(N58:N169)</f>
        <v>0</v>
      </c>
    </row>
    <row r="172" spans="1:14" ht="15" thickTop="1" thickBot="1" x14ac:dyDescent="0.2">
      <c r="A172" s="38" t="s">
        <v>4</v>
      </c>
      <c r="B172" s="22"/>
      <c r="C172" s="139" t="e">
        <f>0.161*K4/(-B170*LN(1-D171/B170))</f>
        <v>#DIV/0!</v>
      </c>
      <c r="D172" s="140"/>
      <c r="E172" s="139" t="e">
        <f>0.161*K4/(-B170*LN(1-F171/B170))</f>
        <v>#DIV/0!</v>
      </c>
      <c r="F172" s="140"/>
      <c r="G172" s="139" t="e">
        <f>0.161*K4/(-B170*LN(1-H171/B170))</f>
        <v>#DIV/0!</v>
      </c>
      <c r="H172" s="140"/>
      <c r="I172" s="139" t="e">
        <f>0.161*K4/(-B170*LN(1-J171/B170))</f>
        <v>#DIV/0!</v>
      </c>
      <c r="J172" s="140"/>
      <c r="K172" s="139" t="e">
        <f>0.161*K4/(-B170*LN(1-L171/B170))</f>
        <v>#DIV/0!</v>
      </c>
      <c r="L172" s="140"/>
      <c r="M172" s="139" t="e">
        <f>0.161*K4/(-B170*LN(1-N171/B170))</f>
        <v>#DIV/0!</v>
      </c>
      <c r="N172" s="140"/>
    </row>
    <row r="173" spans="1:14" ht="14" thickTop="1" x14ac:dyDescent="0.15"/>
    <row r="175" spans="1:14" ht="14" thickBot="1" x14ac:dyDescent="0.2"/>
    <row r="176" spans="1:14" ht="14" thickBot="1" x14ac:dyDescent="0.2">
      <c r="D176" s="136" t="s">
        <v>150</v>
      </c>
      <c r="E176" s="137"/>
      <c r="F176" s="137"/>
      <c r="G176" s="137"/>
      <c r="H176" s="137"/>
      <c r="I176" s="137"/>
      <c r="J176" s="138"/>
    </row>
    <row r="177" spans="1:10" ht="14" thickBot="1" x14ac:dyDescent="0.2">
      <c r="D177" s="110" t="s">
        <v>149</v>
      </c>
      <c r="E177" s="111">
        <v>125</v>
      </c>
      <c r="F177" s="111">
        <v>250</v>
      </c>
      <c r="G177" s="111">
        <v>500</v>
      </c>
      <c r="H177" s="111" t="s">
        <v>146</v>
      </c>
      <c r="I177" s="111" t="s">
        <v>147</v>
      </c>
      <c r="J177" s="112" t="s">
        <v>148</v>
      </c>
    </row>
    <row r="178" spans="1:10" ht="14" thickBot="1" x14ac:dyDescent="0.2">
      <c r="D178" s="108" t="s">
        <v>4</v>
      </c>
      <c r="E178" s="113" t="e">
        <f>1*C172</f>
        <v>#DIV/0!</v>
      </c>
      <c r="F178" s="113" t="e">
        <f>1*E172</f>
        <v>#DIV/0!</v>
      </c>
      <c r="G178" s="113" t="e">
        <f>1*G172</f>
        <v>#DIV/0!</v>
      </c>
      <c r="H178" s="113" t="e">
        <f>1*I172</f>
        <v>#DIV/0!</v>
      </c>
      <c r="I178" s="113" t="e">
        <f>1*K172</f>
        <v>#DIV/0!</v>
      </c>
      <c r="J178" s="114" t="e">
        <f>1*M172</f>
        <v>#DIV/0!</v>
      </c>
    </row>
    <row r="191" spans="1:10" x14ac:dyDescent="0.15">
      <c r="A191" s="115"/>
      <c r="B191" s="116"/>
    </row>
    <row r="206" spans="1:2" x14ac:dyDescent="0.15">
      <c r="A206" t="s">
        <v>154</v>
      </c>
    </row>
    <row r="207" spans="1:2" ht="14" thickBot="1" x14ac:dyDescent="0.2"/>
    <row r="208" spans="1:2" ht="14" thickBot="1" x14ac:dyDescent="0.2">
      <c r="A208" s="66" t="s">
        <v>78</v>
      </c>
      <c r="B208" s="65"/>
    </row>
  </sheetData>
  <mergeCells count="19">
    <mergeCell ref="D176:J176"/>
    <mergeCell ref="C172:D172"/>
    <mergeCell ref="E172:F172"/>
    <mergeCell ref="G172:H172"/>
    <mergeCell ref="I172:J172"/>
    <mergeCell ref="K172:L172"/>
    <mergeCell ref="M172:N172"/>
    <mergeCell ref="C56:D56"/>
    <mergeCell ref="E56:F56"/>
    <mergeCell ref="G56:H56"/>
    <mergeCell ref="I56:J56"/>
    <mergeCell ref="K56:L56"/>
    <mergeCell ref="M56:N56"/>
    <mergeCell ref="A6:N6"/>
    <mergeCell ref="A1:N1"/>
    <mergeCell ref="A2:N2"/>
    <mergeCell ref="B4:F4"/>
    <mergeCell ref="G4:J4"/>
    <mergeCell ref="K4:L4"/>
  </mergeCells>
  <pageMargins left="0.78740157499999996" right="0.78740157499999996" top="0.984251969" bottom="0.984251969" header="0.5" footer="0.5"/>
  <pageSetup paperSize="9" orientation="portrait" horizontalDpi="4294967295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>
    <tabColor indexed="53"/>
  </sheetPr>
  <dimension ref="A1:G27"/>
  <sheetViews>
    <sheetView tabSelected="1" workbookViewId="0">
      <selection activeCell="E9" sqref="E9"/>
    </sheetView>
  </sheetViews>
  <sheetFormatPr baseColWidth="10" defaultColWidth="8.83203125" defaultRowHeight="13" x14ac:dyDescent="0.15"/>
  <sheetData>
    <row r="1" spans="1:7" ht="14" thickBot="1" x14ac:dyDescent="0.2"/>
    <row r="2" spans="1:7" x14ac:dyDescent="0.15">
      <c r="A2" s="90" t="s">
        <v>133</v>
      </c>
      <c r="B2" s="84"/>
      <c r="C2" s="84"/>
      <c r="D2" s="84"/>
      <c r="E2" s="84"/>
      <c r="F2" s="84"/>
      <c r="G2" s="85"/>
    </row>
    <row r="3" spans="1:7" x14ac:dyDescent="0.15">
      <c r="A3" s="91" t="s">
        <v>134</v>
      </c>
      <c r="B3" s="86"/>
      <c r="C3" s="86"/>
      <c r="D3" s="86"/>
      <c r="E3" s="86"/>
      <c r="F3" s="86"/>
      <c r="G3" s="87"/>
    </row>
    <row r="4" spans="1:7" x14ac:dyDescent="0.15">
      <c r="A4" s="91" t="s">
        <v>135</v>
      </c>
      <c r="B4" s="86"/>
      <c r="C4" s="86"/>
      <c r="D4" s="86"/>
      <c r="E4" s="86"/>
      <c r="F4" s="86"/>
      <c r="G4" s="87"/>
    </row>
    <row r="5" spans="1:7" ht="14" thickBot="1" x14ac:dyDescent="0.2">
      <c r="A5" s="92" t="s">
        <v>136</v>
      </c>
      <c r="B5" s="88"/>
      <c r="C5" s="88"/>
      <c r="D5" s="88"/>
      <c r="E5" s="88"/>
      <c r="F5" s="88"/>
      <c r="G5" s="89"/>
    </row>
    <row r="7" spans="1:7" x14ac:dyDescent="0.15">
      <c r="E7" s="79" t="s">
        <v>131</v>
      </c>
      <c r="G7" s="82" t="s">
        <v>132</v>
      </c>
    </row>
    <row r="8" spans="1:7" ht="14" thickBot="1" x14ac:dyDescent="0.2">
      <c r="E8" s="80"/>
    </row>
    <row r="9" spans="1:7" ht="14" thickBot="1" x14ac:dyDescent="0.2">
      <c r="A9" s="69" t="s">
        <v>121</v>
      </c>
      <c r="B9" s="69"/>
      <c r="C9" s="69"/>
      <c r="E9" s="81"/>
      <c r="G9" s="83" t="e">
        <f>(LOG(E9)-1)/3.33</f>
        <v>#NUM!</v>
      </c>
    </row>
    <row r="10" spans="1:7" ht="14" thickBot="1" x14ac:dyDescent="0.2"/>
    <row r="11" spans="1:7" ht="14" thickBot="1" x14ac:dyDescent="0.2">
      <c r="A11" s="70" t="s">
        <v>122</v>
      </c>
      <c r="B11" s="70"/>
      <c r="C11" s="70"/>
      <c r="E11" s="81"/>
      <c r="G11" s="83" t="e">
        <f>(LOG(E11)-1)/3.33</f>
        <v>#NUM!</v>
      </c>
    </row>
    <row r="12" spans="1:7" ht="14" thickBot="1" x14ac:dyDescent="0.2"/>
    <row r="13" spans="1:7" ht="14" thickBot="1" x14ac:dyDescent="0.2">
      <c r="A13" s="71" t="s">
        <v>124</v>
      </c>
      <c r="B13" s="71"/>
      <c r="C13" s="71"/>
      <c r="E13" s="81"/>
      <c r="G13" s="83" t="e">
        <f>(LOG(E13)-1)/3.33+0.1</f>
        <v>#NUM!</v>
      </c>
    </row>
    <row r="14" spans="1:7" ht="14" thickBot="1" x14ac:dyDescent="0.2"/>
    <row r="15" spans="1:7" ht="14" thickBot="1" x14ac:dyDescent="0.2">
      <c r="A15" s="72" t="s">
        <v>123</v>
      </c>
      <c r="B15" s="72"/>
      <c r="C15" s="72"/>
      <c r="E15" s="81"/>
      <c r="G15" s="83" t="e">
        <f>(LOG(E15)-1)/3.33+0.12</f>
        <v>#NUM!</v>
      </c>
    </row>
    <row r="16" spans="1:7" ht="14" thickBot="1" x14ac:dyDescent="0.2"/>
    <row r="17" spans="1:7" ht="14" thickBot="1" x14ac:dyDescent="0.2">
      <c r="A17" s="73" t="s">
        <v>125</v>
      </c>
      <c r="B17" s="73"/>
      <c r="C17" s="73"/>
      <c r="E17" s="81"/>
      <c r="G17" s="83" t="e">
        <f>(LOG(E17)-1)/3.33+0.16</f>
        <v>#NUM!</v>
      </c>
    </row>
    <row r="18" spans="1:7" ht="14" thickBot="1" x14ac:dyDescent="0.2"/>
    <row r="19" spans="1:7" ht="14" thickBot="1" x14ac:dyDescent="0.2">
      <c r="A19" s="74" t="s">
        <v>126</v>
      </c>
      <c r="B19" s="74"/>
      <c r="C19" s="74"/>
      <c r="E19" s="81"/>
      <c r="G19" s="83" t="e">
        <f>(LOG(E19)-1)/3.33+0.16</f>
        <v>#NUM!</v>
      </c>
    </row>
    <row r="20" spans="1:7" ht="14" thickBot="1" x14ac:dyDescent="0.2"/>
    <row r="21" spans="1:7" ht="14" thickBot="1" x14ac:dyDescent="0.2">
      <c r="A21" s="75" t="s">
        <v>127</v>
      </c>
      <c r="B21" s="75"/>
      <c r="C21" s="75"/>
      <c r="E21" s="81"/>
      <c r="G21" s="83" t="e">
        <f>(LOG(E21)-1)/3.33+0.2</f>
        <v>#NUM!</v>
      </c>
    </row>
    <row r="22" spans="1:7" ht="14" thickBot="1" x14ac:dyDescent="0.2"/>
    <row r="23" spans="1:7" ht="14" thickBot="1" x14ac:dyDescent="0.2">
      <c r="A23" s="76" t="s">
        <v>128</v>
      </c>
      <c r="B23" s="76"/>
      <c r="C23" s="76"/>
      <c r="E23" s="81"/>
      <c r="G23" s="83" t="e">
        <f>(LOG(E23)-1)/3.33+0.32</f>
        <v>#NUM!</v>
      </c>
    </row>
    <row r="24" spans="1:7" ht="14" thickBot="1" x14ac:dyDescent="0.2"/>
    <row r="25" spans="1:7" ht="14" thickBot="1" x14ac:dyDescent="0.2">
      <c r="A25" s="77" t="s">
        <v>129</v>
      </c>
      <c r="B25" s="77"/>
      <c r="C25" s="77"/>
      <c r="E25" s="81"/>
      <c r="G25" s="83" t="e">
        <f>(LOG(E25)-1)/3.33+0.37</f>
        <v>#NUM!</v>
      </c>
    </row>
    <row r="26" spans="1:7" ht="14" thickBot="1" x14ac:dyDescent="0.2"/>
    <row r="27" spans="1:7" ht="14" thickBot="1" x14ac:dyDescent="0.2">
      <c r="A27" s="78" t="s">
        <v>130</v>
      </c>
      <c r="B27" s="78"/>
      <c r="C27" s="78"/>
      <c r="E27" s="81"/>
      <c r="G27" s="83" t="e">
        <f>(LOG(E27)-1)/3.33+0.88</f>
        <v>#NUM!</v>
      </c>
    </row>
  </sheetData>
  <phoneticPr fontId="1" type="noConversion"/>
  <pageMargins left="0.78740157499999996" right="0.78740157499999996" top="0.984251969" bottom="0.984251969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tabColor theme="3" tint="0.59999389629810485"/>
  </sheetPr>
  <dimension ref="A1:N208"/>
  <sheetViews>
    <sheetView topLeftCell="A143" zoomScale="90" workbookViewId="0">
      <selection activeCell="M172" sqref="M172:N172"/>
    </sheetView>
  </sheetViews>
  <sheetFormatPr baseColWidth="10" defaultColWidth="8.83203125" defaultRowHeight="13" x14ac:dyDescent="0.15"/>
  <cols>
    <col min="1" max="1" width="28.83203125" customWidth="1"/>
    <col min="2" max="2" width="11.5" customWidth="1"/>
  </cols>
  <sheetData>
    <row r="1" spans="1:14" ht="15" thickTop="1" thickBot="1" x14ac:dyDescent="0.2">
      <c r="A1" s="144" t="s">
        <v>15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6"/>
    </row>
    <row r="2" spans="1:14" ht="15" thickTop="1" thickBot="1" x14ac:dyDescent="0.2">
      <c r="A2" s="147" t="s">
        <v>16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</row>
    <row r="3" spans="1:14" ht="15" thickTop="1" thickBo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" thickTop="1" thickBot="1" x14ac:dyDescent="0.2">
      <c r="A4" s="52" t="s">
        <v>17</v>
      </c>
      <c r="B4" s="150" t="s">
        <v>18</v>
      </c>
      <c r="C4" s="151"/>
      <c r="D4" s="151"/>
      <c r="E4" s="151"/>
      <c r="F4" s="152"/>
      <c r="G4" s="150" t="s">
        <v>10</v>
      </c>
      <c r="H4" s="151"/>
      <c r="I4" s="151"/>
      <c r="J4" s="152"/>
      <c r="K4" s="153">
        <v>0</v>
      </c>
      <c r="L4" s="154"/>
      <c r="M4" s="53" t="s">
        <v>19</v>
      </c>
      <c r="N4" s="35"/>
    </row>
    <row r="5" spans="1:14" ht="14" thickTop="1" x14ac:dyDescent="0.15">
      <c r="A5" s="55"/>
      <c r="B5" s="56"/>
      <c r="C5" s="56"/>
      <c r="D5" s="56"/>
      <c r="E5" s="56"/>
      <c r="F5" s="56"/>
      <c r="G5" s="56"/>
      <c r="H5" s="56"/>
      <c r="I5" s="56"/>
      <c r="J5" s="56"/>
      <c r="K5" s="57"/>
      <c r="L5" s="57"/>
      <c r="M5" s="54"/>
      <c r="N5" s="35"/>
    </row>
    <row r="6" spans="1:14" x14ac:dyDescent="0.15">
      <c r="A6" s="143" t="s">
        <v>33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 ht="16" x14ac:dyDescent="0.2">
      <c r="A7" s="68" t="s">
        <v>115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</row>
    <row r="8" spans="1:14" ht="16" x14ac:dyDescent="0.2">
      <c r="A8" s="68" t="s">
        <v>79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</row>
    <row r="9" spans="1:14" ht="16" x14ac:dyDescent="0.2">
      <c r="A9" s="68" t="s">
        <v>80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</row>
    <row r="10" spans="1:14" ht="18" x14ac:dyDescent="0.25">
      <c r="A10" s="68" t="s">
        <v>81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</row>
    <row r="11" spans="1:14" ht="16" x14ac:dyDescent="0.2">
      <c r="A11" s="68" t="s">
        <v>116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2" spans="1:14" ht="16" x14ac:dyDescent="0.2">
      <c r="A12" s="68" t="s">
        <v>117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</row>
    <row r="13" spans="1:14" ht="18" x14ac:dyDescent="0.25">
      <c r="A13" s="68" t="s">
        <v>118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</row>
    <row r="14" spans="1:14" ht="16" x14ac:dyDescent="0.2">
      <c r="A14" s="68" t="s">
        <v>91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</row>
    <row r="15" spans="1:14" ht="16" x14ac:dyDescent="0.2">
      <c r="A15" s="68" t="s">
        <v>82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  <row r="16" spans="1:14" ht="16" x14ac:dyDescent="0.2">
      <c r="A16" s="68" t="s">
        <v>119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</row>
    <row r="17" spans="1:14" ht="16" x14ac:dyDescent="0.2">
      <c r="A17" s="68" t="s">
        <v>92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</row>
    <row r="18" spans="1:14" ht="16" x14ac:dyDescent="0.2">
      <c r="A18" s="68" t="s">
        <v>120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</row>
    <row r="19" spans="1:14" ht="16" x14ac:dyDescent="0.2">
      <c r="A19" s="68" t="s">
        <v>84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</row>
    <row r="20" spans="1:14" ht="16" x14ac:dyDescent="0.2">
      <c r="A20" s="68" t="s">
        <v>83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</row>
    <row r="21" spans="1:14" ht="16" x14ac:dyDescent="0.2">
      <c r="A21" s="68" t="s">
        <v>85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</row>
    <row r="22" spans="1:14" ht="16" x14ac:dyDescent="0.2">
      <c r="A22" s="68" t="s">
        <v>86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 ht="16" x14ac:dyDescent="0.2">
      <c r="A23" s="68" t="s">
        <v>87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 ht="16" x14ac:dyDescent="0.2">
      <c r="A24" s="68" t="s">
        <v>88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4" ht="16" x14ac:dyDescent="0.2">
      <c r="A25" s="68" t="s">
        <v>89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 ht="16" x14ac:dyDescent="0.2">
      <c r="A26" s="68" t="s">
        <v>90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</row>
    <row r="27" spans="1:14" ht="16" x14ac:dyDescent="0.2">
      <c r="A27" s="68" t="s">
        <v>93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</row>
    <row r="28" spans="1:14" ht="16" x14ac:dyDescent="0.2">
      <c r="A28" s="68" t="s">
        <v>94</v>
      </c>
      <c r="B28" s="68"/>
      <c r="C28" s="68"/>
      <c r="D28" s="68"/>
      <c r="E28" s="68"/>
      <c r="F28" s="68"/>
      <c r="G28" s="68"/>
      <c r="H28" s="68"/>
      <c r="I28" s="67"/>
      <c r="J28" s="67"/>
      <c r="K28" s="67"/>
      <c r="L28" s="67"/>
      <c r="M28" s="67"/>
      <c r="N28" s="67"/>
    </row>
    <row r="29" spans="1:14" ht="16" x14ac:dyDescent="0.2">
      <c r="A29" s="68" t="s">
        <v>95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</row>
    <row r="30" spans="1:14" ht="16" x14ac:dyDescent="0.2">
      <c r="A30" s="68" t="s">
        <v>96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  <row r="31" spans="1:14" x14ac:dyDescent="0.15">
      <c r="A31" s="58" t="s">
        <v>97</v>
      </c>
      <c r="B31" s="58"/>
      <c r="C31" s="58"/>
      <c r="D31" s="58"/>
      <c r="E31" s="58"/>
      <c r="F31" s="58"/>
      <c r="G31" s="58"/>
      <c r="H31" s="58"/>
      <c r="I31" s="58"/>
      <c r="J31" s="58"/>
      <c r="K31" s="67"/>
      <c r="L31" s="67"/>
      <c r="M31" s="67"/>
      <c r="N31" s="67"/>
    </row>
    <row r="32" spans="1:14" ht="16" x14ac:dyDescent="0.2">
      <c r="A32" s="68" t="s">
        <v>98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</row>
    <row r="33" spans="1:14" x14ac:dyDescent="0.15">
      <c r="A33" s="58" t="s">
        <v>99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1:14" ht="16" x14ac:dyDescent="0.2">
      <c r="A34" s="68" t="s">
        <v>100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</row>
    <row r="35" spans="1:14" x14ac:dyDescent="0.15">
      <c r="A35" s="58" t="s">
        <v>101</v>
      </c>
      <c r="B35" s="58"/>
      <c r="C35" s="58"/>
      <c r="D35" s="58"/>
      <c r="E35" s="58"/>
      <c r="F35" s="67"/>
      <c r="G35" s="67"/>
      <c r="H35" s="67"/>
      <c r="I35" s="67"/>
      <c r="J35" s="67"/>
      <c r="K35" s="67"/>
      <c r="L35" s="67"/>
      <c r="M35" s="67"/>
      <c r="N35" s="67"/>
    </row>
    <row r="36" spans="1:14" ht="16" x14ac:dyDescent="0.2">
      <c r="A36" s="68" t="s">
        <v>102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 ht="16" x14ac:dyDescent="0.2">
      <c r="A37" s="68" t="s">
        <v>103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 ht="16" x14ac:dyDescent="0.2">
      <c r="A38" s="68" t="s">
        <v>104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 ht="16" x14ac:dyDescent="0.2">
      <c r="A39" s="68" t="s">
        <v>105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</row>
    <row r="40" spans="1:14" ht="16" x14ac:dyDescent="0.2">
      <c r="A40" s="68" t="s">
        <v>106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</row>
    <row r="41" spans="1:14" ht="16" x14ac:dyDescent="0.2">
      <c r="A41" s="68" t="s">
        <v>107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</row>
    <row r="42" spans="1:14" ht="16" x14ac:dyDescent="0.2">
      <c r="A42" s="68" t="s">
        <v>108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 ht="16" x14ac:dyDescent="0.2">
      <c r="A43" s="68" t="s">
        <v>109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 x14ac:dyDescent="0.15">
      <c r="A44" s="58" t="s">
        <v>110</v>
      </c>
      <c r="B44" s="58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 ht="16" x14ac:dyDescent="0.2">
      <c r="A45" s="68" t="s">
        <v>111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</row>
    <row r="46" spans="1:14" ht="16" x14ac:dyDescent="0.2">
      <c r="A46" s="68" t="s">
        <v>112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</row>
    <row r="47" spans="1:14" ht="16" x14ac:dyDescent="0.2">
      <c r="A47" s="68" t="s">
        <v>113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</row>
    <row r="48" spans="1:14" ht="16" x14ac:dyDescent="0.2">
      <c r="A48" s="68" t="s">
        <v>114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</row>
    <row r="49" spans="1:14" x14ac:dyDescent="0.1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</row>
    <row r="50" spans="1:14" x14ac:dyDescent="0.15">
      <c r="A50" s="105" t="s">
        <v>182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7"/>
    </row>
    <row r="51" spans="1:14" x14ac:dyDescent="0.15">
      <c r="A51" s="105" t="s">
        <v>183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7"/>
    </row>
    <row r="52" spans="1:14" x14ac:dyDescent="0.15">
      <c r="A52" s="105" t="s">
        <v>184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7"/>
    </row>
    <row r="53" spans="1:14" x14ac:dyDescent="0.15">
      <c r="A53" s="105" t="s">
        <v>185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7"/>
    </row>
    <row r="54" spans="1:14" x14ac:dyDescent="0.15">
      <c r="A54" s="105" t="s">
        <v>186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7"/>
    </row>
    <row r="55" spans="1:14" ht="14" thickBot="1" x14ac:dyDescent="0.2"/>
    <row r="56" spans="1:14" ht="15" thickTop="1" thickBot="1" x14ac:dyDescent="0.2">
      <c r="C56" s="141" t="s">
        <v>11</v>
      </c>
      <c r="D56" s="142"/>
      <c r="E56" s="141" t="s">
        <v>12</v>
      </c>
      <c r="F56" s="142"/>
      <c r="G56" s="141" t="s">
        <v>2</v>
      </c>
      <c r="H56" s="142"/>
      <c r="I56" s="141" t="s">
        <v>13</v>
      </c>
      <c r="J56" s="142"/>
      <c r="K56" s="141" t="s">
        <v>3</v>
      </c>
      <c r="L56" s="142"/>
      <c r="M56" s="141" t="s">
        <v>14</v>
      </c>
      <c r="N56" s="142"/>
    </row>
    <row r="57" spans="1:14" ht="14" thickTop="1" x14ac:dyDescent="0.15">
      <c r="A57" s="62" t="s">
        <v>0</v>
      </c>
      <c r="B57" s="61" t="s">
        <v>1</v>
      </c>
      <c r="C57" s="10" t="s">
        <v>5</v>
      </c>
      <c r="D57" s="24" t="s">
        <v>6</v>
      </c>
      <c r="E57" s="25" t="s">
        <v>5</v>
      </c>
      <c r="F57" s="26" t="s">
        <v>6</v>
      </c>
      <c r="G57" s="27" t="s">
        <v>5</v>
      </c>
      <c r="H57" s="28" t="s">
        <v>6</v>
      </c>
      <c r="I57" s="29" t="s">
        <v>5</v>
      </c>
      <c r="J57" s="30" t="s">
        <v>6</v>
      </c>
      <c r="K57" s="31" t="s">
        <v>5</v>
      </c>
      <c r="L57" s="32" t="s">
        <v>6</v>
      </c>
      <c r="M57" s="33" t="s">
        <v>5</v>
      </c>
      <c r="N57" s="34" t="s">
        <v>6</v>
      </c>
    </row>
    <row r="58" spans="1:14" x14ac:dyDescent="0.15">
      <c r="A58" s="37" t="s">
        <v>157</v>
      </c>
      <c r="B58" s="2">
        <v>0</v>
      </c>
      <c r="C58" s="10">
        <v>0.09</v>
      </c>
      <c r="D58" s="24">
        <f>B58*C58</f>
        <v>0</v>
      </c>
      <c r="E58" s="25">
        <v>0.02</v>
      </c>
      <c r="F58" s="26">
        <f>B58*E58</f>
        <v>0</v>
      </c>
      <c r="G58" s="27">
        <v>0.01</v>
      </c>
      <c r="H58" s="28">
        <f>B58*G58</f>
        <v>0</v>
      </c>
      <c r="I58" s="29">
        <v>0.01</v>
      </c>
      <c r="J58" s="30">
        <f>B58*I58</f>
        <v>0</v>
      </c>
      <c r="K58" s="31">
        <v>0.01</v>
      </c>
      <c r="L58" s="32">
        <f>B58*K58</f>
        <v>0</v>
      </c>
      <c r="M58" s="33">
        <v>0.01</v>
      </c>
      <c r="N58" s="34">
        <f>B58*M58</f>
        <v>0</v>
      </c>
    </row>
    <row r="59" spans="1:14" x14ac:dyDescent="0.15">
      <c r="A59" s="37" t="s">
        <v>158</v>
      </c>
      <c r="B59" s="2">
        <v>0</v>
      </c>
      <c r="C59" s="10">
        <v>0.99</v>
      </c>
      <c r="D59" s="24">
        <f t="shared" ref="D59:D73" si="0">B59*C59</f>
        <v>0</v>
      </c>
      <c r="E59" s="25">
        <v>0.35</v>
      </c>
      <c r="F59" s="26">
        <f t="shared" ref="F59:F73" si="1">B59*E59</f>
        <v>0</v>
      </c>
      <c r="G59" s="27">
        <v>0.1</v>
      </c>
      <c r="H59" s="28">
        <f t="shared" ref="H59:H73" si="2">B59*G59</f>
        <v>0</v>
      </c>
      <c r="I59" s="29">
        <v>0.02</v>
      </c>
      <c r="J59" s="30">
        <f t="shared" ref="J59:J73" si="3">B59*I59</f>
        <v>0</v>
      </c>
      <c r="K59" s="31">
        <v>0.01</v>
      </c>
      <c r="L59" s="32">
        <f t="shared" ref="L59:L73" si="4">B59*K59</f>
        <v>0</v>
      </c>
      <c r="M59" s="33">
        <v>0.01</v>
      </c>
      <c r="N59" s="34">
        <f t="shared" ref="N59:N73" si="5">B59*M59</f>
        <v>0</v>
      </c>
    </row>
    <row r="60" spans="1:14" x14ac:dyDescent="0.15">
      <c r="A60" s="37" t="s">
        <v>159</v>
      </c>
      <c r="B60" s="2">
        <v>0</v>
      </c>
      <c r="C60" s="10">
        <v>0.38</v>
      </c>
      <c r="D60" s="24">
        <f t="shared" si="0"/>
        <v>0</v>
      </c>
      <c r="E60" s="25">
        <v>0.96</v>
      </c>
      <c r="F60" s="26">
        <f t="shared" si="1"/>
        <v>0</v>
      </c>
      <c r="G60" s="27">
        <v>0.36</v>
      </c>
      <c r="H60" s="28">
        <f t="shared" si="2"/>
        <v>0</v>
      </c>
      <c r="I60" s="29">
        <v>0.11</v>
      </c>
      <c r="J60" s="30">
        <f t="shared" si="3"/>
        <v>0</v>
      </c>
      <c r="K60" s="31">
        <v>0.02</v>
      </c>
      <c r="L60" s="32">
        <f t="shared" si="4"/>
        <v>0</v>
      </c>
      <c r="M60" s="33">
        <v>0.01</v>
      </c>
      <c r="N60" s="34">
        <f t="shared" si="5"/>
        <v>0</v>
      </c>
    </row>
    <row r="61" spans="1:14" x14ac:dyDescent="0.15">
      <c r="A61" s="37" t="s">
        <v>160</v>
      </c>
      <c r="B61" s="2">
        <v>0</v>
      </c>
      <c r="C61" s="10">
        <v>0.06</v>
      </c>
      <c r="D61" s="24">
        <f t="shared" si="0"/>
        <v>0</v>
      </c>
      <c r="E61" s="25">
        <v>0.28000000000000003</v>
      </c>
      <c r="F61" s="26">
        <f t="shared" si="1"/>
        <v>0</v>
      </c>
      <c r="G61" s="27">
        <v>0.92</v>
      </c>
      <c r="H61" s="28">
        <f t="shared" si="2"/>
        <v>0</v>
      </c>
      <c r="I61" s="29">
        <v>0.63</v>
      </c>
      <c r="J61" s="30">
        <f t="shared" si="3"/>
        <v>0</v>
      </c>
      <c r="K61" s="31">
        <v>0.26</v>
      </c>
      <c r="L61" s="32">
        <f t="shared" si="4"/>
        <v>0</v>
      </c>
      <c r="M61" s="33">
        <v>0.05</v>
      </c>
      <c r="N61" s="34">
        <f t="shared" si="5"/>
        <v>0</v>
      </c>
    </row>
    <row r="62" spans="1:14" x14ac:dyDescent="0.15">
      <c r="A62" s="37" t="s">
        <v>161</v>
      </c>
      <c r="B62" s="2">
        <v>0</v>
      </c>
      <c r="C62" s="10">
        <v>0.01</v>
      </c>
      <c r="D62" s="24">
        <f t="shared" si="0"/>
        <v>0</v>
      </c>
      <c r="E62" s="25">
        <v>7.0000000000000007E-2</v>
      </c>
      <c r="F62" s="26">
        <f t="shared" si="1"/>
        <v>0</v>
      </c>
      <c r="G62" s="27">
        <v>0.44</v>
      </c>
      <c r="H62" s="28">
        <f t="shared" si="2"/>
        <v>0</v>
      </c>
      <c r="I62" s="29">
        <v>0.94</v>
      </c>
      <c r="J62" s="30">
        <f t="shared" si="3"/>
        <v>0</v>
      </c>
      <c r="K62" s="31">
        <v>0.3</v>
      </c>
      <c r="L62" s="32">
        <f t="shared" si="4"/>
        <v>0</v>
      </c>
      <c r="M62" s="33">
        <v>0.12</v>
      </c>
      <c r="N62" s="34">
        <f t="shared" si="5"/>
        <v>0</v>
      </c>
    </row>
    <row r="63" spans="1:14" x14ac:dyDescent="0.15">
      <c r="A63" s="37" t="s">
        <v>162</v>
      </c>
      <c r="B63" s="2">
        <v>0</v>
      </c>
      <c r="C63" s="10">
        <v>0.01</v>
      </c>
      <c r="D63" s="24">
        <f t="shared" si="0"/>
        <v>0</v>
      </c>
      <c r="E63" s="25">
        <v>0.05</v>
      </c>
      <c r="F63" s="26">
        <f t="shared" si="1"/>
        <v>0</v>
      </c>
      <c r="G63" s="27">
        <v>0.25</v>
      </c>
      <c r="H63" s="28">
        <f t="shared" si="2"/>
        <v>0</v>
      </c>
      <c r="I63" s="29">
        <v>0.72</v>
      </c>
      <c r="J63" s="30">
        <f t="shared" si="3"/>
        <v>0</v>
      </c>
      <c r="K63" s="31">
        <v>0.95</v>
      </c>
      <c r="L63" s="32">
        <f t="shared" si="4"/>
        <v>0</v>
      </c>
      <c r="M63" s="33">
        <v>0.76</v>
      </c>
      <c r="N63" s="34">
        <f t="shared" si="5"/>
        <v>0</v>
      </c>
    </row>
    <row r="64" spans="1:14" x14ac:dyDescent="0.15">
      <c r="A64" s="37" t="s">
        <v>163</v>
      </c>
      <c r="B64" s="2">
        <v>0</v>
      </c>
      <c r="C64" s="10">
        <v>0.01</v>
      </c>
      <c r="D64" s="24">
        <f t="shared" si="0"/>
        <v>0</v>
      </c>
      <c r="E64" s="25">
        <v>0.01</v>
      </c>
      <c r="F64" s="26">
        <f t="shared" si="1"/>
        <v>0</v>
      </c>
      <c r="G64" s="27">
        <v>0.04</v>
      </c>
      <c r="H64" s="28">
        <f t="shared" si="2"/>
        <v>0</v>
      </c>
      <c r="I64" s="29">
        <v>0.15</v>
      </c>
      <c r="J64" s="30">
        <f t="shared" si="3"/>
        <v>0</v>
      </c>
      <c r="K64" s="31">
        <v>0.47</v>
      </c>
      <c r="L64" s="32">
        <f t="shared" si="4"/>
        <v>0</v>
      </c>
      <c r="M64" s="33">
        <v>0.86</v>
      </c>
      <c r="N64" s="34">
        <f t="shared" si="5"/>
        <v>0</v>
      </c>
    </row>
    <row r="65" spans="1:14" x14ac:dyDescent="0.15">
      <c r="A65" s="37" t="s">
        <v>164</v>
      </c>
      <c r="B65" s="2">
        <v>0</v>
      </c>
      <c r="C65" s="10">
        <v>0.8</v>
      </c>
      <c r="D65" s="24">
        <f>B65*C65</f>
        <v>0</v>
      </c>
      <c r="E65" s="25">
        <v>0.57999999999999996</v>
      </c>
      <c r="F65" s="26">
        <f>B65*E65</f>
        <v>0</v>
      </c>
      <c r="G65" s="27">
        <v>0.27</v>
      </c>
      <c r="H65" s="28">
        <f>B65*G65</f>
        <v>0</v>
      </c>
      <c r="I65" s="29">
        <v>0.14000000000000001</v>
      </c>
      <c r="J65" s="30">
        <f>B65*I65</f>
        <v>0</v>
      </c>
      <c r="K65" s="31">
        <v>0.12</v>
      </c>
      <c r="L65" s="32">
        <f>B65*K65</f>
        <v>0</v>
      </c>
      <c r="M65" s="33">
        <v>0.1</v>
      </c>
      <c r="N65" s="34">
        <f>B65*M65</f>
        <v>0</v>
      </c>
    </row>
    <row r="66" spans="1:14" x14ac:dyDescent="0.15">
      <c r="A66" s="37" t="s">
        <v>165</v>
      </c>
      <c r="B66" s="2">
        <v>0</v>
      </c>
      <c r="C66" s="10">
        <v>0.98</v>
      </c>
      <c r="D66" s="24">
        <f>B66*C66</f>
        <v>0</v>
      </c>
      <c r="E66" s="25">
        <v>0.88</v>
      </c>
      <c r="F66" s="26">
        <f>B66*E66</f>
        <v>0</v>
      </c>
      <c r="G66" s="27">
        <v>0.52</v>
      </c>
      <c r="H66" s="28">
        <f>B66*G66</f>
        <v>0</v>
      </c>
      <c r="I66" s="29">
        <v>0.21</v>
      </c>
      <c r="J66" s="30">
        <f>B66*I66</f>
        <v>0</v>
      </c>
      <c r="K66" s="31">
        <v>0.16</v>
      </c>
      <c r="L66" s="32">
        <f>B66*K66</f>
        <v>0</v>
      </c>
      <c r="M66" s="33">
        <v>0.14000000000000001</v>
      </c>
      <c r="N66" s="34">
        <f>B66*M66</f>
        <v>0</v>
      </c>
    </row>
    <row r="67" spans="1:14" x14ac:dyDescent="0.15">
      <c r="A67" s="37" t="s">
        <v>166</v>
      </c>
      <c r="B67" s="2">
        <v>0</v>
      </c>
      <c r="C67" s="10">
        <v>0.78</v>
      </c>
      <c r="D67" s="24">
        <f>B67*C67</f>
        <v>0</v>
      </c>
      <c r="E67" s="25">
        <v>0.98</v>
      </c>
      <c r="F67" s="26">
        <f>B67*E67</f>
        <v>0</v>
      </c>
      <c r="G67" s="27">
        <v>0.68</v>
      </c>
      <c r="H67" s="28">
        <f>B67*G67</f>
        <v>0</v>
      </c>
      <c r="I67" s="29">
        <v>0.27</v>
      </c>
      <c r="J67" s="30">
        <f>B67*I67</f>
        <v>0</v>
      </c>
      <c r="K67" s="31">
        <v>0.16</v>
      </c>
      <c r="L67" s="32">
        <f>B67*K67</f>
        <v>0</v>
      </c>
      <c r="M67" s="33">
        <v>0.12</v>
      </c>
      <c r="N67" s="34">
        <f>B67*M67</f>
        <v>0</v>
      </c>
    </row>
    <row r="68" spans="1:14" x14ac:dyDescent="0.15">
      <c r="A68" s="37" t="s">
        <v>167</v>
      </c>
      <c r="B68" s="2">
        <v>0</v>
      </c>
      <c r="C68" s="10">
        <v>0.78</v>
      </c>
      <c r="D68" s="24">
        <f>B68*C68</f>
        <v>0</v>
      </c>
      <c r="E68" s="25">
        <v>0.98</v>
      </c>
      <c r="F68" s="26">
        <f>B68*E68</f>
        <v>0</v>
      </c>
      <c r="G68" s="27">
        <v>0.95</v>
      </c>
      <c r="H68" s="28">
        <f>B68*G68</f>
        <v>0</v>
      </c>
      <c r="I68" s="29">
        <v>0.53</v>
      </c>
      <c r="J68" s="30">
        <f>B68*I68</f>
        <v>0</v>
      </c>
      <c r="K68" s="31">
        <v>0.32</v>
      </c>
      <c r="L68" s="32">
        <f>B68*K68</f>
        <v>0</v>
      </c>
      <c r="M68" s="33">
        <v>0.27</v>
      </c>
      <c r="N68" s="34">
        <f>B68*M68</f>
        <v>0</v>
      </c>
    </row>
    <row r="69" spans="1:14" x14ac:dyDescent="0.15">
      <c r="A69" s="37" t="s">
        <v>188</v>
      </c>
      <c r="B69" s="2">
        <v>0</v>
      </c>
      <c r="C69" s="10">
        <v>0.67</v>
      </c>
      <c r="D69" s="24">
        <f>B69*C69</f>
        <v>0</v>
      </c>
      <c r="E69" s="25">
        <v>1</v>
      </c>
      <c r="F69" s="26">
        <f>B69*E69</f>
        <v>0</v>
      </c>
      <c r="G69" s="27">
        <v>0.98</v>
      </c>
      <c r="H69" s="28">
        <f>B69*G69</f>
        <v>0</v>
      </c>
      <c r="I69" s="29">
        <v>0.93</v>
      </c>
      <c r="J69" s="30">
        <f>B69*I69</f>
        <v>0</v>
      </c>
      <c r="K69" s="31">
        <v>0.98</v>
      </c>
      <c r="L69" s="32">
        <f>B69*K69</f>
        <v>0</v>
      </c>
      <c r="M69" s="33">
        <v>0.96</v>
      </c>
      <c r="N69" s="34">
        <f>B69*M69</f>
        <v>0</v>
      </c>
    </row>
    <row r="70" spans="1:14" x14ac:dyDescent="0.15">
      <c r="A70" s="36" t="s">
        <v>168</v>
      </c>
      <c r="B70" s="2">
        <v>0</v>
      </c>
      <c r="C70" s="10">
        <v>0.25</v>
      </c>
      <c r="D70" s="24">
        <f t="shared" si="0"/>
        <v>0</v>
      </c>
      <c r="E70" s="25">
        <v>0.3</v>
      </c>
      <c r="F70" s="26">
        <f t="shared" si="1"/>
        <v>0</v>
      </c>
      <c r="G70" s="27">
        <v>0.33</v>
      </c>
      <c r="H70" s="28">
        <f t="shared" si="2"/>
        <v>0</v>
      </c>
      <c r="I70" s="29">
        <v>0.22</v>
      </c>
      <c r="J70" s="30">
        <f t="shared" si="3"/>
        <v>0</v>
      </c>
      <c r="K70" s="31">
        <v>0.2</v>
      </c>
      <c r="L70" s="32">
        <f t="shared" si="4"/>
        <v>0</v>
      </c>
      <c r="M70" s="33">
        <v>0.21</v>
      </c>
      <c r="N70" s="34">
        <f t="shared" si="5"/>
        <v>0</v>
      </c>
    </row>
    <row r="71" spans="1:14" x14ac:dyDescent="0.15">
      <c r="A71" s="36" t="s">
        <v>169</v>
      </c>
      <c r="B71" s="2">
        <v>0</v>
      </c>
      <c r="C71" s="10">
        <v>0.25</v>
      </c>
      <c r="D71" s="24">
        <f t="shared" si="0"/>
        <v>0</v>
      </c>
      <c r="E71" s="25">
        <v>0.3</v>
      </c>
      <c r="F71" s="26">
        <f t="shared" si="1"/>
        <v>0</v>
      </c>
      <c r="G71" s="27">
        <v>0.33</v>
      </c>
      <c r="H71" s="28">
        <f t="shared" si="2"/>
        <v>0</v>
      </c>
      <c r="I71" s="29">
        <v>0.22</v>
      </c>
      <c r="J71" s="30">
        <f t="shared" si="3"/>
        <v>0</v>
      </c>
      <c r="K71" s="31">
        <v>0.2</v>
      </c>
      <c r="L71" s="32">
        <f t="shared" si="4"/>
        <v>0</v>
      </c>
      <c r="M71" s="33">
        <v>0.21</v>
      </c>
      <c r="N71" s="34">
        <f t="shared" si="5"/>
        <v>0</v>
      </c>
    </row>
    <row r="72" spans="1:14" x14ac:dyDescent="0.15">
      <c r="A72" s="36" t="s">
        <v>170</v>
      </c>
      <c r="B72" s="2">
        <v>0</v>
      </c>
      <c r="C72" s="10">
        <v>0.35</v>
      </c>
      <c r="D72" s="24">
        <f t="shared" si="0"/>
        <v>0</v>
      </c>
      <c r="E72" s="25">
        <v>0.38</v>
      </c>
      <c r="F72" s="26">
        <f t="shared" si="1"/>
        <v>0</v>
      </c>
      <c r="G72" s="27">
        <v>0.32</v>
      </c>
      <c r="H72" s="28">
        <f t="shared" si="2"/>
        <v>0</v>
      </c>
      <c r="I72" s="29">
        <v>0.28000000000000003</v>
      </c>
      <c r="J72" s="30">
        <f t="shared" si="3"/>
        <v>0</v>
      </c>
      <c r="K72" s="31">
        <v>0.22</v>
      </c>
      <c r="L72" s="32">
        <f t="shared" si="4"/>
        <v>0</v>
      </c>
      <c r="M72" s="33">
        <v>0.2</v>
      </c>
      <c r="N72" s="34">
        <f t="shared" si="5"/>
        <v>0</v>
      </c>
    </row>
    <row r="73" spans="1:14" x14ac:dyDescent="0.15">
      <c r="A73" s="36" t="s">
        <v>171</v>
      </c>
      <c r="B73" s="2">
        <v>0</v>
      </c>
      <c r="C73" s="10">
        <v>0.35</v>
      </c>
      <c r="D73" s="24">
        <f t="shared" si="0"/>
        <v>0</v>
      </c>
      <c r="E73" s="25">
        <v>0.38</v>
      </c>
      <c r="F73" s="26">
        <f t="shared" si="1"/>
        <v>0</v>
      </c>
      <c r="G73" s="27">
        <v>0.32</v>
      </c>
      <c r="H73" s="28">
        <f t="shared" si="2"/>
        <v>0</v>
      </c>
      <c r="I73" s="29">
        <v>0.28000000000000003</v>
      </c>
      <c r="J73" s="30">
        <f t="shared" si="3"/>
        <v>0</v>
      </c>
      <c r="K73" s="31">
        <v>0.22</v>
      </c>
      <c r="L73" s="32">
        <f t="shared" si="4"/>
        <v>0</v>
      </c>
      <c r="M73" s="33">
        <v>0.2</v>
      </c>
      <c r="N73" s="34">
        <f t="shared" si="5"/>
        <v>0</v>
      </c>
    </row>
    <row r="74" spans="1:14" x14ac:dyDescent="0.15">
      <c r="A74" s="36" t="s">
        <v>172</v>
      </c>
      <c r="B74" s="2">
        <v>0</v>
      </c>
      <c r="C74" s="10">
        <v>0.23</v>
      </c>
      <c r="D74" s="24">
        <f t="shared" ref="D74:D83" si="6">B74*C74</f>
        <v>0</v>
      </c>
      <c r="E74" s="25">
        <v>0.24</v>
      </c>
      <c r="F74" s="26">
        <f t="shared" ref="F74:F83" si="7">B74*E74</f>
        <v>0</v>
      </c>
      <c r="G74" s="27">
        <v>0.35</v>
      </c>
      <c r="H74" s="28">
        <f t="shared" ref="H74:H83" si="8">B74*G74</f>
        <v>0</v>
      </c>
      <c r="I74" s="29">
        <v>0.23</v>
      </c>
      <c r="J74" s="30">
        <f t="shared" ref="J74:J83" si="9">B74*I74</f>
        <v>0</v>
      </c>
      <c r="K74" s="31">
        <v>0.2</v>
      </c>
      <c r="L74" s="32">
        <f t="shared" ref="L74:L83" si="10">B74*K74</f>
        <v>0</v>
      </c>
      <c r="M74" s="33">
        <v>0.2</v>
      </c>
      <c r="N74" s="34">
        <f t="shared" ref="N74:N83" si="11">B74*M74</f>
        <v>0</v>
      </c>
    </row>
    <row r="75" spans="1:14" x14ac:dyDescent="0.15">
      <c r="A75" s="36" t="s">
        <v>173</v>
      </c>
      <c r="B75" s="2">
        <v>0</v>
      </c>
      <c r="C75" s="10">
        <v>0.23</v>
      </c>
      <c r="D75" s="24">
        <f t="shared" si="6"/>
        <v>0</v>
      </c>
      <c r="E75" s="25">
        <v>0.24</v>
      </c>
      <c r="F75" s="26">
        <f t="shared" si="7"/>
        <v>0</v>
      </c>
      <c r="G75" s="27">
        <v>0.35</v>
      </c>
      <c r="H75" s="28">
        <f t="shared" si="8"/>
        <v>0</v>
      </c>
      <c r="I75" s="29">
        <v>0.23</v>
      </c>
      <c r="J75" s="30">
        <f t="shared" si="9"/>
        <v>0</v>
      </c>
      <c r="K75" s="31">
        <v>0.2</v>
      </c>
      <c r="L75" s="32">
        <f t="shared" si="10"/>
        <v>0</v>
      </c>
      <c r="M75" s="33">
        <v>0.2</v>
      </c>
      <c r="N75" s="34">
        <f t="shared" si="11"/>
        <v>0</v>
      </c>
    </row>
    <row r="76" spans="1:14" x14ac:dyDescent="0.15">
      <c r="A76" s="36" t="s">
        <v>174</v>
      </c>
      <c r="B76" s="2">
        <v>0</v>
      </c>
      <c r="C76" s="10">
        <v>0.23</v>
      </c>
      <c r="D76" s="24">
        <f t="shared" si="6"/>
        <v>0</v>
      </c>
      <c r="E76" s="25">
        <v>0.24</v>
      </c>
      <c r="F76" s="26">
        <f t="shared" si="7"/>
        <v>0</v>
      </c>
      <c r="G76" s="27">
        <v>0.35</v>
      </c>
      <c r="H76" s="28">
        <f t="shared" si="8"/>
        <v>0</v>
      </c>
      <c r="I76" s="29">
        <v>0.23</v>
      </c>
      <c r="J76" s="30">
        <f t="shared" si="9"/>
        <v>0</v>
      </c>
      <c r="K76" s="31">
        <v>0.2</v>
      </c>
      <c r="L76" s="32">
        <f t="shared" si="10"/>
        <v>0</v>
      </c>
      <c r="M76" s="33">
        <v>0.2</v>
      </c>
      <c r="N76" s="34">
        <f t="shared" si="11"/>
        <v>0</v>
      </c>
    </row>
    <row r="77" spans="1:14" x14ac:dyDescent="0.15">
      <c r="A77" s="36" t="s">
        <v>175</v>
      </c>
      <c r="B77" s="2">
        <v>0</v>
      </c>
      <c r="C77" s="10">
        <v>0.12</v>
      </c>
      <c r="D77" s="24">
        <f t="shared" si="6"/>
        <v>0</v>
      </c>
      <c r="E77" s="25">
        <v>0.1</v>
      </c>
      <c r="F77" s="26">
        <f t="shared" si="7"/>
        <v>0</v>
      </c>
      <c r="G77" s="27">
        <v>0.14000000000000001</v>
      </c>
      <c r="H77" s="28">
        <f t="shared" si="8"/>
        <v>0</v>
      </c>
      <c r="I77" s="29">
        <v>0.22</v>
      </c>
      <c r="J77" s="30">
        <f t="shared" si="9"/>
        <v>0</v>
      </c>
      <c r="K77" s="31">
        <v>0.06</v>
      </c>
      <c r="L77" s="32">
        <f t="shared" si="10"/>
        <v>0</v>
      </c>
      <c r="M77" s="33">
        <v>0.12</v>
      </c>
      <c r="N77" s="34">
        <f t="shared" si="11"/>
        <v>0</v>
      </c>
    </row>
    <row r="78" spans="1:14" x14ac:dyDescent="0.15">
      <c r="A78" s="36" t="s">
        <v>176</v>
      </c>
      <c r="B78" s="2">
        <v>0</v>
      </c>
      <c r="C78" s="10">
        <v>0.12</v>
      </c>
      <c r="D78" s="24">
        <f t="shared" si="6"/>
        <v>0</v>
      </c>
      <c r="E78" s="25">
        <v>0.1</v>
      </c>
      <c r="F78" s="26">
        <f t="shared" si="7"/>
        <v>0</v>
      </c>
      <c r="G78" s="27">
        <v>0.14000000000000001</v>
      </c>
      <c r="H78" s="28">
        <f t="shared" si="8"/>
        <v>0</v>
      </c>
      <c r="I78" s="29">
        <v>0.22</v>
      </c>
      <c r="J78" s="30">
        <f t="shared" si="9"/>
        <v>0</v>
      </c>
      <c r="K78" s="31">
        <v>0.06</v>
      </c>
      <c r="L78" s="32">
        <f t="shared" si="10"/>
        <v>0</v>
      </c>
      <c r="M78" s="33">
        <v>0.12</v>
      </c>
      <c r="N78" s="34">
        <f t="shared" si="11"/>
        <v>0</v>
      </c>
    </row>
    <row r="79" spans="1:14" x14ac:dyDescent="0.15">
      <c r="A79" s="36" t="s">
        <v>177</v>
      </c>
      <c r="B79" s="2">
        <v>0</v>
      </c>
      <c r="C79" s="10">
        <v>0.12</v>
      </c>
      <c r="D79" s="24">
        <f t="shared" si="6"/>
        <v>0</v>
      </c>
      <c r="E79" s="25">
        <v>0.1</v>
      </c>
      <c r="F79" s="26">
        <f t="shared" si="7"/>
        <v>0</v>
      </c>
      <c r="G79" s="27">
        <v>0.14000000000000001</v>
      </c>
      <c r="H79" s="28">
        <f t="shared" si="8"/>
        <v>0</v>
      </c>
      <c r="I79" s="29">
        <v>0.22</v>
      </c>
      <c r="J79" s="30">
        <f t="shared" si="9"/>
        <v>0</v>
      </c>
      <c r="K79" s="31">
        <v>0.06</v>
      </c>
      <c r="L79" s="32">
        <f t="shared" si="10"/>
        <v>0</v>
      </c>
      <c r="M79" s="33">
        <v>0.12</v>
      </c>
      <c r="N79" s="34">
        <f t="shared" si="11"/>
        <v>0</v>
      </c>
    </row>
    <row r="80" spans="1:14" x14ac:dyDescent="0.15">
      <c r="A80" s="36" t="s">
        <v>178</v>
      </c>
      <c r="B80" s="2">
        <v>0</v>
      </c>
      <c r="C80" s="10">
        <v>0.12</v>
      </c>
      <c r="D80" s="24">
        <f t="shared" si="6"/>
        <v>0</v>
      </c>
      <c r="E80" s="25">
        <v>0.1</v>
      </c>
      <c r="F80" s="26">
        <f t="shared" si="7"/>
        <v>0</v>
      </c>
      <c r="G80" s="27">
        <v>0.14000000000000001</v>
      </c>
      <c r="H80" s="28">
        <f t="shared" si="8"/>
        <v>0</v>
      </c>
      <c r="I80" s="29">
        <v>0.22</v>
      </c>
      <c r="J80" s="30">
        <f t="shared" si="9"/>
        <v>0</v>
      </c>
      <c r="K80" s="31">
        <v>0.06</v>
      </c>
      <c r="L80" s="32">
        <f t="shared" si="10"/>
        <v>0</v>
      </c>
      <c r="M80" s="33">
        <v>0.12</v>
      </c>
      <c r="N80" s="34">
        <f t="shared" si="11"/>
        <v>0</v>
      </c>
    </row>
    <row r="81" spans="1:14" x14ac:dyDescent="0.15">
      <c r="A81" s="36" t="s">
        <v>179</v>
      </c>
      <c r="B81" s="2">
        <v>0</v>
      </c>
      <c r="C81" s="10">
        <v>0.11</v>
      </c>
      <c r="D81" s="24">
        <f t="shared" si="6"/>
        <v>0</v>
      </c>
      <c r="E81" s="25">
        <v>0.11</v>
      </c>
      <c r="F81" s="26">
        <f t="shared" si="7"/>
        <v>0</v>
      </c>
      <c r="G81" s="27">
        <v>0.15</v>
      </c>
      <c r="H81" s="28">
        <f t="shared" si="8"/>
        <v>0</v>
      </c>
      <c r="I81" s="29">
        <v>0.22</v>
      </c>
      <c r="J81" s="30">
        <f t="shared" si="9"/>
        <v>0</v>
      </c>
      <c r="K81" s="31">
        <v>0.05</v>
      </c>
      <c r="L81" s="32">
        <f t="shared" si="10"/>
        <v>0</v>
      </c>
      <c r="M81" s="33">
        <v>0.12</v>
      </c>
      <c r="N81" s="34">
        <f t="shared" si="11"/>
        <v>0</v>
      </c>
    </row>
    <row r="82" spans="1:14" x14ac:dyDescent="0.15">
      <c r="A82" s="36" t="s">
        <v>180</v>
      </c>
      <c r="B82" s="2">
        <v>0</v>
      </c>
      <c r="C82" s="10">
        <v>0.08</v>
      </c>
      <c r="D82" s="24">
        <f t="shared" si="6"/>
        <v>0</v>
      </c>
      <c r="E82" s="25">
        <v>0.1</v>
      </c>
      <c r="F82" s="26">
        <f t="shared" si="7"/>
        <v>0</v>
      </c>
      <c r="G82" s="27">
        <v>0.12</v>
      </c>
      <c r="H82" s="28">
        <f t="shared" si="8"/>
        <v>0</v>
      </c>
      <c r="I82" s="29">
        <v>0.17</v>
      </c>
      <c r="J82" s="30">
        <f t="shared" si="9"/>
        <v>0</v>
      </c>
      <c r="K82" s="31">
        <v>0.06</v>
      </c>
      <c r="L82" s="32">
        <f t="shared" si="10"/>
        <v>0</v>
      </c>
      <c r="M82" s="33">
        <v>0.13</v>
      </c>
      <c r="N82" s="34">
        <f t="shared" si="11"/>
        <v>0</v>
      </c>
    </row>
    <row r="83" spans="1:14" x14ac:dyDescent="0.15">
      <c r="A83" s="36" t="s">
        <v>181</v>
      </c>
      <c r="B83" s="2">
        <v>0</v>
      </c>
      <c r="C83" s="10">
        <v>7.0000000000000007E-2</v>
      </c>
      <c r="D83" s="24">
        <f t="shared" si="6"/>
        <v>0</v>
      </c>
      <c r="E83" s="25">
        <v>0.12</v>
      </c>
      <c r="F83" s="26">
        <f t="shared" si="7"/>
        <v>0</v>
      </c>
      <c r="G83" s="27">
        <v>0.11</v>
      </c>
      <c r="H83" s="28">
        <f t="shared" si="8"/>
        <v>0</v>
      </c>
      <c r="I83" s="29">
        <v>0.15</v>
      </c>
      <c r="J83" s="30">
        <f t="shared" si="9"/>
        <v>0</v>
      </c>
      <c r="K83" s="31">
        <v>0.09</v>
      </c>
      <c r="L83" s="32">
        <f t="shared" si="10"/>
        <v>0</v>
      </c>
      <c r="M83" s="33">
        <v>0.14000000000000001</v>
      </c>
      <c r="N83" s="34">
        <f t="shared" si="11"/>
        <v>0</v>
      </c>
    </row>
    <row r="84" spans="1:14" x14ac:dyDescent="0.15">
      <c r="A84" s="1" t="s">
        <v>34</v>
      </c>
      <c r="B84" s="2">
        <v>0</v>
      </c>
      <c r="C84" s="3">
        <v>0.2</v>
      </c>
      <c r="D84" s="15">
        <f>B84*C84</f>
        <v>0</v>
      </c>
      <c r="E84" s="4">
        <v>0.15</v>
      </c>
      <c r="F84" s="16">
        <f>B84*E84</f>
        <v>0</v>
      </c>
      <c r="G84" s="17">
        <v>0.1</v>
      </c>
      <c r="H84" s="11">
        <f>B84*G84</f>
        <v>0</v>
      </c>
      <c r="I84" s="12">
        <v>0.08</v>
      </c>
      <c r="J84" s="30">
        <f>B84*I84</f>
        <v>0</v>
      </c>
      <c r="K84" s="13">
        <v>0.08</v>
      </c>
      <c r="L84" s="19">
        <f>B84*K84</f>
        <v>0</v>
      </c>
      <c r="M84" s="14">
        <v>0.05</v>
      </c>
      <c r="N84" s="20">
        <f>B84*M84</f>
        <v>0</v>
      </c>
    </row>
    <row r="85" spans="1:14" x14ac:dyDescent="0.15">
      <c r="A85" s="1" t="s">
        <v>35</v>
      </c>
      <c r="B85" s="2">
        <v>0</v>
      </c>
      <c r="C85" s="3">
        <v>0.15</v>
      </c>
      <c r="D85" s="15">
        <f t="shared" ref="D85:D92" si="12">B85*C85</f>
        <v>0</v>
      </c>
      <c r="E85" s="4">
        <v>0.11</v>
      </c>
      <c r="F85" s="16">
        <f t="shared" ref="F85:F92" si="13">B85*E85</f>
        <v>0</v>
      </c>
      <c r="G85" s="17">
        <v>0.1</v>
      </c>
      <c r="H85" s="11">
        <f t="shared" ref="H85:H92" si="14">B85*G85</f>
        <v>0</v>
      </c>
      <c r="I85" s="12">
        <v>7.0000000000000007E-2</v>
      </c>
      <c r="J85" s="30">
        <f t="shared" ref="J85:J92" si="15">B85*I85</f>
        <v>0</v>
      </c>
      <c r="K85" s="13">
        <v>0.06</v>
      </c>
      <c r="L85" s="19">
        <f t="shared" ref="L85:L92" si="16">B85*K85</f>
        <v>0</v>
      </c>
      <c r="M85" s="14">
        <v>7.0000000000000007E-2</v>
      </c>
      <c r="N85" s="20">
        <f t="shared" ref="N85:N92" si="17">B85*M85</f>
        <v>0</v>
      </c>
    </row>
    <row r="86" spans="1:14" x14ac:dyDescent="0.15">
      <c r="A86" s="1" t="s">
        <v>36</v>
      </c>
      <c r="B86" s="2">
        <v>0</v>
      </c>
      <c r="C86" s="3">
        <v>0.04</v>
      </c>
      <c r="D86" s="15">
        <f t="shared" si="12"/>
        <v>0</v>
      </c>
      <c r="E86" s="4">
        <v>0.04</v>
      </c>
      <c r="F86" s="16">
        <f t="shared" si="13"/>
        <v>0</v>
      </c>
      <c r="G86" s="17">
        <v>7.0000000000000007E-2</v>
      </c>
      <c r="H86" s="11">
        <f t="shared" si="14"/>
        <v>0</v>
      </c>
      <c r="I86" s="12">
        <v>0.06</v>
      </c>
      <c r="J86" s="30">
        <f t="shared" si="15"/>
        <v>0</v>
      </c>
      <c r="K86" s="13">
        <v>0.06</v>
      </c>
      <c r="L86" s="19">
        <f t="shared" si="16"/>
        <v>0</v>
      </c>
      <c r="M86" s="14">
        <v>7.0000000000000007E-2</v>
      </c>
      <c r="N86" s="20">
        <f t="shared" si="17"/>
        <v>0</v>
      </c>
    </row>
    <row r="87" spans="1:14" x14ac:dyDescent="0.15">
      <c r="A87" s="1" t="s">
        <v>37</v>
      </c>
      <c r="B87" s="2">
        <v>0</v>
      </c>
      <c r="C87" s="3">
        <v>0.02</v>
      </c>
      <c r="D87" s="15">
        <f t="shared" si="12"/>
        <v>0</v>
      </c>
      <c r="E87" s="4">
        <v>0.15</v>
      </c>
      <c r="F87" s="16">
        <f t="shared" si="13"/>
        <v>0</v>
      </c>
      <c r="G87" s="17">
        <v>0.1</v>
      </c>
      <c r="H87" s="11">
        <f t="shared" si="14"/>
        <v>0</v>
      </c>
      <c r="I87" s="12">
        <v>0.08</v>
      </c>
      <c r="J87" s="30">
        <f t="shared" si="15"/>
        <v>0</v>
      </c>
      <c r="K87" s="13">
        <v>0.05</v>
      </c>
      <c r="L87" s="19">
        <f t="shared" si="16"/>
        <v>0</v>
      </c>
      <c r="M87" s="14">
        <v>0.05</v>
      </c>
      <c r="N87" s="20">
        <f t="shared" si="17"/>
        <v>0</v>
      </c>
    </row>
    <row r="88" spans="1:14" x14ac:dyDescent="0.15">
      <c r="A88" s="1" t="s">
        <v>38</v>
      </c>
      <c r="B88" s="2">
        <v>0</v>
      </c>
      <c r="C88" s="3">
        <v>0.02</v>
      </c>
      <c r="D88" s="15">
        <f t="shared" si="12"/>
        <v>0</v>
      </c>
      <c r="E88" s="4">
        <v>0.03</v>
      </c>
      <c r="F88" s="16">
        <f t="shared" si="13"/>
        <v>0</v>
      </c>
      <c r="G88" s="17">
        <v>0.03</v>
      </c>
      <c r="H88" s="11">
        <f t="shared" si="14"/>
        <v>0</v>
      </c>
      <c r="I88" s="12">
        <v>0.03</v>
      </c>
      <c r="J88" s="30">
        <f t="shared" si="15"/>
        <v>0</v>
      </c>
      <c r="K88" s="13">
        <v>0.03</v>
      </c>
      <c r="L88" s="19">
        <f t="shared" si="16"/>
        <v>0</v>
      </c>
      <c r="M88" s="14">
        <v>0.02</v>
      </c>
      <c r="N88" s="20">
        <f t="shared" si="17"/>
        <v>0</v>
      </c>
    </row>
    <row r="89" spans="1:14" x14ac:dyDescent="0.15">
      <c r="A89" s="1" t="s">
        <v>39</v>
      </c>
      <c r="B89" s="2">
        <v>0</v>
      </c>
      <c r="C89" s="3">
        <v>0.2</v>
      </c>
      <c r="D89" s="15">
        <f t="shared" si="12"/>
        <v>0</v>
      </c>
      <c r="E89" s="4">
        <v>0.15</v>
      </c>
      <c r="F89" s="16">
        <f t="shared" si="13"/>
        <v>0</v>
      </c>
      <c r="G89" s="17">
        <v>0.15</v>
      </c>
      <c r="H89" s="11">
        <f t="shared" si="14"/>
        <v>0</v>
      </c>
      <c r="I89" s="12">
        <v>0.3</v>
      </c>
      <c r="J89" s="30">
        <f t="shared" si="15"/>
        <v>0</v>
      </c>
      <c r="K89" s="13">
        <v>0.3</v>
      </c>
      <c r="L89" s="19">
        <f t="shared" si="16"/>
        <v>0</v>
      </c>
      <c r="M89" s="14">
        <v>0.6</v>
      </c>
      <c r="N89" s="20">
        <f t="shared" si="17"/>
        <v>0</v>
      </c>
    </row>
    <row r="90" spans="1:14" x14ac:dyDescent="0.15">
      <c r="A90" s="1" t="s">
        <v>40</v>
      </c>
      <c r="B90" s="2">
        <v>0</v>
      </c>
      <c r="C90" s="3">
        <v>0.03</v>
      </c>
      <c r="D90" s="15">
        <f t="shared" si="12"/>
        <v>0</v>
      </c>
      <c r="E90" s="4">
        <v>0.05</v>
      </c>
      <c r="F90" s="16">
        <f t="shared" si="13"/>
        <v>0</v>
      </c>
      <c r="G90" s="17">
        <v>0.09</v>
      </c>
      <c r="H90" s="11">
        <f t="shared" si="14"/>
        <v>0</v>
      </c>
      <c r="I90" s="12">
        <v>0.23</v>
      </c>
      <c r="J90" s="30">
        <f t="shared" si="15"/>
        <v>0</v>
      </c>
      <c r="K90" s="13">
        <v>0.38</v>
      </c>
      <c r="L90" s="19">
        <f t="shared" si="16"/>
        <v>0</v>
      </c>
      <c r="M90" s="14">
        <v>0.54</v>
      </c>
      <c r="N90" s="20">
        <f t="shared" si="17"/>
        <v>0</v>
      </c>
    </row>
    <row r="91" spans="1:14" x14ac:dyDescent="0.15">
      <c r="A91" s="1" t="s">
        <v>41</v>
      </c>
      <c r="B91" s="2">
        <v>0</v>
      </c>
      <c r="C91" s="3">
        <v>0.04</v>
      </c>
      <c r="D91" s="15">
        <f t="shared" si="12"/>
        <v>0</v>
      </c>
      <c r="E91" s="4">
        <v>0.04</v>
      </c>
      <c r="F91" s="16">
        <f t="shared" si="13"/>
        <v>0</v>
      </c>
      <c r="G91" s="17">
        <v>0.15</v>
      </c>
      <c r="H91" s="11">
        <f t="shared" si="14"/>
        <v>0</v>
      </c>
      <c r="I91" s="12">
        <v>0.3</v>
      </c>
      <c r="J91" s="30">
        <f t="shared" si="15"/>
        <v>0</v>
      </c>
      <c r="K91" s="13">
        <v>0.5</v>
      </c>
      <c r="L91" s="19">
        <f t="shared" si="16"/>
        <v>0</v>
      </c>
      <c r="M91" s="14">
        <v>0.6</v>
      </c>
      <c r="N91" s="20">
        <f t="shared" si="17"/>
        <v>0</v>
      </c>
    </row>
    <row r="92" spans="1:14" x14ac:dyDescent="0.15">
      <c r="A92" s="1" t="s">
        <v>42</v>
      </c>
      <c r="B92" s="2">
        <v>0</v>
      </c>
      <c r="C92" s="3">
        <v>0.02</v>
      </c>
      <c r="D92" s="15">
        <f t="shared" si="12"/>
        <v>0</v>
      </c>
      <c r="E92" s="4">
        <v>0.06</v>
      </c>
      <c r="F92" s="16">
        <f t="shared" si="13"/>
        <v>0</v>
      </c>
      <c r="G92" s="17">
        <v>0.14000000000000001</v>
      </c>
      <c r="H92" s="11">
        <f t="shared" si="14"/>
        <v>0</v>
      </c>
      <c r="I92" s="12">
        <v>0.37</v>
      </c>
      <c r="J92" s="30">
        <f t="shared" si="15"/>
        <v>0</v>
      </c>
      <c r="K92" s="13">
        <v>0.6</v>
      </c>
      <c r="L92" s="19">
        <f t="shared" si="16"/>
        <v>0</v>
      </c>
      <c r="M92" s="14">
        <v>0.65</v>
      </c>
      <c r="N92" s="20">
        <f t="shared" si="17"/>
        <v>0</v>
      </c>
    </row>
    <row r="93" spans="1:14" x14ac:dyDescent="0.15">
      <c r="A93" s="1" t="s">
        <v>20</v>
      </c>
      <c r="B93" s="2">
        <v>0</v>
      </c>
      <c r="C93" s="3">
        <v>0.02</v>
      </c>
      <c r="D93" s="15">
        <f t="shared" ref="D93:D169" si="18">B93*C93</f>
        <v>0</v>
      </c>
      <c r="E93" s="4">
        <v>0.03</v>
      </c>
      <c r="F93" s="16">
        <f t="shared" ref="F93:F169" si="19">B93*E93</f>
        <v>0</v>
      </c>
      <c r="G93" s="17">
        <v>0.03</v>
      </c>
      <c r="H93" s="11">
        <f t="shared" ref="H93:H169" si="20">B93*G93</f>
        <v>0</v>
      </c>
      <c r="I93" s="12">
        <v>0.03</v>
      </c>
      <c r="J93" s="30">
        <f t="shared" ref="J93:J169" si="21">B93*I93</f>
        <v>0</v>
      </c>
      <c r="K93" s="13">
        <v>0.03</v>
      </c>
      <c r="L93" s="19">
        <f t="shared" ref="L93:L169" si="22">B93*K93</f>
        <v>0</v>
      </c>
      <c r="M93" s="14">
        <v>0.02</v>
      </c>
      <c r="N93" s="20">
        <f t="shared" ref="N93:N169" si="23">B93*M93</f>
        <v>0</v>
      </c>
    </row>
    <row r="94" spans="1:14" x14ac:dyDescent="0.15">
      <c r="A94" s="1" t="s">
        <v>21</v>
      </c>
      <c r="B94" s="2">
        <v>0</v>
      </c>
      <c r="C94" s="3">
        <v>0.04</v>
      </c>
      <c r="D94" s="15">
        <f t="shared" si="18"/>
        <v>0</v>
      </c>
      <c r="E94" s="4">
        <v>0.04</v>
      </c>
      <c r="F94" s="16">
        <f t="shared" si="19"/>
        <v>0</v>
      </c>
      <c r="G94" s="17">
        <v>0.08</v>
      </c>
      <c r="H94" s="11">
        <f t="shared" si="20"/>
        <v>0</v>
      </c>
      <c r="I94" s="12">
        <v>0.12</v>
      </c>
      <c r="J94" s="30">
        <f t="shared" si="21"/>
        <v>0</v>
      </c>
      <c r="K94" s="13">
        <v>0.13</v>
      </c>
      <c r="L94" s="19">
        <f t="shared" si="22"/>
        <v>0</v>
      </c>
      <c r="M94" s="14">
        <v>0.12</v>
      </c>
      <c r="N94" s="20">
        <f t="shared" si="23"/>
        <v>0</v>
      </c>
    </row>
    <row r="95" spans="1:14" x14ac:dyDescent="0.15">
      <c r="A95" s="1" t="s">
        <v>137</v>
      </c>
      <c r="B95" s="2">
        <v>0</v>
      </c>
      <c r="C95" s="3">
        <v>0.2</v>
      </c>
      <c r="D95" s="15">
        <f t="shared" si="18"/>
        <v>0</v>
      </c>
      <c r="E95" s="4">
        <v>0.15</v>
      </c>
      <c r="F95" s="16">
        <f t="shared" si="19"/>
        <v>0</v>
      </c>
      <c r="G95" s="17">
        <v>0.08</v>
      </c>
      <c r="H95" s="11">
        <f t="shared" si="20"/>
        <v>0</v>
      </c>
      <c r="I95" s="12">
        <v>0.05</v>
      </c>
      <c r="J95" s="30">
        <f t="shared" si="21"/>
        <v>0</v>
      </c>
      <c r="K95" s="13">
        <v>0.03</v>
      </c>
      <c r="L95" s="19">
        <f t="shared" si="22"/>
        <v>0</v>
      </c>
      <c r="M95" s="14">
        <v>0.02</v>
      </c>
      <c r="N95" s="20">
        <f t="shared" si="23"/>
        <v>0</v>
      </c>
    </row>
    <row r="96" spans="1:14" x14ac:dyDescent="0.15">
      <c r="A96" s="93" t="s">
        <v>43</v>
      </c>
      <c r="B96" s="2">
        <v>0</v>
      </c>
      <c r="C96" s="3">
        <v>0.03</v>
      </c>
      <c r="D96" s="15">
        <f t="shared" si="18"/>
        <v>0</v>
      </c>
      <c r="E96" s="4">
        <v>0.03</v>
      </c>
      <c r="F96" s="16">
        <f t="shared" si="19"/>
        <v>0</v>
      </c>
      <c r="G96" s="17">
        <v>0.04</v>
      </c>
      <c r="H96" s="11">
        <f t="shared" si="20"/>
        <v>0</v>
      </c>
      <c r="I96" s="12">
        <v>0.05</v>
      </c>
      <c r="J96" s="30">
        <f t="shared" si="21"/>
        <v>0</v>
      </c>
      <c r="K96" s="13">
        <v>0.04</v>
      </c>
      <c r="L96" s="19">
        <f t="shared" si="22"/>
        <v>0</v>
      </c>
      <c r="M96" s="14">
        <v>0.03</v>
      </c>
      <c r="N96" s="20">
        <f t="shared" si="23"/>
        <v>0</v>
      </c>
    </row>
    <row r="97" spans="1:14" x14ac:dyDescent="0.15">
      <c r="A97" s="93" t="s">
        <v>44</v>
      </c>
      <c r="B97" s="2">
        <v>0</v>
      </c>
      <c r="C97" s="3">
        <v>0.02</v>
      </c>
      <c r="D97" s="15">
        <f t="shared" si="18"/>
        <v>0</v>
      </c>
      <c r="E97" s="4">
        <v>0.02</v>
      </c>
      <c r="F97" s="16">
        <f t="shared" si="19"/>
        <v>0</v>
      </c>
      <c r="G97" s="17">
        <v>0.03</v>
      </c>
      <c r="H97" s="11">
        <f t="shared" si="20"/>
        <v>0</v>
      </c>
      <c r="I97" s="12">
        <v>0.04</v>
      </c>
      <c r="J97" s="30">
        <f t="shared" si="21"/>
        <v>0</v>
      </c>
      <c r="K97" s="13">
        <v>0.04</v>
      </c>
      <c r="L97" s="19">
        <f t="shared" si="22"/>
        <v>0</v>
      </c>
      <c r="M97" s="14">
        <v>0.03</v>
      </c>
      <c r="N97" s="20">
        <f t="shared" si="23"/>
        <v>0</v>
      </c>
    </row>
    <row r="98" spans="1:14" x14ac:dyDescent="0.15">
      <c r="A98" s="93" t="s">
        <v>45</v>
      </c>
      <c r="B98" s="2">
        <v>0</v>
      </c>
      <c r="C98" s="3">
        <v>0.01</v>
      </c>
      <c r="D98" s="15">
        <f t="shared" si="18"/>
        <v>0</v>
      </c>
      <c r="E98" s="4">
        <v>0.01</v>
      </c>
      <c r="F98" s="16">
        <f t="shared" si="19"/>
        <v>0</v>
      </c>
      <c r="G98" s="17">
        <v>0.02</v>
      </c>
      <c r="H98" s="11">
        <f t="shared" si="20"/>
        <v>0</v>
      </c>
      <c r="I98" s="12">
        <v>0.02</v>
      </c>
      <c r="J98" s="30">
        <f t="shared" si="21"/>
        <v>0</v>
      </c>
      <c r="K98" s="13">
        <v>0.04</v>
      </c>
      <c r="L98" s="19">
        <f t="shared" si="22"/>
        <v>0</v>
      </c>
      <c r="M98" s="14">
        <v>0.05</v>
      </c>
      <c r="N98" s="20">
        <f t="shared" si="23"/>
        <v>0</v>
      </c>
    </row>
    <row r="99" spans="1:14" x14ac:dyDescent="0.15">
      <c r="A99" s="93" t="s">
        <v>138</v>
      </c>
      <c r="B99" s="2">
        <v>0</v>
      </c>
      <c r="C99" s="3">
        <v>0.05</v>
      </c>
      <c r="D99" s="15">
        <f t="shared" si="18"/>
        <v>0</v>
      </c>
      <c r="E99" s="4">
        <v>0.09</v>
      </c>
      <c r="F99" s="16">
        <f t="shared" si="19"/>
        <v>0</v>
      </c>
      <c r="G99" s="17">
        <v>0.09</v>
      </c>
      <c r="H99" s="11">
        <f t="shared" si="20"/>
        <v>0</v>
      </c>
      <c r="I99" s="12">
        <v>0.09</v>
      </c>
      <c r="J99" s="30">
        <f t="shared" si="21"/>
        <v>0</v>
      </c>
      <c r="K99" s="13">
        <v>7.0000000000000007E-2</v>
      </c>
      <c r="L99" s="19">
        <f t="shared" si="22"/>
        <v>0</v>
      </c>
      <c r="M99" s="14">
        <v>0.02</v>
      </c>
      <c r="N99" s="20">
        <f t="shared" si="23"/>
        <v>0</v>
      </c>
    </row>
    <row r="100" spans="1:14" x14ac:dyDescent="0.15">
      <c r="A100" s="93" t="s">
        <v>46</v>
      </c>
      <c r="B100" s="2">
        <v>0</v>
      </c>
      <c r="C100" s="3">
        <v>0.02</v>
      </c>
      <c r="D100" s="15">
        <f t="shared" si="18"/>
        <v>0</v>
      </c>
      <c r="E100" s="4">
        <v>0.03</v>
      </c>
      <c r="F100" s="16">
        <f t="shared" si="19"/>
        <v>0</v>
      </c>
      <c r="G100" s="17">
        <v>0.03</v>
      </c>
      <c r="H100" s="11">
        <f t="shared" si="20"/>
        <v>0</v>
      </c>
      <c r="I100" s="12">
        <v>0.03</v>
      </c>
      <c r="J100" s="30">
        <f t="shared" si="21"/>
        <v>0</v>
      </c>
      <c r="K100" s="13">
        <v>0.04</v>
      </c>
      <c r="L100" s="19">
        <f t="shared" si="22"/>
        <v>0</v>
      </c>
      <c r="M100" s="14">
        <v>7.0000000000000007E-2</v>
      </c>
      <c r="N100" s="20">
        <f t="shared" si="23"/>
        <v>0</v>
      </c>
    </row>
    <row r="101" spans="1:14" x14ac:dyDescent="0.15">
      <c r="A101" s="93" t="s">
        <v>47</v>
      </c>
      <c r="B101" s="2">
        <v>0</v>
      </c>
      <c r="C101" s="3">
        <v>0.01</v>
      </c>
      <c r="D101" s="15">
        <f t="shared" si="18"/>
        <v>0</v>
      </c>
      <c r="E101" s="4">
        <v>0.01</v>
      </c>
      <c r="F101" s="16">
        <f t="shared" si="19"/>
        <v>0</v>
      </c>
      <c r="G101" s="17">
        <v>0.02</v>
      </c>
      <c r="H101" s="11">
        <f t="shared" si="20"/>
        <v>0</v>
      </c>
      <c r="I101" s="12">
        <v>0.02</v>
      </c>
      <c r="J101" s="30">
        <f t="shared" si="21"/>
        <v>0</v>
      </c>
      <c r="K101" s="13">
        <v>0.02</v>
      </c>
      <c r="L101" s="19">
        <f t="shared" si="22"/>
        <v>0</v>
      </c>
      <c r="M101" s="14">
        <v>0.05</v>
      </c>
      <c r="N101" s="20">
        <f t="shared" si="23"/>
        <v>0</v>
      </c>
    </row>
    <row r="102" spans="1:14" x14ac:dyDescent="0.15">
      <c r="A102" s="93" t="s">
        <v>48</v>
      </c>
      <c r="B102" s="2">
        <v>0</v>
      </c>
      <c r="C102" s="3">
        <v>0.02</v>
      </c>
      <c r="D102" s="15">
        <f t="shared" si="18"/>
        <v>0</v>
      </c>
      <c r="E102" s="4">
        <v>0.03</v>
      </c>
      <c r="F102" s="16">
        <f t="shared" si="19"/>
        <v>0</v>
      </c>
      <c r="G102" s="17">
        <v>0.03</v>
      </c>
      <c r="H102" s="11">
        <f t="shared" si="20"/>
        <v>0</v>
      </c>
      <c r="I102" s="12">
        <v>0.04</v>
      </c>
      <c r="J102" s="30">
        <f t="shared" si="21"/>
        <v>0</v>
      </c>
      <c r="K102" s="13">
        <v>0.05</v>
      </c>
      <c r="L102" s="19">
        <f t="shared" si="22"/>
        <v>0</v>
      </c>
      <c r="M102" s="14">
        <v>7.0000000000000007E-2</v>
      </c>
      <c r="N102" s="20">
        <f t="shared" si="23"/>
        <v>0</v>
      </c>
    </row>
    <row r="103" spans="1:14" x14ac:dyDescent="0.15">
      <c r="A103" s="93" t="s">
        <v>49</v>
      </c>
      <c r="B103" s="2">
        <v>0</v>
      </c>
      <c r="C103" s="3">
        <v>0.01</v>
      </c>
      <c r="D103" s="15">
        <f t="shared" si="18"/>
        <v>0</v>
      </c>
      <c r="E103" s="4">
        <v>0.01</v>
      </c>
      <c r="F103" s="16">
        <f t="shared" si="19"/>
        <v>0</v>
      </c>
      <c r="G103" s="17">
        <v>0.02</v>
      </c>
      <c r="H103" s="11">
        <f t="shared" si="20"/>
        <v>0</v>
      </c>
      <c r="I103" s="12">
        <v>0.02</v>
      </c>
      <c r="J103" s="30">
        <f t="shared" si="21"/>
        <v>0</v>
      </c>
      <c r="K103" s="13">
        <v>0.02</v>
      </c>
      <c r="L103" s="19">
        <f t="shared" si="22"/>
        <v>0</v>
      </c>
      <c r="M103" s="14">
        <v>0.03</v>
      </c>
      <c r="N103" s="20">
        <f t="shared" si="23"/>
        <v>0</v>
      </c>
    </row>
    <row r="104" spans="1:14" x14ac:dyDescent="0.15">
      <c r="A104" s="94" t="s">
        <v>52</v>
      </c>
      <c r="B104" s="2">
        <v>0</v>
      </c>
      <c r="C104" s="3">
        <v>0.04</v>
      </c>
      <c r="D104" s="15">
        <f t="shared" si="18"/>
        <v>0</v>
      </c>
      <c r="E104" s="4">
        <v>0.05</v>
      </c>
      <c r="F104" s="16">
        <f t="shared" si="19"/>
        <v>0</v>
      </c>
      <c r="G104" s="17">
        <v>0.11</v>
      </c>
      <c r="H104" s="11">
        <f t="shared" si="20"/>
        <v>0</v>
      </c>
      <c r="I104" s="12">
        <v>0.18</v>
      </c>
      <c r="J104" s="30">
        <f t="shared" si="21"/>
        <v>0</v>
      </c>
      <c r="K104" s="13">
        <v>0.3</v>
      </c>
      <c r="L104" s="19">
        <f t="shared" si="22"/>
        <v>0</v>
      </c>
      <c r="M104" s="14">
        <v>0.35</v>
      </c>
      <c r="N104" s="20">
        <f t="shared" si="23"/>
        <v>0</v>
      </c>
    </row>
    <row r="105" spans="1:14" x14ac:dyDescent="0.15">
      <c r="A105" s="94" t="s">
        <v>56</v>
      </c>
      <c r="B105" s="2">
        <v>0</v>
      </c>
      <c r="C105" s="3">
        <v>0.05</v>
      </c>
      <c r="D105" s="15">
        <f t="shared" si="18"/>
        <v>0</v>
      </c>
      <c r="E105" s="4">
        <v>7.0000000000000007E-2</v>
      </c>
      <c r="F105" s="16">
        <f t="shared" si="19"/>
        <v>0</v>
      </c>
      <c r="G105" s="17">
        <v>0.13</v>
      </c>
      <c r="H105" s="11">
        <f t="shared" si="20"/>
        <v>0</v>
      </c>
      <c r="I105" s="12">
        <v>0.22</v>
      </c>
      <c r="J105" s="30">
        <f t="shared" si="21"/>
        <v>0</v>
      </c>
      <c r="K105" s="13">
        <v>0.32</v>
      </c>
      <c r="L105" s="19">
        <f t="shared" si="22"/>
        <v>0</v>
      </c>
      <c r="M105" s="14">
        <v>0.35</v>
      </c>
      <c r="N105" s="20">
        <f t="shared" si="23"/>
        <v>0</v>
      </c>
    </row>
    <row r="106" spans="1:14" x14ac:dyDescent="0.15">
      <c r="A106" s="94" t="s">
        <v>57</v>
      </c>
      <c r="B106" s="2">
        <v>0</v>
      </c>
      <c r="C106" s="3">
        <v>0.05</v>
      </c>
      <c r="D106" s="15">
        <f t="shared" si="18"/>
        <v>0</v>
      </c>
      <c r="E106" s="4">
        <v>0.12</v>
      </c>
      <c r="F106" s="16">
        <f t="shared" si="19"/>
        <v>0</v>
      </c>
      <c r="G106" s="17">
        <v>0.35</v>
      </c>
      <c r="H106" s="11">
        <f t="shared" si="20"/>
        <v>0</v>
      </c>
      <c r="I106" s="12">
        <v>0.48</v>
      </c>
      <c r="J106" s="30">
        <f t="shared" si="21"/>
        <v>0</v>
      </c>
      <c r="K106" s="13">
        <v>0.38</v>
      </c>
      <c r="L106" s="19">
        <f t="shared" si="22"/>
        <v>0</v>
      </c>
      <c r="M106" s="14">
        <v>0.36</v>
      </c>
      <c r="N106" s="20">
        <f t="shared" si="23"/>
        <v>0</v>
      </c>
    </row>
    <row r="107" spans="1:14" x14ac:dyDescent="0.15">
      <c r="A107" s="94" t="s">
        <v>53</v>
      </c>
      <c r="B107" s="2">
        <v>0</v>
      </c>
      <c r="C107" s="3">
        <v>0.03</v>
      </c>
      <c r="D107" s="15">
        <f t="shared" si="18"/>
        <v>0</v>
      </c>
      <c r="E107" s="4">
        <v>0.04</v>
      </c>
      <c r="F107" s="16">
        <f t="shared" si="19"/>
        <v>0</v>
      </c>
      <c r="G107" s="17">
        <v>0.11</v>
      </c>
      <c r="H107" s="11">
        <f t="shared" si="20"/>
        <v>0</v>
      </c>
      <c r="I107" s="12">
        <v>0.17</v>
      </c>
      <c r="J107" s="30">
        <f t="shared" si="21"/>
        <v>0</v>
      </c>
      <c r="K107" s="13">
        <v>0.24</v>
      </c>
      <c r="L107" s="19">
        <f t="shared" si="22"/>
        <v>0</v>
      </c>
      <c r="M107" s="14">
        <v>0.35</v>
      </c>
      <c r="N107" s="20">
        <f t="shared" si="23"/>
        <v>0</v>
      </c>
    </row>
    <row r="108" spans="1:14" x14ac:dyDescent="0.15">
      <c r="A108" s="94" t="s">
        <v>54</v>
      </c>
      <c r="B108" s="2">
        <v>0</v>
      </c>
      <c r="C108" s="3">
        <v>7.0000000000000007E-2</v>
      </c>
      <c r="D108" s="15">
        <f t="shared" si="18"/>
        <v>0</v>
      </c>
      <c r="E108" s="4">
        <v>0.31</v>
      </c>
      <c r="F108" s="16">
        <f t="shared" si="19"/>
        <v>0</v>
      </c>
      <c r="G108" s="17">
        <v>0.49</v>
      </c>
      <c r="H108" s="11">
        <f t="shared" si="20"/>
        <v>0</v>
      </c>
      <c r="I108" s="12">
        <v>0.75</v>
      </c>
      <c r="J108" s="30">
        <f t="shared" si="21"/>
        <v>0</v>
      </c>
      <c r="K108" s="13">
        <v>0.7</v>
      </c>
      <c r="L108" s="19">
        <f t="shared" si="22"/>
        <v>0</v>
      </c>
      <c r="M108" s="14">
        <v>0.65</v>
      </c>
      <c r="N108" s="20">
        <f t="shared" si="23"/>
        <v>0</v>
      </c>
    </row>
    <row r="109" spans="1:14" x14ac:dyDescent="0.15">
      <c r="A109" s="94" t="s">
        <v>55</v>
      </c>
      <c r="B109" s="2">
        <v>0</v>
      </c>
      <c r="C109" s="3">
        <v>0.14000000000000001</v>
      </c>
      <c r="D109" s="15">
        <f t="shared" si="18"/>
        <v>0</v>
      </c>
      <c r="E109" s="4">
        <v>0.35</v>
      </c>
      <c r="F109" s="16">
        <f t="shared" si="19"/>
        <v>0</v>
      </c>
      <c r="G109" s="17">
        <v>0.55000000000000004</v>
      </c>
      <c r="H109" s="11">
        <f t="shared" si="20"/>
        <v>0</v>
      </c>
      <c r="I109" s="12">
        <v>0.72</v>
      </c>
      <c r="J109" s="30">
        <f t="shared" si="21"/>
        <v>0</v>
      </c>
      <c r="K109" s="13">
        <v>0.7</v>
      </c>
      <c r="L109" s="19">
        <f t="shared" si="22"/>
        <v>0</v>
      </c>
      <c r="M109" s="14">
        <v>0.65</v>
      </c>
      <c r="N109" s="20">
        <f t="shared" si="23"/>
        <v>0</v>
      </c>
    </row>
    <row r="110" spans="1:14" x14ac:dyDescent="0.15">
      <c r="A110" s="95" t="s">
        <v>22</v>
      </c>
      <c r="B110" s="2">
        <v>0</v>
      </c>
      <c r="C110" s="3">
        <v>0.35</v>
      </c>
      <c r="D110" s="15">
        <f t="shared" si="18"/>
        <v>0</v>
      </c>
      <c r="E110" s="4">
        <v>0.25</v>
      </c>
      <c r="F110" s="16">
        <f t="shared" si="19"/>
        <v>0</v>
      </c>
      <c r="G110" s="17">
        <v>0.18</v>
      </c>
      <c r="H110" s="11">
        <f t="shared" si="20"/>
        <v>0</v>
      </c>
      <c r="I110" s="12">
        <v>0.12</v>
      </c>
      <c r="J110" s="30">
        <f t="shared" si="21"/>
        <v>0</v>
      </c>
      <c r="K110" s="13">
        <v>7.0000000000000007E-2</v>
      </c>
      <c r="L110" s="19">
        <f t="shared" si="22"/>
        <v>0</v>
      </c>
      <c r="M110" s="14">
        <v>0.09</v>
      </c>
      <c r="N110" s="20">
        <f t="shared" si="23"/>
        <v>0</v>
      </c>
    </row>
    <row r="111" spans="1:14" x14ac:dyDescent="0.15">
      <c r="A111" s="95" t="s">
        <v>58</v>
      </c>
      <c r="B111" s="2">
        <v>0</v>
      </c>
      <c r="C111" s="3">
        <v>0.18</v>
      </c>
      <c r="D111" s="15">
        <f t="shared" si="18"/>
        <v>0</v>
      </c>
      <c r="E111" s="4">
        <v>0.06</v>
      </c>
      <c r="F111" s="16">
        <f t="shared" si="19"/>
        <v>0</v>
      </c>
      <c r="G111" s="17">
        <v>0.04</v>
      </c>
      <c r="H111" s="11">
        <f t="shared" si="20"/>
        <v>0</v>
      </c>
      <c r="I111" s="12">
        <v>0.03</v>
      </c>
      <c r="J111" s="30">
        <f t="shared" si="21"/>
        <v>0</v>
      </c>
      <c r="K111" s="13">
        <v>0.02</v>
      </c>
      <c r="L111" s="19">
        <f t="shared" si="22"/>
        <v>0</v>
      </c>
      <c r="M111" s="14">
        <v>0.02</v>
      </c>
      <c r="N111" s="20">
        <f t="shared" si="23"/>
        <v>0</v>
      </c>
    </row>
    <row r="112" spans="1:14" x14ac:dyDescent="0.15">
      <c r="A112" s="95" t="s">
        <v>59</v>
      </c>
      <c r="B112" s="2">
        <v>0</v>
      </c>
      <c r="C112" s="3">
        <v>0.33</v>
      </c>
      <c r="D112" s="15">
        <f t="shared" si="18"/>
        <v>0</v>
      </c>
      <c r="E112" s="4">
        <v>0.25</v>
      </c>
      <c r="F112" s="16">
        <f t="shared" si="19"/>
        <v>0</v>
      </c>
      <c r="G112" s="17">
        <v>0.1</v>
      </c>
      <c r="H112" s="11">
        <f t="shared" si="20"/>
        <v>0</v>
      </c>
      <c r="I112" s="12">
        <v>7.0000000000000007E-2</v>
      </c>
      <c r="J112" s="30">
        <f t="shared" si="21"/>
        <v>0</v>
      </c>
      <c r="K112" s="13">
        <v>0.06</v>
      </c>
      <c r="L112" s="19">
        <f t="shared" si="22"/>
        <v>0</v>
      </c>
      <c r="M112" s="14">
        <v>0.04</v>
      </c>
      <c r="N112" s="20">
        <f t="shared" si="23"/>
        <v>0</v>
      </c>
    </row>
    <row r="113" spans="1:14" x14ac:dyDescent="0.15">
      <c r="A113" s="95" t="s">
        <v>60</v>
      </c>
      <c r="B113" s="2">
        <v>0</v>
      </c>
      <c r="C113" s="3">
        <v>0.25</v>
      </c>
      <c r="D113" s="15">
        <f t="shared" si="18"/>
        <v>0</v>
      </c>
      <c r="E113" s="4">
        <v>0.1</v>
      </c>
      <c r="F113" s="16">
        <f t="shared" si="19"/>
        <v>0</v>
      </c>
      <c r="G113" s="17">
        <v>7.0000000000000007E-2</v>
      </c>
      <c r="H113" s="11">
        <f t="shared" si="20"/>
        <v>0</v>
      </c>
      <c r="I113" s="12">
        <v>0.06</v>
      </c>
      <c r="J113" s="30">
        <f t="shared" si="21"/>
        <v>0</v>
      </c>
      <c r="K113" s="13">
        <v>0.04</v>
      </c>
      <c r="L113" s="19">
        <f t="shared" si="22"/>
        <v>0</v>
      </c>
      <c r="M113" s="14">
        <v>0.02</v>
      </c>
      <c r="N113" s="20">
        <f t="shared" si="23"/>
        <v>0</v>
      </c>
    </row>
    <row r="114" spans="1:14" x14ac:dyDescent="0.15">
      <c r="A114" s="96" t="s">
        <v>50</v>
      </c>
      <c r="B114" s="2">
        <v>0</v>
      </c>
      <c r="C114" s="3">
        <v>0.15</v>
      </c>
      <c r="D114" s="15">
        <f t="shared" si="18"/>
        <v>0</v>
      </c>
      <c r="E114" s="4">
        <v>0.1</v>
      </c>
      <c r="F114" s="16">
        <f t="shared" si="19"/>
        <v>0</v>
      </c>
      <c r="G114" s="17">
        <v>0.06</v>
      </c>
      <c r="H114" s="11">
        <f t="shared" si="20"/>
        <v>0</v>
      </c>
      <c r="I114" s="12">
        <v>0.08</v>
      </c>
      <c r="J114" s="30">
        <f t="shared" si="21"/>
        <v>0</v>
      </c>
      <c r="K114" s="13">
        <v>0.1</v>
      </c>
      <c r="L114" s="19">
        <f t="shared" si="22"/>
        <v>0</v>
      </c>
      <c r="M114" s="14">
        <v>0.05</v>
      </c>
      <c r="N114" s="20">
        <f t="shared" si="23"/>
        <v>0</v>
      </c>
    </row>
    <row r="115" spans="1:14" x14ac:dyDescent="0.15">
      <c r="A115" s="96" t="s">
        <v>51</v>
      </c>
      <c r="B115" s="2">
        <v>0</v>
      </c>
      <c r="C115" s="3">
        <v>0.15</v>
      </c>
      <c r="D115" s="15">
        <f t="shared" si="18"/>
        <v>0</v>
      </c>
      <c r="E115" s="4">
        <v>0.11</v>
      </c>
      <c r="F115" s="16">
        <f t="shared" si="19"/>
        <v>0</v>
      </c>
      <c r="G115" s="17">
        <v>0.1</v>
      </c>
      <c r="H115" s="11">
        <f t="shared" si="20"/>
        <v>0</v>
      </c>
      <c r="I115" s="12">
        <v>7.0000000000000007E-2</v>
      </c>
      <c r="J115" s="30">
        <f t="shared" si="21"/>
        <v>0</v>
      </c>
      <c r="K115" s="13">
        <v>0.06</v>
      </c>
      <c r="L115" s="19">
        <f t="shared" si="22"/>
        <v>0</v>
      </c>
      <c r="M115" s="14">
        <v>7.0000000000000007E-2</v>
      </c>
      <c r="N115" s="20">
        <f t="shared" si="23"/>
        <v>0</v>
      </c>
    </row>
    <row r="116" spans="1:14" x14ac:dyDescent="0.15">
      <c r="A116" s="97" t="s">
        <v>64</v>
      </c>
      <c r="B116" s="8">
        <v>0</v>
      </c>
      <c r="C116" s="3">
        <v>0.2</v>
      </c>
      <c r="D116" s="15">
        <f t="shared" si="18"/>
        <v>0</v>
      </c>
      <c r="E116" s="4">
        <v>0.3</v>
      </c>
      <c r="F116" s="16">
        <f t="shared" si="19"/>
        <v>0</v>
      </c>
      <c r="G116" s="17">
        <v>0.12</v>
      </c>
      <c r="H116" s="11">
        <f t="shared" si="20"/>
        <v>0</v>
      </c>
      <c r="I116" s="12">
        <v>7.0000000000000007E-2</v>
      </c>
      <c r="J116" s="30">
        <f t="shared" si="21"/>
        <v>0</v>
      </c>
      <c r="K116" s="13">
        <v>0.04</v>
      </c>
      <c r="L116" s="19">
        <f t="shared" si="22"/>
        <v>0</v>
      </c>
      <c r="M116" s="14">
        <v>0.04</v>
      </c>
      <c r="N116" s="20">
        <f t="shared" si="23"/>
        <v>0</v>
      </c>
    </row>
    <row r="117" spans="1:14" x14ac:dyDescent="0.15">
      <c r="A117" s="97" t="s">
        <v>65</v>
      </c>
      <c r="B117" s="8">
        <v>0</v>
      </c>
      <c r="C117" s="3">
        <v>0.6</v>
      </c>
      <c r="D117" s="15">
        <f t="shared" si="18"/>
        <v>0</v>
      </c>
      <c r="E117" s="4">
        <v>0.3</v>
      </c>
      <c r="F117" s="16">
        <f t="shared" si="19"/>
        <v>0</v>
      </c>
      <c r="G117" s="17">
        <v>0.1</v>
      </c>
      <c r="H117" s="11">
        <f t="shared" si="20"/>
        <v>0</v>
      </c>
      <c r="I117" s="12">
        <v>0.09</v>
      </c>
      <c r="J117" s="30">
        <f t="shared" si="21"/>
        <v>0</v>
      </c>
      <c r="K117" s="13">
        <v>0.09</v>
      </c>
      <c r="L117" s="19">
        <f t="shared" si="22"/>
        <v>0</v>
      </c>
      <c r="M117" s="14">
        <v>0.09</v>
      </c>
      <c r="N117" s="20">
        <f t="shared" si="23"/>
        <v>0</v>
      </c>
    </row>
    <row r="118" spans="1:14" x14ac:dyDescent="0.15">
      <c r="A118" s="97" t="s">
        <v>61</v>
      </c>
      <c r="B118" s="8">
        <v>0</v>
      </c>
      <c r="C118" s="3">
        <v>0.3</v>
      </c>
      <c r="D118" s="15">
        <f t="shared" si="18"/>
        <v>0</v>
      </c>
      <c r="E118" s="4">
        <v>0.25</v>
      </c>
      <c r="F118" s="16">
        <f t="shared" si="19"/>
        <v>0</v>
      </c>
      <c r="G118" s="17">
        <v>0.2</v>
      </c>
      <c r="H118" s="11">
        <f t="shared" si="20"/>
        <v>0</v>
      </c>
      <c r="I118" s="12">
        <v>0.17</v>
      </c>
      <c r="J118" s="30">
        <f t="shared" si="21"/>
        <v>0</v>
      </c>
      <c r="K118" s="13">
        <v>0.15</v>
      </c>
      <c r="L118" s="19">
        <f t="shared" si="22"/>
        <v>0</v>
      </c>
      <c r="M118" s="14">
        <v>0.1</v>
      </c>
      <c r="N118" s="20">
        <f t="shared" si="23"/>
        <v>0</v>
      </c>
    </row>
    <row r="119" spans="1:14" x14ac:dyDescent="0.15">
      <c r="A119" s="97" t="s">
        <v>62</v>
      </c>
      <c r="B119" s="8">
        <v>0</v>
      </c>
      <c r="C119" s="3">
        <v>0.2</v>
      </c>
      <c r="D119" s="15">
        <f t="shared" si="18"/>
        <v>0</v>
      </c>
      <c r="E119" s="4">
        <v>0.12</v>
      </c>
      <c r="F119" s="16">
        <f t="shared" si="19"/>
        <v>0</v>
      </c>
      <c r="G119" s="17">
        <v>0.1</v>
      </c>
      <c r="H119" s="11">
        <f t="shared" si="20"/>
        <v>0</v>
      </c>
      <c r="I119" s="12">
        <v>0.1</v>
      </c>
      <c r="J119" s="30">
        <f t="shared" si="21"/>
        <v>0</v>
      </c>
      <c r="K119" s="13">
        <v>0.08</v>
      </c>
      <c r="L119" s="19">
        <f t="shared" si="22"/>
        <v>0</v>
      </c>
      <c r="M119" s="14">
        <v>7.0000000000000007E-2</v>
      </c>
      <c r="N119" s="20">
        <f t="shared" si="23"/>
        <v>0</v>
      </c>
    </row>
    <row r="120" spans="1:14" x14ac:dyDescent="0.15">
      <c r="A120" s="97" t="s">
        <v>63</v>
      </c>
      <c r="B120" s="8">
        <v>0</v>
      </c>
      <c r="C120" s="3">
        <v>0.1</v>
      </c>
      <c r="D120" s="15">
        <f t="shared" si="18"/>
        <v>0</v>
      </c>
      <c r="E120" s="4">
        <v>0.1</v>
      </c>
      <c r="F120" s="16">
        <f t="shared" si="19"/>
        <v>0</v>
      </c>
      <c r="G120" s="17">
        <v>0.1</v>
      </c>
      <c r="H120" s="11">
        <f t="shared" si="20"/>
        <v>0</v>
      </c>
      <c r="I120" s="12">
        <v>0.08</v>
      </c>
      <c r="J120" s="30">
        <f t="shared" si="21"/>
        <v>0</v>
      </c>
      <c r="K120" s="13">
        <v>0.08</v>
      </c>
      <c r="L120" s="19">
        <f t="shared" si="22"/>
        <v>0</v>
      </c>
      <c r="M120" s="14">
        <v>7.0000000000000007E-2</v>
      </c>
      <c r="N120" s="20">
        <f t="shared" si="23"/>
        <v>0</v>
      </c>
    </row>
    <row r="121" spans="1:14" x14ac:dyDescent="0.15">
      <c r="A121" s="97" t="s">
        <v>66</v>
      </c>
      <c r="B121" s="8">
        <v>0</v>
      </c>
      <c r="C121" s="3">
        <v>0.05</v>
      </c>
      <c r="D121" s="15">
        <f t="shared" si="18"/>
        <v>0</v>
      </c>
      <c r="E121" s="4">
        <v>0.01</v>
      </c>
      <c r="F121" s="16">
        <f t="shared" si="19"/>
        <v>0</v>
      </c>
      <c r="G121" s="17">
        <v>0.05</v>
      </c>
      <c r="H121" s="11">
        <f t="shared" si="20"/>
        <v>0</v>
      </c>
      <c r="I121" s="12">
        <v>0.01</v>
      </c>
      <c r="J121" s="30">
        <f t="shared" si="21"/>
        <v>0</v>
      </c>
      <c r="K121" s="13">
        <v>0.02</v>
      </c>
      <c r="L121" s="19">
        <f t="shared" si="22"/>
        <v>0</v>
      </c>
      <c r="M121" s="14">
        <v>0.01</v>
      </c>
      <c r="N121" s="20">
        <f t="shared" si="23"/>
        <v>0</v>
      </c>
    </row>
    <row r="122" spans="1:14" x14ac:dyDescent="0.15">
      <c r="A122" s="98" t="s">
        <v>68</v>
      </c>
      <c r="B122" s="8">
        <v>0</v>
      </c>
      <c r="C122" s="3">
        <v>0.32</v>
      </c>
      <c r="D122" s="15">
        <f t="shared" si="18"/>
        <v>0</v>
      </c>
      <c r="E122" s="4">
        <v>7.0000000000000007E-2</v>
      </c>
      <c r="F122" s="16">
        <f t="shared" si="19"/>
        <v>0</v>
      </c>
      <c r="G122" s="17">
        <v>0.05</v>
      </c>
      <c r="H122" s="11">
        <f t="shared" si="20"/>
        <v>0</v>
      </c>
      <c r="I122" s="12">
        <v>0.05</v>
      </c>
      <c r="J122" s="30">
        <f t="shared" si="21"/>
        <v>0</v>
      </c>
      <c r="K122" s="13">
        <v>0.02</v>
      </c>
      <c r="L122" s="19">
        <f t="shared" si="22"/>
        <v>0</v>
      </c>
      <c r="M122" s="14">
        <v>0.02</v>
      </c>
      <c r="N122" s="20">
        <f t="shared" si="23"/>
        <v>0</v>
      </c>
    </row>
    <row r="123" spans="1:14" x14ac:dyDescent="0.15">
      <c r="A123" s="98" t="s">
        <v>69</v>
      </c>
      <c r="B123" s="8">
        <v>0</v>
      </c>
      <c r="C123" s="3">
        <v>0.3</v>
      </c>
      <c r="D123" s="15">
        <f t="shared" si="18"/>
        <v>0</v>
      </c>
      <c r="E123" s="4">
        <v>0.2</v>
      </c>
      <c r="F123" s="16">
        <f t="shared" si="19"/>
        <v>0</v>
      </c>
      <c r="G123" s="17">
        <v>0.05</v>
      </c>
      <c r="H123" s="11">
        <f t="shared" si="20"/>
        <v>0</v>
      </c>
      <c r="I123" s="12">
        <v>0.02</v>
      </c>
      <c r="J123" s="30">
        <f t="shared" si="21"/>
        <v>0</v>
      </c>
      <c r="K123" s="13">
        <v>0.02</v>
      </c>
      <c r="L123" s="19">
        <f t="shared" si="22"/>
        <v>0</v>
      </c>
      <c r="M123" s="14">
        <v>0.02</v>
      </c>
      <c r="N123" s="20">
        <f t="shared" si="23"/>
        <v>0</v>
      </c>
    </row>
    <row r="124" spans="1:14" x14ac:dyDescent="0.15">
      <c r="A124" s="98" t="s">
        <v>70</v>
      </c>
      <c r="B124" s="8">
        <v>0</v>
      </c>
      <c r="C124" s="3">
        <v>0.05</v>
      </c>
      <c r="D124" s="15">
        <f t="shared" si="18"/>
        <v>0</v>
      </c>
      <c r="E124" s="4">
        <v>0.05</v>
      </c>
      <c r="F124" s="16">
        <f t="shared" si="19"/>
        <v>0</v>
      </c>
      <c r="G124" s="17">
        <v>0.05</v>
      </c>
      <c r="H124" s="11">
        <f t="shared" si="20"/>
        <v>0</v>
      </c>
      <c r="I124" s="12">
        <v>0.03</v>
      </c>
      <c r="J124" s="30">
        <f t="shared" si="21"/>
        <v>0</v>
      </c>
      <c r="K124" s="13">
        <v>0.02</v>
      </c>
      <c r="L124" s="19">
        <f t="shared" si="22"/>
        <v>0</v>
      </c>
      <c r="M124" s="14">
        <v>0.02</v>
      </c>
      <c r="N124" s="20">
        <f t="shared" si="23"/>
        <v>0</v>
      </c>
    </row>
    <row r="125" spans="1:14" x14ac:dyDescent="0.15">
      <c r="A125" s="99" t="s">
        <v>23</v>
      </c>
      <c r="B125" s="8">
        <v>0</v>
      </c>
      <c r="C125" s="3">
        <v>0.01</v>
      </c>
      <c r="D125" s="15">
        <f t="shared" si="18"/>
        <v>0</v>
      </c>
      <c r="E125" s="4">
        <v>0.01</v>
      </c>
      <c r="F125" s="16">
        <f t="shared" si="19"/>
        <v>0</v>
      </c>
      <c r="G125" s="17">
        <v>0.01</v>
      </c>
      <c r="H125" s="11">
        <f t="shared" si="20"/>
        <v>0</v>
      </c>
      <c r="I125" s="12">
        <v>0.01</v>
      </c>
      <c r="J125" s="30">
        <f t="shared" si="21"/>
        <v>0</v>
      </c>
      <c r="K125" s="13">
        <v>0.02</v>
      </c>
      <c r="L125" s="19">
        <f t="shared" si="22"/>
        <v>0</v>
      </c>
      <c r="M125" s="14">
        <v>0.02</v>
      </c>
      <c r="N125" s="20">
        <f t="shared" si="23"/>
        <v>0</v>
      </c>
    </row>
    <row r="126" spans="1:14" x14ac:dyDescent="0.15">
      <c r="A126" s="99" t="s">
        <v>76</v>
      </c>
      <c r="B126" s="8">
        <v>0</v>
      </c>
      <c r="C126" s="3">
        <v>0.15</v>
      </c>
      <c r="D126" s="15">
        <f t="shared" si="18"/>
        <v>0</v>
      </c>
      <c r="E126" s="4">
        <v>0.1</v>
      </c>
      <c r="F126" s="16">
        <f t="shared" si="19"/>
        <v>0</v>
      </c>
      <c r="G126" s="17">
        <v>0.05</v>
      </c>
      <c r="H126" s="11">
        <f t="shared" si="20"/>
        <v>0</v>
      </c>
      <c r="I126" s="12">
        <v>0.04</v>
      </c>
      <c r="J126" s="30">
        <f t="shared" si="21"/>
        <v>0</v>
      </c>
      <c r="K126" s="13">
        <v>7.0000000000000007E-2</v>
      </c>
      <c r="L126" s="19">
        <f t="shared" si="22"/>
        <v>0</v>
      </c>
      <c r="M126" s="14">
        <v>0.09</v>
      </c>
      <c r="N126" s="20">
        <f t="shared" si="23"/>
        <v>0</v>
      </c>
    </row>
    <row r="127" spans="1:14" x14ac:dyDescent="0.15">
      <c r="A127" s="99" t="s">
        <v>77</v>
      </c>
      <c r="B127" s="8">
        <v>0</v>
      </c>
      <c r="C127" s="3">
        <v>0.6</v>
      </c>
      <c r="D127" s="15">
        <f t="shared" si="18"/>
        <v>0</v>
      </c>
      <c r="E127" s="4">
        <v>0.83</v>
      </c>
      <c r="F127" s="16">
        <f t="shared" si="19"/>
        <v>0</v>
      </c>
      <c r="G127" s="17">
        <v>0.7</v>
      </c>
      <c r="H127" s="11">
        <f t="shared" si="20"/>
        <v>0</v>
      </c>
      <c r="I127" s="12">
        <v>0.82</v>
      </c>
      <c r="J127" s="30">
        <f t="shared" si="21"/>
        <v>0</v>
      </c>
      <c r="K127" s="13">
        <v>0.91</v>
      </c>
      <c r="L127" s="19">
        <f t="shared" si="22"/>
        <v>0</v>
      </c>
      <c r="M127" s="14">
        <v>0.95</v>
      </c>
      <c r="N127" s="20">
        <f t="shared" si="23"/>
        <v>0</v>
      </c>
    </row>
    <row r="128" spans="1:14" x14ac:dyDescent="0.15">
      <c r="A128" s="99" t="s">
        <v>24</v>
      </c>
      <c r="B128" s="8">
        <v>0</v>
      </c>
      <c r="C128" s="3">
        <v>0.03</v>
      </c>
      <c r="D128" s="15">
        <f t="shared" si="18"/>
        <v>0</v>
      </c>
      <c r="E128" s="4">
        <v>0.04</v>
      </c>
      <c r="F128" s="16">
        <f t="shared" si="19"/>
        <v>0</v>
      </c>
      <c r="G128" s="17">
        <v>0.04</v>
      </c>
      <c r="H128" s="11">
        <f t="shared" si="20"/>
        <v>0</v>
      </c>
      <c r="I128" s="12">
        <v>0.05</v>
      </c>
      <c r="J128" s="30">
        <f t="shared" si="21"/>
        <v>0</v>
      </c>
      <c r="K128" s="13">
        <v>0.06</v>
      </c>
      <c r="L128" s="19">
        <f t="shared" si="22"/>
        <v>0</v>
      </c>
      <c r="M128" s="14">
        <v>0.06</v>
      </c>
      <c r="N128" s="20">
        <f t="shared" si="23"/>
        <v>0</v>
      </c>
    </row>
    <row r="129" spans="1:14" x14ac:dyDescent="0.15">
      <c r="A129" s="100" t="s">
        <v>67</v>
      </c>
      <c r="B129" s="8">
        <v>0</v>
      </c>
      <c r="C129" s="3">
        <v>0.01</v>
      </c>
      <c r="D129" s="15">
        <f t="shared" si="18"/>
        <v>0</v>
      </c>
      <c r="E129" s="4">
        <v>0.01</v>
      </c>
      <c r="F129" s="16">
        <f t="shared" si="19"/>
        <v>0</v>
      </c>
      <c r="G129" s="17">
        <v>0.01</v>
      </c>
      <c r="H129" s="11">
        <f t="shared" si="20"/>
        <v>0</v>
      </c>
      <c r="I129" s="12">
        <v>0.01</v>
      </c>
      <c r="J129" s="30">
        <f t="shared" si="21"/>
        <v>0</v>
      </c>
      <c r="K129" s="13">
        <v>0.02</v>
      </c>
      <c r="L129" s="19">
        <f t="shared" si="22"/>
        <v>0</v>
      </c>
      <c r="M129" s="14">
        <v>0.02</v>
      </c>
      <c r="N129" s="20">
        <f t="shared" si="23"/>
        <v>0</v>
      </c>
    </row>
    <row r="130" spans="1:14" x14ac:dyDescent="0.15">
      <c r="A130" s="101" t="s">
        <v>25</v>
      </c>
      <c r="B130" s="8">
        <v>0</v>
      </c>
      <c r="C130" s="3">
        <v>0.12</v>
      </c>
      <c r="D130" s="15">
        <f t="shared" si="18"/>
        <v>0</v>
      </c>
      <c r="E130" s="4">
        <v>0.16</v>
      </c>
      <c r="F130" s="16">
        <f t="shared" si="19"/>
        <v>0</v>
      </c>
      <c r="G130" s="17">
        <v>0.19</v>
      </c>
      <c r="H130" s="11">
        <f t="shared" si="20"/>
        <v>0</v>
      </c>
      <c r="I130" s="12">
        <v>0.18</v>
      </c>
      <c r="J130" s="30">
        <f t="shared" si="21"/>
        <v>0</v>
      </c>
      <c r="K130" s="13">
        <v>0.17</v>
      </c>
      <c r="L130" s="19">
        <f t="shared" si="22"/>
        <v>0</v>
      </c>
      <c r="M130" s="14">
        <v>0.16</v>
      </c>
      <c r="N130" s="20">
        <f t="shared" si="23"/>
        <v>0</v>
      </c>
    </row>
    <row r="131" spans="1:14" x14ac:dyDescent="0.15">
      <c r="A131" s="101" t="s">
        <v>71</v>
      </c>
      <c r="B131" s="8">
        <v>0</v>
      </c>
      <c r="C131" s="3">
        <v>0.15</v>
      </c>
      <c r="D131" s="15">
        <f t="shared" si="18"/>
        <v>0</v>
      </c>
      <c r="E131" s="4">
        <v>0.19</v>
      </c>
      <c r="F131" s="16">
        <f t="shared" si="19"/>
        <v>0</v>
      </c>
      <c r="G131" s="17">
        <v>0.22</v>
      </c>
      <c r="H131" s="11">
        <f t="shared" si="20"/>
        <v>0</v>
      </c>
      <c r="I131" s="12">
        <v>0.39</v>
      </c>
      <c r="J131" s="30">
        <f t="shared" si="21"/>
        <v>0</v>
      </c>
      <c r="K131" s="13">
        <v>0.38</v>
      </c>
      <c r="L131" s="19">
        <f t="shared" si="22"/>
        <v>0</v>
      </c>
      <c r="M131" s="14">
        <v>0.3</v>
      </c>
      <c r="N131" s="20">
        <f t="shared" si="23"/>
        <v>0</v>
      </c>
    </row>
    <row r="132" spans="1:14" x14ac:dyDescent="0.15">
      <c r="A132" s="101" t="s">
        <v>27</v>
      </c>
      <c r="B132" s="8">
        <v>0</v>
      </c>
      <c r="C132" s="3">
        <v>0.12</v>
      </c>
      <c r="D132" s="15">
        <f t="shared" si="18"/>
        <v>0</v>
      </c>
      <c r="E132" s="4">
        <v>0.17</v>
      </c>
      <c r="F132" s="16">
        <f t="shared" si="19"/>
        <v>0</v>
      </c>
      <c r="G132" s="17">
        <v>0.19</v>
      </c>
      <c r="H132" s="11">
        <f t="shared" si="20"/>
        <v>0</v>
      </c>
      <c r="I132" s="12">
        <v>0.21</v>
      </c>
      <c r="J132" s="30">
        <f t="shared" si="21"/>
        <v>0</v>
      </c>
      <c r="K132" s="13">
        <v>0.24</v>
      </c>
      <c r="L132" s="19">
        <f t="shared" si="22"/>
        <v>0</v>
      </c>
      <c r="M132" s="14">
        <v>0.26</v>
      </c>
      <c r="N132" s="20">
        <f t="shared" si="23"/>
        <v>0</v>
      </c>
    </row>
    <row r="133" spans="1:14" x14ac:dyDescent="0.15">
      <c r="A133" s="101" t="s">
        <v>26</v>
      </c>
      <c r="B133" s="8">
        <v>0</v>
      </c>
      <c r="C133" s="3">
        <v>0.28000000000000003</v>
      </c>
      <c r="D133" s="15">
        <f t="shared" si="18"/>
        <v>0</v>
      </c>
      <c r="E133" s="4">
        <v>0.38</v>
      </c>
      <c r="F133" s="16">
        <f t="shared" si="19"/>
        <v>0</v>
      </c>
      <c r="G133" s="17">
        <v>0.33</v>
      </c>
      <c r="H133" s="11">
        <f t="shared" si="20"/>
        <v>0</v>
      </c>
      <c r="I133" s="12">
        <v>0.28000000000000003</v>
      </c>
      <c r="J133" s="30">
        <f t="shared" si="21"/>
        <v>0</v>
      </c>
      <c r="K133" s="13">
        <v>0.26</v>
      </c>
      <c r="L133" s="19">
        <f t="shared" si="22"/>
        <v>0</v>
      </c>
      <c r="M133" s="14">
        <v>0.19</v>
      </c>
      <c r="N133" s="20">
        <f t="shared" si="23"/>
        <v>0</v>
      </c>
    </row>
    <row r="134" spans="1:14" x14ac:dyDescent="0.15">
      <c r="A134" s="102" t="s">
        <v>28</v>
      </c>
      <c r="B134" s="8">
        <v>0</v>
      </c>
      <c r="C134" s="3">
        <v>0.18</v>
      </c>
      <c r="D134" s="15">
        <f t="shared" si="18"/>
        <v>0</v>
      </c>
      <c r="E134" s="4">
        <v>0.3</v>
      </c>
      <c r="F134" s="16">
        <f t="shared" si="19"/>
        <v>0</v>
      </c>
      <c r="G134" s="17">
        <v>0.4</v>
      </c>
      <c r="H134" s="11">
        <f t="shared" si="20"/>
        <v>0</v>
      </c>
      <c r="I134" s="12">
        <v>0.4</v>
      </c>
      <c r="J134" s="30">
        <f t="shared" si="21"/>
        <v>0</v>
      </c>
      <c r="K134" s="13">
        <v>0.42</v>
      </c>
      <c r="L134" s="19">
        <f t="shared" si="22"/>
        <v>0</v>
      </c>
      <c r="M134" s="14">
        <v>0.36</v>
      </c>
      <c r="N134" s="20">
        <f t="shared" si="23"/>
        <v>0</v>
      </c>
    </row>
    <row r="135" spans="1:14" x14ac:dyDescent="0.15">
      <c r="A135" s="103" t="s">
        <v>29</v>
      </c>
      <c r="B135" s="8">
        <v>0</v>
      </c>
      <c r="C135" s="3">
        <v>0.38</v>
      </c>
      <c r="D135" s="15">
        <f t="shared" si="18"/>
        <v>0</v>
      </c>
      <c r="E135" s="4">
        <v>0.48</v>
      </c>
      <c r="F135" s="16">
        <f t="shared" si="19"/>
        <v>0</v>
      </c>
      <c r="G135" s="17">
        <v>0.7</v>
      </c>
      <c r="H135" s="11">
        <f t="shared" si="20"/>
        <v>0</v>
      </c>
      <c r="I135" s="12">
        <v>0.76</v>
      </c>
      <c r="J135" s="30">
        <f t="shared" si="21"/>
        <v>0</v>
      </c>
      <c r="K135" s="13">
        <v>0.82</v>
      </c>
      <c r="L135" s="19">
        <f t="shared" si="22"/>
        <v>0</v>
      </c>
      <c r="M135" s="14">
        <v>0.9</v>
      </c>
      <c r="N135" s="20">
        <f t="shared" si="23"/>
        <v>0</v>
      </c>
    </row>
    <row r="136" spans="1:14" x14ac:dyDescent="0.15">
      <c r="A136" s="103" t="s">
        <v>30</v>
      </c>
      <c r="B136" s="8">
        <v>0</v>
      </c>
      <c r="C136" s="3">
        <v>7.0000000000000007E-2</v>
      </c>
      <c r="D136" s="15">
        <f t="shared" si="18"/>
        <v>0</v>
      </c>
      <c r="E136" s="4">
        <v>0.31</v>
      </c>
      <c r="F136" s="16">
        <f t="shared" si="19"/>
        <v>0</v>
      </c>
      <c r="G136" s="17">
        <v>0.49</v>
      </c>
      <c r="H136" s="11">
        <f t="shared" si="20"/>
        <v>0</v>
      </c>
      <c r="I136" s="12">
        <v>0.75</v>
      </c>
      <c r="J136" s="30">
        <f t="shared" si="21"/>
        <v>0</v>
      </c>
      <c r="K136" s="13">
        <v>0.7</v>
      </c>
      <c r="L136" s="19">
        <f t="shared" si="22"/>
        <v>0</v>
      </c>
      <c r="M136" s="14">
        <v>0.65</v>
      </c>
      <c r="N136" s="20">
        <f t="shared" si="23"/>
        <v>0</v>
      </c>
    </row>
    <row r="137" spans="1:14" x14ac:dyDescent="0.15">
      <c r="A137" s="103" t="s">
        <v>31</v>
      </c>
      <c r="B137" s="8">
        <v>0</v>
      </c>
      <c r="C137" s="9">
        <v>0.05</v>
      </c>
      <c r="D137" s="41">
        <f t="shared" si="18"/>
        <v>0</v>
      </c>
      <c r="E137" s="42">
        <v>7.0000000000000007E-2</v>
      </c>
      <c r="F137" s="43">
        <f t="shared" si="19"/>
        <v>0</v>
      </c>
      <c r="G137" s="44">
        <v>0.13</v>
      </c>
      <c r="H137" s="45">
        <f t="shared" si="20"/>
        <v>0</v>
      </c>
      <c r="I137" s="46">
        <v>0.22</v>
      </c>
      <c r="J137" s="18">
        <f t="shared" si="21"/>
        <v>0</v>
      </c>
      <c r="K137" s="47">
        <v>0.32</v>
      </c>
      <c r="L137" s="48">
        <f t="shared" si="22"/>
        <v>0</v>
      </c>
      <c r="M137" s="49">
        <v>0.35</v>
      </c>
      <c r="N137" s="50">
        <f t="shared" si="23"/>
        <v>0</v>
      </c>
    </row>
    <row r="138" spans="1:14" x14ac:dyDescent="0.15">
      <c r="A138" s="103" t="s">
        <v>32</v>
      </c>
      <c r="B138" s="8">
        <v>0</v>
      </c>
      <c r="C138" s="9">
        <v>0.05</v>
      </c>
      <c r="D138" s="41">
        <f t="shared" si="18"/>
        <v>0</v>
      </c>
      <c r="E138" s="42">
        <v>0.12</v>
      </c>
      <c r="F138" s="43">
        <f t="shared" si="19"/>
        <v>0</v>
      </c>
      <c r="G138" s="44">
        <v>0.35</v>
      </c>
      <c r="H138" s="45">
        <f t="shared" si="20"/>
        <v>0</v>
      </c>
      <c r="I138" s="46">
        <v>0.48</v>
      </c>
      <c r="J138" s="18">
        <f t="shared" si="21"/>
        <v>0</v>
      </c>
      <c r="K138" s="47">
        <v>0.38</v>
      </c>
      <c r="L138" s="48">
        <f t="shared" si="22"/>
        <v>0</v>
      </c>
      <c r="M138" s="49">
        <v>0.36</v>
      </c>
      <c r="N138" s="50">
        <f t="shared" si="23"/>
        <v>0</v>
      </c>
    </row>
    <row r="139" spans="1:14" x14ac:dyDescent="0.15">
      <c r="A139" s="104" t="s">
        <v>72</v>
      </c>
      <c r="B139" s="8">
        <v>0</v>
      </c>
      <c r="C139" s="9">
        <v>0.08</v>
      </c>
      <c r="D139" s="41">
        <f t="shared" si="18"/>
        <v>0</v>
      </c>
      <c r="E139" s="42">
        <v>0.25</v>
      </c>
      <c r="F139" s="43">
        <f t="shared" si="19"/>
        <v>0</v>
      </c>
      <c r="G139" s="44">
        <v>0.61</v>
      </c>
      <c r="H139" s="45">
        <f t="shared" si="20"/>
        <v>0</v>
      </c>
      <c r="I139" s="46">
        <v>0.92</v>
      </c>
      <c r="J139" s="18">
        <f t="shared" si="21"/>
        <v>0</v>
      </c>
      <c r="K139" s="47">
        <v>0.95</v>
      </c>
      <c r="L139" s="48">
        <f t="shared" si="22"/>
        <v>0</v>
      </c>
      <c r="M139" s="49">
        <v>0.92</v>
      </c>
      <c r="N139" s="50">
        <f t="shared" si="23"/>
        <v>0</v>
      </c>
    </row>
    <row r="140" spans="1:14" x14ac:dyDescent="0.15">
      <c r="A140" s="104" t="s">
        <v>73</v>
      </c>
      <c r="B140" s="8">
        <v>0</v>
      </c>
      <c r="C140" s="9">
        <v>0.08</v>
      </c>
      <c r="D140" s="41">
        <f t="shared" si="18"/>
        <v>0</v>
      </c>
      <c r="E140" s="42">
        <v>0.28999999999999998</v>
      </c>
      <c r="F140" s="43">
        <f t="shared" si="19"/>
        <v>0</v>
      </c>
      <c r="G140" s="44">
        <v>0.75</v>
      </c>
      <c r="H140" s="45">
        <f t="shared" si="20"/>
        <v>0</v>
      </c>
      <c r="I140" s="46">
        <v>0.98</v>
      </c>
      <c r="J140" s="18">
        <f t="shared" si="21"/>
        <v>0</v>
      </c>
      <c r="K140" s="47">
        <v>0.93</v>
      </c>
      <c r="L140" s="48">
        <f t="shared" si="22"/>
        <v>0</v>
      </c>
      <c r="M140" s="49">
        <v>0.76</v>
      </c>
      <c r="N140" s="50">
        <f t="shared" si="23"/>
        <v>0</v>
      </c>
    </row>
    <row r="141" spans="1:14" x14ac:dyDescent="0.15">
      <c r="A141" s="102" t="s">
        <v>74</v>
      </c>
      <c r="B141" s="8">
        <v>0</v>
      </c>
      <c r="C141" s="9">
        <v>0.15</v>
      </c>
      <c r="D141" s="41">
        <f t="shared" si="18"/>
        <v>0</v>
      </c>
      <c r="E141" s="42">
        <v>0.35</v>
      </c>
      <c r="F141" s="43">
        <f t="shared" si="19"/>
        <v>0</v>
      </c>
      <c r="G141" s="44">
        <v>0.7</v>
      </c>
      <c r="H141" s="45">
        <f t="shared" si="20"/>
        <v>0</v>
      </c>
      <c r="I141" s="46">
        <v>0.85</v>
      </c>
      <c r="J141" s="18">
        <f t="shared" si="21"/>
        <v>0</v>
      </c>
      <c r="K141" s="47">
        <v>0.9</v>
      </c>
      <c r="L141" s="48">
        <f t="shared" si="22"/>
        <v>0</v>
      </c>
      <c r="M141" s="49">
        <v>0.9</v>
      </c>
      <c r="N141" s="50">
        <f t="shared" si="23"/>
        <v>0</v>
      </c>
    </row>
    <row r="142" spans="1:14" x14ac:dyDescent="0.15">
      <c r="A142" s="102" t="s">
        <v>75</v>
      </c>
      <c r="B142" s="8">
        <v>0</v>
      </c>
      <c r="C142" s="9">
        <v>0.35</v>
      </c>
      <c r="D142" s="41">
        <f t="shared" si="18"/>
        <v>0</v>
      </c>
      <c r="E142" s="42">
        <v>0.7</v>
      </c>
      <c r="F142" s="43">
        <f t="shared" si="19"/>
        <v>0</v>
      </c>
      <c r="G142" s="44">
        <v>0.9</v>
      </c>
      <c r="H142" s="45">
        <f t="shared" si="20"/>
        <v>0</v>
      </c>
      <c r="I142" s="46">
        <v>0.9</v>
      </c>
      <c r="J142" s="18">
        <f t="shared" si="21"/>
        <v>0</v>
      </c>
      <c r="K142" s="47">
        <v>0.95</v>
      </c>
      <c r="L142" s="48">
        <f t="shared" si="22"/>
        <v>0</v>
      </c>
      <c r="M142" s="49">
        <v>0.9</v>
      </c>
      <c r="N142" s="50">
        <f t="shared" si="23"/>
        <v>0</v>
      </c>
    </row>
    <row r="143" spans="1:14" x14ac:dyDescent="0.15">
      <c r="A143" s="5"/>
      <c r="B143" s="8">
        <v>0</v>
      </c>
      <c r="C143" s="9"/>
      <c r="D143" s="41">
        <f t="shared" si="18"/>
        <v>0</v>
      </c>
      <c r="E143" s="42"/>
      <c r="F143" s="43">
        <f t="shared" si="19"/>
        <v>0</v>
      </c>
      <c r="G143" s="44"/>
      <c r="H143" s="45">
        <f t="shared" si="20"/>
        <v>0</v>
      </c>
      <c r="I143" s="46"/>
      <c r="J143" s="18">
        <f t="shared" si="21"/>
        <v>0</v>
      </c>
      <c r="K143" s="47"/>
      <c r="L143" s="48">
        <f t="shared" si="22"/>
        <v>0</v>
      </c>
      <c r="M143" s="49"/>
      <c r="N143" s="50">
        <f t="shared" si="23"/>
        <v>0</v>
      </c>
    </row>
    <row r="144" spans="1:14" x14ac:dyDescent="0.15">
      <c r="A144" s="5"/>
      <c r="B144" s="8">
        <v>0</v>
      </c>
      <c r="C144" s="9"/>
      <c r="D144" s="41">
        <f t="shared" si="18"/>
        <v>0</v>
      </c>
      <c r="E144" s="42"/>
      <c r="F144" s="43">
        <f t="shared" si="19"/>
        <v>0</v>
      </c>
      <c r="G144" s="44"/>
      <c r="H144" s="45">
        <f t="shared" si="20"/>
        <v>0</v>
      </c>
      <c r="I144" s="46"/>
      <c r="J144" s="18">
        <f t="shared" si="21"/>
        <v>0</v>
      </c>
      <c r="K144" s="47"/>
      <c r="L144" s="48">
        <f t="shared" si="22"/>
        <v>0</v>
      </c>
      <c r="M144" s="49"/>
      <c r="N144" s="50">
        <f t="shared" si="23"/>
        <v>0</v>
      </c>
    </row>
    <row r="145" spans="1:14" x14ac:dyDescent="0.15">
      <c r="A145" s="5"/>
      <c r="B145" s="8">
        <v>0</v>
      </c>
      <c r="C145" s="9"/>
      <c r="D145" s="41">
        <f t="shared" si="18"/>
        <v>0</v>
      </c>
      <c r="E145" s="42"/>
      <c r="F145" s="43">
        <f t="shared" si="19"/>
        <v>0</v>
      </c>
      <c r="G145" s="44"/>
      <c r="H145" s="45">
        <f t="shared" si="20"/>
        <v>0</v>
      </c>
      <c r="I145" s="46"/>
      <c r="J145" s="18">
        <f t="shared" si="21"/>
        <v>0</v>
      </c>
      <c r="K145" s="47"/>
      <c r="L145" s="48">
        <f t="shared" si="22"/>
        <v>0</v>
      </c>
      <c r="M145" s="49"/>
      <c r="N145" s="50">
        <f t="shared" si="23"/>
        <v>0</v>
      </c>
    </row>
    <row r="146" spans="1:14" x14ac:dyDescent="0.15">
      <c r="A146" s="5"/>
      <c r="B146" s="8">
        <v>0</v>
      </c>
      <c r="C146" s="9"/>
      <c r="D146" s="41">
        <f t="shared" si="18"/>
        <v>0</v>
      </c>
      <c r="E146" s="42"/>
      <c r="F146" s="43">
        <f t="shared" si="19"/>
        <v>0</v>
      </c>
      <c r="G146" s="44"/>
      <c r="H146" s="45">
        <f t="shared" si="20"/>
        <v>0</v>
      </c>
      <c r="I146" s="46"/>
      <c r="J146" s="18">
        <f t="shared" si="21"/>
        <v>0</v>
      </c>
      <c r="K146" s="47"/>
      <c r="L146" s="48">
        <f t="shared" si="22"/>
        <v>0</v>
      </c>
      <c r="M146" s="49"/>
      <c r="N146" s="50">
        <f t="shared" si="23"/>
        <v>0</v>
      </c>
    </row>
    <row r="147" spans="1:14" x14ac:dyDescent="0.15">
      <c r="A147" s="5"/>
      <c r="B147" s="8">
        <v>0</v>
      </c>
      <c r="C147" s="9"/>
      <c r="D147" s="41">
        <f t="shared" si="18"/>
        <v>0</v>
      </c>
      <c r="E147" s="42"/>
      <c r="F147" s="43">
        <f t="shared" si="19"/>
        <v>0</v>
      </c>
      <c r="G147" s="44"/>
      <c r="H147" s="45">
        <f t="shared" si="20"/>
        <v>0</v>
      </c>
      <c r="I147" s="46"/>
      <c r="J147" s="18">
        <f t="shared" si="21"/>
        <v>0</v>
      </c>
      <c r="K147" s="47"/>
      <c r="L147" s="48">
        <f t="shared" si="22"/>
        <v>0</v>
      </c>
      <c r="M147" s="49"/>
      <c r="N147" s="50">
        <f t="shared" si="23"/>
        <v>0</v>
      </c>
    </row>
    <row r="148" spans="1:14" x14ac:dyDescent="0.15">
      <c r="A148" s="5"/>
      <c r="B148" s="8">
        <v>0</v>
      </c>
      <c r="C148" s="9"/>
      <c r="D148" s="41">
        <f t="shared" si="18"/>
        <v>0</v>
      </c>
      <c r="E148" s="42"/>
      <c r="F148" s="43">
        <f t="shared" si="19"/>
        <v>0</v>
      </c>
      <c r="G148" s="44"/>
      <c r="H148" s="45">
        <f t="shared" si="20"/>
        <v>0</v>
      </c>
      <c r="I148" s="46"/>
      <c r="J148" s="18">
        <f t="shared" si="21"/>
        <v>0</v>
      </c>
      <c r="K148" s="47"/>
      <c r="L148" s="48">
        <f t="shared" si="22"/>
        <v>0</v>
      </c>
      <c r="M148" s="49"/>
      <c r="N148" s="50">
        <f t="shared" si="23"/>
        <v>0</v>
      </c>
    </row>
    <row r="149" spans="1:14" x14ac:dyDescent="0.15">
      <c r="A149" s="5"/>
      <c r="B149" s="8">
        <v>0</v>
      </c>
      <c r="C149" s="9"/>
      <c r="D149" s="41">
        <f t="shared" si="18"/>
        <v>0</v>
      </c>
      <c r="E149" s="42"/>
      <c r="F149" s="43">
        <f t="shared" si="19"/>
        <v>0</v>
      </c>
      <c r="G149" s="44"/>
      <c r="H149" s="45">
        <f t="shared" si="20"/>
        <v>0</v>
      </c>
      <c r="I149" s="46"/>
      <c r="J149" s="18">
        <f t="shared" si="21"/>
        <v>0</v>
      </c>
      <c r="K149" s="47"/>
      <c r="L149" s="48">
        <f t="shared" si="22"/>
        <v>0</v>
      </c>
      <c r="M149" s="49"/>
      <c r="N149" s="50">
        <f t="shared" si="23"/>
        <v>0</v>
      </c>
    </row>
    <row r="150" spans="1:14" x14ac:dyDescent="0.15">
      <c r="A150" s="5"/>
      <c r="B150" s="8">
        <v>0</v>
      </c>
      <c r="C150" s="9"/>
      <c r="D150" s="41">
        <f t="shared" si="18"/>
        <v>0</v>
      </c>
      <c r="E150" s="42"/>
      <c r="F150" s="43">
        <f t="shared" si="19"/>
        <v>0</v>
      </c>
      <c r="G150" s="44"/>
      <c r="H150" s="45">
        <f t="shared" si="20"/>
        <v>0</v>
      </c>
      <c r="I150" s="46"/>
      <c r="J150" s="18">
        <f t="shared" si="21"/>
        <v>0</v>
      </c>
      <c r="K150" s="47"/>
      <c r="L150" s="48">
        <f t="shared" si="22"/>
        <v>0</v>
      </c>
      <c r="M150" s="49"/>
      <c r="N150" s="50">
        <f t="shared" si="23"/>
        <v>0</v>
      </c>
    </row>
    <row r="151" spans="1:14" x14ac:dyDescent="0.15">
      <c r="A151" s="5"/>
      <c r="B151" s="8">
        <v>0</v>
      </c>
      <c r="C151" s="9"/>
      <c r="D151" s="41">
        <f t="shared" si="18"/>
        <v>0</v>
      </c>
      <c r="E151" s="42"/>
      <c r="F151" s="43">
        <f t="shared" si="19"/>
        <v>0</v>
      </c>
      <c r="G151" s="44"/>
      <c r="H151" s="45">
        <f t="shared" si="20"/>
        <v>0</v>
      </c>
      <c r="I151" s="46"/>
      <c r="J151" s="18">
        <f t="shared" si="21"/>
        <v>0</v>
      </c>
      <c r="K151" s="47"/>
      <c r="L151" s="48">
        <f t="shared" si="22"/>
        <v>0</v>
      </c>
      <c r="M151" s="49"/>
      <c r="N151" s="50">
        <f t="shared" si="23"/>
        <v>0</v>
      </c>
    </row>
    <row r="152" spans="1:14" x14ac:dyDescent="0.15">
      <c r="A152" s="5"/>
      <c r="B152" s="8">
        <v>0</v>
      </c>
      <c r="C152" s="9"/>
      <c r="D152" s="41">
        <f t="shared" si="18"/>
        <v>0</v>
      </c>
      <c r="E152" s="42"/>
      <c r="F152" s="43">
        <f t="shared" si="19"/>
        <v>0</v>
      </c>
      <c r="G152" s="44"/>
      <c r="H152" s="45">
        <f t="shared" si="20"/>
        <v>0</v>
      </c>
      <c r="I152" s="46"/>
      <c r="J152" s="18">
        <f t="shared" si="21"/>
        <v>0</v>
      </c>
      <c r="K152" s="47"/>
      <c r="L152" s="48">
        <f t="shared" si="22"/>
        <v>0</v>
      </c>
      <c r="M152" s="49"/>
      <c r="N152" s="50">
        <f t="shared" si="23"/>
        <v>0</v>
      </c>
    </row>
    <row r="153" spans="1:14" x14ac:dyDescent="0.15">
      <c r="A153" s="5"/>
      <c r="B153" s="8">
        <v>0</v>
      </c>
      <c r="C153" s="9"/>
      <c r="D153" s="41">
        <f t="shared" si="18"/>
        <v>0</v>
      </c>
      <c r="E153" s="42"/>
      <c r="F153" s="43">
        <f t="shared" si="19"/>
        <v>0</v>
      </c>
      <c r="G153" s="44"/>
      <c r="H153" s="45">
        <f t="shared" si="20"/>
        <v>0</v>
      </c>
      <c r="I153" s="46"/>
      <c r="J153" s="18">
        <f t="shared" si="21"/>
        <v>0</v>
      </c>
      <c r="K153" s="47"/>
      <c r="L153" s="48">
        <f t="shared" si="22"/>
        <v>0</v>
      </c>
      <c r="M153" s="49"/>
      <c r="N153" s="50">
        <f t="shared" si="23"/>
        <v>0</v>
      </c>
    </row>
    <row r="154" spans="1:14" x14ac:dyDescent="0.15">
      <c r="A154" s="5"/>
      <c r="B154" s="8">
        <v>0</v>
      </c>
      <c r="C154" s="9"/>
      <c r="D154" s="41">
        <f t="shared" si="18"/>
        <v>0</v>
      </c>
      <c r="E154" s="42"/>
      <c r="F154" s="43">
        <f t="shared" si="19"/>
        <v>0</v>
      </c>
      <c r="G154" s="44"/>
      <c r="H154" s="45">
        <f t="shared" si="20"/>
        <v>0</v>
      </c>
      <c r="I154" s="46"/>
      <c r="J154" s="18">
        <f t="shared" si="21"/>
        <v>0</v>
      </c>
      <c r="K154" s="47"/>
      <c r="L154" s="48">
        <f t="shared" si="22"/>
        <v>0</v>
      </c>
      <c r="M154" s="49"/>
      <c r="N154" s="50">
        <f t="shared" si="23"/>
        <v>0</v>
      </c>
    </row>
    <row r="155" spans="1:14" x14ac:dyDescent="0.15">
      <c r="A155" s="5"/>
      <c r="B155" s="8">
        <v>0</v>
      </c>
      <c r="C155" s="9"/>
      <c r="D155" s="41">
        <f t="shared" si="18"/>
        <v>0</v>
      </c>
      <c r="E155" s="42"/>
      <c r="F155" s="43">
        <f t="shared" si="19"/>
        <v>0</v>
      </c>
      <c r="G155" s="44"/>
      <c r="H155" s="45">
        <f t="shared" si="20"/>
        <v>0</v>
      </c>
      <c r="I155" s="46"/>
      <c r="J155" s="18">
        <f t="shared" si="21"/>
        <v>0</v>
      </c>
      <c r="K155" s="47"/>
      <c r="L155" s="48">
        <f t="shared" si="22"/>
        <v>0</v>
      </c>
      <c r="M155" s="49"/>
      <c r="N155" s="50">
        <f t="shared" si="23"/>
        <v>0</v>
      </c>
    </row>
    <row r="156" spans="1:14" x14ac:dyDescent="0.15">
      <c r="A156" s="5"/>
      <c r="B156" s="8">
        <v>0</v>
      </c>
      <c r="C156" s="9"/>
      <c r="D156" s="41">
        <f t="shared" si="18"/>
        <v>0</v>
      </c>
      <c r="E156" s="42"/>
      <c r="F156" s="43">
        <f t="shared" si="19"/>
        <v>0</v>
      </c>
      <c r="G156" s="44"/>
      <c r="H156" s="45">
        <f t="shared" si="20"/>
        <v>0</v>
      </c>
      <c r="I156" s="46"/>
      <c r="J156" s="18">
        <f t="shared" si="21"/>
        <v>0</v>
      </c>
      <c r="K156" s="47"/>
      <c r="L156" s="48">
        <f t="shared" si="22"/>
        <v>0</v>
      </c>
      <c r="M156" s="49"/>
      <c r="N156" s="50">
        <f t="shared" si="23"/>
        <v>0</v>
      </c>
    </row>
    <row r="157" spans="1:14" x14ac:dyDescent="0.15">
      <c r="A157" s="5"/>
      <c r="B157" s="8">
        <v>0</v>
      </c>
      <c r="C157" s="9"/>
      <c r="D157" s="41">
        <f t="shared" si="18"/>
        <v>0</v>
      </c>
      <c r="E157" s="42"/>
      <c r="F157" s="43">
        <f t="shared" si="19"/>
        <v>0</v>
      </c>
      <c r="G157" s="44"/>
      <c r="H157" s="45">
        <f t="shared" si="20"/>
        <v>0</v>
      </c>
      <c r="I157" s="46"/>
      <c r="J157" s="18">
        <f t="shared" si="21"/>
        <v>0</v>
      </c>
      <c r="K157" s="47"/>
      <c r="L157" s="48">
        <f t="shared" si="22"/>
        <v>0</v>
      </c>
      <c r="M157" s="49"/>
      <c r="N157" s="50">
        <f t="shared" si="23"/>
        <v>0</v>
      </c>
    </row>
    <row r="158" spans="1:14" x14ac:dyDescent="0.15">
      <c r="A158" s="5"/>
      <c r="B158" s="8">
        <v>0</v>
      </c>
      <c r="C158" s="9"/>
      <c r="D158" s="41">
        <f t="shared" si="18"/>
        <v>0</v>
      </c>
      <c r="E158" s="42"/>
      <c r="F158" s="43">
        <f t="shared" si="19"/>
        <v>0</v>
      </c>
      <c r="G158" s="44"/>
      <c r="H158" s="45">
        <f t="shared" si="20"/>
        <v>0</v>
      </c>
      <c r="I158" s="46"/>
      <c r="J158" s="18">
        <f t="shared" si="21"/>
        <v>0</v>
      </c>
      <c r="K158" s="47"/>
      <c r="L158" s="48">
        <f t="shared" si="22"/>
        <v>0</v>
      </c>
      <c r="M158" s="49"/>
      <c r="N158" s="50">
        <f t="shared" si="23"/>
        <v>0</v>
      </c>
    </row>
    <row r="159" spans="1:14" x14ac:dyDescent="0.15">
      <c r="A159" s="5"/>
      <c r="B159" s="8">
        <v>0</v>
      </c>
      <c r="C159" s="9"/>
      <c r="D159" s="41">
        <f t="shared" si="18"/>
        <v>0</v>
      </c>
      <c r="E159" s="42"/>
      <c r="F159" s="43">
        <f t="shared" si="19"/>
        <v>0</v>
      </c>
      <c r="G159" s="44"/>
      <c r="H159" s="45">
        <f t="shared" si="20"/>
        <v>0</v>
      </c>
      <c r="I159" s="46"/>
      <c r="J159" s="18">
        <f t="shared" si="21"/>
        <v>0</v>
      </c>
      <c r="K159" s="47"/>
      <c r="L159" s="48">
        <f t="shared" si="22"/>
        <v>0</v>
      </c>
      <c r="M159" s="49"/>
      <c r="N159" s="50">
        <f t="shared" si="23"/>
        <v>0</v>
      </c>
    </row>
    <row r="160" spans="1:14" x14ac:dyDescent="0.15">
      <c r="A160" s="5"/>
      <c r="B160" s="8">
        <v>0</v>
      </c>
      <c r="C160" s="9"/>
      <c r="D160" s="41">
        <f t="shared" si="18"/>
        <v>0</v>
      </c>
      <c r="E160" s="42"/>
      <c r="F160" s="43">
        <f t="shared" si="19"/>
        <v>0</v>
      </c>
      <c r="G160" s="44"/>
      <c r="H160" s="45">
        <f t="shared" si="20"/>
        <v>0</v>
      </c>
      <c r="I160" s="46"/>
      <c r="J160" s="18">
        <f t="shared" si="21"/>
        <v>0</v>
      </c>
      <c r="K160" s="47"/>
      <c r="L160" s="48">
        <f t="shared" si="22"/>
        <v>0</v>
      </c>
      <c r="M160" s="49"/>
      <c r="N160" s="50">
        <f t="shared" si="23"/>
        <v>0</v>
      </c>
    </row>
    <row r="161" spans="1:14" x14ac:dyDescent="0.15">
      <c r="A161" s="5"/>
      <c r="B161" s="8">
        <v>0</v>
      </c>
      <c r="C161" s="9"/>
      <c r="D161" s="41">
        <f t="shared" si="18"/>
        <v>0</v>
      </c>
      <c r="E161" s="42"/>
      <c r="F161" s="43">
        <f t="shared" si="19"/>
        <v>0</v>
      </c>
      <c r="G161" s="44"/>
      <c r="H161" s="45">
        <f t="shared" si="20"/>
        <v>0</v>
      </c>
      <c r="I161" s="46"/>
      <c r="J161" s="18">
        <f t="shared" si="21"/>
        <v>0</v>
      </c>
      <c r="K161" s="47"/>
      <c r="L161" s="48">
        <f t="shared" si="22"/>
        <v>0</v>
      </c>
      <c r="M161" s="49"/>
      <c r="N161" s="50">
        <f t="shared" si="23"/>
        <v>0</v>
      </c>
    </row>
    <row r="162" spans="1:14" x14ac:dyDescent="0.15">
      <c r="A162" s="5"/>
      <c r="B162" s="8">
        <v>0</v>
      </c>
      <c r="C162" s="9"/>
      <c r="D162" s="41">
        <f t="shared" si="18"/>
        <v>0</v>
      </c>
      <c r="E162" s="42"/>
      <c r="F162" s="43">
        <f t="shared" si="19"/>
        <v>0</v>
      </c>
      <c r="G162" s="44"/>
      <c r="H162" s="45">
        <f t="shared" si="20"/>
        <v>0</v>
      </c>
      <c r="I162" s="46"/>
      <c r="J162" s="18">
        <f t="shared" si="21"/>
        <v>0</v>
      </c>
      <c r="K162" s="47"/>
      <c r="L162" s="48">
        <f t="shared" si="22"/>
        <v>0</v>
      </c>
      <c r="M162" s="49"/>
      <c r="N162" s="50">
        <f t="shared" si="23"/>
        <v>0</v>
      </c>
    </row>
    <row r="163" spans="1:14" x14ac:dyDescent="0.15">
      <c r="A163" s="5"/>
      <c r="B163" s="8">
        <v>0</v>
      </c>
      <c r="C163" s="9"/>
      <c r="D163" s="41">
        <f t="shared" si="18"/>
        <v>0</v>
      </c>
      <c r="E163" s="42"/>
      <c r="F163" s="43">
        <f t="shared" si="19"/>
        <v>0</v>
      </c>
      <c r="G163" s="44"/>
      <c r="H163" s="45">
        <f t="shared" si="20"/>
        <v>0</v>
      </c>
      <c r="I163" s="46"/>
      <c r="J163" s="18">
        <f t="shared" si="21"/>
        <v>0</v>
      </c>
      <c r="K163" s="47"/>
      <c r="L163" s="48">
        <f t="shared" si="22"/>
        <v>0</v>
      </c>
      <c r="M163" s="49"/>
      <c r="N163" s="50">
        <f t="shared" si="23"/>
        <v>0</v>
      </c>
    </row>
    <row r="164" spans="1:14" x14ac:dyDescent="0.15">
      <c r="A164" s="5"/>
      <c r="B164" s="8">
        <v>0</v>
      </c>
      <c r="C164" s="9"/>
      <c r="D164" s="41">
        <f t="shared" si="18"/>
        <v>0</v>
      </c>
      <c r="E164" s="42"/>
      <c r="F164" s="43">
        <f t="shared" si="19"/>
        <v>0</v>
      </c>
      <c r="G164" s="44"/>
      <c r="H164" s="45">
        <f t="shared" si="20"/>
        <v>0</v>
      </c>
      <c r="I164" s="46"/>
      <c r="J164" s="18">
        <f t="shared" si="21"/>
        <v>0</v>
      </c>
      <c r="K164" s="47"/>
      <c r="L164" s="48">
        <f t="shared" si="22"/>
        <v>0</v>
      </c>
      <c r="M164" s="49"/>
      <c r="N164" s="50">
        <f t="shared" si="23"/>
        <v>0</v>
      </c>
    </row>
    <row r="165" spans="1:14" x14ac:dyDescent="0.15">
      <c r="A165" s="5"/>
      <c r="B165" s="8">
        <v>0</v>
      </c>
      <c r="C165" s="9"/>
      <c r="D165" s="41">
        <f t="shared" si="18"/>
        <v>0</v>
      </c>
      <c r="E165" s="42"/>
      <c r="F165" s="43">
        <f t="shared" si="19"/>
        <v>0</v>
      </c>
      <c r="G165" s="44"/>
      <c r="H165" s="45">
        <f t="shared" si="20"/>
        <v>0</v>
      </c>
      <c r="I165" s="46"/>
      <c r="J165" s="18">
        <f t="shared" si="21"/>
        <v>0</v>
      </c>
      <c r="K165" s="47"/>
      <c r="L165" s="48">
        <f t="shared" si="22"/>
        <v>0</v>
      </c>
      <c r="M165" s="49"/>
      <c r="N165" s="50">
        <f t="shared" si="23"/>
        <v>0</v>
      </c>
    </row>
    <row r="166" spans="1:14" x14ac:dyDescent="0.15">
      <c r="A166" s="5"/>
      <c r="B166" s="8">
        <v>0</v>
      </c>
      <c r="C166" s="9"/>
      <c r="D166" s="41">
        <f t="shared" si="18"/>
        <v>0</v>
      </c>
      <c r="E166" s="42"/>
      <c r="F166" s="43">
        <f t="shared" si="19"/>
        <v>0</v>
      </c>
      <c r="G166" s="44"/>
      <c r="H166" s="45">
        <f t="shared" si="20"/>
        <v>0</v>
      </c>
      <c r="I166" s="46"/>
      <c r="J166" s="18">
        <f t="shared" si="21"/>
        <v>0</v>
      </c>
      <c r="K166" s="47"/>
      <c r="L166" s="48">
        <f t="shared" si="22"/>
        <v>0</v>
      </c>
      <c r="M166" s="49"/>
      <c r="N166" s="50">
        <f t="shared" si="23"/>
        <v>0</v>
      </c>
    </row>
    <row r="167" spans="1:14" x14ac:dyDescent="0.15">
      <c r="A167" s="5"/>
      <c r="B167" s="8">
        <v>0</v>
      </c>
      <c r="C167" s="9"/>
      <c r="D167" s="41">
        <f t="shared" si="18"/>
        <v>0</v>
      </c>
      <c r="E167" s="42"/>
      <c r="F167" s="43">
        <f t="shared" si="19"/>
        <v>0</v>
      </c>
      <c r="G167" s="44"/>
      <c r="H167" s="45">
        <f t="shared" si="20"/>
        <v>0</v>
      </c>
      <c r="I167" s="46"/>
      <c r="J167" s="18">
        <f t="shared" si="21"/>
        <v>0</v>
      </c>
      <c r="K167" s="47"/>
      <c r="L167" s="48">
        <f t="shared" si="22"/>
        <v>0</v>
      </c>
      <c r="M167" s="49"/>
      <c r="N167" s="50">
        <f t="shared" si="23"/>
        <v>0</v>
      </c>
    </row>
    <row r="168" spans="1:14" x14ac:dyDescent="0.15">
      <c r="A168" s="5"/>
      <c r="B168" s="8">
        <v>0</v>
      </c>
      <c r="C168" s="9"/>
      <c r="D168" s="41">
        <f t="shared" si="18"/>
        <v>0</v>
      </c>
      <c r="E168" s="42"/>
      <c r="F168" s="43">
        <f t="shared" si="19"/>
        <v>0</v>
      </c>
      <c r="G168" s="44"/>
      <c r="H168" s="45">
        <f t="shared" si="20"/>
        <v>0</v>
      </c>
      <c r="I168" s="46"/>
      <c r="J168" s="18">
        <f t="shared" si="21"/>
        <v>0</v>
      </c>
      <c r="K168" s="47"/>
      <c r="L168" s="48">
        <f t="shared" si="22"/>
        <v>0</v>
      </c>
      <c r="M168" s="49"/>
      <c r="N168" s="50">
        <f t="shared" si="23"/>
        <v>0</v>
      </c>
    </row>
    <row r="169" spans="1:14" ht="14" thickBot="1" x14ac:dyDescent="0.2">
      <c r="A169" s="5"/>
      <c r="B169" s="8">
        <v>0</v>
      </c>
      <c r="C169" s="9"/>
      <c r="D169" s="41">
        <f t="shared" si="18"/>
        <v>0</v>
      </c>
      <c r="E169" s="42"/>
      <c r="F169" s="43">
        <f t="shared" si="19"/>
        <v>0</v>
      </c>
      <c r="G169" s="44"/>
      <c r="H169" s="45">
        <f t="shared" si="20"/>
        <v>0</v>
      </c>
      <c r="I169" s="46"/>
      <c r="J169" s="18">
        <f t="shared" si="21"/>
        <v>0</v>
      </c>
      <c r="K169" s="47"/>
      <c r="L169" s="48">
        <f t="shared" si="22"/>
        <v>0</v>
      </c>
      <c r="M169" s="49"/>
      <c r="N169" s="50">
        <f t="shared" si="23"/>
        <v>0</v>
      </c>
    </row>
    <row r="170" spans="1:14" ht="15" thickTop="1" thickBot="1" x14ac:dyDescent="0.2">
      <c r="A170" s="6" t="s">
        <v>9</v>
      </c>
      <c r="B170" s="64">
        <f>SUM(B58:B169)</f>
        <v>0</v>
      </c>
      <c r="C170" s="40"/>
      <c r="D170" s="40"/>
      <c r="E170" s="40"/>
      <c r="F170" s="40"/>
      <c r="G170" s="40"/>
      <c r="H170" s="40"/>
      <c r="I170" s="40"/>
      <c r="J170" s="63"/>
      <c r="K170" s="40"/>
      <c r="L170" s="40"/>
      <c r="M170" s="40"/>
      <c r="N170" s="51"/>
    </row>
    <row r="171" spans="1:14" ht="15" thickTop="1" thickBot="1" x14ac:dyDescent="0.2">
      <c r="A171" s="7" t="s">
        <v>7</v>
      </c>
      <c r="B171" s="39"/>
      <c r="C171" s="21"/>
      <c r="D171" s="59">
        <f>SUM(D58:D169)</f>
        <v>0</v>
      </c>
      <c r="E171" s="21"/>
      <c r="F171" s="59">
        <f>SUM(F58:F169)</f>
        <v>0</v>
      </c>
      <c r="G171" s="21"/>
      <c r="H171" s="59">
        <f>SUM(H58:H169)</f>
        <v>0</v>
      </c>
      <c r="I171" s="21"/>
      <c r="J171" s="59">
        <f>SUM(J58:J169)</f>
        <v>0</v>
      </c>
      <c r="K171" s="21"/>
      <c r="L171" s="59">
        <f>SUM(L58:L169)</f>
        <v>0</v>
      </c>
      <c r="M171" s="21"/>
      <c r="N171" s="60">
        <f>SUM(N58:N169)</f>
        <v>0</v>
      </c>
    </row>
    <row r="172" spans="1:14" ht="15" thickTop="1" thickBot="1" x14ac:dyDescent="0.2">
      <c r="A172" s="38" t="s">
        <v>4</v>
      </c>
      <c r="B172" s="22"/>
      <c r="C172" s="139" t="e">
        <f>0.161*K4/(-B170*LN(1-D171/B170))</f>
        <v>#DIV/0!</v>
      </c>
      <c r="D172" s="140"/>
      <c r="E172" s="139" t="e">
        <f>0.161*K4/(-B170*LN(1-F171/B170))</f>
        <v>#DIV/0!</v>
      </c>
      <c r="F172" s="140"/>
      <c r="G172" s="139" t="e">
        <f>0.161*K4/(-B170*LN(1-H171/B170))</f>
        <v>#DIV/0!</v>
      </c>
      <c r="H172" s="140"/>
      <c r="I172" s="139" t="e">
        <f>0.161*K4/(-B170*LN(1-J171/B170))</f>
        <v>#DIV/0!</v>
      </c>
      <c r="J172" s="140"/>
      <c r="K172" s="139" t="e">
        <f>0.161*K4/(-B170*LN(1-L171/B170))</f>
        <v>#DIV/0!</v>
      </c>
      <c r="L172" s="140"/>
      <c r="M172" s="139" t="e">
        <f>0.161*K4/(-B170*LN(1-N171/B170))</f>
        <v>#DIV/0!</v>
      </c>
      <c r="N172" s="140"/>
    </row>
    <row r="173" spans="1:14" ht="14" thickTop="1" x14ac:dyDescent="0.15"/>
    <row r="175" spans="1:14" ht="14" thickBot="1" x14ac:dyDescent="0.2"/>
    <row r="176" spans="1:14" ht="14" thickBot="1" x14ac:dyDescent="0.2">
      <c r="D176" s="136" t="s">
        <v>150</v>
      </c>
      <c r="E176" s="137"/>
      <c r="F176" s="137"/>
      <c r="G176" s="137"/>
      <c r="H176" s="137"/>
      <c r="I176" s="137"/>
      <c r="J176" s="138"/>
    </row>
    <row r="177" spans="1:10" ht="14" thickBot="1" x14ac:dyDescent="0.2">
      <c r="D177" s="110" t="s">
        <v>149</v>
      </c>
      <c r="E177" s="111">
        <v>125</v>
      </c>
      <c r="F177" s="111">
        <v>250</v>
      </c>
      <c r="G177" s="111">
        <v>500</v>
      </c>
      <c r="H177" s="111" t="s">
        <v>146</v>
      </c>
      <c r="I177" s="111" t="s">
        <v>147</v>
      </c>
      <c r="J177" s="112" t="s">
        <v>148</v>
      </c>
    </row>
    <row r="178" spans="1:10" ht="14" thickBot="1" x14ac:dyDescent="0.2">
      <c r="D178" s="108" t="s">
        <v>4</v>
      </c>
      <c r="E178" s="113" t="e">
        <f>1*C172</f>
        <v>#DIV/0!</v>
      </c>
      <c r="F178" s="113" t="e">
        <f>1*E172</f>
        <v>#DIV/0!</v>
      </c>
      <c r="G178" s="113" t="e">
        <f>1*G172</f>
        <v>#DIV/0!</v>
      </c>
      <c r="H178" s="113" t="e">
        <f>1*I172</f>
        <v>#DIV/0!</v>
      </c>
      <c r="I178" s="113" t="e">
        <f>1*K172</f>
        <v>#DIV/0!</v>
      </c>
      <c r="J178" s="114" t="e">
        <f>1*M172</f>
        <v>#DIV/0!</v>
      </c>
    </row>
    <row r="191" spans="1:10" x14ac:dyDescent="0.15">
      <c r="A191" s="115"/>
      <c r="B191" s="116"/>
    </row>
    <row r="206" spans="1:2" x14ac:dyDescent="0.15">
      <c r="A206" t="s">
        <v>154</v>
      </c>
    </row>
    <row r="207" spans="1:2" ht="14" thickBot="1" x14ac:dyDescent="0.2"/>
    <row r="208" spans="1:2" ht="14" thickBot="1" x14ac:dyDescent="0.2">
      <c r="A208" s="66" t="s">
        <v>78</v>
      </c>
      <c r="B208" s="65"/>
    </row>
  </sheetData>
  <mergeCells count="19">
    <mergeCell ref="G172:H172"/>
    <mergeCell ref="I56:J56"/>
    <mergeCell ref="G56:H56"/>
    <mergeCell ref="D176:J176"/>
    <mergeCell ref="E172:F172"/>
    <mergeCell ref="C172:D172"/>
    <mergeCell ref="A1:N1"/>
    <mergeCell ref="A2:N2"/>
    <mergeCell ref="B4:F4"/>
    <mergeCell ref="G4:J4"/>
    <mergeCell ref="K4:L4"/>
    <mergeCell ref="A6:N6"/>
    <mergeCell ref="M172:N172"/>
    <mergeCell ref="E56:F56"/>
    <mergeCell ref="C56:D56"/>
    <mergeCell ref="M56:N56"/>
    <mergeCell ref="K56:L56"/>
    <mergeCell ref="K172:L172"/>
    <mergeCell ref="I172:J172"/>
  </mergeCells>
  <phoneticPr fontId="1" type="noConversion"/>
  <pageMargins left="0.78740157499999996" right="0.78740157499999996" top="0.984251969" bottom="0.984251969" header="0.5" footer="0.5"/>
  <pageSetup paperSize="9" orientation="portrait" horizontalDpi="4294967295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INSTRUÇÕES</vt:lpstr>
      <vt:lpstr>EX 1</vt:lpstr>
      <vt:lpstr>EX 2</vt:lpstr>
      <vt:lpstr>EX 3</vt:lpstr>
      <vt:lpstr>EX 4</vt:lpstr>
      <vt:lpstr>EX 5</vt:lpstr>
      <vt:lpstr>RT60 ANTES</vt:lpstr>
      <vt:lpstr>IDEAL</vt:lpstr>
      <vt:lpstr>RT60 DEPOIS</vt:lpstr>
      <vt:lpstr>CONCEITOS</vt:lpstr>
      <vt:lpstr>INSTRUÇÕES!OLE_LINK1</vt:lpstr>
      <vt:lpstr>'RT60 ANTES'!OLE_LINK1</vt:lpstr>
      <vt:lpstr>'RT60 DEPOIS'!OLE_LINK1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Fernando Cysne</dc:creator>
  <cp:lastModifiedBy>Microsoft Office User</cp:lastModifiedBy>
  <cp:lastPrinted>2007-10-30T00:59:24Z</cp:lastPrinted>
  <dcterms:created xsi:type="dcterms:W3CDTF">2007-08-19T16:06:02Z</dcterms:created>
  <dcterms:modified xsi:type="dcterms:W3CDTF">2023-03-19T11:41:48Z</dcterms:modified>
</cp:coreProperties>
</file>