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\Desktop\DLR\"/>
    </mc:Choice>
  </mc:AlternateContent>
  <xr:revisionPtr revIDLastSave="0" documentId="13_ncr:1_{56A8611A-6506-4701-A606-767C4C0A43A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valuación " sheetId="6" r:id="rId1"/>
    <sheet name="Análisis" sheetId="4" r:id="rId2"/>
    <sheet name="Evaluación 2" sheetId="7" r:id="rId3"/>
    <sheet name="Análisis 2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8" l="1"/>
  <c r="H67" i="7" l="1"/>
  <c r="H66" i="7"/>
  <c r="H65" i="7"/>
  <c r="F67" i="7"/>
  <c r="F66" i="7"/>
  <c r="F65" i="7"/>
  <c r="D66" i="7"/>
  <c r="D67" i="7"/>
  <c r="D65" i="7"/>
  <c r="H63" i="7"/>
  <c r="H62" i="7"/>
  <c r="H61" i="7"/>
  <c r="H60" i="7"/>
  <c r="H59" i="7"/>
  <c r="F60" i="7"/>
  <c r="F61" i="7"/>
  <c r="F62" i="7"/>
  <c r="F63" i="7"/>
  <c r="F59" i="7"/>
  <c r="D60" i="7"/>
  <c r="D61" i="7"/>
  <c r="D62" i="7"/>
  <c r="D63" i="7"/>
  <c r="D59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K43" i="7" s="1"/>
  <c r="H42" i="7"/>
  <c r="H41" i="7"/>
  <c r="H40" i="7"/>
  <c r="H39" i="7"/>
  <c r="K39" i="7" s="1"/>
  <c r="H38" i="7"/>
  <c r="H37" i="7"/>
  <c r="H36" i="7"/>
  <c r="H35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D44" i="7"/>
  <c r="K44" i="7" s="1"/>
  <c r="D45" i="7"/>
  <c r="D46" i="7"/>
  <c r="D47" i="7"/>
  <c r="D48" i="7"/>
  <c r="D49" i="7"/>
  <c r="D50" i="7"/>
  <c r="D51" i="7"/>
  <c r="D52" i="7"/>
  <c r="K52" i="7" s="1"/>
  <c r="D53" i="7"/>
  <c r="D54" i="7"/>
  <c r="D55" i="7"/>
  <c r="D56" i="7"/>
  <c r="K56" i="7" s="1"/>
  <c r="D57" i="7"/>
  <c r="D43" i="7"/>
  <c r="D42" i="7"/>
  <c r="K42" i="7" s="1"/>
  <c r="D41" i="7"/>
  <c r="D40" i="7"/>
  <c r="D39" i="7"/>
  <c r="D38" i="7"/>
  <c r="K38" i="7" s="1"/>
  <c r="D37" i="7"/>
  <c r="D36" i="7"/>
  <c r="D35" i="7"/>
  <c r="H33" i="7"/>
  <c r="H32" i="7"/>
  <c r="H31" i="7"/>
  <c r="H30" i="7"/>
  <c r="H29" i="7"/>
  <c r="H28" i="7"/>
  <c r="H27" i="7"/>
  <c r="H26" i="7"/>
  <c r="H25" i="7"/>
  <c r="F33" i="7"/>
  <c r="F32" i="7"/>
  <c r="F31" i="7"/>
  <c r="F30" i="7"/>
  <c r="F29" i="7"/>
  <c r="F28" i="7"/>
  <c r="F27" i="7"/>
  <c r="F26" i="7"/>
  <c r="F25" i="7"/>
  <c r="D31" i="7"/>
  <c r="D32" i="7"/>
  <c r="D33" i="7"/>
  <c r="D30" i="7"/>
  <c r="D29" i="7"/>
  <c r="D28" i="7"/>
  <c r="D27" i="7"/>
  <c r="D26" i="7"/>
  <c r="D25" i="7"/>
  <c r="H19" i="7"/>
  <c r="H20" i="7"/>
  <c r="H21" i="7"/>
  <c r="H22" i="7"/>
  <c r="H23" i="7"/>
  <c r="H18" i="7"/>
  <c r="F19" i="7"/>
  <c r="F20" i="7"/>
  <c r="F21" i="7"/>
  <c r="F22" i="7"/>
  <c r="F23" i="7"/>
  <c r="F18" i="7"/>
  <c r="D19" i="7"/>
  <c r="D20" i="7"/>
  <c r="D21" i="7"/>
  <c r="D22" i="7"/>
  <c r="D23" i="7"/>
  <c r="D18" i="7"/>
  <c r="H15" i="7"/>
  <c r="H16" i="7"/>
  <c r="H14" i="7"/>
  <c r="F15" i="7"/>
  <c r="F16" i="7"/>
  <c r="F14" i="7"/>
  <c r="D15" i="7"/>
  <c r="D16" i="7"/>
  <c r="D14" i="7"/>
  <c r="H9" i="7"/>
  <c r="H10" i="7"/>
  <c r="H11" i="7"/>
  <c r="H12" i="7"/>
  <c r="H8" i="7"/>
  <c r="F9" i="7"/>
  <c r="F10" i="7"/>
  <c r="F11" i="7"/>
  <c r="F12" i="7"/>
  <c r="F8" i="7"/>
  <c r="D9" i="7"/>
  <c r="D10" i="7"/>
  <c r="D11" i="7"/>
  <c r="D12" i="7"/>
  <c r="D8" i="7"/>
  <c r="H6" i="7"/>
  <c r="F6" i="7"/>
  <c r="D6" i="7"/>
  <c r="J8" i="7"/>
  <c r="J9" i="7"/>
  <c r="J10" i="7"/>
  <c r="J11" i="7"/>
  <c r="J12" i="7"/>
  <c r="J14" i="7"/>
  <c r="J15" i="7"/>
  <c r="J16" i="7"/>
  <c r="J18" i="7"/>
  <c r="J19" i="7"/>
  <c r="J20" i="7"/>
  <c r="J21" i="7"/>
  <c r="J22" i="7"/>
  <c r="J23" i="7"/>
  <c r="J25" i="7"/>
  <c r="J26" i="7"/>
  <c r="J27" i="7"/>
  <c r="J28" i="7"/>
  <c r="J29" i="7"/>
  <c r="J30" i="7"/>
  <c r="J31" i="7"/>
  <c r="J32" i="7"/>
  <c r="J33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9" i="7"/>
  <c r="J60" i="7"/>
  <c r="J61" i="7"/>
  <c r="J62" i="7"/>
  <c r="J63" i="7"/>
  <c r="J65" i="7"/>
  <c r="J66" i="7"/>
  <c r="J67" i="7"/>
  <c r="J6" i="7"/>
  <c r="B12" i="8"/>
  <c r="B11" i="8"/>
  <c r="B10" i="8"/>
  <c r="B9" i="8"/>
  <c r="B8" i="8"/>
  <c r="B6" i="8"/>
  <c r="B5" i="8"/>
  <c r="B2" i="8"/>
  <c r="K37" i="7"/>
  <c r="K40" i="7"/>
  <c r="K41" i="7"/>
  <c r="K48" i="7"/>
  <c r="D8" i="6"/>
  <c r="K54" i="7" l="1"/>
  <c r="K50" i="7"/>
  <c r="K46" i="7"/>
  <c r="K57" i="7"/>
  <c r="K55" i="7"/>
  <c r="K53" i="7"/>
  <c r="K51" i="7"/>
  <c r="K49" i="7"/>
  <c r="K47" i="7"/>
  <c r="K45" i="7"/>
  <c r="K6" i="7"/>
  <c r="K5" i="7" s="1"/>
  <c r="K9" i="7"/>
  <c r="K11" i="7"/>
  <c r="K14" i="7"/>
  <c r="K16" i="7"/>
  <c r="K19" i="7"/>
  <c r="K21" i="7"/>
  <c r="K23" i="7"/>
  <c r="K26" i="7"/>
  <c r="K28" i="7"/>
  <c r="K30" i="7"/>
  <c r="K32" i="7"/>
  <c r="K35" i="7"/>
  <c r="K59" i="7"/>
  <c r="K61" i="7"/>
  <c r="K63" i="7"/>
  <c r="K66" i="7"/>
  <c r="K8" i="7"/>
  <c r="K10" i="7"/>
  <c r="K12" i="7"/>
  <c r="K15" i="7"/>
  <c r="K18" i="7"/>
  <c r="K20" i="7"/>
  <c r="K22" i="7"/>
  <c r="K25" i="7"/>
  <c r="K27" i="7"/>
  <c r="K29" i="7"/>
  <c r="K31" i="7"/>
  <c r="K33" i="7"/>
  <c r="K36" i="7"/>
  <c r="K60" i="7"/>
  <c r="K62" i="7"/>
  <c r="K65" i="7"/>
  <c r="K67" i="7"/>
  <c r="D73" i="6"/>
  <c r="D72" i="6"/>
  <c r="D71" i="6"/>
  <c r="D70" i="6"/>
  <c r="D69" i="6"/>
  <c r="D68" i="6"/>
  <c r="D74" i="6" s="1"/>
  <c r="D51" i="6"/>
  <c r="D52" i="6"/>
  <c r="D53" i="6"/>
  <c r="D54" i="6" l="1"/>
  <c r="K17" i="7"/>
  <c r="C7" i="8" s="1"/>
  <c r="K34" i="7"/>
  <c r="C9" i="8" s="1"/>
  <c r="K64" i="7"/>
  <c r="C11" i="8" s="1"/>
  <c r="K58" i="7"/>
  <c r="C10" i="8" s="1"/>
  <c r="K24" i="7"/>
  <c r="C8" i="8" s="1"/>
  <c r="K13" i="7"/>
  <c r="C6" i="8" s="1"/>
  <c r="K7" i="7"/>
  <c r="C5" i="8" s="1"/>
  <c r="C4" i="8"/>
  <c r="B2" i="4"/>
  <c r="B11" i="4"/>
  <c r="B10" i="4"/>
  <c r="B9" i="4"/>
  <c r="D107" i="6"/>
  <c r="D108" i="6" s="1"/>
  <c r="D106" i="6"/>
  <c r="D105" i="6"/>
  <c r="D102" i="6"/>
  <c r="D103" i="6" s="1"/>
  <c r="D101" i="6"/>
  <c r="D98" i="6"/>
  <c r="D97" i="6"/>
  <c r="D96" i="6"/>
  <c r="D95" i="6"/>
  <c r="D93" i="6"/>
  <c r="D89" i="6"/>
  <c r="D88" i="6"/>
  <c r="D82" i="6"/>
  <c r="D83" i="6"/>
  <c r="D84" i="6"/>
  <c r="D85" i="6"/>
  <c r="D86" i="6"/>
  <c r="D81" i="6"/>
  <c r="D78" i="6"/>
  <c r="D76" i="6"/>
  <c r="D64" i="6"/>
  <c r="D47" i="6"/>
  <c r="D43" i="6"/>
  <c r="D32" i="6"/>
  <c r="D29" i="6"/>
  <c r="D26" i="6"/>
  <c r="D23" i="6"/>
  <c r="D99" i="6" l="1"/>
  <c r="D109" i="6" s="1"/>
  <c r="C9" i="4" s="1"/>
  <c r="D87" i="6"/>
  <c r="K68" i="7"/>
  <c r="C12" i="8" s="1"/>
  <c r="D16" i="6"/>
  <c r="D18" i="6" s="1"/>
  <c r="D6" i="6"/>
  <c r="D113" i="6"/>
  <c r="D112" i="6"/>
  <c r="D111" i="6"/>
  <c r="D114" i="6" l="1"/>
  <c r="C10" i="4" s="1"/>
  <c r="B8" i="4"/>
  <c r="B7" i="4"/>
  <c r="B6" i="4"/>
  <c r="B5" i="4"/>
  <c r="B4" i="4"/>
  <c r="D77" i="6"/>
  <c r="D79" i="6" s="1"/>
  <c r="D63" i="6"/>
  <c r="D62" i="6"/>
  <c r="D61" i="6"/>
  <c r="D59" i="6"/>
  <c r="D57" i="6"/>
  <c r="D48" i="6"/>
  <c r="D46" i="6"/>
  <c r="D44" i="6"/>
  <c r="D41" i="6"/>
  <c r="D40" i="6"/>
  <c r="D39" i="6"/>
  <c r="D38" i="6"/>
  <c r="D37" i="6"/>
  <c r="D36" i="6"/>
  <c r="D30" i="6"/>
  <c r="D31" i="6" s="1"/>
  <c r="D25" i="6"/>
  <c r="D24" i="6"/>
  <c r="D19" i="6"/>
  <c r="D17" i="6"/>
  <c r="D13" i="6"/>
  <c r="D12" i="6"/>
  <c r="D7" i="6"/>
  <c r="D5" i="6"/>
  <c r="D65" i="6" l="1"/>
  <c r="D66" i="6" s="1"/>
  <c r="D90" i="6" s="1"/>
  <c r="C8" i="4" s="1"/>
  <c r="D9" i="6"/>
  <c r="C4" i="4" s="1"/>
  <c r="D42" i="6"/>
  <c r="D55" i="6" s="1"/>
  <c r="D14" i="6"/>
  <c r="D20" i="6" s="1"/>
  <c r="C5" i="4" s="1"/>
  <c r="D27" i="6"/>
  <c r="D33" i="6" s="1"/>
  <c r="C6" i="4" s="1"/>
  <c r="D49" i="6"/>
  <c r="C7" i="4" l="1"/>
  <c r="D115" i="6"/>
  <c r="C11" i="4" s="1"/>
</calcChain>
</file>

<file path=xl/sharedStrings.xml><?xml version="1.0" encoding="utf-8"?>
<sst xmlns="http://schemas.openxmlformats.org/spreadsheetml/2006/main" count="498" uniqueCount="173">
  <si>
    <t>En proceso</t>
  </si>
  <si>
    <t>Pendiente</t>
  </si>
  <si>
    <t>Puntaje</t>
  </si>
  <si>
    <t>Listo</t>
  </si>
  <si>
    <t>ACTIVIDAD</t>
  </si>
  <si>
    <t>ESTADO</t>
  </si>
  <si>
    <t>PUNTAJE</t>
  </si>
  <si>
    <t xml:space="preserve">% DE AVANCE </t>
  </si>
  <si>
    <t>10.1 Generalidades</t>
  </si>
  <si>
    <t>EVIDENCIA/OBSERVACIÓN</t>
  </si>
  <si>
    <t>7.4. Subtotal</t>
  </si>
  <si>
    <t>7. TOTAL</t>
  </si>
  <si>
    <t>8.4. Subtotal</t>
  </si>
  <si>
    <t>8.5. Subtotal</t>
  </si>
  <si>
    <t>8. TOTAL</t>
  </si>
  <si>
    <t>4. TOTAL</t>
  </si>
  <si>
    <t>6.2. Subtotal</t>
  </si>
  <si>
    <t>6. TOTAL</t>
  </si>
  <si>
    <t>5. TOTAL</t>
  </si>
  <si>
    <t>4. Contexto de la organización</t>
  </si>
  <si>
    <t>4.1 Comprensión de la organización y de su contexto</t>
  </si>
  <si>
    <t>4.2 Comprensión de las necesidades y expectativas de la partes interesadas</t>
  </si>
  <si>
    <t>4.3 Determinación del alcance del sistema de gestión integrado</t>
  </si>
  <si>
    <t>4.4 Sistema de gestión intregrado y sus procesos</t>
  </si>
  <si>
    <t>5. Liderazgo</t>
  </si>
  <si>
    <t>5.1 Liderazgo y compromiso</t>
  </si>
  <si>
    <t>5.1.1 Generalidades</t>
  </si>
  <si>
    <t>5.1.2 Enfoque al cliente</t>
  </si>
  <si>
    <t>5.2 Política</t>
  </si>
  <si>
    <t>5.2.1 Establecimiento de la política</t>
  </si>
  <si>
    <t>5.2.3 Comunicación de la política</t>
  </si>
  <si>
    <t>5.3 Roles, responsabilidades y autoridad en la organización</t>
  </si>
  <si>
    <t>6. Planificación</t>
  </si>
  <si>
    <t>6.1 Acciones para abordar riesgos y oportunidades</t>
  </si>
  <si>
    <t>6.1.1 Generalidades</t>
  </si>
  <si>
    <t>6.1.2 Aspectos ambientales</t>
  </si>
  <si>
    <t>6.1.3 Requisitos legales y otros requisitos</t>
  </si>
  <si>
    <t>6.1.4 Planificación de acciones</t>
  </si>
  <si>
    <t>6.1. Subtotal</t>
  </si>
  <si>
    <t xml:space="preserve">6.2 Objetivos integrados de gestión y planificación para lograrlos </t>
  </si>
  <si>
    <t>6.2.1 Objetivos integrados de gestión</t>
  </si>
  <si>
    <t>6.2.2 Planificación para lograr los objetivos</t>
  </si>
  <si>
    <t>6.3 Planificación de los cambios</t>
  </si>
  <si>
    <t>7. Apoyo</t>
  </si>
  <si>
    <t>7.1 Recursos</t>
  </si>
  <si>
    <t>7.1.1 Generalidades</t>
  </si>
  <si>
    <t>7.1.2 Personas</t>
  </si>
  <si>
    <t>7.1.3 Infraestructura</t>
  </si>
  <si>
    <t>7.1.4 Ambiente para la operación de los procesos</t>
  </si>
  <si>
    <t>7.1.5 Rercursos de seguimiento y medición</t>
  </si>
  <si>
    <t>7.1.6 Conocimientos de la organización</t>
  </si>
  <si>
    <t>7.2 Competencia</t>
  </si>
  <si>
    <t>7.3 Toma de conciencia</t>
  </si>
  <si>
    <t>7.4 Comunicación</t>
  </si>
  <si>
    <t>7.4.1 Generalidades</t>
  </si>
  <si>
    <t>7.4.2 Comunicación interna</t>
  </si>
  <si>
    <t>7.4.3 Comunicación externa</t>
  </si>
  <si>
    <t>7.5 Información documentada</t>
  </si>
  <si>
    <t>8. Operación</t>
  </si>
  <si>
    <t>8.1 Planificación y control operacional</t>
  </si>
  <si>
    <t>8.2 Preparación y respuesta ante emergencias y Requisitos para los productos y servicios</t>
  </si>
  <si>
    <t>8.2.1 Comunicación con el cliente</t>
  </si>
  <si>
    <t>8.2.2 Determinación de los requisitos para los productos y servicios</t>
  </si>
  <si>
    <t>8.2.3 Revisión de los requisitos para los productos y servicios</t>
  </si>
  <si>
    <t>8.2.4 Cambios en los requisitos para los productos y servicios</t>
  </si>
  <si>
    <t>8.3 Diseño y desarrollo de los productos y servicios</t>
  </si>
  <si>
    <t>8.4 Control de los procesos, productos y servicios suministrados externamente</t>
  </si>
  <si>
    <t>8.4.1 Generalidades</t>
  </si>
  <si>
    <t>8.4.2 Tipo y alcance del control</t>
  </si>
  <si>
    <t>8.4.3 Información para los proveedores externos</t>
  </si>
  <si>
    <t>8.5 Produccción y provisión del servicio</t>
  </si>
  <si>
    <t>8.5.1 Control de la producción y la provisión del servicio</t>
  </si>
  <si>
    <t>8.5.2 Identificación y trazabilidad</t>
  </si>
  <si>
    <t>8.5.3 Propiedad perteneciente a los clientes o proveedores externos</t>
  </si>
  <si>
    <t>8.5.4 Preservación</t>
  </si>
  <si>
    <t>8.5.5 Actividades posteriores a la entrega</t>
  </si>
  <si>
    <t>8.5.6 Control de los cambios</t>
  </si>
  <si>
    <t>8.6 Liberación de los productos y servicios</t>
  </si>
  <si>
    <t>8.7 Control de las salidas no conformes</t>
  </si>
  <si>
    <t>9. Evaluación del desempeño</t>
  </si>
  <si>
    <t>9.1 Seguimiento, medición, análisis y evaluación</t>
  </si>
  <si>
    <t>9.1.1 Generalidades</t>
  </si>
  <si>
    <t xml:space="preserve">9.1.2 Satisfacción del cliente y Análisis y evaluación del cumplimiento </t>
  </si>
  <si>
    <t>9.1.2 a Satifacción del cliente</t>
  </si>
  <si>
    <t>9.1.2 b Análisis y evaluación del cumplimiento</t>
  </si>
  <si>
    <t>9.1.2 Subtotal</t>
  </si>
  <si>
    <t>9.1.3 Análisis y evaluación</t>
  </si>
  <si>
    <t>9.1. Subtotal</t>
  </si>
  <si>
    <t>9.2 Auditoría interna</t>
  </si>
  <si>
    <t>9.2.1 Generalidades</t>
  </si>
  <si>
    <t>9.2.2 Programa de auditoría interna</t>
  </si>
  <si>
    <t>9.3 Revisión por la Dirección</t>
  </si>
  <si>
    <t>9.3.1 Generalidades</t>
  </si>
  <si>
    <t>9.2. Subtotal</t>
  </si>
  <si>
    <t>9.3.2 Entradas de la revisión por la dirección</t>
  </si>
  <si>
    <t>9.3.3 Salidas de la revisión por la dirección</t>
  </si>
  <si>
    <t>9.3. Subtotal</t>
  </si>
  <si>
    <t>10. TOTAL</t>
  </si>
  <si>
    <t>10. Mejora</t>
  </si>
  <si>
    <t>10.2 No conformidad y acción correctiva</t>
  </si>
  <si>
    <t>10.3 Mejora continua</t>
  </si>
  <si>
    <t>9. TOTAL</t>
  </si>
  <si>
    <t>No aplica</t>
  </si>
  <si>
    <t>5.1. Subtotal</t>
  </si>
  <si>
    <t>5.2. Subtotal</t>
  </si>
  <si>
    <t>8.2.B. Subtotal</t>
  </si>
  <si>
    <t>8.2.A Preparación y respuesta ante emergencias</t>
  </si>
  <si>
    <t>8.2.B Requisitos para los productos y servicios</t>
  </si>
  <si>
    <t>8.2. Subtotal</t>
  </si>
  <si>
    <t>ANÁLISIS DE BRECHA 
ISO 9001 / ISO 14001</t>
  </si>
  <si>
    <t>Capítulo de la norma 9001 Y 14001</t>
  </si>
  <si>
    <t>7.5.1 Generalidades</t>
  </si>
  <si>
    <t>7.5.2 Creación y actualización</t>
  </si>
  <si>
    <t>7.5.3 Control de la información documentada</t>
  </si>
  <si>
    <t>7.5. Subtotal</t>
  </si>
  <si>
    <t>7.1. Subtotal</t>
  </si>
  <si>
    <t xml:space="preserve">8.3.1 Generalidades </t>
  </si>
  <si>
    <t>8.3.2 Planificación del diseño y desarrollo</t>
  </si>
  <si>
    <t>8.3.3 Entradas para el diseño y desarrollo</t>
  </si>
  <si>
    <t>8.3.4 Controles del diseño y desarrollo</t>
  </si>
  <si>
    <t>8.3.5 Salidas del diseño y desarrollo</t>
  </si>
  <si>
    <t>8.3.6 Cambios del diseño y desarrollo</t>
  </si>
  <si>
    <t>8.3. Subtotal</t>
  </si>
  <si>
    <t>Manual</t>
  </si>
  <si>
    <t>Procedimiento</t>
  </si>
  <si>
    <t>Formulario</t>
  </si>
  <si>
    <t>Registro</t>
  </si>
  <si>
    <t>3.0 Manual Sistema Integrado</t>
  </si>
  <si>
    <t>NA</t>
  </si>
  <si>
    <t xml:space="preserve">4.1 Contexto interno </t>
  </si>
  <si>
    <t>4.1 Contexto externo</t>
  </si>
  <si>
    <t>4.2 Partes interesadas</t>
  </si>
  <si>
    <t>4.3 Alcance</t>
  </si>
  <si>
    <t>4.4 Sistema de Gestión</t>
  </si>
  <si>
    <t>5.3 Responsabilidades</t>
  </si>
  <si>
    <t>6.1.3 Requisitos legales</t>
  </si>
  <si>
    <t xml:space="preserve">6.1.4 Planificación </t>
  </si>
  <si>
    <t>6.2.1 Objetivos ambientales</t>
  </si>
  <si>
    <t>6.2.2 Planificación para objetivos</t>
  </si>
  <si>
    <t>7.3 Conciencia</t>
  </si>
  <si>
    <t xml:space="preserve">7.5.1 Generalidades </t>
  </si>
  <si>
    <t>7.5.3 Control de la información</t>
  </si>
  <si>
    <t>8.1 Control operacional / enfoque de ciclo de vida</t>
  </si>
  <si>
    <t>8.2 Emergencias</t>
  </si>
  <si>
    <t>9.1.2 Evaluación de cumplimiento</t>
  </si>
  <si>
    <t>9.2.2 Programa de auditoría</t>
  </si>
  <si>
    <t>9.3 Revisión por la dirección</t>
  </si>
  <si>
    <t>Calificación</t>
  </si>
  <si>
    <t>8.2.1 Comunicación con cliente</t>
  </si>
  <si>
    <t>8.2.2 Determinación requisitos productos y servicios</t>
  </si>
  <si>
    <t>8.2.3 Revisión req. Prod. Y serv.</t>
  </si>
  <si>
    <t>8.2.4 Cambios req. Prod. Y serv.</t>
  </si>
  <si>
    <t>8.3.1 Generalidades</t>
  </si>
  <si>
    <t>8.3.2 Planificación diseño y desarrollo</t>
  </si>
  <si>
    <t>8.3.3 Entradas diseño y desarrollo</t>
  </si>
  <si>
    <t>8.3.4 Controles diseño y desarrollo</t>
  </si>
  <si>
    <t>8.3.5 Salidas diseño y desarrollo</t>
  </si>
  <si>
    <t>8.3.6 Cambios diseño y desarrollo</t>
  </si>
  <si>
    <t>8.4.3 Información para proveedores externos</t>
  </si>
  <si>
    <t>8.5.1 Control producción y provisión servicio</t>
  </si>
  <si>
    <t>8.5.3 Propiedad de clientes o proveedores</t>
  </si>
  <si>
    <t>8.5.6 Control de cambios</t>
  </si>
  <si>
    <t>8.6 Liberación de productos</t>
  </si>
  <si>
    <t>8.7 Salidas no conformes</t>
  </si>
  <si>
    <t>Requisito</t>
  </si>
  <si>
    <t>3. Manual</t>
  </si>
  <si>
    <t>3. Manual del SIG</t>
  </si>
  <si>
    <t xml:space="preserve">% de Avance </t>
  </si>
  <si>
    <t>Tipo documento</t>
  </si>
  <si>
    <t>hh</t>
  </si>
  <si>
    <t>Iniciando</t>
  </si>
  <si>
    <t>Avanzado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</si>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</sst>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20"/>
      <color rgb="FFFFC00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24"/>
      <color rgb="FFFFC000"/>
      <name val="Calibri"/>
      <family val="2"/>
      <scheme val="minor"/>
    </font>
    <font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 applyAlignment="1" applyProtection="1">
      <alignment horizontal="center" vertical="center"/>
    </xf>
    <xf numFmtId="1" fontId="8" fillId="0" borderId="1" xfId="0" applyNumberFormat="1" applyFont="1" applyFill="1" applyBorder="1" applyAlignment="1" applyProtection="1">
      <alignment horizontal="center" vertical="center"/>
    </xf>
    <xf numFmtId="1" fontId="0" fillId="0" borderId="1" xfId="0" applyNumberFormat="1" applyBorder="1" applyAlignment="1" applyProtection="1">
      <alignment horizontal="center" vertical="center"/>
    </xf>
    <xf numFmtId="1" fontId="1" fillId="0" borderId="3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 vertical="center"/>
    </xf>
    <xf numFmtId="1" fontId="0" fillId="0" borderId="2" xfId="0" applyNumberFormat="1" applyBorder="1" applyAlignment="1" applyProtection="1">
      <alignment horizontal="center" vertical="center"/>
    </xf>
    <xf numFmtId="165" fontId="9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center"/>
    </xf>
    <xf numFmtId="0" fontId="1" fillId="4" borderId="12" xfId="0" applyFont="1" applyFill="1" applyBorder="1" applyProtection="1"/>
    <xf numFmtId="0" fontId="5" fillId="4" borderId="12" xfId="0" applyFont="1" applyFill="1" applyBorder="1" applyProtection="1"/>
    <xf numFmtId="0" fontId="6" fillId="4" borderId="12" xfId="0" applyFont="1" applyFill="1" applyBorder="1" applyProtection="1"/>
    <xf numFmtId="0" fontId="7" fillId="4" borderId="12" xfId="0" applyFont="1" applyFill="1" applyBorder="1" applyProtection="1"/>
    <xf numFmtId="164" fontId="1" fillId="4" borderId="8" xfId="0" applyNumberFormat="1" applyFont="1" applyFill="1" applyBorder="1" applyAlignment="1" applyProtection="1">
      <alignment wrapText="1"/>
    </xf>
    <xf numFmtId="164" fontId="0" fillId="4" borderId="8" xfId="0" applyNumberFormat="1" applyFont="1" applyFill="1" applyBorder="1" applyAlignment="1" applyProtection="1">
      <alignment wrapText="1"/>
    </xf>
    <xf numFmtId="0" fontId="2" fillId="0" borderId="0" xfId="0" applyFont="1" applyFill="1" applyProtection="1"/>
    <xf numFmtId="0" fontId="2" fillId="0" borderId="0" xfId="0" applyFont="1" applyFill="1" applyAlignment="1" applyProtection="1">
      <alignment horizontal="center"/>
    </xf>
    <xf numFmtId="0" fontId="14" fillId="5" borderId="20" xfId="0" applyFont="1" applyFill="1" applyBorder="1" applyAlignment="1" applyProtection="1">
      <alignment horizontal="center" vertical="center" wrapText="1"/>
    </xf>
    <xf numFmtId="0" fontId="14" fillId="5" borderId="15" xfId="0" applyFont="1" applyFill="1" applyBorder="1" applyAlignment="1" applyProtection="1">
      <alignment horizontal="center" vertical="center" wrapText="1"/>
    </xf>
    <xf numFmtId="0" fontId="14" fillId="5" borderId="16" xfId="0" applyFont="1" applyFill="1" applyBorder="1" applyAlignment="1" applyProtection="1">
      <alignment horizontal="center" vertical="center" wrapText="1"/>
    </xf>
    <xf numFmtId="0" fontId="14" fillId="5" borderId="17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vertical="center" wrapText="1"/>
    </xf>
    <xf numFmtId="1" fontId="2" fillId="0" borderId="3" xfId="0" applyNumberFormat="1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vertical="center" wrapText="1"/>
    </xf>
    <xf numFmtId="0" fontId="16" fillId="0" borderId="0" xfId="0" applyFont="1" applyFill="1" applyProtection="1"/>
    <xf numFmtId="1" fontId="2" fillId="0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Protection="1"/>
    <xf numFmtId="0" fontId="10" fillId="0" borderId="0" xfId="0" applyFont="1" applyFill="1" applyProtection="1"/>
    <xf numFmtId="0" fontId="2" fillId="0" borderId="11" xfId="0" applyFont="1" applyFill="1" applyBorder="1" applyAlignment="1" applyProtection="1">
      <alignment horizontal="left" vertical="center" wrapText="1" indent="2"/>
    </xf>
    <xf numFmtId="1" fontId="6" fillId="4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Protection="1"/>
    <xf numFmtId="1" fontId="1" fillId="4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Protection="1"/>
    <xf numFmtId="0" fontId="2" fillId="0" borderId="23" xfId="0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8" xfId="0" applyFont="1" applyFill="1" applyBorder="1" applyProtection="1"/>
    <xf numFmtId="0" fontId="1" fillId="4" borderId="8" xfId="0" applyFont="1" applyFill="1" applyBorder="1" applyProtection="1"/>
    <xf numFmtId="0" fontId="2" fillId="0" borderId="23" xfId="0" applyFont="1" applyFill="1" applyBorder="1" applyAlignment="1" applyProtection="1">
      <alignment horizontal="left" vertical="center" wrapText="1" indent="2"/>
    </xf>
    <xf numFmtId="0" fontId="2" fillId="0" borderId="11" xfId="0" applyFont="1" applyFill="1" applyBorder="1" applyAlignment="1" applyProtection="1">
      <alignment horizontal="left" vertical="center" wrapText="1" indent="5"/>
    </xf>
    <xf numFmtId="1" fontId="5" fillId="4" borderId="1" xfId="0" applyNumberFormat="1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left" vertical="center" wrapText="1"/>
    </xf>
    <xf numFmtId="1" fontId="1" fillId="4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/>
    </xf>
    <xf numFmtId="0" fontId="0" fillId="0" borderId="0" xfId="0" applyProtection="1"/>
    <xf numFmtId="0" fontId="12" fillId="5" borderId="1" xfId="0" applyFont="1" applyFill="1" applyBorder="1" applyAlignment="1" applyProtection="1">
      <alignment horizontal="center" vertical="center"/>
    </xf>
    <xf numFmtId="0" fontId="0" fillId="0" borderId="1" xfId="0" applyBorder="1" applyProtection="1"/>
    <xf numFmtId="164" fontId="2" fillId="0" borderId="10" xfId="0" applyNumberFormat="1" applyFont="1" applyFill="1" applyBorder="1" applyAlignment="1" applyProtection="1">
      <alignment wrapText="1"/>
      <protection locked="0"/>
    </xf>
    <xf numFmtId="0" fontId="2" fillId="0" borderId="25" xfId="0" applyFont="1" applyFill="1" applyBorder="1" applyAlignment="1" applyProtection="1">
      <alignment vertical="center" wrapText="1"/>
      <protection locked="0"/>
    </xf>
    <xf numFmtId="164" fontId="2" fillId="0" borderId="12" xfId="0" applyNumberFormat="1" applyFont="1" applyFill="1" applyBorder="1" applyAlignment="1" applyProtection="1">
      <alignment wrapText="1"/>
      <protection locked="0"/>
    </xf>
    <xf numFmtId="0" fontId="7" fillId="4" borderId="12" xfId="0" applyFont="1" applyFill="1" applyBorder="1" applyProtection="1">
      <protection locked="0"/>
    </xf>
    <xf numFmtId="0" fontId="2" fillId="0" borderId="12" xfId="0" applyFont="1" applyFill="1" applyBorder="1" applyProtection="1">
      <protection locked="0"/>
    </xf>
    <xf numFmtId="1" fontId="2" fillId="0" borderId="25" xfId="0" applyNumberFormat="1" applyFont="1" applyFill="1" applyBorder="1" applyAlignment="1" applyProtection="1">
      <alignment vertical="center"/>
      <protection locked="0"/>
    </xf>
    <xf numFmtId="0" fontId="6" fillId="4" borderId="12" xfId="0" applyFont="1" applyFill="1" applyBorder="1" applyProtection="1">
      <protection locked="0"/>
    </xf>
    <xf numFmtId="0" fontId="2" fillId="0" borderId="8" xfId="0" applyFont="1" applyFill="1" applyBorder="1" applyProtection="1">
      <protection locked="0"/>
    </xf>
    <xf numFmtId="0" fontId="2" fillId="0" borderId="10" xfId="0" applyFont="1" applyFill="1" applyBorder="1" applyProtection="1">
      <protection locked="0"/>
    </xf>
    <xf numFmtId="0" fontId="5" fillId="4" borderId="12" xfId="0" applyFont="1" applyFill="1" applyBorder="1" applyProtection="1">
      <protection locked="0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wrapText="1"/>
    </xf>
    <xf numFmtId="0" fontId="0" fillId="0" borderId="2" xfId="0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6" fillId="4" borderId="23" xfId="0" applyFont="1" applyFill="1" applyBorder="1" applyAlignment="1" applyProtection="1">
      <alignment horizontal="center" vertical="center" wrapText="1"/>
    </xf>
    <xf numFmtId="0" fontId="6" fillId="4" borderId="26" xfId="0" applyFont="1" applyFill="1" applyBorder="1" applyAlignment="1" applyProtection="1">
      <alignment horizontal="center" vertical="center" wrapText="1"/>
    </xf>
    <xf numFmtId="0" fontId="5" fillId="4" borderId="1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left" vertical="center" wrapText="1"/>
    </xf>
    <xf numFmtId="0" fontId="2" fillId="0" borderId="24" xfId="0" applyFont="1" applyFill="1" applyBorder="1" applyAlignment="1" applyProtection="1">
      <alignment horizontal="left" vertical="center" wrapText="1"/>
    </xf>
    <xf numFmtId="0" fontId="2" fillId="0" borderId="25" xfId="0" applyFont="1" applyFill="1" applyBorder="1" applyAlignment="1" applyProtection="1">
      <alignment horizontal="left" vertical="center" wrapText="1"/>
    </xf>
    <xf numFmtId="0" fontId="1" fillId="4" borderId="7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3" fillId="3" borderId="21" xfId="0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15" fillId="5" borderId="19" xfId="0" applyFont="1" applyFill="1" applyBorder="1" applyAlignment="1" applyProtection="1">
      <alignment horizontal="center" vertical="center"/>
    </xf>
    <xf numFmtId="0" fontId="15" fillId="5" borderId="18" xfId="0" applyFont="1" applyFill="1" applyBorder="1" applyAlignment="1" applyProtection="1">
      <alignment horizontal="center" vertical="center"/>
    </xf>
    <xf numFmtId="1" fontId="4" fillId="2" borderId="13" xfId="0" applyNumberFormat="1" applyFont="1" applyFill="1" applyBorder="1" applyAlignment="1" applyProtection="1">
      <alignment horizontal="center" vertical="center"/>
    </xf>
    <xf numFmtId="1" fontId="4" fillId="2" borderId="30" xfId="0" applyNumberFormat="1" applyFont="1" applyFill="1" applyBorder="1" applyAlignment="1" applyProtection="1">
      <alignment horizontal="center" vertical="center"/>
    </xf>
    <xf numFmtId="0" fontId="1" fillId="4" borderId="23" xfId="0" applyFont="1" applyFill="1" applyBorder="1" applyAlignment="1" applyProtection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</xf>
    <xf numFmtId="0" fontId="1" fillId="4" borderId="1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2" fillId="0" borderId="27" xfId="0" applyFont="1" applyFill="1" applyBorder="1" applyAlignment="1" applyProtection="1">
      <alignment horizontal="left" vertical="center" wrapText="1"/>
    </xf>
    <xf numFmtId="0" fontId="2" fillId="0" borderId="28" xfId="0" applyFont="1" applyFill="1" applyBorder="1" applyAlignment="1" applyProtection="1">
      <alignment horizontal="left" vertical="center" wrapText="1"/>
    </xf>
    <xf numFmtId="0" fontId="2" fillId="0" borderId="29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2" xfId="0" applyFont="1" applyFill="1" applyBorder="1" applyAlignment="1" applyProtection="1">
      <alignment horizontal="left" vertical="center" wrapText="1"/>
    </xf>
    <xf numFmtId="0" fontId="6" fillId="4" borderId="1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left" vertical="center" wrapText="1" indent="2"/>
    </xf>
    <xf numFmtId="0" fontId="2" fillId="0" borderId="24" xfId="0" applyFont="1" applyFill="1" applyBorder="1" applyAlignment="1" applyProtection="1">
      <alignment horizontal="left" vertical="center" wrapText="1" indent="2"/>
    </xf>
    <xf numFmtId="0" fontId="2" fillId="0" borderId="25" xfId="0" applyFont="1" applyFill="1" applyBorder="1" applyAlignment="1" applyProtection="1">
      <alignment horizontal="left" vertical="center" wrapText="1" indent="2"/>
    </xf>
    <xf numFmtId="0" fontId="13" fillId="5" borderId="14" xfId="0" applyFont="1" applyFill="1" applyBorder="1" applyAlignment="1" applyProtection="1">
      <alignment horizontal="center" vertical="center" wrapText="1"/>
    </xf>
    <xf numFmtId="0" fontId="13" fillId="5" borderId="6" xfId="0" applyFont="1" applyFill="1" applyBorder="1" applyAlignment="1" applyProtection="1">
      <alignment horizontal="center" vertical="center" wrapText="1"/>
    </xf>
    <xf numFmtId="0" fontId="13" fillId="5" borderId="4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center" wrapText="1"/>
    </xf>
    <xf numFmtId="0" fontId="12" fillId="5" borderId="3" xfId="0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 wrapText="1"/>
    </xf>
    <xf numFmtId="0" fontId="1" fillId="0" borderId="31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26" xfId="0" applyFont="1" applyBorder="1" applyAlignment="1" applyProtection="1">
      <alignment horizontal="center" vertical="center" wrapText="1"/>
    </xf>
    <xf numFmtId="0" fontId="12" fillId="5" borderId="31" xfId="0" applyFont="1" applyFill="1" applyBorder="1" applyAlignment="1" applyProtection="1">
      <alignment horizontal="center" vertical="center"/>
    </xf>
    <xf numFmtId="0" fontId="12" fillId="5" borderId="24" xfId="0" applyFont="1" applyFill="1" applyBorder="1" applyAlignment="1" applyProtection="1">
      <alignment horizontal="center" vertical="center"/>
    </xf>
    <xf numFmtId="0" fontId="12" fillId="5" borderId="26" xfId="0" applyFont="1" applyFill="1" applyBorder="1" applyAlignment="1" applyProtection="1">
      <alignment horizontal="center" vertical="center"/>
    </xf>
    <xf numFmtId="0" fontId="8" fillId="0" borderId="31" xfId="0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26" xfId="0" applyFont="1" applyFill="1" applyBorder="1" applyAlignment="1" applyProtection="1">
      <alignment horizontal="center" vertical="center" wrapText="1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84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v>% de Avance</c:v>
          </c:tx>
          <c:dLbls>
            <c:dLbl>
              <c:idx val="0"/>
              <c:layout>
                <c:manualLayout>
                  <c:x val="2.7579356454608749E-2"/>
                  <c:y val="7.019801844141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D61-406B-8E62-3E56DC12BABB}"/>
                </c:ext>
              </c:extLst>
            </c:dLbl>
            <c:dLbl>
              <c:idx val="1"/>
              <c:layout>
                <c:manualLayout>
                  <c:x val="-2.6755852842809364E-2"/>
                  <c:y val="-3.52941176470588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61-406B-8E62-3E56DC12BABB}"/>
                </c:ext>
              </c:extLst>
            </c:dLbl>
            <c:dLbl>
              <c:idx val="2"/>
              <c:layout>
                <c:manualLayout>
                  <c:x val="-3.6569420455982906E-3"/>
                  <c:y val="-6.1924118123977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D61-406B-8E62-3E56DC12BABB}"/>
                </c:ext>
              </c:extLst>
            </c:dLbl>
            <c:dLbl>
              <c:idx val="3"/>
              <c:layout>
                <c:manualLayout>
                  <c:x val="1.8833282203360942E-2"/>
                  <c:y val="5.88235294117647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61-406B-8E62-3E56DC12BABB}"/>
                </c:ext>
              </c:extLst>
            </c:dLbl>
            <c:dLbl>
              <c:idx val="4"/>
              <c:layout>
                <c:manualLayout>
                  <c:x val="3.0589080072937289E-2"/>
                  <c:y val="-1.30582237429745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D61-406B-8E62-3E56DC12BAB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Análisis!$B$4:$B$10</c:f>
              <c:strCache>
                <c:ptCount val="7"/>
                <c:pt idx="0">
                  <c:v>4. Contexto de la organización</c:v>
                </c:pt>
                <c:pt idx="1">
                  <c:v>5. Liderazgo</c:v>
                </c:pt>
                <c:pt idx="2">
                  <c:v>6. Planificación</c:v>
                </c:pt>
                <c:pt idx="3">
                  <c:v>7. Apoyo</c:v>
                </c:pt>
                <c:pt idx="4">
                  <c:v>8. Operación</c:v>
                </c:pt>
                <c:pt idx="5">
                  <c:v>9. Evaluación del desempeño</c:v>
                </c:pt>
                <c:pt idx="6">
                  <c:v>10. Mejora</c:v>
                </c:pt>
              </c:strCache>
            </c:strRef>
          </c:cat>
          <c:val>
            <c:numRef>
              <c:f>Análisis!$C$4:$C$10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D61-406B-8E62-3E56DC12B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182016"/>
        <c:axId val="202200192"/>
      </c:radarChart>
      <c:catAx>
        <c:axId val="202182016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202200192"/>
        <c:crosses val="autoZero"/>
        <c:auto val="1"/>
        <c:lblAlgn val="ctr"/>
        <c:lblOffset val="100"/>
        <c:noMultiLvlLbl val="0"/>
      </c:catAx>
      <c:valAx>
        <c:axId val="20220019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" sourceLinked="1"/>
        <c:majorTickMark val="cross"/>
        <c:minorTickMark val="none"/>
        <c:tickLblPos val="none"/>
        <c:crossAx val="2021820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8021486535323559"/>
          <c:y val="0.46454315269414853"/>
          <c:w val="0.20640711983324755"/>
          <c:h val="0.302285934846379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v>% Avance</c:v>
          </c:tx>
          <c:dLbls>
            <c:dLbl>
              <c:idx val="0"/>
              <c:layout>
                <c:manualLayout>
                  <c:x val="2.7579356454608749E-2"/>
                  <c:y val="7.019801844141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4D0-4D05-B992-8620ADDBACEC}"/>
                </c:ext>
              </c:extLst>
            </c:dLbl>
            <c:dLbl>
              <c:idx val="1"/>
              <c:layout>
                <c:manualLayout>
                  <c:x val="-2.6755852842809364E-2"/>
                  <c:y val="-3.52941176470588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D0-4D05-B992-8620ADDBACEC}"/>
                </c:ext>
              </c:extLst>
            </c:dLbl>
            <c:dLbl>
              <c:idx val="2"/>
              <c:layout>
                <c:manualLayout>
                  <c:x val="-3.6569420455982906E-3"/>
                  <c:y val="-6.1924118123977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4D0-4D05-B992-8620ADDBACEC}"/>
                </c:ext>
              </c:extLst>
            </c:dLbl>
            <c:dLbl>
              <c:idx val="3"/>
              <c:layout>
                <c:manualLayout>
                  <c:x val="1.8833282203360942E-2"/>
                  <c:y val="5.88235294117647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D0-4D05-B992-8620ADDBACEC}"/>
                </c:ext>
              </c:extLst>
            </c:dLbl>
            <c:dLbl>
              <c:idx val="4"/>
              <c:layout>
                <c:manualLayout>
                  <c:x val="3.0589080072937289E-2"/>
                  <c:y val="-1.30582237429745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D0-4D05-B992-8620ADDBACE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'Análisis 2'!$B$4:$B$11</c:f>
              <c:strCache>
                <c:ptCount val="8"/>
                <c:pt idx="0">
                  <c:v>3. Manual del SIG</c:v>
                </c:pt>
                <c:pt idx="1">
                  <c:v>4. Contexto de la organización</c:v>
                </c:pt>
                <c:pt idx="2">
                  <c:v>5. Liderazgo</c:v>
                </c:pt>
                <c:pt idx="3">
                  <c:v>6. Planificación</c:v>
                </c:pt>
                <c:pt idx="4">
                  <c:v>7. Apoyo</c:v>
                </c:pt>
                <c:pt idx="5">
                  <c:v>8. Operación</c:v>
                </c:pt>
                <c:pt idx="6">
                  <c:v>9. Evaluación del desempeño</c:v>
                </c:pt>
                <c:pt idx="7">
                  <c:v>10. Mejora</c:v>
                </c:pt>
              </c:strCache>
            </c:strRef>
          </c:cat>
          <c:val>
            <c:numRef>
              <c:f>'Análisis 2'!$C$4:$C$11</c:f>
              <c:numCache>
                <c:formatCode>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D0-4D05-B992-8620ADDBA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461760"/>
        <c:axId val="205483008"/>
      </c:radarChart>
      <c:catAx>
        <c:axId val="205461760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205483008"/>
        <c:crosses val="autoZero"/>
        <c:auto val="1"/>
        <c:lblAlgn val="ctr"/>
        <c:lblOffset val="100"/>
        <c:noMultiLvlLbl val="0"/>
      </c:catAx>
      <c:valAx>
        <c:axId val="20548300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" sourceLinked="1"/>
        <c:majorTickMark val="cross"/>
        <c:minorTickMark val="none"/>
        <c:tickLblPos val="none"/>
        <c:crossAx val="2054617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8021486535323559"/>
          <c:y val="0.46454315269414853"/>
          <c:w val="0.20640711983324755"/>
          <c:h val="0.302285934846379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23813</xdr:rowOff>
    </xdr:from>
    <xdr:to>
      <xdr:col>1</xdr:col>
      <xdr:colOff>1588697</xdr:colOff>
      <xdr:row>2</xdr:row>
      <xdr:rowOff>17252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7C1ABB2-44C2-4C78-9448-BDAB96B4E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4" y="178594"/>
          <a:ext cx="1493446" cy="672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11</xdr:row>
      <xdr:rowOff>123825</xdr:rowOff>
    </xdr:from>
    <xdr:to>
      <xdr:col>6</xdr:col>
      <xdr:colOff>66675</xdr:colOff>
      <xdr:row>30</xdr:row>
      <xdr:rowOff>142875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</xdr:colOff>
      <xdr:row>1</xdr:row>
      <xdr:rowOff>131788</xdr:rowOff>
    </xdr:from>
    <xdr:to>
      <xdr:col>1</xdr:col>
      <xdr:colOff>941917</xdr:colOff>
      <xdr:row>1</xdr:row>
      <xdr:rowOff>555679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48131B-C97E-4FAD-B719-B29D330CA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1" y="322288"/>
          <a:ext cx="941916" cy="4238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76200</xdr:rowOff>
    </xdr:from>
    <xdr:to>
      <xdr:col>2</xdr:col>
      <xdr:colOff>26596</xdr:colOff>
      <xdr:row>1</xdr:row>
      <xdr:rowOff>748296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2C4452-CEA3-4A4B-BD9E-BB4391E08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66700"/>
          <a:ext cx="1493446" cy="6720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12</xdr:row>
      <xdr:rowOff>123825</xdr:rowOff>
    </xdr:from>
    <xdr:to>
      <xdr:col>6</xdr:col>
      <xdr:colOff>66675</xdr:colOff>
      <xdr:row>31</xdr:row>
      <xdr:rowOff>142875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742950</xdr:colOff>
      <xdr:row>1</xdr:row>
      <xdr:rowOff>105804</xdr:rowOff>
    </xdr:from>
    <xdr:to>
      <xdr:col>1</xdr:col>
      <xdr:colOff>942975</xdr:colOff>
      <xdr:row>1</xdr:row>
      <xdr:rowOff>538745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1B5A51-B390-4B32-8FDF-CAEDCDA83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96304"/>
          <a:ext cx="962025" cy="432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22"/>
  <sheetViews>
    <sheetView showGridLines="0" tabSelected="1" zoomScale="90" zoomScaleNormal="90" workbookViewId="0">
      <selection activeCell="S41" sqref="S41"/>
    </sheetView>
  </sheetViews>
  <sheetFormatPr baseColWidth="10" defaultColWidth="4.5703125" defaultRowHeight="11.25" x14ac:dyDescent="0.2"/>
  <cols>
    <col min="1" max="1" width="4.5703125" style="16"/>
    <col min="2" max="2" width="52" style="16" customWidth="1"/>
    <col min="3" max="4" width="11.7109375" style="17" customWidth="1"/>
    <col min="5" max="5" width="45.5703125" style="16" customWidth="1"/>
    <col min="6" max="16384" width="4.5703125" style="16"/>
  </cols>
  <sheetData>
    <row r="1" spans="2:13" ht="12" thickBot="1" x14ac:dyDescent="0.25"/>
    <row r="2" spans="2:13" ht="53.25" customHeight="1" thickBot="1" x14ac:dyDescent="0.25">
      <c r="B2" s="97" t="s">
        <v>109</v>
      </c>
      <c r="C2" s="98"/>
      <c r="D2" s="98"/>
      <c r="E2" s="99"/>
    </row>
    <row r="3" spans="2:13" ht="36.75" customHeight="1" thickBot="1" x14ac:dyDescent="0.25">
      <c r="B3" s="18" t="s">
        <v>4</v>
      </c>
      <c r="C3" s="19" t="s">
        <v>5</v>
      </c>
      <c r="D3" s="20" t="s">
        <v>6</v>
      </c>
      <c r="E3" s="21" t="s">
        <v>9</v>
      </c>
    </row>
    <row r="4" spans="2:13" ht="34.5" customHeight="1" thickBot="1" x14ac:dyDescent="0.25">
      <c r="B4" s="100" t="s">
        <v>19</v>
      </c>
      <c r="C4" s="101"/>
      <c r="D4" s="101"/>
      <c r="E4" s="102"/>
    </row>
    <row r="5" spans="2:13" x14ac:dyDescent="0.2">
      <c r="B5" s="22" t="s">
        <v>20</v>
      </c>
      <c r="C5" s="117" t="s">
        <v>1</v>
      </c>
      <c r="D5" s="23">
        <f>IF(C5="Listo",100,IF(C5="En proceso",50,IF(C5="Pendiente",0," ")))</f>
        <v>0</v>
      </c>
      <c r="E5" s="49"/>
    </row>
    <row r="6" spans="2:13" ht="11.25" customHeight="1" x14ac:dyDescent="0.2">
      <c r="B6" s="24" t="s">
        <v>21</v>
      </c>
      <c r="C6" s="117" t="s">
        <v>1</v>
      </c>
      <c r="D6" s="23">
        <f>IF(C6="Listo",100,IF(C6="En proceso",50,IF(C6="Pendiente",0," ")))</f>
        <v>0</v>
      </c>
      <c r="E6" s="50"/>
      <c r="L6" s="25" t="s">
        <v>3</v>
      </c>
      <c r="M6" s="25"/>
    </row>
    <row r="7" spans="2:13" x14ac:dyDescent="0.2">
      <c r="B7" s="24" t="s">
        <v>22</v>
      </c>
      <c r="C7" s="118" t="s">
        <v>1</v>
      </c>
      <c r="D7" s="26">
        <f t="shared" ref="D7:D59" si="0">IF(C7="Listo",100,IF(C7="En proceso",50,IF(C7="Pendiente",0," ")))</f>
        <v>0</v>
      </c>
      <c r="E7" s="51"/>
      <c r="L7" s="25" t="s">
        <v>0</v>
      </c>
      <c r="M7" s="25"/>
    </row>
    <row r="8" spans="2:13" x14ac:dyDescent="0.2">
      <c r="B8" s="24" t="s">
        <v>23</v>
      </c>
      <c r="C8" s="118" t="s">
        <v>1</v>
      </c>
      <c r="D8" s="26">
        <f>IF(C8="Listo",100,IF(C8="En proceso",50,IF(C8="Pendiente",0," ")))</f>
        <v>0</v>
      </c>
      <c r="E8" s="51"/>
      <c r="L8" s="25" t="s">
        <v>1</v>
      </c>
      <c r="M8" s="25"/>
    </row>
    <row r="9" spans="2:13" s="28" customFormat="1" ht="15.75" customHeight="1" thickBot="1" x14ac:dyDescent="0.3">
      <c r="B9" s="73" t="s">
        <v>15</v>
      </c>
      <c r="C9" s="74"/>
      <c r="D9" s="27">
        <f>AVERAGE(D5:D8)</f>
        <v>0</v>
      </c>
      <c r="E9" s="15"/>
      <c r="L9" s="25" t="s">
        <v>102</v>
      </c>
      <c r="M9" s="29"/>
    </row>
    <row r="10" spans="2:13" ht="35.25" customHeight="1" thickBot="1" x14ac:dyDescent="0.25">
      <c r="B10" s="75" t="s">
        <v>24</v>
      </c>
      <c r="C10" s="76"/>
      <c r="D10" s="76"/>
      <c r="E10" s="77"/>
    </row>
    <row r="11" spans="2:13" x14ac:dyDescent="0.2">
      <c r="B11" s="86" t="s">
        <v>25</v>
      </c>
      <c r="C11" s="87"/>
      <c r="D11" s="87"/>
      <c r="E11" s="88"/>
    </row>
    <row r="12" spans="2:13" x14ac:dyDescent="0.2">
      <c r="B12" s="30" t="s">
        <v>26</v>
      </c>
      <c r="C12" s="119" t="s">
        <v>1</v>
      </c>
      <c r="D12" s="26">
        <f t="shared" si="0"/>
        <v>0</v>
      </c>
      <c r="E12" s="51"/>
    </row>
    <row r="13" spans="2:13" x14ac:dyDescent="0.2">
      <c r="B13" s="30" t="s">
        <v>27</v>
      </c>
      <c r="C13" s="119" t="s">
        <v>1</v>
      </c>
      <c r="D13" s="26">
        <f t="shared" si="0"/>
        <v>0</v>
      </c>
      <c r="E13" s="51"/>
    </row>
    <row r="14" spans="2:13" s="32" customFormat="1" ht="16.5" hidden="1" customHeight="1" x14ac:dyDescent="0.2">
      <c r="B14" s="92" t="s">
        <v>103</v>
      </c>
      <c r="C14" s="93"/>
      <c r="D14" s="31">
        <f>AVERAGE(D12:D13)</f>
        <v>0</v>
      </c>
      <c r="E14" s="13"/>
    </row>
    <row r="15" spans="2:13" x14ac:dyDescent="0.2">
      <c r="B15" s="70" t="s">
        <v>28</v>
      </c>
      <c r="C15" s="71"/>
      <c r="D15" s="71"/>
      <c r="E15" s="72"/>
    </row>
    <row r="16" spans="2:13" x14ac:dyDescent="0.2">
      <c r="B16" s="40" t="s">
        <v>29</v>
      </c>
      <c r="C16" s="119" t="s">
        <v>1</v>
      </c>
      <c r="D16" s="26">
        <f t="shared" si="0"/>
        <v>0</v>
      </c>
      <c r="E16" s="50"/>
    </row>
    <row r="17" spans="2:5" x14ac:dyDescent="0.2">
      <c r="B17" s="30" t="s">
        <v>30</v>
      </c>
      <c r="C17" s="118" t="s">
        <v>1</v>
      </c>
      <c r="D17" s="26">
        <f t="shared" si="0"/>
        <v>0</v>
      </c>
      <c r="E17" s="51"/>
    </row>
    <row r="18" spans="2:5" s="32" customFormat="1" ht="16.5" hidden="1" customHeight="1" x14ac:dyDescent="0.2">
      <c r="B18" s="92" t="s">
        <v>104</v>
      </c>
      <c r="C18" s="93"/>
      <c r="D18" s="31">
        <f>AVERAGE(D15:D16)</f>
        <v>0</v>
      </c>
      <c r="E18" s="52"/>
    </row>
    <row r="19" spans="2:5" ht="21.75" customHeight="1" x14ac:dyDescent="0.2">
      <c r="B19" s="24" t="s">
        <v>31</v>
      </c>
      <c r="C19" s="118" t="s">
        <v>1</v>
      </c>
      <c r="D19" s="26">
        <f>IF(C19="Listo",100,IF(C19="En proceso",50,IF(C19="Pendiente",0," ")))</f>
        <v>0</v>
      </c>
      <c r="E19" s="53"/>
    </row>
    <row r="20" spans="2:5" s="34" customFormat="1" ht="23.25" customHeight="1" thickBot="1" x14ac:dyDescent="0.3">
      <c r="B20" s="73" t="s">
        <v>18</v>
      </c>
      <c r="C20" s="74"/>
      <c r="D20" s="33">
        <f>AVERAGE(D14,D18,D19)</f>
        <v>0</v>
      </c>
      <c r="E20" s="14"/>
    </row>
    <row r="21" spans="2:5" ht="33" customHeight="1" thickBot="1" x14ac:dyDescent="0.25">
      <c r="B21" s="75" t="s">
        <v>32</v>
      </c>
      <c r="C21" s="76"/>
      <c r="D21" s="76"/>
      <c r="E21" s="77"/>
    </row>
    <row r="22" spans="2:5" ht="27.75" customHeight="1" x14ac:dyDescent="0.2">
      <c r="B22" s="86" t="s">
        <v>33</v>
      </c>
      <c r="C22" s="87"/>
      <c r="D22" s="87"/>
      <c r="E22" s="88"/>
    </row>
    <row r="23" spans="2:5" x14ac:dyDescent="0.2">
      <c r="B23" s="40" t="s">
        <v>34</v>
      </c>
      <c r="C23" s="119" t="s">
        <v>1</v>
      </c>
      <c r="D23" s="23">
        <f t="shared" si="0"/>
        <v>0</v>
      </c>
      <c r="E23" s="50"/>
    </row>
    <row r="24" spans="2:5" x14ac:dyDescent="0.2">
      <c r="B24" s="30" t="s">
        <v>35</v>
      </c>
      <c r="C24" s="118" t="s">
        <v>1</v>
      </c>
      <c r="D24" s="26">
        <f t="shared" si="0"/>
        <v>0</v>
      </c>
      <c r="E24" s="51"/>
    </row>
    <row r="25" spans="2:5" ht="16.5" customHeight="1" x14ac:dyDescent="0.2">
      <c r="B25" s="30" t="s">
        <v>36</v>
      </c>
      <c r="C25" s="118" t="s">
        <v>1</v>
      </c>
      <c r="D25" s="26">
        <f>IF(C25="Listo",100,IF(C25="En proceso",50,IF(C25="Pendiente",0," ")))</f>
        <v>0</v>
      </c>
      <c r="E25" s="53"/>
    </row>
    <row r="26" spans="2:5" ht="16.5" customHeight="1" x14ac:dyDescent="0.2">
      <c r="B26" s="30" t="s">
        <v>37</v>
      </c>
      <c r="C26" s="118" t="s">
        <v>1</v>
      </c>
      <c r="D26" s="26">
        <f>IF(C26="Listo",100,IF(C26="En proceso",50,IF(C26="Pendiente",0," ")))</f>
        <v>0</v>
      </c>
      <c r="E26" s="53"/>
    </row>
    <row r="27" spans="2:5" s="32" customFormat="1" ht="16.5" hidden="1" customHeight="1" x14ac:dyDescent="0.2">
      <c r="B27" s="92" t="s">
        <v>38</v>
      </c>
      <c r="C27" s="93"/>
      <c r="D27" s="31">
        <f>AVERAGE(D23:D26)</f>
        <v>0</v>
      </c>
      <c r="E27" s="13"/>
    </row>
    <row r="28" spans="2:5" ht="16.5" customHeight="1" x14ac:dyDescent="0.2">
      <c r="B28" s="89" t="s">
        <v>39</v>
      </c>
      <c r="C28" s="90"/>
      <c r="D28" s="90"/>
      <c r="E28" s="91"/>
    </row>
    <row r="29" spans="2:5" ht="16.5" customHeight="1" x14ac:dyDescent="0.2">
      <c r="B29" s="30" t="s">
        <v>40</v>
      </c>
      <c r="C29" s="118" t="s">
        <v>1</v>
      </c>
      <c r="D29" s="26">
        <f t="shared" ref="D29" si="1">IF(C29="Listo",100,IF(C29="En proceso",50,IF(C29="Pendiente",0," ")))</f>
        <v>0</v>
      </c>
      <c r="E29" s="54"/>
    </row>
    <row r="30" spans="2:5" ht="16.5" customHeight="1" x14ac:dyDescent="0.2">
      <c r="B30" s="30" t="s">
        <v>41</v>
      </c>
      <c r="C30" s="118" t="s">
        <v>1</v>
      </c>
      <c r="D30" s="26">
        <f t="shared" si="0"/>
        <v>0</v>
      </c>
      <c r="E30" s="53"/>
    </row>
    <row r="31" spans="2:5" ht="16.5" hidden="1" customHeight="1" x14ac:dyDescent="0.2">
      <c r="B31" s="92" t="s">
        <v>16</v>
      </c>
      <c r="C31" s="93"/>
      <c r="D31" s="31">
        <f>AVERAGE(D29:D30)</f>
        <v>0</v>
      </c>
      <c r="E31" s="52"/>
    </row>
    <row r="32" spans="2:5" ht="16.5" customHeight="1" x14ac:dyDescent="0.2">
      <c r="B32" s="24" t="s">
        <v>42</v>
      </c>
      <c r="C32" s="118" t="s">
        <v>1</v>
      </c>
      <c r="D32" s="26">
        <f t="shared" ref="D32" si="2">IF(C32="Listo",100,IF(C32="En proceso",50,IF(C32="Pendiente",0," ")))</f>
        <v>0</v>
      </c>
      <c r="E32" s="53"/>
    </row>
    <row r="33" spans="2:5" s="28" customFormat="1" ht="29.25" customHeight="1" thickBot="1" x14ac:dyDescent="0.3">
      <c r="B33" s="73" t="s">
        <v>17</v>
      </c>
      <c r="C33" s="74"/>
      <c r="D33" s="33">
        <f>AVERAGE(D27,D31,D32)</f>
        <v>0</v>
      </c>
      <c r="E33" s="14"/>
    </row>
    <row r="34" spans="2:5" ht="31.5" customHeight="1" thickBot="1" x14ac:dyDescent="0.25">
      <c r="B34" s="75" t="s">
        <v>43</v>
      </c>
      <c r="C34" s="76"/>
      <c r="D34" s="76"/>
      <c r="E34" s="77"/>
    </row>
    <row r="35" spans="2:5" x14ac:dyDescent="0.2">
      <c r="B35" s="86" t="s">
        <v>44</v>
      </c>
      <c r="C35" s="87"/>
      <c r="D35" s="87"/>
      <c r="E35" s="88"/>
    </row>
    <row r="36" spans="2:5" x14ac:dyDescent="0.2">
      <c r="B36" s="30" t="s">
        <v>45</v>
      </c>
      <c r="C36" s="118" t="s">
        <v>1</v>
      </c>
      <c r="D36" s="26">
        <f t="shared" si="0"/>
        <v>0</v>
      </c>
      <c r="E36" s="51"/>
    </row>
    <row r="37" spans="2:5" x14ac:dyDescent="0.2">
      <c r="B37" s="30" t="s">
        <v>46</v>
      </c>
      <c r="C37" s="118" t="s">
        <v>1</v>
      </c>
      <c r="D37" s="26">
        <f t="shared" si="0"/>
        <v>0</v>
      </c>
      <c r="E37" s="53"/>
    </row>
    <row r="38" spans="2:5" x14ac:dyDescent="0.2">
      <c r="B38" s="30" t="s">
        <v>47</v>
      </c>
      <c r="C38" s="118" t="s">
        <v>1</v>
      </c>
      <c r="D38" s="26">
        <f t="shared" si="0"/>
        <v>0</v>
      </c>
      <c r="E38" s="53"/>
    </row>
    <row r="39" spans="2:5" x14ac:dyDescent="0.2">
      <c r="B39" s="30" t="s">
        <v>48</v>
      </c>
      <c r="C39" s="118" t="s">
        <v>1</v>
      </c>
      <c r="D39" s="26">
        <f t="shared" si="0"/>
        <v>0</v>
      </c>
      <c r="E39" s="53"/>
    </row>
    <row r="40" spans="2:5" x14ac:dyDescent="0.2">
      <c r="B40" s="30" t="s">
        <v>49</v>
      </c>
      <c r="C40" s="118" t="s">
        <v>1</v>
      </c>
      <c r="D40" s="26">
        <f t="shared" si="0"/>
        <v>0</v>
      </c>
      <c r="E40" s="53"/>
    </row>
    <row r="41" spans="2:5" x14ac:dyDescent="0.2">
      <c r="B41" s="30" t="s">
        <v>50</v>
      </c>
      <c r="C41" s="118" t="s">
        <v>1</v>
      </c>
      <c r="D41" s="26">
        <f t="shared" si="0"/>
        <v>0</v>
      </c>
      <c r="E41" s="53"/>
    </row>
    <row r="42" spans="2:5" ht="23.25" hidden="1" customHeight="1" x14ac:dyDescent="0.2">
      <c r="B42" s="92" t="s">
        <v>115</v>
      </c>
      <c r="C42" s="93"/>
      <c r="D42" s="31">
        <f>AVERAGE(D36:D41)</f>
        <v>0</v>
      </c>
      <c r="E42" s="55"/>
    </row>
    <row r="43" spans="2:5" x14ac:dyDescent="0.2">
      <c r="B43" s="35" t="s">
        <v>51</v>
      </c>
      <c r="C43" s="118" t="s">
        <v>1</v>
      </c>
      <c r="D43" s="26">
        <f t="shared" ref="D43" si="3">IF(C43="Listo",100,IF(C43="En proceso",50,IF(C43="Pendiente",0," ")))</f>
        <v>0</v>
      </c>
      <c r="E43" s="50"/>
    </row>
    <row r="44" spans="2:5" x14ac:dyDescent="0.2">
      <c r="B44" s="24" t="s">
        <v>52</v>
      </c>
      <c r="C44" s="118" t="s">
        <v>1</v>
      </c>
      <c r="D44" s="26">
        <f t="shared" si="0"/>
        <v>0</v>
      </c>
      <c r="E44" s="51"/>
    </row>
    <row r="45" spans="2:5" x14ac:dyDescent="0.2">
      <c r="B45" s="70" t="s">
        <v>53</v>
      </c>
      <c r="C45" s="71"/>
      <c r="D45" s="71"/>
      <c r="E45" s="72"/>
    </row>
    <row r="46" spans="2:5" x14ac:dyDescent="0.2">
      <c r="B46" s="30" t="s">
        <v>54</v>
      </c>
      <c r="C46" s="118" t="s">
        <v>1</v>
      </c>
      <c r="D46" s="26">
        <f t="shared" si="0"/>
        <v>0</v>
      </c>
      <c r="E46" s="53"/>
    </row>
    <row r="47" spans="2:5" x14ac:dyDescent="0.2">
      <c r="B47" s="30" t="s">
        <v>55</v>
      </c>
      <c r="C47" s="118" t="s">
        <v>1</v>
      </c>
      <c r="D47" s="26">
        <f t="shared" si="0"/>
        <v>0</v>
      </c>
      <c r="E47" s="53"/>
    </row>
    <row r="48" spans="2:5" x14ac:dyDescent="0.2">
      <c r="B48" s="30" t="s">
        <v>56</v>
      </c>
      <c r="C48" s="118" t="s">
        <v>1</v>
      </c>
      <c r="D48" s="26">
        <f t="shared" si="0"/>
        <v>0</v>
      </c>
      <c r="E48" s="53"/>
    </row>
    <row r="49" spans="2:5" ht="23.25" hidden="1" customHeight="1" x14ac:dyDescent="0.2">
      <c r="B49" s="66" t="s">
        <v>10</v>
      </c>
      <c r="C49" s="67"/>
      <c r="D49" s="31">
        <f>AVERAGE(D46:D48)</f>
        <v>0</v>
      </c>
      <c r="E49" s="12"/>
    </row>
    <row r="50" spans="2:5" x14ac:dyDescent="0.2">
      <c r="B50" s="70" t="s">
        <v>57</v>
      </c>
      <c r="C50" s="71"/>
      <c r="D50" s="71"/>
      <c r="E50" s="72"/>
    </row>
    <row r="51" spans="2:5" x14ac:dyDescent="0.2">
      <c r="B51" s="36" t="s">
        <v>111</v>
      </c>
      <c r="C51" s="118" t="s">
        <v>1</v>
      </c>
      <c r="D51" s="26">
        <f t="shared" ref="D51:D53" si="4">IF(C51="Listo",100,IF(C51="En proceso",50,IF(C51="Pendiente",0," ")))</f>
        <v>0</v>
      </c>
      <c r="E51" s="56"/>
    </row>
    <row r="52" spans="2:5" x14ac:dyDescent="0.2">
      <c r="B52" s="36" t="s">
        <v>112</v>
      </c>
      <c r="C52" s="118" t="s">
        <v>1</v>
      </c>
      <c r="D52" s="26">
        <f t="shared" si="4"/>
        <v>0</v>
      </c>
      <c r="E52" s="56"/>
    </row>
    <row r="53" spans="2:5" x14ac:dyDescent="0.2">
      <c r="B53" s="36" t="s">
        <v>113</v>
      </c>
      <c r="C53" s="118" t="s">
        <v>1</v>
      </c>
      <c r="D53" s="26">
        <f t="shared" si="4"/>
        <v>0</v>
      </c>
      <c r="E53" s="56"/>
    </row>
    <row r="54" spans="2:5" ht="24" hidden="1" customHeight="1" x14ac:dyDescent="0.2">
      <c r="B54" s="66" t="s">
        <v>114</v>
      </c>
      <c r="C54" s="67"/>
      <c r="D54" s="37">
        <f>AVERAGE(D51:D53)</f>
        <v>0</v>
      </c>
      <c r="E54" s="38"/>
    </row>
    <row r="55" spans="2:5" ht="23.25" customHeight="1" thickBot="1" x14ac:dyDescent="0.3">
      <c r="B55" s="73" t="s">
        <v>11</v>
      </c>
      <c r="C55" s="74"/>
      <c r="D55" s="33">
        <f>AVERAGE(D42,D49,D43,D44,D54)</f>
        <v>0</v>
      </c>
      <c r="E55" s="39"/>
    </row>
    <row r="56" spans="2:5" ht="33.75" customHeight="1" thickBot="1" x14ac:dyDescent="0.25">
      <c r="B56" s="75" t="s">
        <v>58</v>
      </c>
      <c r="C56" s="76"/>
      <c r="D56" s="76"/>
      <c r="E56" s="77"/>
    </row>
    <row r="57" spans="2:5" ht="11.25" customHeight="1" x14ac:dyDescent="0.2">
      <c r="B57" s="22" t="s">
        <v>59</v>
      </c>
      <c r="C57" s="119" t="s">
        <v>1</v>
      </c>
      <c r="D57" s="23">
        <f t="shared" si="0"/>
        <v>0</v>
      </c>
      <c r="E57" s="57"/>
    </row>
    <row r="58" spans="2:5" ht="22.5" customHeight="1" x14ac:dyDescent="0.2">
      <c r="B58" s="70" t="s">
        <v>60</v>
      </c>
      <c r="C58" s="71"/>
      <c r="D58" s="71"/>
      <c r="E58" s="72"/>
    </row>
    <row r="59" spans="2:5" x14ac:dyDescent="0.2">
      <c r="B59" s="30" t="s">
        <v>106</v>
      </c>
      <c r="C59" s="118" t="s">
        <v>1</v>
      </c>
      <c r="D59" s="26">
        <f t="shared" si="0"/>
        <v>0</v>
      </c>
      <c r="E59" s="53"/>
    </row>
    <row r="60" spans="2:5" ht="15" customHeight="1" x14ac:dyDescent="0.2">
      <c r="B60" s="94" t="s">
        <v>107</v>
      </c>
      <c r="C60" s="95"/>
      <c r="D60" s="95"/>
      <c r="E60" s="96"/>
    </row>
    <row r="61" spans="2:5" x14ac:dyDescent="0.2">
      <c r="B61" s="41" t="s">
        <v>61</v>
      </c>
      <c r="C61" s="118" t="s">
        <v>1</v>
      </c>
      <c r="D61" s="26">
        <f t="shared" ref="D61:D62" si="5">IF(C61="Listo",100,IF(C61="En proceso",50,IF(C61="Pendiente",0," ")))</f>
        <v>0</v>
      </c>
      <c r="E61" s="53"/>
    </row>
    <row r="62" spans="2:5" ht="22.5" x14ac:dyDescent="0.2">
      <c r="B62" s="41" t="s">
        <v>62</v>
      </c>
      <c r="C62" s="118" t="s">
        <v>1</v>
      </c>
      <c r="D62" s="26">
        <f t="shared" si="5"/>
        <v>0</v>
      </c>
      <c r="E62" s="53"/>
    </row>
    <row r="63" spans="2:5" x14ac:dyDescent="0.2">
      <c r="B63" s="41" t="s">
        <v>63</v>
      </c>
      <c r="C63" s="118" t="s">
        <v>1</v>
      </c>
      <c r="D63" s="26">
        <f>IF(C63="Listo",100,IF(C63="En proceso",50,IF(C63="Pendiente",0," ")))</f>
        <v>0</v>
      </c>
      <c r="E63" s="53"/>
    </row>
    <row r="64" spans="2:5" x14ac:dyDescent="0.2">
      <c r="B64" s="41" t="s">
        <v>64</v>
      </c>
      <c r="C64" s="118" t="s">
        <v>1</v>
      </c>
      <c r="D64" s="26">
        <f>IF(C64="Listo",100,IF(C64="En proceso",50,IF(C64="Pendiente",0," ")))</f>
        <v>0</v>
      </c>
      <c r="E64" s="53"/>
    </row>
    <row r="65" spans="2:5" ht="23.25" hidden="1" customHeight="1" x14ac:dyDescent="0.2">
      <c r="B65" s="68" t="s">
        <v>105</v>
      </c>
      <c r="C65" s="69"/>
      <c r="D65" s="42">
        <f>AVERAGE(D61:D64)</f>
        <v>0</v>
      </c>
      <c r="E65" s="11"/>
    </row>
    <row r="66" spans="2:5" ht="23.25" hidden="1" customHeight="1" x14ac:dyDescent="0.2">
      <c r="B66" s="68" t="s">
        <v>108</v>
      </c>
      <c r="C66" s="69"/>
      <c r="D66" s="42">
        <f>AVERAGE(D59,D65)</f>
        <v>0</v>
      </c>
      <c r="E66" s="11"/>
    </row>
    <row r="67" spans="2:5" ht="15" customHeight="1" x14ac:dyDescent="0.2">
      <c r="B67" s="70" t="s">
        <v>65</v>
      </c>
      <c r="C67" s="71"/>
      <c r="D67" s="71"/>
      <c r="E67" s="72"/>
    </row>
    <row r="68" spans="2:5" ht="15" customHeight="1" x14ac:dyDescent="0.2">
      <c r="B68" s="40" t="s">
        <v>116</v>
      </c>
      <c r="C68" s="118" t="s">
        <v>1</v>
      </c>
      <c r="D68" s="26">
        <f t="shared" ref="D68:D73" si="6">IF(C68="Listo",100,IF(C68="En proceso",50,IF(C68="Pendiente",0," ")))</f>
        <v>0</v>
      </c>
      <c r="E68" s="54"/>
    </row>
    <row r="69" spans="2:5" ht="15" customHeight="1" x14ac:dyDescent="0.2">
      <c r="B69" s="40" t="s">
        <v>117</v>
      </c>
      <c r="C69" s="118" t="s">
        <v>1</v>
      </c>
      <c r="D69" s="26">
        <f t="shared" si="6"/>
        <v>0</v>
      </c>
      <c r="E69" s="54"/>
    </row>
    <row r="70" spans="2:5" ht="15" customHeight="1" x14ac:dyDescent="0.2">
      <c r="B70" s="40" t="s">
        <v>118</v>
      </c>
      <c r="C70" s="118" t="s">
        <v>1</v>
      </c>
      <c r="D70" s="26">
        <f t="shared" si="6"/>
        <v>0</v>
      </c>
      <c r="E70" s="54"/>
    </row>
    <row r="71" spans="2:5" ht="15" customHeight="1" x14ac:dyDescent="0.2">
      <c r="B71" s="40" t="s">
        <v>119</v>
      </c>
      <c r="C71" s="118" t="s">
        <v>1</v>
      </c>
      <c r="D71" s="26">
        <f t="shared" si="6"/>
        <v>0</v>
      </c>
      <c r="E71" s="54"/>
    </row>
    <row r="72" spans="2:5" ht="15" customHeight="1" x14ac:dyDescent="0.2">
      <c r="B72" s="40" t="s">
        <v>120</v>
      </c>
      <c r="C72" s="118" t="s">
        <v>1</v>
      </c>
      <c r="D72" s="26">
        <f t="shared" si="6"/>
        <v>0</v>
      </c>
      <c r="E72" s="54"/>
    </row>
    <row r="73" spans="2:5" ht="15" customHeight="1" x14ac:dyDescent="0.2">
      <c r="B73" s="40" t="s">
        <v>121</v>
      </c>
      <c r="C73" s="118" t="s">
        <v>1</v>
      </c>
      <c r="D73" s="26">
        <f t="shared" si="6"/>
        <v>0</v>
      </c>
      <c r="E73" s="54"/>
    </row>
    <row r="74" spans="2:5" ht="23.25" hidden="1" customHeight="1" x14ac:dyDescent="0.2">
      <c r="B74" s="68" t="s">
        <v>122</v>
      </c>
      <c r="C74" s="69"/>
      <c r="D74" s="42">
        <f>AVERAGE(D68:D73)</f>
        <v>0</v>
      </c>
      <c r="E74" s="11"/>
    </row>
    <row r="75" spans="2:5" ht="22.5" customHeight="1" x14ac:dyDescent="0.2">
      <c r="B75" s="70" t="s">
        <v>66</v>
      </c>
      <c r="C75" s="71"/>
      <c r="D75" s="71"/>
      <c r="E75" s="72"/>
    </row>
    <row r="76" spans="2:5" x14ac:dyDescent="0.2">
      <c r="B76" s="30" t="s">
        <v>67</v>
      </c>
      <c r="C76" s="118" t="s">
        <v>1</v>
      </c>
      <c r="D76" s="26">
        <f>IF(C76="Listo",100,IF(C76="En proceso",50,IF(C76="Pendiente",0," ")))</f>
        <v>0</v>
      </c>
      <c r="E76" s="53"/>
    </row>
    <row r="77" spans="2:5" x14ac:dyDescent="0.2">
      <c r="B77" s="30" t="s">
        <v>68</v>
      </c>
      <c r="C77" s="118" t="s">
        <v>1</v>
      </c>
      <c r="D77" s="26">
        <f>IF(C77="Listo",100,IF(C77="En proceso",50,IF(C77="Pendiente",0," ")))</f>
        <v>0</v>
      </c>
      <c r="E77" s="53"/>
    </row>
    <row r="78" spans="2:5" x14ac:dyDescent="0.2">
      <c r="B78" s="30" t="s">
        <v>69</v>
      </c>
      <c r="C78" s="118" t="s">
        <v>1</v>
      </c>
      <c r="D78" s="26">
        <f>IF(C78="Listo",100,IF(C78="En proceso",50,IF(C78="Pendiente",0," ")))</f>
        <v>0</v>
      </c>
      <c r="E78" s="53"/>
    </row>
    <row r="79" spans="2:5" ht="23.25" hidden="1" customHeight="1" x14ac:dyDescent="0.2">
      <c r="B79" s="68" t="s">
        <v>12</v>
      </c>
      <c r="C79" s="69"/>
      <c r="D79" s="42">
        <f>AVERAGE(D76:D78)</f>
        <v>0</v>
      </c>
      <c r="E79" s="11"/>
    </row>
    <row r="80" spans="2:5" ht="23.25" customHeight="1" x14ac:dyDescent="0.2">
      <c r="B80" s="70" t="s">
        <v>70</v>
      </c>
      <c r="C80" s="71"/>
      <c r="D80" s="71"/>
      <c r="E80" s="72"/>
    </row>
    <row r="81" spans="2:5" ht="23.25" customHeight="1" x14ac:dyDescent="0.2">
      <c r="B81" s="30" t="s">
        <v>71</v>
      </c>
      <c r="C81" s="118" t="s">
        <v>1</v>
      </c>
      <c r="D81" s="26">
        <f>IF(C81="Listo",100,IF(C81="En proceso",50,IF(C81="Pendiente",0," ")))</f>
        <v>0</v>
      </c>
      <c r="E81" s="53"/>
    </row>
    <row r="82" spans="2:5" ht="23.25" customHeight="1" x14ac:dyDescent="0.2">
      <c r="B82" s="30" t="s">
        <v>72</v>
      </c>
      <c r="C82" s="118" t="s">
        <v>1</v>
      </c>
      <c r="D82" s="26">
        <f t="shared" ref="D82:D89" si="7">IF(C82="Listo",100,IF(C82="En proceso",50,IF(C82="Pendiente",0," ")))</f>
        <v>0</v>
      </c>
      <c r="E82" s="53"/>
    </row>
    <row r="83" spans="2:5" ht="23.25" customHeight="1" x14ac:dyDescent="0.2">
      <c r="B83" s="30" t="s">
        <v>73</v>
      </c>
      <c r="C83" s="118" t="s">
        <v>1</v>
      </c>
      <c r="D83" s="26">
        <f t="shared" si="7"/>
        <v>0</v>
      </c>
      <c r="E83" s="53"/>
    </row>
    <row r="84" spans="2:5" ht="23.25" customHeight="1" x14ac:dyDescent="0.2">
      <c r="B84" s="30" t="s">
        <v>74</v>
      </c>
      <c r="C84" s="118" t="s">
        <v>1</v>
      </c>
      <c r="D84" s="26">
        <f t="shared" si="7"/>
        <v>0</v>
      </c>
      <c r="E84" s="53"/>
    </row>
    <row r="85" spans="2:5" ht="23.25" customHeight="1" x14ac:dyDescent="0.2">
      <c r="B85" s="30" t="s">
        <v>75</v>
      </c>
      <c r="C85" s="118" t="s">
        <v>1</v>
      </c>
      <c r="D85" s="26">
        <f t="shared" si="7"/>
        <v>0</v>
      </c>
      <c r="E85" s="53"/>
    </row>
    <row r="86" spans="2:5" ht="23.25" customHeight="1" x14ac:dyDescent="0.2">
      <c r="B86" s="30" t="s">
        <v>76</v>
      </c>
      <c r="C86" s="118" t="s">
        <v>1</v>
      </c>
      <c r="D86" s="26">
        <f t="shared" si="7"/>
        <v>0</v>
      </c>
      <c r="E86" s="53"/>
    </row>
    <row r="87" spans="2:5" ht="23.25" hidden="1" customHeight="1" x14ac:dyDescent="0.2">
      <c r="B87" s="68" t="s">
        <v>13</v>
      </c>
      <c r="C87" s="69"/>
      <c r="D87" s="42">
        <f>AVERAGE(D81:D86)</f>
        <v>0</v>
      </c>
      <c r="E87" s="58"/>
    </row>
    <row r="88" spans="2:5" ht="23.25" customHeight="1" x14ac:dyDescent="0.2">
      <c r="B88" s="43" t="s">
        <v>77</v>
      </c>
      <c r="C88" s="118" t="s">
        <v>1</v>
      </c>
      <c r="D88" s="26">
        <f t="shared" si="7"/>
        <v>0</v>
      </c>
      <c r="E88" s="53"/>
    </row>
    <row r="89" spans="2:5" ht="23.25" customHeight="1" x14ac:dyDescent="0.2">
      <c r="B89" s="43" t="s">
        <v>78</v>
      </c>
      <c r="C89" s="118" t="s">
        <v>1</v>
      </c>
      <c r="D89" s="26">
        <f t="shared" si="7"/>
        <v>0</v>
      </c>
      <c r="E89" s="53"/>
    </row>
    <row r="90" spans="2:5" ht="23.25" customHeight="1" thickBot="1" x14ac:dyDescent="0.3">
      <c r="B90" s="84" t="s">
        <v>14</v>
      </c>
      <c r="C90" s="85"/>
      <c r="D90" s="44">
        <f>AVERAGE(D57,D66,D74,D79,D87,D88,D89)</f>
        <v>0</v>
      </c>
      <c r="E90" s="10"/>
    </row>
    <row r="91" spans="2:5" ht="33.75" customHeight="1" thickBot="1" x14ac:dyDescent="0.25">
      <c r="B91" s="75" t="s">
        <v>79</v>
      </c>
      <c r="C91" s="76"/>
      <c r="D91" s="76"/>
      <c r="E91" s="77"/>
    </row>
    <row r="92" spans="2:5" ht="23.25" customHeight="1" x14ac:dyDescent="0.2">
      <c r="B92" s="86" t="s">
        <v>80</v>
      </c>
      <c r="C92" s="87"/>
      <c r="D92" s="87"/>
      <c r="E92" s="88"/>
    </row>
    <row r="93" spans="2:5" ht="23.25" customHeight="1" x14ac:dyDescent="0.2">
      <c r="B93" s="30" t="s">
        <v>81</v>
      </c>
      <c r="C93" s="118" t="s">
        <v>1</v>
      </c>
      <c r="D93" s="26">
        <f t="shared" ref="D93:D98" si="8">IF(C93="Listo",100,IF(C93="En proceso",50,IF(C93="Pendiente",0," ")))</f>
        <v>0</v>
      </c>
      <c r="E93" s="53"/>
    </row>
    <row r="94" spans="2:5" ht="23.25" customHeight="1" x14ac:dyDescent="0.2">
      <c r="B94" s="94" t="s">
        <v>82</v>
      </c>
      <c r="C94" s="95"/>
      <c r="D94" s="95"/>
      <c r="E94" s="96"/>
    </row>
    <row r="95" spans="2:5" ht="23.25" customHeight="1" x14ac:dyDescent="0.2">
      <c r="B95" s="41" t="s">
        <v>83</v>
      </c>
      <c r="C95" s="118" t="s">
        <v>1</v>
      </c>
      <c r="D95" s="26">
        <f t="shared" si="8"/>
        <v>0</v>
      </c>
      <c r="E95" s="53"/>
    </row>
    <row r="96" spans="2:5" ht="23.25" customHeight="1" x14ac:dyDescent="0.2">
      <c r="B96" s="41" t="s">
        <v>84</v>
      </c>
      <c r="C96" s="118" t="s">
        <v>1</v>
      </c>
      <c r="D96" s="26">
        <f t="shared" si="8"/>
        <v>0</v>
      </c>
      <c r="E96" s="53"/>
    </row>
    <row r="97" spans="2:5" ht="23.25" hidden="1" customHeight="1" x14ac:dyDescent="0.2">
      <c r="B97" s="68" t="s">
        <v>85</v>
      </c>
      <c r="C97" s="69"/>
      <c r="D97" s="42">
        <f>AVERAGE(D95:D96)</f>
        <v>0</v>
      </c>
      <c r="E97" s="58"/>
    </row>
    <row r="98" spans="2:5" ht="23.25" customHeight="1" x14ac:dyDescent="0.2">
      <c r="B98" s="30" t="s">
        <v>86</v>
      </c>
      <c r="C98" s="118" t="s">
        <v>1</v>
      </c>
      <c r="D98" s="26">
        <f t="shared" si="8"/>
        <v>0</v>
      </c>
      <c r="E98" s="53"/>
    </row>
    <row r="99" spans="2:5" ht="23.25" hidden="1" customHeight="1" x14ac:dyDescent="0.2">
      <c r="B99" s="68" t="s">
        <v>87</v>
      </c>
      <c r="C99" s="69"/>
      <c r="D99" s="42">
        <f>AVERAGE(D93,D97,D98)</f>
        <v>0</v>
      </c>
      <c r="E99" s="11"/>
    </row>
    <row r="100" spans="2:5" ht="23.25" customHeight="1" x14ac:dyDescent="0.2">
      <c r="B100" s="70" t="s">
        <v>88</v>
      </c>
      <c r="C100" s="71"/>
      <c r="D100" s="71"/>
      <c r="E100" s="72"/>
    </row>
    <row r="101" spans="2:5" ht="23.25" customHeight="1" x14ac:dyDescent="0.2">
      <c r="B101" s="40" t="s">
        <v>89</v>
      </c>
      <c r="C101" s="118" t="s">
        <v>1</v>
      </c>
      <c r="D101" s="26">
        <f t="shared" ref="D101:D102" si="9">IF(C101="Listo",100,IF(C101="En proceso",50,IF(C101="Pendiente",0," ")))</f>
        <v>0</v>
      </c>
      <c r="E101" s="53"/>
    </row>
    <row r="102" spans="2:5" ht="23.25" customHeight="1" x14ac:dyDescent="0.2">
      <c r="B102" s="40" t="s">
        <v>90</v>
      </c>
      <c r="C102" s="118" t="s">
        <v>1</v>
      </c>
      <c r="D102" s="26">
        <f t="shared" si="9"/>
        <v>0</v>
      </c>
      <c r="E102" s="53"/>
    </row>
    <row r="103" spans="2:5" ht="23.25" hidden="1" customHeight="1" x14ac:dyDescent="0.2">
      <c r="B103" s="68" t="s">
        <v>93</v>
      </c>
      <c r="C103" s="69"/>
      <c r="D103" s="42">
        <f>AVERAGE(D101:D102)</f>
        <v>0</v>
      </c>
      <c r="E103" s="11"/>
    </row>
    <row r="104" spans="2:5" ht="23.25" customHeight="1" x14ac:dyDescent="0.2">
      <c r="B104" s="70" t="s">
        <v>91</v>
      </c>
      <c r="C104" s="71"/>
      <c r="D104" s="71"/>
      <c r="E104" s="72"/>
    </row>
    <row r="105" spans="2:5" ht="23.25" customHeight="1" x14ac:dyDescent="0.2">
      <c r="B105" s="40" t="s">
        <v>92</v>
      </c>
      <c r="C105" s="118" t="s">
        <v>1</v>
      </c>
      <c r="D105" s="26">
        <f t="shared" ref="D105:D107" si="10">IF(C105="Listo",100,IF(C105="En proceso",50,IF(C105="Pendiente",0," ")))</f>
        <v>0</v>
      </c>
      <c r="E105" s="53"/>
    </row>
    <row r="106" spans="2:5" ht="23.25" customHeight="1" x14ac:dyDescent="0.2">
      <c r="B106" s="40" t="s">
        <v>94</v>
      </c>
      <c r="C106" s="118" t="s">
        <v>1</v>
      </c>
      <c r="D106" s="26">
        <f t="shared" si="10"/>
        <v>0</v>
      </c>
      <c r="E106" s="53"/>
    </row>
    <row r="107" spans="2:5" ht="23.25" customHeight="1" x14ac:dyDescent="0.2">
      <c r="B107" s="40" t="s">
        <v>95</v>
      </c>
      <c r="C107" s="118" t="s">
        <v>1</v>
      </c>
      <c r="D107" s="26">
        <f t="shared" si="10"/>
        <v>0</v>
      </c>
      <c r="E107" s="53"/>
    </row>
    <row r="108" spans="2:5" ht="23.25" hidden="1" customHeight="1" x14ac:dyDescent="0.2">
      <c r="B108" s="68" t="s">
        <v>96</v>
      </c>
      <c r="C108" s="69"/>
      <c r="D108" s="42">
        <f>AVERAGE(D105:D107)</f>
        <v>0</v>
      </c>
      <c r="E108" s="11"/>
    </row>
    <row r="109" spans="2:5" ht="23.25" customHeight="1" thickBot="1" x14ac:dyDescent="0.3">
      <c r="B109" s="82" t="s">
        <v>101</v>
      </c>
      <c r="C109" s="83"/>
      <c r="D109" s="44">
        <f>AVERAGE(D99,D103,D108)</f>
        <v>0</v>
      </c>
      <c r="E109" s="10"/>
    </row>
    <row r="110" spans="2:5" ht="33.75" customHeight="1" thickBot="1" x14ac:dyDescent="0.25">
      <c r="B110" s="75" t="s">
        <v>98</v>
      </c>
      <c r="C110" s="76"/>
      <c r="D110" s="76"/>
      <c r="E110" s="77"/>
    </row>
    <row r="111" spans="2:5" ht="11.25" customHeight="1" x14ac:dyDescent="0.2">
      <c r="B111" s="22" t="s">
        <v>8</v>
      </c>
      <c r="C111" s="119" t="s">
        <v>1</v>
      </c>
      <c r="D111" s="23">
        <f t="shared" ref="D111:D113" si="11">IF(C111="Listo",100,IF(C111="En proceso",50,IF(C111="Pendiente",0," ")))</f>
        <v>0</v>
      </c>
      <c r="E111" s="57"/>
    </row>
    <row r="112" spans="2:5" x14ac:dyDescent="0.2">
      <c r="B112" s="24" t="s">
        <v>99</v>
      </c>
      <c r="C112" s="118" t="s">
        <v>1</v>
      </c>
      <c r="D112" s="26">
        <f t="shared" si="11"/>
        <v>0</v>
      </c>
      <c r="E112" s="51"/>
    </row>
    <row r="113" spans="2:5" x14ac:dyDescent="0.2">
      <c r="B113" s="24" t="s">
        <v>100</v>
      </c>
      <c r="C113" s="118" t="s">
        <v>1</v>
      </c>
      <c r="D113" s="26">
        <f t="shared" si="11"/>
        <v>0</v>
      </c>
      <c r="E113" s="53"/>
    </row>
    <row r="114" spans="2:5" ht="23.25" customHeight="1" x14ac:dyDescent="0.25">
      <c r="B114" s="82" t="s">
        <v>97</v>
      </c>
      <c r="C114" s="83"/>
      <c r="D114" s="44">
        <f>AVERAGE(D111:D113)</f>
        <v>0</v>
      </c>
      <c r="E114" s="10"/>
    </row>
    <row r="115" spans="2:5" ht="36" customHeight="1" thickBot="1" x14ac:dyDescent="0.25">
      <c r="B115" s="78" t="s">
        <v>7</v>
      </c>
      <c r="C115" s="79"/>
      <c r="D115" s="80">
        <f>AVERAGE(D20,D33,D55,D90,D109,D114)</f>
        <v>0</v>
      </c>
      <c r="E115" s="81"/>
    </row>
    <row r="117" spans="2:5" x14ac:dyDescent="0.2">
      <c r="B117" s="45"/>
      <c r="E117" s="17"/>
    </row>
    <row r="118" spans="2:5" x14ac:dyDescent="0.2">
      <c r="B118" s="45"/>
      <c r="E118" s="17"/>
    </row>
    <row r="119" spans="2:5" x14ac:dyDescent="0.2">
      <c r="B119" s="45"/>
      <c r="E119" s="17"/>
    </row>
    <row r="120" spans="2:5" x14ac:dyDescent="0.2">
      <c r="B120" s="45"/>
      <c r="E120" s="17"/>
    </row>
    <row r="121" spans="2:5" x14ac:dyDescent="0.2">
      <c r="B121" s="45"/>
      <c r="E121" s="17"/>
    </row>
    <row r="122" spans="2:5" x14ac:dyDescent="0.2">
      <c r="E122" s="17"/>
    </row>
  </sheetData>
  <sheetProtection algorithmName="SHA-512" hashValue="SuSy0GwssuXWp2lyHvibhz3m9NJGhZPuaAtUNWv5acx3wlx9IgjvM8nvqvmF5RQkPBRxofvuzODYlX9XrOWuWQ==" saltValue="4Hl72mI3B8ke9Am435ejNA==" spinCount="100000" sheet="1" objects="1" scenarios="1"/>
  <mergeCells count="49">
    <mergeCell ref="B2:E2"/>
    <mergeCell ref="B20:C20"/>
    <mergeCell ref="B27:C27"/>
    <mergeCell ref="B14:C14"/>
    <mergeCell ref="B18:C18"/>
    <mergeCell ref="B11:E11"/>
    <mergeCell ref="B15:E15"/>
    <mergeCell ref="B9:C9"/>
    <mergeCell ref="B4:E4"/>
    <mergeCell ref="B10:E10"/>
    <mergeCell ref="B109:C109"/>
    <mergeCell ref="B28:E28"/>
    <mergeCell ref="B31:C31"/>
    <mergeCell ref="B33:C33"/>
    <mergeCell ref="B21:E21"/>
    <mergeCell ref="B34:E34"/>
    <mergeCell ref="B22:E22"/>
    <mergeCell ref="B79:C79"/>
    <mergeCell ref="B94:E94"/>
    <mergeCell ref="B100:E100"/>
    <mergeCell ref="B35:E35"/>
    <mergeCell ref="B45:E45"/>
    <mergeCell ref="B60:E60"/>
    <mergeCell ref="B58:E58"/>
    <mergeCell ref="B65:C65"/>
    <mergeCell ref="B42:C42"/>
    <mergeCell ref="B115:C115"/>
    <mergeCell ref="B54:C54"/>
    <mergeCell ref="B50:E50"/>
    <mergeCell ref="B74:C74"/>
    <mergeCell ref="B67:E67"/>
    <mergeCell ref="D115:E115"/>
    <mergeCell ref="B104:E104"/>
    <mergeCell ref="B114:C114"/>
    <mergeCell ref="B91:E91"/>
    <mergeCell ref="B90:C90"/>
    <mergeCell ref="B97:C97"/>
    <mergeCell ref="B99:C99"/>
    <mergeCell ref="B103:C103"/>
    <mergeCell ref="B108:C108"/>
    <mergeCell ref="B110:E110"/>
    <mergeCell ref="B92:E92"/>
    <mergeCell ref="B49:C49"/>
    <mergeCell ref="B87:C87"/>
    <mergeCell ref="B66:C66"/>
    <mergeCell ref="B75:E75"/>
    <mergeCell ref="B80:E80"/>
    <mergeCell ref="B55:C55"/>
    <mergeCell ref="B56:E56"/>
  </mergeCells>
  <conditionalFormatting sqref="C36:C41 C5:C8 C12:C13 C23:C26 C57 C16:C17 C19 C29:C30 C43:C44 C46:C48 C59 C61:C64 C76:C78">
    <cfRule type="containsText" dxfId="83" priority="34" operator="containsText" text="Listo">
      <formula>NOT(ISERROR(SEARCH("Listo",C5)))</formula>
    </cfRule>
    <cfRule type="containsText" dxfId="82" priority="35" operator="containsText" text="En proceso">
      <formula>NOT(ISERROR(SEARCH("En proceso",C5)))</formula>
    </cfRule>
    <cfRule type="containsText" dxfId="81" priority="36" operator="containsText" text="Pendiente">
      <formula>NOT(ISERROR(SEARCH("Pendiente",C5)))</formula>
    </cfRule>
  </conditionalFormatting>
  <conditionalFormatting sqref="C88:C89">
    <cfRule type="containsText" dxfId="80" priority="16" operator="containsText" text="Listo">
      <formula>NOT(ISERROR(SEARCH("Listo",C88)))</formula>
    </cfRule>
    <cfRule type="containsText" dxfId="79" priority="17" operator="containsText" text="En proceso">
      <formula>NOT(ISERROR(SEARCH("En proceso",C88)))</formula>
    </cfRule>
    <cfRule type="containsText" dxfId="78" priority="18" operator="containsText" text="Pendiente">
      <formula>NOT(ISERROR(SEARCH("Pendiente",C88)))</formula>
    </cfRule>
  </conditionalFormatting>
  <conditionalFormatting sqref="C111:C113">
    <cfRule type="containsText" dxfId="77" priority="28" operator="containsText" text="Listo">
      <formula>NOT(ISERROR(SEARCH("Listo",C111)))</formula>
    </cfRule>
    <cfRule type="containsText" dxfId="76" priority="29" operator="containsText" text="En proceso">
      <formula>NOT(ISERROR(SEARCH("En proceso",C111)))</formula>
    </cfRule>
    <cfRule type="containsText" dxfId="75" priority="30" operator="containsText" text="Pendiente">
      <formula>NOT(ISERROR(SEARCH("Pendiente",C111)))</formula>
    </cfRule>
  </conditionalFormatting>
  <conditionalFormatting sqref="C32">
    <cfRule type="containsText" dxfId="74" priority="25" operator="containsText" text="Listo">
      <formula>NOT(ISERROR(SEARCH("Listo",C32)))</formula>
    </cfRule>
    <cfRule type="containsText" dxfId="73" priority="26" operator="containsText" text="En proceso">
      <formula>NOT(ISERROR(SEARCH("En proceso",C32)))</formula>
    </cfRule>
    <cfRule type="containsText" dxfId="72" priority="27" operator="containsText" text="Pendiente">
      <formula>NOT(ISERROR(SEARCH("Pendiente",C32)))</formula>
    </cfRule>
  </conditionalFormatting>
  <conditionalFormatting sqref="C51:C53">
    <cfRule type="containsText" dxfId="71" priority="22" operator="containsText" text="Listo">
      <formula>NOT(ISERROR(SEARCH("Listo",C51)))</formula>
    </cfRule>
    <cfRule type="containsText" dxfId="70" priority="23" operator="containsText" text="En proceso">
      <formula>NOT(ISERROR(SEARCH("En proceso",C51)))</formula>
    </cfRule>
    <cfRule type="containsText" dxfId="69" priority="24" operator="containsText" text="Pendiente">
      <formula>NOT(ISERROR(SEARCH("Pendiente",C51)))</formula>
    </cfRule>
  </conditionalFormatting>
  <conditionalFormatting sqref="C81:C86">
    <cfRule type="containsText" dxfId="68" priority="19" operator="containsText" text="Listo">
      <formula>NOT(ISERROR(SEARCH("Listo",C81)))</formula>
    </cfRule>
    <cfRule type="containsText" dxfId="67" priority="20" operator="containsText" text="En proceso">
      <formula>NOT(ISERROR(SEARCH("En proceso",C81)))</formula>
    </cfRule>
    <cfRule type="containsText" dxfId="66" priority="21" operator="containsText" text="Pendiente">
      <formula>NOT(ISERROR(SEARCH("Pendiente",C81)))</formula>
    </cfRule>
  </conditionalFormatting>
  <conditionalFormatting sqref="C93 C95:C96">
    <cfRule type="containsText" dxfId="65" priority="13" operator="containsText" text="Listo">
      <formula>NOT(ISERROR(SEARCH("Listo",C93)))</formula>
    </cfRule>
    <cfRule type="containsText" dxfId="64" priority="14" operator="containsText" text="En proceso">
      <formula>NOT(ISERROR(SEARCH("En proceso",C93)))</formula>
    </cfRule>
    <cfRule type="containsText" dxfId="63" priority="15" operator="containsText" text="Pendiente">
      <formula>NOT(ISERROR(SEARCH("Pendiente",C93)))</formula>
    </cfRule>
  </conditionalFormatting>
  <conditionalFormatting sqref="C98">
    <cfRule type="containsText" dxfId="62" priority="10" operator="containsText" text="Listo">
      <formula>NOT(ISERROR(SEARCH("Listo",C98)))</formula>
    </cfRule>
    <cfRule type="containsText" dxfId="61" priority="11" operator="containsText" text="En proceso">
      <formula>NOT(ISERROR(SEARCH("En proceso",C98)))</formula>
    </cfRule>
    <cfRule type="containsText" dxfId="60" priority="12" operator="containsText" text="Pendiente">
      <formula>NOT(ISERROR(SEARCH("Pendiente",C98)))</formula>
    </cfRule>
  </conditionalFormatting>
  <conditionalFormatting sqref="C101:C102">
    <cfRule type="containsText" dxfId="59" priority="7" operator="containsText" text="Listo">
      <formula>NOT(ISERROR(SEARCH("Listo",C101)))</formula>
    </cfRule>
    <cfRule type="containsText" dxfId="58" priority="8" operator="containsText" text="En proceso">
      <formula>NOT(ISERROR(SEARCH("En proceso",C101)))</formula>
    </cfRule>
    <cfRule type="containsText" dxfId="57" priority="9" operator="containsText" text="Pendiente">
      <formula>NOT(ISERROR(SEARCH("Pendiente",C101)))</formula>
    </cfRule>
  </conditionalFormatting>
  <conditionalFormatting sqref="C105:C107">
    <cfRule type="containsText" dxfId="56" priority="4" operator="containsText" text="Listo">
      <formula>NOT(ISERROR(SEARCH("Listo",C105)))</formula>
    </cfRule>
    <cfRule type="containsText" dxfId="55" priority="5" operator="containsText" text="En proceso">
      <formula>NOT(ISERROR(SEARCH("En proceso",C105)))</formula>
    </cfRule>
    <cfRule type="containsText" dxfId="54" priority="6" operator="containsText" text="Pendiente">
      <formula>NOT(ISERROR(SEARCH("Pendiente",C105)))</formula>
    </cfRule>
  </conditionalFormatting>
  <conditionalFormatting sqref="C68:C73">
    <cfRule type="containsText" dxfId="53" priority="1" operator="containsText" text="Listo">
      <formula>NOT(ISERROR(SEARCH("Listo",C68)))</formula>
    </cfRule>
    <cfRule type="containsText" dxfId="52" priority="2" operator="containsText" text="En proceso">
      <formula>NOT(ISERROR(SEARCH("En proceso",C68)))</formula>
    </cfRule>
    <cfRule type="containsText" dxfId="51" priority="3" operator="containsText" text="Pendiente">
      <formula>NOT(ISERROR(SEARCH("Pendiente",C68)))</formula>
    </cfRule>
  </conditionalFormatting>
  <dataValidations count="1">
    <dataValidation type="list" allowBlank="1" showInputMessage="1" showErrorMessage="1" sqref="C5:C8 C12:C13 C16:C17 C19 C23:C26 C29:C30 C32 C36:C41 C43:C44 C46:C48 C111:C113 C57 C59 C61:C64 C51:C53 C76:C78 C81:C86 C88:C89 C93 C95:C96 C98 C101:C102 C105:C107 C68:C73" xr:uid="{00000000-0002-0000-0000-000000000000}">
      <formula1>$L$6:$L$9</formula1>
    </dataValidation>
  </dataValidation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1"/>
  <sheetViews>
    <sheetView showGridLines="0" zoomScale="90" zoomScaleNormal="90" workbookViewId="0">
      <selection activeCell="J6" sqref="J6"/>
    </sheetView>
  </sheetViews>
  <sheetFormatPr baseColWidth="10" defaultRowHeight="15" x14ac:dyDescent="0.25"/>
  <cols>
    <col min="1" max="1" width="11.42578125" style="46"/>
    <col min="2" max="2" width="50.140625" style="46" bestFit="1" customWidth="1"/>
    <col min="3" max="3" width="18.7109375" style="46" customWidth="1"/>
    <col min="4" max="16384" width="11.42578125" style="46"/>
  </cols>
  <sheetData>
    <row r="2" spans="2:3" ht="57.75" customHeight="1" x14ac:dyDescent="0.25">
      <c r="B2" s="103" t="str">
        <f>'Evaluación '!B2:E2</f>
        <v>ANÁLISIS DE BRECHA 
ISO 9001 / ISO 14001</v>
      </c>
      <c r="C2" s="103"/>
    </row>
    <row r="3" spans="2:3" ht="25.5" customHeight="1" x14ac:dyDescent="0.25">
      <c r="B3" s="47" t="s">
        <v>110</v>
      </c>
      <c r="C3" s="47" t="s">
        <v>2</v>
      </c>
    </row>
    <row r="4" spans="2:3" x14ac:dyDescent="0.25">
      <c r="B4" s="48" t="str">
        <f>'Evaluación '!B4:E4</f>
        <v>4. Contexto de la organización</v>
      </c>
      <c r="C4" s="3">
        <f>'Evaluación '!D9</f>
        <v>0</v>
      </c>
    </row>
    <row r="5" spans="2:3" x14ac:dyDescent="0.25">
      <c r="B5" s="48" t="str">
        <f>'Evaluación '!B10:E10</f>
        <v>5. Liderazgo</v>
      </c>
      <c r="C5" s="3">
        <f>'Evaluación '!D20</f>
        <v>0</v>
      </c>
    </row>
    <row r="6" spans="2:3" x14ac:dyDescent="0.25">
      <c r="B6" s="48" t="str">
        <f>'Evaluación '!B21:E21</f>
        <v>6. Planificación</v>
      </c>
      <c r="C6" s="3">
        <f>'Evaluación '!D33</f>
        <v>0</v>
      </c>
    </row>
    <row r="7" spans="2:3" x14ac:dyDescent="0.25">
      <c r="B7" s="48" t="str">
        <f>'Evaluación '!B34:E34</f>
        <v>7. Apoyo</v>
      </c>
      <c r="C7" s="3">
        <f>'Evaluación '!D55</f>
        <v>0</v>
      </c>
    </row>
    <row r="8" spans="2:3" x14ac:dyDescent="0.25">
      <c r="B8" s="48" t="str">
        <f>'Evaluación '!B56:E56</f>
        <v>8. Operación</v>
      </c>
      <c r="C8" s="3">
        <f>'Evaluación '!D90</f>
        <v>0</v>
      </c>
    </row>
    <row r="9" spans="2:3" x14ac:dyDescent="0.25">
      <c r="B9" s="48" t="str">
        <f>'Evaluación '!B91:E91</f>
        <v>9. Evaluación del desempeño</v>
      </c>
      <c r="C9" s="3">
        <f>'Evaluación '!D109</f>
        <v>0</v>
      </c>
    </row>
    <row r="10" spans="2:3" x14ac:dyDescent="0.25">
      <c r="B10" s="48" t="str">
        <f>'Evaluación '!B110:E110</f>
        <v>10. Mejora</v>
      </c>
      <c r="C10" s="3">
        <f>'Evaluación '!D114</f>
        <v>0</v>
      </c>
    </row>
    <row r="11" spans="2:3" ht="21.75" customHeight="1" x14ac:dyDescent="0.25">
      <c r="B11" s="47" t="str">
        <f>'Evaluación '!B115:C115</f>
        <v xml:space="preserve">% DE AVANCE </v>
      </c>
      <c r="C11" s="9">
        <f>'Evaluación '!D115</f>
        <v>0</v>
      </c>
    </row>
  </sheetData>
  <sheetProtection algorithmName="SHA-512" hashValue="GhhDQI5hBm8WPo+3jYOnAE2nEIqFlxoepbEPciX7K0LGMuhCbwpr0O0uJlfTYmAAT8fok6fvu2Tc4M6ZVHh/AA==" saltValue="8sMM9W2K8ePC5knNCSM+8Q==" spinCount="100000" sheet="1" objects="1" scenarios="1"/>
  <mergeCells count="1">
    <mergeCell ref="B2:C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32194"/>
  <sheetViews>
    <sheetView showGridLines="0" workbookViewId="0">
      <pane xSplit="1" ySplit="4" topLeftCell="B7" activePane="bottomRight" state="frozen"/>
      <selection pane="topRight" activeCell="B1" sqref="B1"/>
      <selection pane="bottomLeft" activeCell="A5" sqref="A5"/>
      <selection pane="bottomRight" activeCell="K7" sqref="K7"/>
    </sheetView>
  </sheetViews>
  <sheetFormatPr baseColWidth="10" defaultRowHeight="15" x14ac:dyDescent="0.25"/>
  <cols>
    <col min="1" max="1" width="2.85546875" style="46" customWidth="1"/>
    <col min="2" max="2" width="21.85546875" style="46" customWidth="1"/>
    <col min="3" max="3" width="11.42578125" style="46"/>
    <col min="4" max="4" width="11.42578125" style="64" hidden="1" customWidth="1"/>
    <col min="5" max="5" width="14.42578125" style="64" customWidth="1"/>
    <col min="6" max="6" width="11.42578125" style="64" hidden="1" customWidth="1"/>
    <col min="7" max="7" width="11.42578125" style="64"/>
    <col min="8" max="8" width="11.42578125" style="64" hidden="1" customWidth="1"/>
    <col min="9" max="9" width="11.42578125" style="64"/>
    <col min="10" max="10" width="11.42578125" style="65" hidden="1" customWidth="1"/>
    <col min="11" max="11" width="11.42578125" style="65"/>
    <col min="12" max="12" width="66.140625" style="46" customWidth="1"/>
    <col min="13" max="14" width="11.42578125" style="46"/>
    <col min="15" max="16" width="0" style="46" hidden="1" customWidth="1"/>
    <col min="17" max="16384" width="11.42578125" style="46"/>
  </cols>
  <sheetData>
    <row r="2" spans="2:16" ht="59.25" customHeight="1" x14ac:dyDescent="0.25">
      <c r="B2" s="106" t="s">
        <v>109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2:16" ht="23.25" customHeight="1" x14ac:dyDescent="0.25">
      <c r="B3" s="107" t="s">
        <v>164</v>
      </c>
      <c r="C3" s="111" t="s">
        <v>168</v>
      </c>
      <c r="D3" s="112"/>
      <c r="E3" s="112"/>
      <c r="F3" s="112"/>
      <c r="G3" s="112"/>
      <c r="H3" s="112"/>
      <c r="I3" s="112"/>
      <c r="J3" s="113"/>
      <c r="K3" s="103" t="s">
        <v>2</v>
      </c>
      <c r="L3" s="104" t="s">
        <v>172</v>
      </c>
    </row>
    <row r="4" spans="2:16" ht="26.25" customHeight="1" x14ac:dyDescent="0.25">
      <c r="B4" s="107"/>
      <c r="C4" s="47" t="s">
        <v>123</v>
      </c>
      <c r="D4" s="47" t="s">
        <v>147</v>
      </c>
      <c r="E4" s="47" t="s">
        <v>124</v>
      </c>
      <c r="F4" s="47" t="s">
        <v>147</v>
      </c>
      <c r="G4" s="47" t="s">
        <v>125</v>
      </c>
      <c r="H4" s="47" t="s">
        <v>147</v>
      </c>
      <c r="I4" s="47" t="s">
        <v>126</v>
      </c>
      <c r="J4" s="47" t="s">
        <v>147</v>
      </c>
      <c r="K4" s="103"/>
      <c r="L4" s="105"/>
    </row>
    <row r="5" spans="2:16" ht="23.25" customHeight="1" x14ac:dyDescent="0.25">
      <c r="B5" s="114" t="s">
        <v>165</v>
      </c>
      <c r="C5" s="115"/>
      <c r="D5" s="115"/>
      <c r="E5" s="115"/>
      <c r="F5" s="115"/>
      <c r="G5" s="115"/>
      <c r="H5" s="115"/>
      <c r="I5" s="115"/>
      <c r="J5" s="116"/>
      <c r="K5" s="2">
        <f>K6</f>
        <v>0</v>
      </c>
      <c r="L5" s="8"/>
    </row>
    <row r="6" spans="2:16" ht="30" x14ac:dyDescent="0.25">
      <c r="B6" s="59" t="s">
        <v>127</v>
      </c>
      <c r="C6" s="1" t="s">
        <v>1</v>
      </c>
      <c r="D6" s="1">
        <f>IF(C6="Listo",100,IF(C6="En proceso",50,IF(C6="Pendiente",0," ")))</f>
        <v>0</v>
      </c>
      <c r="E6" s="1" t="s">
        <v>1</v>
      </c>
      <c r="F6" s="1">
        <f>IF(E6="Listo",100,IF(E6="En proceso",50,IF(E6="Pendiente",0," ")))</f>
        <v>0</v>
      </c>
      <c r="G6" s="1" t="s">
        <v>1</v>
      </c>
      <c r="H6" s="1">
        <f>IF(G6="Listo",100,IF(G6="En proceso",50,IF(G6="Pendiente",0," ")))</f>
        <v>0</v>
      </c>
      <c r="I6" s="1" t="s">
        <v>1</v>
      </c>
      <c r="J6" s="1">
        <f>IF(I6="Listo",100,IF(I6="Iniciando",33.3,IF(I6="Avanzado",66.67,IF(I6="Pendiente",0," "))))</f>
        <v>0</v>
      </c>
      <c r="K6" s="3">
        <f>AVERAGE(D6,F6,H6,J6)</f>
        <v>0</v>
      </c>
      <c r="L6" s="8"/>
      <c r="O6" s="60" t="s">
        <v>3</v>
      </c>
      <c r="P6" s="60" t="s">
        <v>3</v>
      </c>
    </row>
    <row r="7" spans="2:16" ht="25.5" customHeight="1" x14ac:dyDescent="0.25">
      <c r="B7" s="108" t="s">
        <v>19</v>
      </c>
      <c r="C7" s="109"/>
      <c r="D7" s="109"/>
      <c r="E7" s="109"/>
      <c r="F7" s="109"/>
      <c r="G7" s="109"/>
      <c r="H7" s="109"/>
      <c r="I7" s="109"/>
      <c r="J7" s="110"/>
      <c r="K7" s="4">
        <f>AVERAGE(K8:K12)</f>
        <v>0</v>
      </c>
      <c r="L7" s="8"/>
      <c r="O7" s="60" t="s">
        <v>0</v>
      </c>
      <c r="P7" s="1" t="s">
        <v>170</v>
      </c>
    </row>
    <row r="8" spans="2:16" x14ac:dyDescent="0.25">
      <c r="B8" s="59" t="s">
        <v>129</v>
      </c>
      <c r="C8" s="1" t="s">
        <v>1</v>
      </c>
      <c r="D8" s="1">
        <f>IF(C8="Listo",100,IF(C8="En proceso",50,IF(C8="Pendiente",0," ")))</f>
        <v>0</v>
      </c>
      <c r="E8" s="1" t="s">
        <v>1</v>
      </c>
      <c r="F8" s="1">
        <f>IF(E8="Listo",100,IF(E8="En proceso",50,IF(E8="Pendiente",0," ")))</f>
        <v>0</v>
      </c>
      <c r="G8" s="1" t="s">
        <v>1</v>
      </c>
      <c r="H8" s="1">
        <f>IF(G8="Listo",100,IF(G8="En proceso",50,IF(G8="Pendiente",0," ")))</f>
        <v>0</v>
      </c>
      <c r="I8" s="1" t="s">
        <v>1</v>
      </c>
      <c r="J8" s="1">
        <f>IF(I8="Listo",100,IF(I8="Iniciando",33.3,IF(I8="Avanzado",66.67,IF(I8="Pendiente",0," "))))</f>
        <v>0</v>
      </c>
      <c r="K8" s="3">
        <f t="shared" ref="K8:K67" si="0">AVERAGE(D8,F8,H8,J8)</f>
        <v>0</v>
      </c>
      <c r="L8" s="8"/>
      <c r="O8" s="60" t="s">
        <v>1</v>
      </c>
      <c r="P8" s="1" t="s">
        <v>171</v>
      </c>
    </row>
    <row r="9" spans="2:16" x14ac:dyDescent="0.25">
      <c r="B9" s="59" t="s">
        <v>130</v>
      </c>
      <c r="C9" s="1" t="s">
        <v>1</v>
      </c>
      <c r="D9" s="1">
        <f t="shared" ref="D9:D12" si="1">IF(C9="Listo",100,IF(C9="En proceso",50,IF(C9="Pendiente",0," ")))</f>
        <v>0</v>
      </c>
      <c r="E9" s="1" t="s">
        <v>1</v>
      </c>
      <c r="F9" s="1">
        <f t="shared" ref="F9:F12" si="2">IF(E9="Listo",100,IF(E9="En proceso",50,IF(E9="Pendiente",0," ")))</f>
        <v>0</v>
      </c>
      <c r="G9" s="1" t="s">
        <v>1</v>
      </c>
      <c r="H9" s="1">
        <f t="shared" ref="H9:H12" si="3">IF(G9="Listo",100,IF(G9="En proceso",50,IF(G9="Pendiente",0," ")))</f>
        <v>0</v>
      </c>
      <c r="I9" s="1" t="s">
        <v>1</v>
      </c>
      <c r="J9" s="1">
        <f t="shared" ref="J9:J67" si="4">IF(I9="Listo",100,IF(I9="Iniciando",33.3,IF(I9="Avanzado",66.67,IF(I9="Pendiente",0," "))))</f>
        <v>0</v>
      </c>
      <c r="K9" s="3">
        <f t="shared" si="0"/>
        <v>0</v>
      </c>
      <c r="L9" s="8"/>
      <c r="O9" s="60" t="s">
        <v>128</v>
      </c>
      <c r="P9" s="1" t="s">
        <v>1</v>
      </c>
    </row>
    <row r="10" spans="2:16" x14ac:dyDescent="0.25">
      <c r="B10" s="59" t="s">
        <v>131</v>
      </c>
      <c r="C10" s="1" t="s">
        <v>1</v>
      </c>
      <c r="D10" s="1">
        <f t="shared" si="1"/>
        <v>0</v>
      </c>
      <c r="E10" s="1" t="s">
        <v>1</v>
      </c>
      <c r="F10" s="1">
        <f t="shared" si="2"/>
        <v>0</v>
      </c>
      <c r="G10" s="1" t="s">
        <v>1</v>
      </c>
      <c r="H10" s="1">
        <f t="shared" si="3"/>
        <v>0</v>
      </c>
      <c r="I10" s="1" t="s">
        <v>1</v>
      </c>
      <c r="J10" s="1">
        <f t="shared" si="4"/>
        <v>0</v>
      </c>
      <c r="K10" s="3">
        <f t="shared" si="0"/>
        <v>0</v>
      </c>
      <c r="L10" s="8"/>
      <c r="O10" s="48"/>
      <c r="P10" s="60" t="s">
        <v>128</v>
      </c>
    </row>
    <row r="11" spans="2:16" x14ac:dyDescent="0.25">
      <c r="B11" s="59" t="s">
        <v>132</v>
      </c>
      <c r="C11" s="1" t="s">
        <v>1</v>
      </c>
      <c r="D11" s="1">
        <f t="shared" si="1"/>
        <v>0</v>
      </c>
      <c r="E11" s="1" t="s">
        <v>1</v>
      </c>
      <c r="F11" s="1">
        <f t="shared" si="2"/>
        <v>0</v>
      </c>
      <c r="G11" s="1" t="s">
        <v>1</v>
      </c>
      <c r="H11" s="1">
        <f t="shared" si="3"/>
        <v>0</v>
      </c>
      <c r="I11" s="1" t="s">
        <v>1</v>
      </c>
      <c r="J11" s="1">
        <f t="shared" si="4"/>
        <v>0</v>
      </c>
      <c r="K11" s="3">
        <f t="shared" si="0"/>
        <v>0</v>
      </c>
      <c r="L11" s="8"/>
    </row>
    <row r="12" spans="2:16" x14ac:dyDescent="0.25">
      <c r="B12" s="59" t="s">
        <v>133</v>
      </c>
      <c r="C12" s="1" t="s">
        <v>1</v>
      </c>
      <c r="D12" s="1">
        <f t="shared" si="1"/>
        <v>0</v>
      </c>
      <c r="E12" s="1" t="s">
        <v>1</v>
      </c>
      <c r="F12" s="1">
        <f t="shared" si="2"/>
        <v>0</v>
      </c>
      <c r="G12" s="1" t="s">
        <v>1</v>
      </c>
      <c r="H12" s="1">
        <f t="shared" si="3"/>
        <v>0</v>
      </c>
      <c r="I12" s="1" t="s">
        <v>1</v>
      </c>
      <c r="J12" s="1">
        <f t="shared" si="4"/>
        <v>0</v>
      </c>
      <c r="K12" s="3">
        <f t="shared" si="0"/>
        <v>0</v>
      </c>
      <c r="L12" s="8"/>
    </row>
    <row r="13" spans="2:16" ht="21.75" customHeight="1" x14ac:dyDescent="0.25">
      <c r="B13" s="108" t="s">
        <v>24</v>
      </c>
      <c r="C13" s="109"/>
      <c r="D13" s="109"/>
      <c r="E13" s="109"/>
      <c r="F13" s="109"/>
      <c r="G13" s="109"/>
      <c r="H13" s="109"/>
      <c r="I13" s="109"/>
      <c r="J13" s="110"/>
      <c r="K13" s="5">
        <f>AVERAGE(K14:K16)</f>
        <v>0</v>
      </c>
      <c r="L13" s="8"/>
    </row>
    <row r="14" spans="2:16" ht="30" x14ac:dyDescent="0.25">
      <c r="B14" s="59" t="s">
        <v>25</v>
      </c>
      <c r="C14" s="1" t="s">
        <v>1</v>
      </c>
      <c r="D14" s="1">
        <f>IF(C14="Listo",100,IF(C14="En proceso",50,IF(C14="Pendiente",0," ")))</f>
        <v>0</v>
      </c>
      <c r="E14" s="1" t="s">
        <v>1</v>
      </c>
      <c r="F14" s="1">
        <f>IF(E14="Listo",100,IF(E14="En proceso",50,IF(E14="Pendiente",0," ")))</f>
        <v>0</v>
      </c>
      <c r="G14" s="1" t="s">
        <v>1</v>
      </c>
      <c r="H14" s="1">
        <f>IF(G14="Listo",100,IF(G14="En proceso",50,IF(G14="Pendiente",0," ")))</f>
        <v>0</v>
      </c>
      <c r="I14" s="1" t="s">
        <v>1</v>
      </c>
      <c r="J14" s="1">
        <f t="shared" si="4"/>
        <v>0</v>
      </c>
      <c r="K14" s="3">
        <f t="shared" si="0"/>
        <v>0</v>
      </c>
      <c r="L14" s="8"/>
    </row>
    <row r="15" spans="2:16" x14ac:dyDescent="0.25">
      <c r="B15" s="59" t="s">
        <v>28</v>
      </c>
      <c r="C15" s="1" t="s">
        <v>1</v>
      </c>
      <c r="D15" s="1">
        <f t="shared" ref="D15:D16" si="5">IF(C15="Listo",100,IF(C15="En proceso",50,IF(C15="Pendiente",0," ")))</f>
        <v>0</v>
      </c>
      <c r="E15" s="1" t="s">
        <v>1</v>
      </c>
      <c r="F15" s="1">
        <f t="shared" ref="F15:F16" si="6">IF(E15="Listo",100,IF(E15="En proceso",50,IF(E15="Pendiente",0," ")))</f>
        <v>0</v>
      </c>
      <c r="G15" s="1" t="s">
        <v>1</v>
      </c>
      <c r="H15" s="1">
        <f t="shared" ref="H15:H16" si="7">IF(G15="Listo",100,IF(G15="En proceso",50,IF(G15="Pendiente",0," ")))</f>
        <v>0</v>
      </c>
      <c r="I15" s="1" t="s">
        <v>1</v>
      </c>
      <c r="J15" s="1">
        <f t="shared" si="4"/>
        <v>0</v>
      </c>
      <c r="K15" s="3">
        <f t="shared" si="0"/>
        <v>0</v>
      </c>
      <c r="L15" s="8"/>
    </row>
    <row r="16" spans="2:16" x14ac:dyDescent="0.25">
      <c r="B16" s="59" t="s">
        <v>134</v>
      </c>
      <c r="C16" s="1" t="s">
        <v>1</v>
      </c>
      <c r="D16" s="1">
        <f t="shared" si="5"/>
        <v>0</v>
      </c>
      <c r="E16" s="1" t="s">
        <v>1</v>
      </c>
      <c r="F16" s="1">
        <f t="shared" si="6"/>
        <v>0</v>
      </c>
      <c r="G16" s="1" t="s">
        <v>1</v>
      </c>
      <c r="H16" s="1">
        <f t="shared" si="7"/>
        <v>0</v>
      </c>
      <c r="I16" s="1" t="s">
        <v>1</v>
      </c>
      <c r="J16" s="1">
        <f t="shared" si="4"/>
        <v>0</v>
      </c>
      <c r="K16" s="3">
        <f t="shared" si="0"/>
        <v>0</v>
      </c>
      <c r="L16" s="8"/>
    </row>
    <row r="17" spans="2:12" ht="21" customHeight="1" x14ac:dyDescent="0.25">
      <c r="B17" s="108" t="s">
        <v>32</v>
      </c>
      <c r="C17" s="109"/>
      <c r="D17" s="109"/>
      <c r="E17" s="109"/>
      <c r="F17" s="109"/>
      <c r="G17" s="109"/>
      <c r="H17" s="109"/>
      <c r="I17" s="109"/>
      <c r="J17" s="110"/>
      <c r="K17" s="5">
        <f>AVERAGE(K18:K23)</f>
        <v>0</v>
      </c>
      <c r="L17" s="8"/>
    </row>
    <row r="18" spans="2:12" x14ac:dyDescent="0.25">
      <c r="B18" s="59" t="s">
        <v>34</v>
      </c>
      <c r="C18" s="1" t="s">
        <v>1</v>
      </c>
      <c r="D18" s="1">
        <f>IF(C18="Listo",100,IF(C18="En proceso",50,IF(C18="Pendiente",0," ")))</f>
        <v>0</v>
      </c>
      <c r="E18" s="1" t="s">
        <v>1</v>
      </c>
      <c r="F18" s="1">
        <f>IF(E18="Listo",100,IF(E18="En proceso",50,IF(E18="Pendiente",0," ")))</f>
        <v>0</v>
      </c>
      <c r="G18" s="1" t="s">
        <v>1</v>
      </c>
      <c r="H18" s="1">
        <f>IF(G18="Listo",100,IF(G18="En proceso",50,IF(G18="Pendiente",0," ")))</f>
        <v>0</v>
      </c>
      <c r="I18" s="1" t="s">
        <v>1</v>
      </c>
      <c r="J18" s="1">
        <f t="shared" si="4"/>
        <v>0</v>
      </c>
      <c r="K18" s="3">
        <f t="shared" si="0"/>
        <v>0</v>
      </c>
      <c r="L18" s="8"/>
    </row>
    <row r="19" spans="2:12" ht="30" x14ac:dyDescent="0.25">
      <c r="B19" s="59" t="s">
        <v>35</v>
      </c>
      <c r="C19" s="1" t="s">
        <v>1</v>
      </c>
      <c r="D19" s="1">
        <f t="shared" ref="D19:D23" si="8">IF(C19="Listo",100,IF(C19="En proceso",50,IF(C19="Pendiente",0," ")))</f>
        <v>0</v>
      </c>
      <c r="E19" s="1" t="s">
        <v>1</v>
      </c>
      <c r="F19" s="1">
        <f t="shared" ref="F19:F23" si="9">IF(E19="Listo",100,IF(E19="En proceso",50,IF(E19="Pendiente",0," ")))</f>
        <v>0</v>
      </c>
      <c r="G19" s="1" t="s">
        <v>1</v>
      </c>
      <c r="H19" s="1">
        <f t="shared" ref="H19:H23" si="10">IF(G19="Listo",100,IF(G19="En proceso",50,IF(G19="Pendiente",0," ")))</f>
        <v>0</v>
      </c>
      <c r="I19" s="1" t="s">
        <v>1</v>
      </c>
      <c r="J19" s="1">
        <f t="shared" si="4"/>
        <v>0</v>
      </c>
      <c r="K19" s="3">
        <f t="shared" si="0"/>
        <v>0</v>
      </c>
      <c r="L19" s="8"/>
    </row>
    <row r="20" spans="2:12" x14ac:dyDescent="0.25">
      <c r="B20" s="59" t="s">
        <v>135</v>
      </c>
      <c r="C20" s="1" t="s">
        <v>1</v>
      </c>
      <c r="D20" s="1">
        <f t="shared" si="8"/>
        <v>0</v>
      </c>
      <c r="E20" s="1" t="s">
        <v>1</v>
      </c>
      <c r="F20" s="1">
        <f t="shared" si="9"/>
        <v>0</v>
      </c>
      <c r="G20" s="1" t="s">
        <v>1</v>
      </c>
      <c r="H20" s="1">
        <f t="shared" si="10"/>
        <v>0</v>
      </c>
      <c r="I20" s="1" t="s">
        <v>1</v>
      </c>
      <c r="J20" s="1">
        <f t="shared" si="4"/>
        <v>0</v>
      </c>
      <c r="K20" s="3">
        <f t="shared" si="0"/>
        <v>0</v>
      </c>
      <c r="L20" s="8"/>
    </row>
    <row r="21" spans="2:12" x14ac:dyDescent="0.25">
      <c r="B21" s="59" t="s">
        <v>136</v>
      </c>
      <c r="C21" s="1" t="s">
        <v>1</v>
      </c>
      <c r="D21" s="1">
        <f t="shared" si="8"/>
        <v>0</v>
      </c>
      <c r="E21" s="1" t="s">
        <v>1</v>
      </c>
      <c r="F21" s="1">
        <f t="shared" si="9"/>
        <v>0</v>
      </c>
      <c r="G21" s="1" t="s">
        <v>1</v>
      </c>
      <c r="H21" s="1">
        <f t="shared" si="10"/>
        <v>0</v>
      </c>
      <c r="I21" s="1" t="s">
        <v>1</v>
      </c>
      <c r="J21" s="1">
        <f t="shared" si="4"/>
        <v>0</v>
      </c>
      <c r="K21" s="3">
        <f t="shared" si="0"/>
        <v>0</v>
      </c>
      <c r="L21" s="8"/>
    </row>
    <row r="22" spans="2:12" ht="30" x14ac:dyDescent="0.25">
      <c r="B22" s="59" t="s">
        <v>137</v>
      </c>
      <c r="C22" s="1" t="s">
        <v>1</v>
      </c>
      <c r="D22" s="1">
        <f t="shared" si="8"/>
        <v>0</v>
      </c>
      <c r="E22" s="1" t="s">
        <v>1</v>
      </c>
      <c r="F22" s="1">
        <f t="shared" si="9"/>
        <v>0</v>
      </c>
      <c r="G22" s="1" t="s">
        <v>1</v>
      </c>
      <c r="H22" s="1">
        <f t="shared" si="10"/>
        <v>0</v>
      </c>
      <c r="I22" s="1" t="s">
        <v>1</v>
      </c>
      <c r="J22" s="1">
        <f t="shared" si="4"/>
        <v>0</v>
      </c>
      <c r="K22" s="3">
        <f t="shared" si="0"/>
        <v>0</v>
      </c>
      <c r="L22" s="8"/>
    </row>
    <row r="23" spans="2:12" ht="30" x14ac:dyDescent="0.25">
      <c r="B23" s="59" t="s">
        <v>138</v>
      </c>
      <c r="C23" s="1" t="s">
        <v>1</v>
      </c>
      <c r="D23" s="1">
        <f t="shared" si="8"/>
        <v>0</v>
      </c>
      <c r="E23" s="1" t="s">
        <v>1</v>
      </c>
      <c r="F23" s="1">
        <f t="shared" si="9"/>
        <v>0</v>
      </c>
      <c r="G23" s="1" t="s">
        <v>1</v>
      </c>
      <c r="H23" s="1">
        <f t="shared" si="10"/>
        <v>0</v>
      </c>
      <c r="I23" s="1" t="s">
        <v>1</v>
      </c>
      <c r="J23" s="1">
        <f t="shared" si="4"/>
        <v>0</v>
      </c>
      <c r="K23" s="3">
        <f t="shared" si="0"/>
        <v>0</v>
      </c>
      <c r="L23" s="8"/>
    </row>
    <row r="24" spans="2:12" ht="23.25" customHeight="1" x14ac:dyDescent="0.25">
      <c r="B24" s="108" t="s">
        <v>43</v>
      </c>
      <c r="C24" s="109"/>
      <c r="D24" s="109"/>
      <c r="E24" s="109"/>
      <c r="F24" s="109"/>
      <c r="G24" s="109"/>
      <c r="H24" s="109"/>
      <c r="I24" s="109"/>
      <c r="J24" s="110"/>
      <c r="K24" s="5">
        <f>AVERAGE(K25:K33)</f>
        <v>0</v>
      </c>
      <c r="L24" s="8"/>
    </row>
    <row r="25" spans="2:12" x14ac:dyDescent="0.25">
      <c r="B25" s="59" t="s">
        <v>44</v>
      </c>
      <c r="C25" s="1" t="s">
        <v>1</v>
      </c>
      <c r="D25" s="1">
        <f>IF(C25="Listo",100,IF(C25="En proceso",50,IF(C25="Pendiente",0," ")))</f>
        <v>0</v>
      </c>
      <c r="E25" s="1" t="s">
        <v>1</v>
      </c>
      <c r="F25" s="1">
        <f>IF(E25="Listo",100,IF(E25="En proceso",50,IF(E25="Pendiente",0," ")))</f>
        <v>0</v>
      </c>
      <c r="G25" s="1" t="s">
        <v>1</v>
      </c>
      <c r="H25" s="1">
        <f>IF(G25="Listo",100,IF(G25="En proceso",50,IF(G25="Pendiente",0," ")))</f>
        <v>0</v>
      </c>
      <c r="I25" s="1" t="s">
        <v>1</v>
      </c>
      <c r="J25" s="1">
        <f t="shared" si="4"/>
        <v>0</v>
      </c>
      <c r="K25" s="3">
        <f t="shared" si="0"/>
        <v>0</v>
      </c>
      <c r="L25" s="8"/>
    </row>
    <row r="26" spans="2:12" x14ac:dyDescent="0.25">
      <c r="B26" s="59" t="s">
        <v>51</v>
      </c>
      <c r="C26" s="1" t="s">
        <v>1</v>
      </c>
      <c r="D26" s="1">
        <f t="shared" ref="D26:F33" si="11">IF(C26="Listo",100,IF(C26="En proceso",50,IF(C26="Pendiente",0," ")))</f>
        <v>0</v>
      </c>
      <c r="E26" s="1" t="s">
        <v>1</v>
      </c>
      <c r="F26" s="1">
        <f t="shared" si="11"/>
        <v>0</v>
      </c>
      <c r="G26" s="1" t="s">
        <v>1</v>
      </c>
      <c r="H26" s="1">
        <f t="shared" ref="H26" si="12">IF(G26="Listo",100,IF(G26="En proceso",50,IF(G26="Pendiente",0," ")))</f>
        <v>0</v>
      </c>
      <c r="I26" s="1" t="s">
        <v>1</v>
      </c>
      <c r="J26" s="1">
        <f t="shared" si="4"/>
        <v>0</v>
      </c>
      <c r="K26" s="3">
        <f t="shared" si="0"/>
        <v>0</v>
      </c>
      <c r="L26" s="8"/>
    </row>
    <row r="27" spans="2:12" x14ac:dyDescent="0.25">
      <c r="B27" s="59" t="s">
        <v>139</v>
      </c>
      <c r="C27" s="1" t="s">
        <v>1</v>
      </c>
      <c r="D27" s="1">
        <f t="shared" si="11"/>
        <v>0</v>
      </c>
      <c r="E27" s="1" t="s">
        <v>1</v>
      </c>
      <c r="F27" s="1">
        <f t="shared" si="11"/>
        <v>0</v>
      </c>
      <c r="G27" s="1" t="s">
        <v>1</v>
      </c>
      <c r="H27" s="1">
        <f t="shared" ref="H27" si="13">IF(G27="Listo",100,IF(G27="En proceso",50,IF(G27="Pendiente",0," ")))</f>
        <v>0</v>
      </c>
      <c r="I27" s="1" t="s">
        <v>1</v>
      </c>
      <c r="J27" s="1">
        <f t="shared" si="4"/>
        <v>0</v>
      </c>
      <c r="K27" s="3">
        <f t="shared" si="0"/>
        <v>0</v>
      </c>
      <c r="L27" s="8"/>
    </row>
    <row r="28" spans="2:12" x14ac:dyDescent="0.25">
      <c r="B28" s="59" t="s">
        <v>54</v>
      </c>
      <c r="C28" s="1" t="s">
        <v>1</v>
      </c>
      <c r="D28" s="1">
        <f t="shared" si="11"/>
        <v>0</v>
      </c>
      <c r="E28" s="1" t="s">
        <v>1</v>
      </c>
      <c r="F28" s="1">
        <f t="shared" si="11"/>
        <v>0</v>
      </c>
      <c r="G28" s="1" t="s">
        <v>1</v>
      </c>
      <c r="H28" s="1">
        <f t="shared" ref="H28" si="14">IF(G28="Listo",100,IF(G28="En proceso",50,IF(G28="Pendiente",0," ")))</f>
        <v>0</v>
      </c>
      <c r="I28" s="1" t="s">
        <v>1</v>
      </c>
      <c r="J28" s="1">
        <f t="shared" si="4"/>
        <v>0</v>
      </c>
      <c r="K28" s="3">
        <f t="shared" si="0"/>
        <v>0</v>
      </c>
      <c r="L28" s="8"/>
    </row>
    <row r="29" spans="2:12" ht="30" x14ac:dyDescent="0.25">
      <c r="B29" s="59" t="s">
        <v>55</v>
      </c>
      <c r="C29" s="1" t="s">
        <v>1</v>
      </c>
      <c r="D29" s="1">
        <f t="shared" si="11"/>
        <v>0</v>
      </c>
      <c r="E29" s="1" t="s">
        <v>1</v>
      </c>
      <c r="F29" s="1">
        <f t="shared" si="11"/>
        <v>0</v>
      </c>
      <c r="G29" s="1" t="s">
        <v>1</v>
      </c>
      <c r="H29" s="1">
        <f t="shared" ref="H29" si="15">IF(G29="Listo",100,IF(G29="En proceso",50,IF(G29="Pendiente",0," ")))</f>
        <v>0</v>
      </c>
      <c r="I29" s="1" t="s">
        <v>1</v>
      </c>
      <c r="J29" s="1">
        <f t="shared" si="4"/>
        <v>0</v>
      </c>
      <c r="K29" s="3">
        <f t="shared" si="0"/>
        <v>0</v>
      </c>
      <c r="L29" s="8"/>
    </row>
    <row r="30" spans="2:12" ht="30" x14ac:dyDescent="0.25">
      <c r="B30" s="59" t="s">
        <v>56</v>
      </c>
      <c r="C30" s="1" t="s">
        <v>1</v>
      </c>
      <c r="D30" s="1">
        <f t="shared" si="11"/>
        <v>0</v>
      </c>
      <c r="E30" s="1" t="s">
        <v>1</v>
      </c>
      <c r="F30" s="1">
        <f t="shared" si="11"/>
        <v>0</v>
      </c>
      <c r="G30" s="1" t="s">
        <v>1</v>
      </c>
      <c r="H30" s="1">
        <f t="shared" ref="H30" si="16">IF(G30="Listo",100,IF(G30="En proceso",50,IF(G30="Pendiente",0," ")))</f>
        <v>0</v>
      </c>
      <c r="I30" s="1" t="s">
        <v>1</v>
      </c>
      <c r="J30" s="1">
        <f t="shared" si="4"/>
        <v>0</v>
      </c>
      <c r="K30" s="3">
        <f t="shared" si="0"/>
        <v>0</v>
      </c>
      <c r="L30" s="8"/>
    </row>
    <row r="31" spans="2:12" x14ac:dyDescent="0.25">
      <c r="B31" s="59" t="s">
        <v>140</v>
      </c>
      <c r="C31" s="1" t="s">
        <v>1</v>
      </c>
      <c r="D31" s="1">
        <f>IF(C31="Listo",100,IF(C31="En proceso",50,IF(C31="Pendiente",0," ")))</f>
        <v>0</v>
      </c>
      <c r="E31" s="1" t="s">
        <v>1</v>
      </c>
      <c r="F31" s="1">
        <f>IF(E31="Listo",100,IF(E31="En proceso",50,IF(E31="Pendiente",0," ")))</f>
        <v>0</v>
      </c>
      <c r="G31" s="1" t="s">
        <v>1</v>
      </c>
      <c r="H31" s="1">
        <f>IF(G31="Listo",100,IF(G31="En proceso",50,IF(G31="Pendiente",0," ")))</f>
        <v>0</v>
      </c>
      <c r="I31" s="1" t="s">
        <v>1</v>
      </c>
      <c r="J31" s="1">
        <f t="shared" si="4"/>
        <v>0</v>
      </c>
      <c r="K31" s="3">
        <f t="shared" si="0"/>
        <v>0</v>
      </c>
      <c r="L31" s="8"/>
    </row>
    <row r="32" spans="2:12" ht="30" x14ac:dyDescent="0.25">
      <c r="B32" s="59" t="s">
        <v>112</v>
      </c>
      <c r="C32" s="1" t="s">
        <v>1</v>
      </c>
      <c r="D32" s="1">
        <f t="shared" si="11"/>
        <v>0</v>
      </c>
      <c r="E32" s="1" t="s">
        <v>1</v>
      </c>
      <c r="F32" s="1">
        <f t="shared" si="11"/>
        <v>0</v>
      </c>
      <c r="G32" s="1" t="s">
        <v>1</v>
      </c>
      <c r="H32" s="1">
        <f t="shared" ref="H32" si="17">IF(G32="Listo",100,IF(G32="En proceso",50,IF(G32="Pendiente",0," ")))</f>
        <v>0</v>
      </c>
      <c r="I32" s="1" t="s">
        <v>1</v>
      </c>
      <c r="J32" s="1">
        <f t="shared" si="4"/>
        <v>0</v>
      </c>
      <c r="K32" s="3">
        <f t="shared" si="0"/>
        <v>0</v>
      </c>
      <c r="L32" s="8"/>
    </row>
    <row r="33" spans="2:12" ht="30" x14ac:dyDescent="0.25">
      <c r="B33" s="59" t="s">
        <v>141</v>
      </c>
      <c r="C33" s="1" t="s">
        <v>1</v>
      </c>
      <c r="D33" s="1">
        <f t="shared" si="11"/>
        <v>0</v>
      </c>
      <c r="E33" s="1" t="s">
        <v>1</v>
      </c>
      <c r="F33" s="1">
        <f t="shared" si="11"/>
        <v>0</v>
      </c>
      <c r="G33" s="1" t="s">
        <v>1</v>
      </c>
      <c r="H33" s="1">
        <f t="shared" ref="H33" si="18">IF(G33="Listo",100,IF(G33="En proceso",50,IF(G33="Pendiente",0," ")))</f>
        <v>0</v>
      </c>
      <c r="I33" s="1" t="s">
        <v>1</v>
      </c>
      <c r="J33" s="1">
        <f t="shared" si="4"/>
        <v>0</v>
      </c>
      <c r="K33" s="3">
        <f t="shared" si="0"/>
        <v>0</v>
      </c>
      <c r="L33" s="8"/>
    </row>
    <row r="34" spans="2:12" ht="24" customHeight="1" x14ac:dyDescent="0.25">
      <c r="B34" s="108" t="s">
        <v>58</v>
      </c>
      <c r="C34" s="109"/>
      <c r="D34" s="109"/>
      <c r="E34" s="109"/>
      <c r="F34" s="109"/>
      <c r="G34" s="109"/>
      <c r="H34" s="109"/>
      <c r="I34" s="109"/>
      <c r="J34" s="110"/>
      <c r="K34" s="5">
        <f>AVERAGE(K35:K57)</f>
        <v>0</v>
      </c>
      <c r="L34" s="8"/>
    </row>
    <row r="35" spans="2:12" ht="45" x14ac:dyDescent="0.25">
      <c r="B35" s="59" t="s">
        <v>142</v>
      </c>
      <c r="C35" s="1" t="s">
        <v>1</v>
      </c>
      <c r="D35" s="1">
        <f>IF(C35="Listo",100,IF(C35="En proceso",50,IF(C35="Pendiente",0," ")))</f>
        <v>0</v>
      </c>
      <c r="E35" s="1" t="s">
        <v>1</v>
      </c>
      <c r="F35" s="1">
        <f>IF(E35="Listo",100,IF(E35="En proceso",50,IF(E35="Pendiente",0," ")))</f>
        <v>0</v>
      </c>
      <c r="G35" s="1" t="s">
        <v>1</v>
      </c>
      <c r="H35" s="1">
        <f>IF(G35="Listo",100,IF(G35="En proceso",50,IF(G35="Pendiente",0," ")))</f>
        <v>0</v>
      </c>
      <c r="I35" s="1" t="s">
        <v>1</v>
      </c>
      <c r="J35" s="1">
        <f t="shared" si="4"/>
        <v>0</v>
      </c>
      <c r="K35" s="3">
        <f t="shared" si="0"/>
        <v>0</v>
      </c>
      <c r="L35" s="8"/>
    </row>
    <row r="36" spans="2:12" x14ac:dyDescent="0.25">
      <c r="B36" s="59" t="s">
        <v>143</v>
      </c>
      <c r="C36" s="1" t="s">
        <v>1</v>
      </c>
      <c r="D36" s="1">
        <f t="shared" ref="D36:F36" si="19">IF(C36="Listo",100,IF(C36="En proceso",50,IF(C36="Pendiente",0," ")))</f>
        <v>0</v>
      </c>
      <c r="E36" s="1" t="s">
        <v>1</v>
      </c>
      <c r="F36" s="1">
        <f t="shared" si="19"/>
        <v>0</v>
      </c>
      <c r="G36" s="1" t="s">
        <v>1</v>
      </c>
      <c r="H36" s="1">
        <f t="shared" ref="H36" si="20">IF(G36="Listo",100,IF(G36="En proceso",50,IF(G36="Pendiente",0," ")))</f>
        <v>0</v>
      </c>
      <c r="I36" s="1" t="s">
        <v>1</v>
      </c>
      <c r="J36" s="1">
        <f t="shared" si="4"/>
        <v>0</v>
      </c>
      <c r="K36" s="3">
        <f t="shared" si="0"/>
        <v>0</v>
      </c>
      <c r="L36" s="8"/>
    </row>
    <row r="37" spans="2:12" ht="30" x14ac:dyDescent="0.25">
      <c r="B37" s="59" t="s">
        <v>148</v>
      </c>
      <c r="C37" s="1" t="s">
        <v>1</v>
      </c>
      <c r="D37" s="1">
        <f t="shared" ref="D37:F37" si="21">IF(C37="Listo",100,IF(C37="En proceso",50,IF(C37="Pendiente",0," ")))</f>
        <v>0</v>
      </c>
      <c r="E37" s="1" t="s">
        <v>1</v>
      </c>
      <c r="F37" s="1">
        <f t="shared" si="21"/>
        <v>0</v>
      </c>
      <c r="G37" s="1" t="s">
        <v>1</v>
      </c>
      <c r="H37" s="1">
        <f t="shared" ref="H37" si="22">IF(G37="Listo",100,IF(G37="En proceso",50,IF(G37="Pendiente",0," ")))</f>
        <v>0</v>
      </c>
      <c r="I37" s="1" t="s">
        <v>1</v>
      </c>
      <c r="J37" s="1">
        <f t="shared" si="4"/>
        <v>0</v>
      </c>
      <c r="K37" s="3">
        <f t="shared" si="0"/>
        <v>0</v>
      </c>
      <c r="L37" s="8"/>
    </row>
    <row r="38" spans="2:12" ht="45" x14ac:dyDescent="0.25">
      <c r="B38" s="59" t="s">
        <v>149</v>
      </c>
      <c r="C38" s="1" t="s">
        <v>1</v>
      </c>
      <c r="D38" s="1">
        <f t="shared" ref="D38:F38" si="23">IF(C38="Listo",100,IF(C38="En proceso",50,IF(C38="Pendiente",0," ")))</f>
        <v>0</v>
      </c>
      <c r="E38" s="1" t="s">
        <v>1</v>
      </c>
      <c r="F38" s="1">
        <f t="shared" si="23"/>
        <v>0</v>
      </c>
      <c r="G38" s="1" t="s">
        <v>1</v>
      </c>
      <c r="H38" s="1">
        <f t="shared" ref="H38" si="24">IF(G38="Listo",100,IF(G38="En proceso",50,IF(G38="Pendiente",0," ")))</f>
        <v>0</v>
      </c>
      <c r="I38" s="1" t="s">
        <v>1</v>
      </c>
      <c r="J38" s="1">
        <f t="shared" si="4"/>
        <v>0</v>
      </c>
      <c r="K38" s="3">
        <f t="shared" si="0"/>
        <v>0</v>
      </c>
      <c r="L38" s="8"/>
    </row>
    <row r="39" spans="2:12" ht="30" x14ac:dyDescent="0.25">
      <c r="B39" s="59" t="s">
        <v>150</v>
      </c>
      <c r="C39" s="1" t="s">
        <v>1</v>
      </c>
      <c r="D39" s="1">
        <f t="shared" ref="D39:F39" si="25">IF(C39="Listo",100,IF(C39="En proceso",50,IF(C39="Pendiente",0," ")))</f>
        <v>0</v>
      </c>
      <c r="E39" s="1" t="s">
        <v>1</v>
      </c>
      <c r="F39" s="1">
        <f t="shared" si="25"/>
        <v>0</v>
      </c>
      <c r="G39" s="1" t="s">
        <v>1</v>
      </c>
      <c r="H39" s="1">
        <f t="shared" ref="H39" si="26">IF(G39="Listo",100,IF(G39="En proceso",50,IF(G39="Pendiente",0," ")))</f>
        <v>0</v>
      </c>
      <c r="I39" s="1" t="s">
        <v>1</v>
      </c>
      <c r="J39" s="1">
        <f t="shared" si="4"/>
        <v>0</v>
      </c>
      <c r="K39" s="3">
        <f t="shared" si="0"/>
        <v>0</v>
      </c>
      <c r="L39" s="8"/>
    </row>
    <row r="40" spans="2:12" ht="30" x14ac:dyDescent="0.25">
      <c r="B40" s="61" t="s">
        <v>151</v>
      </c>
      <c r="C40" s="1" t="s">
        <v>1</v>
      </c>
      <c r="D40" s="1">
        <f t="shared" ref="D40:F40" si="27">IF(C40="Listo",100,IF(C40="En proceso",50,IF(C40="Pendiente",0," ")))</f>
        <v>0</v>
      </c>
      <c r="E40" s="1" t="s">
        <v>1</v>
      </c>
      <c r="F40" s="1">
        <f t="shared" si="27"/>
        <v>0</v>
      </c>
      <c r="G40" s="1" t="s">
        <v>1</v>
      </c>
      <c r="H40" s="1">
        <f t="shared" ref="H40" si="28">IF(G40="Listo",100,IF(G40="En proceso",50,IF(G40="Pendiente",0," ")))</f>
        <v>0</v>
      </c>
      <c r="I40" s="1" t="s">
        <v>1</v>
      </c>
      <c r="J40" s="1">
        <f t="shared" si="4"/>
        <v>0</v>
      </c>
      <c r="K40" s="3">
        <f t="shared" si="0"/>
        <v>0</v>
      </c>
      <c r="L40" s="8"/>
    </row>
    <row r="41" spans="2:12" x14ac:dyDescent="0.25">
      <c r="B41" s="61" t="s">
        <v>152</v>
      </c>
      <c r="C41" s="1" t="s">
        <v>1</v>
      </c>
      <c r="D41" s="1">
        <f>IF(C41="Listo",100,IF(C41="En proceso",50,IF(C41="Pendiente",0," ")))</f>
        <v>0</v>
      </c>
      <c r="E41" s="1" t="s">
        <v>1</v>
      </c>
      <c r="F41" s="1">
        <f>IF(E41="Listo",100,IF(E41="En proceso",50,IF(E41="Pendiente",0," ")))</f>
        <v>0</v>
      </c>
      <c r="G41" s="1" t="s">
        <v>1</v>
      </c>
      <c r="H41" s="1">
        <f>IF(G41="Listo",100,IF(G41="En proceso",50,IF(G41="Pendiente",0," ")))</f>
        <v>0</v>
      </c>
      <c r="I41" s="1" t="s">
        <v>1</v>
      </c>
      <c r="J41" s="1">
        <f t="shared" si="4"/>
        <v>0</v>
      </c>
      <c r="K41" s="3">
        <f t="shared" si="0"/>
        <v>0</v>
      </c>
      <c r="L41" s="8"/>
    </row>
    <row r="42" spans="2:12" ht="30" x14ac:dyDescent="0.25">
      <c r="B42" s="61" t="s">
        <v>153</v>
      </c>
      <c r="C42" s="1" t="s">
        <v>1</v>
      </c>
      <c r="D42" s="1">
        <f t="shared" ref="D42:F42" si="29">IF(C42="Listo",100,IF(C42="En proceso",50,IF(C42="Pendiente",0," ")))</f>
        <v>0</v>
      </c>
      <c r="E42" s="1" t="s">
        <v>1</v>
      </c>
      <c r="F42" s="1">
        <f t="shared" si="29"/>
        <v>0</v>
      </c>
      <c r="G42" s="1" t="s">
        <v>1</v>
      </c>
      <c r="H42" s="1">
        <f t="shared" ref="H42" si="30">IF(G42="Listo",100,IF(G42="En proceso",50,IF(G42="Pendiente",0," ")))</f>
        <v>0</v>
      </c>
      <c r="I42" s="1" t="s">
        <v>1</v>
      </c>
      <c r="J42" s="1">
        <f t="shared" si="4"/>
        <v>0</v>
      </c>
      <c r="K42" s="3">
        <f t="shared" si="0"/>
        <v>0</v>
      </c>
      <c r="L42" s="8"/>
    </row>
    <row r="43" spans="2:12" ht="30" x14ac:dyDescent="0.25">
      <c r="B43" s="61" t="s">
        <v>154</v>
      </c>
      <c r="C43" s="1" t="s">
        <v>1</v>
      </c>
      <c r="D43" s="1">
        <f t="shared" ref="D43:F59" si="31">IF(C43="Listo",100,IF(C43="En proceso",50,IF(C43="Pendiente",0," ")))</f>
        <v>0</v>
      </c>
      <c r="E43" s="1" t="s">
        <v>1</v>
      </c>
      <c r="F43" s="1">
        <f t="shared" si="31"/>
        <v>0</v>
      </c>
      <c r="G43" s="1" t="s">
        <v>1</v>
      </c>
      <c r="H43" s="1">
        <f t="shared" ref="H43" si="32">IF(G43="Listo",100,IF(G43="En proceso",50,IF(G43="Pendiente",0," ")))</f>
        <v>0</v>
      </c>
      <c r="I43" s="1" t="s">
        <v>1</v>
      </c>
      <c r="J43" s="1">
        <f t="shared" si="4"/>
        <v>0</v>
      </c>
      <c r="K43" s="3">
        <f t="shared" si="0"/>
        <v>0</v>
      </c>
      <c r="L43" s="8"/>
    </row>
    <row r="44" spans="2:12" ht="30" x14ac:dyDescent="0.25">
      <c r="B44" s="61" t="s">
        <v>155</v>
      </c>
      <c r="C44" s="1" t="s">
        <v>1</v>
      </c>
      <c r="D44" s="1">
        <f t="shared" si="31"/>
        <v>0</v>
      </c>
      <c r="E44" s="1" t="s">
        <v>1</v>
      </c>
      <c r="F44" s="1">
        <f t="shared" si="31"/>
        <v>0</v>
      </c>
      <c r="G44" s="1" t="s">
        <v>1</v>
      </c>
      <c r="H44" s="1">
        <f t="shared" ref="H44" si="33">IF(G44="Listo",100,IF(G44="En proceso",50,IF(G44="Pendiente",0," ")))</f>
        <v>0</v>
      </c>
      <c r="I44" s="1" t="s">
        <v>1</v>
      </c>
      <c r="J44" s="1">
        <f t="shared" si="4"/>
        <v>0</v>
      </c>
      <c r="K44" s="3">
        <f t="shared" si="0"/>
        <v>0</v>
      </c>
      <c r="L44" s="8"/>
    </row>
    <row r="45" spans="2:12" ht="30" x14ac:dyDescent="0.25">
      <c r="B45" s="61" t="s">
        <v>156</v>
      </c>
      <c r="C45" s="1" t="s">
        <v>1</v>
      </c>
      <c r="D45" s="1">
        <f t="shared" si="31"/>
        <v>0</v>
      </c>
      <c r="E45" s="1" t="s">
        <v>1</v>
      </c>
      <c r="F45" s="1">
        <f t="shared" si="31"/>
        <v>0</v>
      </c>
      <c r="G45" s="1" t="s">
        <v>1</v>
      </c>
      <c r="H45" s="1">
        <f t="shared" ref="H45" si="34">IF(G45="Listo",100,IF(G45="En proceso",50,IF(G45="Pendiente",0," ")))</f>
        <v>0</v>
      </c>
      <c r="I45" s="1" t="s">
        <v>1</v>
      </c>
      <c r="J45" s="1">
        <f t="shared" si="4"/>
        <v>0</v>
      </c>
      <c r="K45" s="3">
        <f t="shared" si="0"/>
        <v>0</v>
      </c>
      <c r="L45" s="8"/>
    </row>
    <row r="46" spans="2:12" ht="30" x14ac:dyDescent="0.25">
      <c r="B46" s="61" t="s">
        <v>157</v>
      </c>
      <c r="C46" s="1" t="s">
        <v>1</v>
      </c>
      <c r="D46" s="1">
        <f t="shared" si="31"/>
        <v>0</v>
      </c>
      <c r="E46" s="1" t="s">
        <v>1</v>
      </c>
      <c r="F46" s="1">
        <f t="shared" si="31"/>
        <v>0</v>
      </c>
      <c r="G46" s="1" t="s">
        <v>1</v>
      </c>
      <c r="H46" s="1">
        <f t="shared" ref="H46" si="35">IF(G46="Listo",100,IF(G46="En proceso",50,IF(G46="Pendiente",0," ")))</f>
        <v>0</v>
      </c>
      <c r="I46" s="1" t="s">
        <v>1</v>
      </c>
      <c r="J46" s="1">
        <f t="shared" si="4"/>
        <v>0</v>
      </c>
      <c r="K46" s="3">
        <f t="shared" si="0"/>
        <v>0</v>
      </c>
      <c r="L46" s="8"/>
    </row>
    <row r="47" spans="2:12" x14ac:dyDescent="0.25">
      <c r="B47" s="61" t="s">
        <v>67</v>
      </c>
      <c r="C47" s="1" t="s">
        <v>1</v>
      </c>
      <c r="D47" s="1">
        <f t="shared" si="31"/>
        <v>0</v>
      </c>
      <c r="E47" s="1" t="s">
        <v>1</v>
      </c>
      <c r="F47" s="1">
        <f t="shared" si="31"/>
        <v>0</v>
      </c>
      <c r="G47" s="1" t="s">
        <v>1</v>
      </c>
      <c r="H47" s="1">
        <f t="shared" ref="H47" si="36">IF(G47="Listo",100,IF(G47="En proceso",50,IF(G47="Pendiente",0," ")))</f>
        <v>0</v>
      </c>
      <c r="I47" s="1" t="s">
        <v>1</v>
      </c>
      <c r="J47" s="1">
        <f t="shared" si="4"/>
        <v>0</v>
      </c>
      <c r="K47" s="3">
        <f t="shared" si="0"/>
        <v>0</v>
      </c>
      <c r="L47" s="8"/>
    </row>
    <row r="48" spans="2:12" ht="30" x14ac:dyDescent="0.25">
      <c r="B48" s="61" t="s">
        <v>68</v>
      </c>
      <c r="C48" s="1" t="s">
        <v>1</v>
      </c>
      <c r="D48" s="1">
        <f t="shared" si="31"/>
        <v>0</v>
      </c>
      <c r="E48" s="1" t="s">
        <v>1</v>
      </c>
      <c r="F48" s="1">
        <f t="shared" si="31"/>
        <v>0</v>
      </c>
      <c r="G48" s="1" t="s">
        <v>1</v>
      </c>
      <c r="H48" s="1">
        <f t="shared" ref="H48" si="37">IF(G48="Listo",100,IF(G48="En proceso",50,IF(G48="Pendiente",0," ")))</f>
        <v>0</v>
      </c>
      <c r="I48" s="1" t="s">
        <v>1</v>
      </c>
      <c r="J48" s="1">
        <f t="shared" si="4"/>
        <v>0</v>
      </c>
      <c r="K48" s="3">
        <f t="shared" si="0"/>
        <v>0</v>
      </c>
      <c r="L48" s="8"/>
    </row>
    <row r="49" spans="2:12" ht="30" x14ac:dyDescent="0.25">
      <c r="B49" s="61" t="s">
        <v>158</v>
      </c>
      <c r="C49" s="1" t="s">
        <v>1</v>
      </c>
      <c r="D49" s="1">
        <f t="shared" si="31"/>
        <v>0</v>
      </c>
      <c r="E49" s="1" t="s">
        <v>1</v>
      </c>
      <c r="F49" s="1">
        <f t="shared" si="31"/>
        <v>0</v>
      </c>
      <c r="G49" s="1" t="s">
        <v>1</v>
      </c>
      <c r="H49" s="1">
        <f t="shared" ref="H49" si="38">IF(G49="Listo",100,IF(G49="En proceso",50,IF(G49="Pendiente",0," ")))</f>
        <v>0</v>
      </c>
      <c r="I49" s="1" t="s">
        <v>1</v>
      </c>
      <c r="J49" s="1">
        <f t="shared" si="4"/>
        <v>0</v>
      </c>
      <c r="K49" s="3">
        <f t="shared" si="0"/>
        <v>0</v>
      </c>
      <c r="L49" s="8"/>
    </row>
    <row r="50" spans="2:12" ht="45" x14ac:dyDescent="0.25">
      <c r="B50" s="61" t="s">
        <v>159</v>
      </c>
      <c r="C50" s="1" t="s">
        <v>1</v>
      </c>
      <c r="D50" s="1">
        <f t="shared" si="31"/>
        <v>0</v>
      </c>
      <c r="E50" s="1" t="s">
        <v>1</v>
      </c>
      <c r="F50" s="1">
        <f t="shared" si="31"/>
        <v>0</v>
      </c>
      <c r="G50" s="1" t="s">
        <v>1</v>
      </c>
      <c r="H50" s="1">
        <f t="shared" ref="H50" si="39">IF(G50="Listo",100,IF(G50="En proceso",50,IF(G50="Pendiente",0," ")))</f>
        <v>0</v>
      </c>
      <c r="I50" s="1" t="s">
        <v>1</v>
      </c>
      <c r="J50" s="1">
        <f t="shared" si="4"/>
        <v>0</v>
      </c>
      <c r="K50" s="3">
        <f t="shared" si="0"/>
        <v>0</v>
      </c>
      <c r="L50" s="8"/>
    </row>
    <row r="51" spans="2:12" ht="30" x14ac:dyDescent="0.25">
      <c r="B51" s="61" t="s">
        <v>72</v>
      </c>
      <c r="C51" s="1" t="s">
        <v>1</v>
      </c>
      <c r="D51" s="1">
        <f t="shared" si="31"/>
        <v>0</v>
      </c>
      <c r="E51" s="1" t="s">
        <v>1</v>
      </c>
      <c r="F51" s="1">
        <f t="shared" si="31"/>
        <v>0</v>
      </c>
      <c r="G51" s="1" t="s">
        <v>1</v>
      </c>
      <c r="H51" s="1">
        <f t="shared" ref="H51" si="40">IF(G51="Listo",100,IF(G51="En proceso",50,IF(G51="Pendiente",0," ")))</f>
        <v>0</v>
      </c>
      <c r="I51" s="1" t="s">
        <v>1</v>
      </c>
      <c r="J51" s="1">
        <f t="shared" si="4"/>
        <v>0</v>
      </c>
      <c r="K51" s="3">
        <f t="shared" si="0"/>
        <v>0</v>
      </c>
      <c r="L51" s="8"/>
    </row>
    <row r="52" spans="2:12" ht="30" x14ac:dyDescent="0.25">
      <c r="B52" s="61" t="s">
        <v>160</v>
      </c>
      <c r="C52" s="1" t="s">
        <v>1</v>
      </c>
      <c r="D52" s="1">
        <f t="shared" si="31"/>
        <v>0</v>
      </c>
      <c r="E52" s="1" t="s">
        <v>1</v>
      </c>
      <c r="F52" s="1">
        <f t="shared" si="31"/>
        <v>0</v>
      </c>
      <c r="G52" s="1" t="s">
        <v>1</v>
      </c>
      <c r="H52" s="1">
        <f t="shared" ref="H52" si="41">IF(G52="Listo",100,IF(G52="En proceso",50,IF(G52="Pendiente",0," ")))</f>
        <v>0</v>
      </c>
      <c r="I52" s="1" t="s">
        <v>1</v>
      </c>
      <c r="J52" s="1">
        <f t="shared" si="4"/>
        <v>0</v>
      </c>
      <c r="K52" s="3">
        <f t="shared" si="0"/>
        <v>0</v>
      </c>
      <c r="L52" s="8"/>
    </row>
    <row r="53" spans="2:12" x14ac:dyDescent="0.25">
      <c r="B53" s="61" t="s">
        <v>74</v>
      </c>
      <c r="C53" s="1" t="s">
        <v>1</v>
      </c>
      <c r="D53" s="1">
        <f t="shared" si="31"/>
        <v>0</v>
      </c>
      <c r="E53" s="1" t="s">
        <v>1</v>
      </c>
      <c r="F53" s="1">
        <f t="shared" si="31"/>
        <v>0</v>
      </c>
      <c r="G53" s="1" t="s">
        <v>1</v>
      </c>
      <c r="H53" s="1">
        <f t="shared" ref="H53" si="42">IF(G53="Listo",100,IF(G53="En proceso",50,IF(G53="Pendiente",0," ")))</f>
        <v>0</v>
      </c>
      <c r="I53" s="1" t="s">
        <v>1</v>
      </c>
      <c r="J53" s="1">
        <f t="shared" si="4"/>
        <v>0</v>
      </c>
      <c r="K53" s="3">
        <f t="shared" si="0"/>
        <v>0</v>
      </c>
      <c r="L53" s="8"/>
    </row>
    <row r="54" spans="2:12" ht="45" x14ac:dyDescent="0.25">
      <c r="B54" s="61" t="s">
        <v>75</v>
      </c>
      <c r="C54" s="1" t="s">
        <v>1</v>
      </c>
      <c r="D54" s="1">
        <f t="shared" si="31"/>
        <v>0</v>
      </c>
      <c r="E54" s="1" t="s">
        <v>1</v>
      </c>
      <c r="F54" s="1">
        <f t="shared" si="31"/>
        <v>0</v>
      </c>
      <c r="G54" s="1" t="s">
        <v>1</v>
      </c>
      <c r="H54" s="1">
        <f t="shared" ref="H54" si="43">IF(G54="Listo",100,IF(G54="En proceso",50,IF(G54="Pendiente",0," ")))</f>
        <v>0</v>
      </c>
      <c r="I54" s="1" t="s">
        <v>1</v>
      </c>
      <c r="J54" s="1">
        <f t="shared" si="4"/>
        <v>0</v>
      </c>
      <c r="K54" s="3">
        <f t="shared" si="0"/>
        <v>0</v>
      </c>
      <c r="L54" s="8"/>
    </row>
    <row r="55" spans="2:12" ht="30" x14ac:dyDescent="0.25">
      <c r="B55" s="61" t="s">
        <v>161</v>
      </c>
      <c r="C55" s="1" t="s">
        <v>1</v>
      </c>
      <c r="D55" s="1">
        <f t="shared" si="31"/>
        <v>0</v>
      </c>
      <c r="E55" s="1" t="s">
        <v>1</v>
      </c>
      <c r="F55" s="1">
        <f t="shared" si="31"/>
        <v>0</v>
      </c>
      <c r="G55" s="1" t="s">
        <v>1</v>
      </c>
      <c r="H55" s="1">
        <f t="shared" ref="H55" si="44">IF(G55="Listo",100,IF(G55="En proceso",50,IF(G55="Pendiente",0," ")))</f>
        <v>0</v>
      </c>
      <c r="I55" s="1" t="s">
        <v>1</v>
      </c>
      <c r="J55" s="1">
        <f t="shared" si="4"/>
        <v>0</v>
      </c>
      <c r="K55" s="3">
        <f t="shared" si="0"/>
        <v>0</v>
      </c>
      <c r="L55" s="8"/>
    </row>
    <row r="56" spans="2:12" ht="30" x14ac:dyDescent="0.25">
      <c r="B56" s="61" t="s">
        <v>162</v>
      </c>
      <c r="C56" s="1" t="s">
        <v>1</v>
      </c>
      <c r="D56" s="1">
        <f t="shared" si="31"/>
        <v>0</v>
      </c>
      <c r="E56" s="1" t="s">
        <v>1</v>
      </c>
      <c r="F56" s="1">
        <f t="shared" si="31"/>
        <v>0</v>
      </c>
      <c r="G56" s="1" t="s">
        <v>1</v>
      </c>
      <c r="H56" s="1">
        <f t="shared" ref="H56" si="45">IF(G56="Listo",100,IF(G56="En proceso",50,IF(G56="Pendiente",0," ")))</f>
        <v>0</v>
      </c>
      <c r="I56" s="1" t="s">
        <v>1</v>
      </c>
      <c r="J56" s="1">
        <f t="shared" si="4"/>
        <v>0</v>
      </c>
      <c r="K56" s="3">
        <f t="shared" si="0"/>
        <v>0</v>
      </c>
      <c r="L56" s="8"/>
    </row>
    <row r="57" spans="2:12" ht="30" x14ac:dyDescent="0.25">
      <c r="B57" s="61" t="s">
        <v>163</v>
      </c>
      <c r="C57" s="1" t="s">
        <v>1</v>
      </c>
      <c r="D57" s="1">
        <f t="shared" si="31"/>
        <v>0</v>
      </c>
      <c r="E57" s="1" t="s">
        <v>1</v>
      </c>
      <c r="F57" s="1">
        <f t="shared" si="31"/>
        <v>0</v>
      </c>
      <c r="G57" s="1" t="s">
        <v>1</v>
      </c>
      <c r="H57" s="1">
        <f t="shared" ref="H57" si="46">IF(G57="Listo",100,IF(G57="En proceso",50,IF(G57="Pendiente",0," ")))</f>
        <v>0</v>
      </c>
      <c r="I57" s="1" t="s">
        <v>1</v>
      </c>
      <c r="J57" s="1">
        <f t="shared" si="4"/>
        <v>0</v>
      </c>
      <c r="K57" s="3">
        <f t="shared" si="0"/>
        <v>0</v>
      </c>
      <c r="L57" s="8"/>
    </row>
    <row r="58" spans="2:12" ht="24.75" customHeight="1" x14ac:dyDescent="0.25">
      <c r="B58" s="108" t="s">
        <v>79</v>
      </c>
      <c r="C58" s="109"/>
      <c r="D58" s="109"/>
      <c r="E58" s="109"/>
      <c r="F58" s="109"/>
      <c r="G58" s="109"/>
      <c r="H58" s="109"/>
      <c r="I58" s="109"/>
      <c r="J58" s="110"/>
      <c r="K58" s="5">
        <f>AVERAGE(K59:K63)</f>
        <v>0</v>
      </c>
      <c r="L58" s="8"/>
    </row>
    <row r="59" spans="2:12" x14ac:dyDescent="0.25">
      <c r="B59" s="59" t="s">
        <v>81</v>
      </c>
      <c r="C59" s="1" t="s">
        <v>1</v>
      </c>
      <c r="D59" s="1">
        <f t="shared" si="31"/>
        <v>0</v>
      </c>
      <c r="E59" s="1" t="s">
        <v>1</v>
      </c>
      <c r="F59" s="1">
        <f t="shared" si="31"/>
        <v>0</v>
      </c>
      <c r="G59" s="1" t="s">
        <v>1</v>
      </c>
      <c r="H59" s="1">
        <f t="shared" ref="H59" si="47">IF(G59="Listo",100,IF(G59="En proceso",50,IF(G59="Pendiente",0," ")))</f>
        <v>0</v>
      </c>
      <c r="I59" s="1" t="s">
        <v>1</v>
      </c>
      <c r="J59" s="1">
        <f t="shared" si="4"/>
        <v>0</v>
      </c>
      <c r="K59" s="3">
        <f t="shared" si="0"/>
        <v>0</v>
      </c>
      <c r="L59" s="8"/>
    </row>
    <row r="60" spans="2:12" ht="30" x14ac:dyDescent="0.25">
      <c r="B60" s="59" t="s">
        <v>144</v>
      </c>
      <c r="C60" s="1" t="s">
        <v>1</v>
      </c>
      <c r="D60" s="1">
        <f t="shared" ref="D60" si="48">IF(C60="Listo",100,IF(C60="En proceso",50,IF(C60="Pendiente",0," ")))</f>
        <v>0</v>
      </c>
      <c r="E60" s="1" t="s">
        <v>1</v>
      </c>
      <c r="F60" s="1">
        <f t="shared" ref="F60:H60" si="49">IF(E60="Listo",100,IF(E60="En proceso",50,IF(E60="Pendiente",0," ")))</f>
        <v>0</v>
      </c>
      <c r="G60" s="1" t="s">
        <v>1</v>
      </c>
      <c r="H60" s="1">
        <f t="shared" si="49"/>
        <v>0</v>
      </c>
      <c r="I60" s="1" t="s">
        <v>1</v>
      </c>
      <c r="J60" s="1">
        <f t="shared" si="4"/>
        <v>0</v>
      </c>
      <c r="K60" s="3">
        <f t="shared" si="0"/>
        <v>0</v>
      </c>
      <c r="L60" s="8"/>
    </row>
    <row r="61" spans="2:12" x14ac:dyDescent="0.25">
      <c r="B61" s="59" t="s">
        <v>89</v>
      </c>
      <c r="C61" s="1" t="s">
        <v>1</v>
      </c>
      <c r="D61" s="1">
        <f t="shared" ref="D61" si="50">IF(C61="Listo",100,IF(C61="En proceso",50,IF(C61="Pendiente",0," ")))</f>
        <v>0</v>
      </c>
      <c r="E61" s="1" t="s">
        <v>1</v>
      </c>
      <c r="F61" s="1">
        <f t="shared" ref="F61:H61" si="51">IF(E61="Listo",100,IF(E61="En proceso",50,IF(E61="Pendiente",0," ")))</f>
        <v>0</v>
      </c>
      <c r="G61" s="1" t="s">
        <v>1</v>
      </c>
      <c r="H61" s="1">
        <f t="shared" si="51"/>
        <v>0</v>
      </c>
      <c r="I61" s="1" t="s">
        <v>1</v>
      </c>
      <c r="J61" s="1">
        <f t="shared" si="4"/>
        <v>0</v>
      </c>
      <c r="K61" s="3">
        <f t="shared" si="0"/>
        <v>0</v>
      </c>
      <c r="L61" s="8"/>
    </row>
    <row r="62" spans="2:12" ht="30" x14ac:dyDescent="0.25">
      <c r="B62" s="59" t="s">
        <v>145</v>
      </c>
      <c r="C62" s="1" t="s">
        <v>1</v>
      </c>
      <c r="D62" s="1">
        <f t="shared" ref="D62" si="52">IF(C62="Listo",100,IF(C62="En proceso",50,IF(C62="Pendiente",0," ")))</f>
        <v>0</v>
      </c>
      <c r="E62" s="1" t="s">
        <v>1</v>
      </c>
      <c r="F62" s="1">
        <f t="shared" ref="F62:H62" si="53">IF(E62="Listo",100,IF(E62="En proceso",50,IF(E62="Pendiente",0," ")))</f>
        <v>0</v>
      </c>
      <c r="G62" s="1" t="s">
        <v>1</v>
      </c>
      <c r="H62" s="1">
        <f t="shared" si="53"/>
        <v>0</v>
      </c>
      <c r="I62" s="1" t="s">
        <v>1</v>
      </c>
      <c r="J62" s="1">
        <f t="shared" si="4"/>
        <v>0</v>
      </c>
      <c r="K62" s="3">
        <f t="shared" si="0"/>
        <v>0</v>
      </c>
      <c r="L62" s="8"/>
    </row>
    <row r="63" spans="2:12" ht="30" x14ac:dyDescent="0.25">
      <c r="B63" s="59" t="s">
        <v>146</v>
      </c>
      <c r="C63" s="1" t="s">
        <v>1</v>
      </c>
      <c r="D63" s="1">
        <f t="shared" ref="D63:F67" si="54">IF(C63="Listo",100,IF(C63="En proceso",50,IF(C63="Pendiente",0," ")))</f>
        <v>0</v>
      </c>
      <c r="E63" s="1" t="s">
        <v>1</v>
      </c>
      <c r="F63" s="1">
        <f t="shared" ref="F63:H63" si="55">IF(E63="Listo",100,IF(E63="En proceso",50,IF(E63="Pendiente",0," ")))</f>
        <v>0</v>
      </c>
      <c r="G63" s="1" t="s">
        <v>1</v>
      </c>
      <c r="H63" s="1">
        <f t="shared" si="55"/>
        <v>0</v>
      </c>
      <c r="I63" s="1" t="s">
        <v>1</v>
      </c>
      <c r="J63" s="1">
        <f t="shared" si="4"/>
        <v>0</v>
      </c>
      <c r="K63" s="3">
        <f t="shared" si="0"/>
        <v>0</v>
      </c>
      <c r="L63" s="8"/>
    </row>
    <row r="64" spans="2:12" ht="24" customHeight="1" x14ac:dyDescent="0.25">
      <c r="B64" s="108" t="s">
        <v>98</v>
      </c>
      <c r="C64" s="109"/>
      <c r="D64" s="109"/>
      <c r="E64" s="109"/>
      <c r="F64" s="109"/>
      <c r="G64" s="109"/>
      <c r="H64" s="109"/>
      <c r="I64" s="109"/>
      <c r="J64" s="110"/>
      <c r="K64" s="5">
        <f>AVERAGE(K65:K67)</f>
        <v>0</v>
      </c>
      <c r="L64" s="8"/>
    </row>
    <row r="65" spans="2:12" x14ac:dyDescent="0.25">
      <c r="B65" s="59" t="s">
        <v>8</v>
      </c>
      <c r="C65" s="1" t="s">
        <v>1</v>
      </c>
      <c r="D65" s="1">
        <f t="shared" si="54"/>
        <v>0</v>
      </c>
      <c r="E65" s="1" t="s">
        <v>1</v>
      </c>
      <c r="F65" s="1">
        <f t="shared" si="54"/>
        <v>0</v>
      </c>
      <c r="G65" s="1" t="s">
        <v>1</v>
      </c>
      <c r="H65" s="1">
        <f t="shared" ref="H65" si="56">IF(G65="Listo",100,IF(G65="En proceso",50,IF(G65="Pendiente",0," ")))</f>
        <v>0</v>
      </c>
      <c r="I65" s="1" t="s">
        <v>1</v>
      </c>
      <c r="J65" s="1">
        <f t="shared" si="4"/>
        <v>0</v>
      </c>
      <c r="K65" s="3">
        <f t="shared" si="0"/>
        <v>0</v>
      </c>
      <c r="L65" s="8"/>
    </row>
    <row r="66" spans="2:12" ht="30" x14ac:dyDescent="0.25">
      <c r="B66" s="59" t="s">
        <v>99</v>
      </c>
      <c r="C66" s="1" t="s">
        <v>1</v>
      </c>
      <c r="D66" s="1">
        <f t="shared" si="54"/>
        <v>0</v>
      </c>
      <c r="E66" s="1" t="s">
        <v>1</v>
      </c>
      <c r="F66" s="1">
        <f t="shared" si="54"/>
        <v>0</v>
      </c>
      <c r="G66" s="1" t="s">
        <v>1</v>
      </c>
      <c r="H66" s="1">
        <f t="shared" ref="H66" si="57">IF(G66="Listo",100,IF(G66="En proceso",50,IF(G66="Pendiente",0," ")))</f>
        <v>0</v>
      </c>
      <c r="I66" s="1" t="s">
        <v>1</v>
      </c>
      <c r="J66" s="1">
        <f t="shared" si="4"/>
        <v>0</v>
      </c>
      <c r="K66" s="3">
        <f t="shared" si="0"/>
        <v>0</v>
      </c>
      <c r="L66" s="8"/>
    </row>
    <row r="67" spans="2:12" x14ac:dyDescent="0.25">
      <c r="B67" s="62" t="s">
        <v>100</v>
      </c>
      <c r="C67" s="1" t="s">
        <v>1</v>
      </c>
      <c r="D67" s="1">
        <f t="shared" si="54"/>
        <v>0</v>
      </c>
      <c r="E67" s="1" t="s">
        <v>1</v>
      </c>
      <c r="F67" s="1">
        <f t="shared" si="54"/>
        <v>0</v>
      </c>
      <c r="G67" s="1" t="s">
        <v>1</v>
      </c>
      <c r="H67" s="1">
        <f t="shared" ref="H67" si="58">IF(G67="Listo",100,IF(G67="En proceso",50,IF(G67="Pendiente",0," ")))</f>
        <v>0</v>
      </c>
      <c r="I67" s="1" t="s">
        <v>1</v>
      </c>
      <c r="J67" s="1">
        <f t="shared" si="4"/>
        <v>0</v>
      </c>
      <c r="K67" s="6">
        <f t="shared" si="0"/>
        <v>0</v>
      </c>
      <c r="L67" s="8"/>
    </row>
    <row r="68" spans="2:12" ht="25.5" customHeight="1" x14ac:dyDescent="0.25">
      <c r="B68" s="106" t="s">
        <v>167</v>
      </c>
      <c r="C68" s="106"/>
      <c r="D68" s="106"/>
      <c r="E68" s="106"/>
      <c r="F68" s="106"/>
      <c r="G68" s="106"/>
      <c r="H68" s="106"/>
      <c r="I68" s="106"/>
      <c r="J68" s="63"/>
      <c r="K68" s="7">
        <f>AVERAGE(K5,K7,K13,K17,K24,K34,K58,K64)</f>
        <v>0</v>
      </c>
      <c r="L68" s="48"/>
    </row>
    <row r="32194" spans="15:15" x14ac:dyDescent="0.25">
      <c r="O32194" s="46" t="s">
        <v>169</v>
      </c>
    </row>
  </sheetData>
  <sheetProtection algorithmName="SHA-512" hashValue="vQwqnAMBsBaCIWQzRsA9UAmc6KMN//eglYBH3f5Q7Dcs4ui75bGRLOpXk1eXGkROUABKK5ekh8gAnQBGzRCn2Q==" saltValue="8N6rEZFm1Q4wvXgeqn6Fhg==" spinCount="100000" sheet="1" objects="1" scenarios="1"/>
  <mergeCells count="14">
    <mergeCell ref="L3:L4"/>
    <mergeCell ref="B2:L2"/>
    <mergeCell ref="K3:K4"/>
    <mergeCell ref="B68:I68"/>
    <mergeCell ref="B3:B4"/>
    <mergeCell ref="B7:J7"/>
    <mergeCell ref="B13:J13"/>
    <mergeCell ref="B17:J17"/>
    <mergeCell ref="B24:J24"/>
    <mergeCell ref="B34:J34"/>
    <mergeCell ref="B58:J58"/>
    <mergeCell ref="B64:J64"/>
    <mergeCell ref="C3:J3"/>
    <mergeCell ref="B5:J5"/>
  </mergeCells>
  <conditionalFormatting sqref="C8:I12 C14:I16 C18:I23 C25:I33 C35:I57 C59:I63 C65:I67">
    <cfRule type="containsText" dxfId="50" priority="50" operator="containsText" text="Pendiente">
      <formula>NOT(ISERROR(SEARCH("Pendiente",C8)))</formula>
    </cfRule>
    <cfRule type="containsText" dxfId="49" priority="51" operator="containsText" text="Listo">
      <formula>NOT(ISERROR(SEARCH("Listo",C8)))</formula>
    </cfRule>
  </conditionalFormatting>
  <conditionalFormatting sqref="C6:I6 C8:I12 C14:I16 C18:I23 C25:I33 C35:I57 C59:I63 C65:I67">
    <cfRule type="containsText" dxfId="48" priority="48" operator="containsText" text="NA">
      <formula>NOT(ISERROR(SEARCH("NA",C6)))</formula>
    </cfRule>
    <cfRule type="containsText" dxfId="47" priority="49" operator="containsText" text="En proceso">
      <formula>NOT(ISERROR(SEARCH("En proceso",C6)))</formula>
    </cfRule>
  </conditionalFormatting>
  <conditionalFormatting sqref="C6:I6">
    <cfRule type="containsText" dxfId="46" priority="46" operator="containsText" text="Pendiente">
      <formula>NOT(ISERROR(SEARCH("Pendiente",C6)))</formula>
    </cfRule>
    <cfRule type="containsText" dxfId="45" priority="47" operator="containsText" text="Listo">
      <formula>NOT(ISERROR(SEARCH("Listo",C6)))</formula>
    </cfRule>
  </conditionalFormatting>
  <conditionalFormatting sqref="I6 I8:I12 I14:I16 I18:I23 I25:I33 I35:I57 I59:I63 I65:I67">
    <cfRule type="containsText" dxfId="44" priority="43" operator="containsText" text="Iniciando">
      <formula>NOT(ISERROR(SEARCH("Iniciando",I6)))</formula>
    </cfRule>
    <cfRule type="containsText" dxfId="43" priority="44" operator="containsText" text="Avanzado">
      <formula>NOT(ISERROR(SEARCH("Avanzado",I6)))</formula>
    </cfRule>
    <cfRule type="containsText" dxfId="42" priority="45" operator="containsText" text="Avanzado+$P$8">
      <formula>NOT(ISERROR(SEARCH("Avanzado+$P$8",I6)))</formula>
    </cfRule>
  </conditionalFormatting>
  <conditionalFormatting sqref="H65:H67">
    <cfRule type="containsText" dxfId="41" priority="1" operator="containsText" text="Pendiente">
      <formula>NOT(ISERROR(SEARCH("Pendiente",H65)))</formula>
    </cfRule>
    <cfRule type="containsText" dxfId="40" priority="2" operator="containsText" text="Listo">
      <formula>NOT(ISERROR(SEARCH("Listo",H65)))</formula>
    </cfRule>
  </conditionalFormatting>
  <conditionalFormatting sqref="D8:D12">
    <cfRule type="containsText" dxfId="39" priority="41" operator="containsText" text="Pendiente">
      <formula>NOT(ISERROR(SEARCH("Pendiente",D8)))</formula>
    </cfRule>
    <cfRule type="containsText" dxfId="38" priority="42" operator="containsText" text="Listo">
      <formula>NOT(ISERROR(SEARCH("Listo",D8)))</formula>
    </cfRule>
  </conditionalFormatting>
  <conditionalFormatting sqref="F8:F12">
    <cfRule type="containsText" dxfId="37" priority="39" operator="containsText" text="Pendiente">
      <formula>NOT(ISERROR(SEARCH("Pendiente",F8)))</formula>
    </cfRule>
    <cfRule type="containsText" dxfId="36" priority="40" operator="containsText" text="Listo">
      <formula>NOT(ISERROR(SEARCH("Listo",F8)))</formula>
    </cfRule>
  </conditionalFormatting>
  <conditionalFormatting sqref="H8:H12">
    <cfRule type="containsText" dxfId="35" priority="37" operator="containsText" text="Pendiente">
      <formula>NOT(ISERROR(SEARCH("Pendiente",H8)))</formula>
    </cfRule>
    <cfRule type="containsText" dxfId="34" priority="38" operator="containsText" text="Listo">
      <formula>NOT(ISERROR(SEARCH("Listo",H8)))</formula>
    </cfRule>
  </conditionalFormatting>
  <conditionalFormatting sqref="D14:D16">
    <cfRule type="containsText" dxfId="33" priority="35" operator="containsText" text="Pendiente">
      <formula>NOT(ISERROR(SEARCH("Pendiente",D14)))</formula>
    </cfRule>
    <cfRule type="containsText" dxfId="32" priority="36" operator="containsText" text="Listo">
      <formula>NOT(ISERROR(SEARCH("Listo",D14)))</formula>
    </cfRule>
  </conditionalFormatting>
  <conditionalFormatting sqref="F14:F16">
    <cfRule type="containsText" dxfId="31" priority="33" operator="containsText" text="Pendiente">
      <formula>NOT(ISERROR(SEARCH("Pendiente",F14)))</formula>
    </cfRule>
    <cfRule type="containsText" dxfId="30" priority="34" operator="containsText" text="Listo">
      <formula>NOT(ISERROR(SEARCH("Listo",F14)))</formula>
    </cfRule>
  </conditionalFormatting>
  <conditionalFormatting sqref="H14:H16">
    <cfRule type="containsText" dxfId="29" priority="31" operator="containsText" text="Pendiente">
      <formula>NOT(ISERROR(SEARCH("Pendiente",H14)))</formula>
    </cfRule>
    <cfRule type="containsText" dxfId="28" priority="32" operator="containsText" text="Listo">
      <formula>NOT(ISERROR(SEARCH("Listo",H14)))</formula>
    </cfRule>
  </conditionalFormatting>
  <conditionalFormatting sqref="D18:D23">
    <cfRule type="containsText" dxfId="27" priority="29" operator="containsText" text="Pendiente">
      <formula>NOT(ISERROR(SEARCH("Pendiente",D18)))</formula>
    </cfRule>
    <cfRule type="containsText" dxfId="26" priority="30" operator="containsText" text="Listo">
      <formula>NOT(ISERROR(SEARCH("Listo",D18)))</formula>
    </cfRule>
  </conditionalFormatting>
  <conditionalFormatting sqref="F18:F23">
    <cfRule type="containsText" dxfId="25" priority="27" operator="containsText" text="Pendiente">
      <formula>NOT(ISERROR(SEARCH("Pendiente",F18)))</formula>
    </cfRule>
    <cfRule type="containsText" dxfId="24" priority="28" operator="containsText" text="Listo">
      <formula>NOT(ISERROR(SEARCH("Listo",F18)))</formula>
    </cfRule>
  </conditionalFormatting>
  <conditionalFormatting sqref="H18:H23">
    <cfRule type="containsText" dxfId="23" priority="25" operator="containsText" text="Pendiente">
      <formula>NOT(ISERROR(SEARCH("Pendiente",H18)))</formula>
    </cfRule>
    <cfRule type="containsText" dxfId="22" priority="26" operator="containsText" text="Listo">
      <formula>NOT(ISERROR(SEARCH("Listo",H18)))</formula>
    </cfRule>
  </conditionalFormatting>
  <conditionalFormatting sqref="D25:D33">
    <cfRule type="containsText" dxfId="21" priority="23" operator="containsText" text="Pendiente">
      <formula>NOT(ISERROR(SEARCH("Pendiente",D25)))</formula>
    </cfRule>
    <cfRule type="containsText" dxfId="20" priority="24" operator="containsText" text="Listo">
      <formula>NOT(ISERROR(SEARCH("Listo",D25)))</formula>
    </cfRule>
  </conditionalFormatting>
  <conditionalFormatting sqref="F25:F33">
    <cfRule type="containsText" dxfId="19" priority="21" operator="containsText" text="Pendiente">
      <formula>NOT(ISERROR(SEARCH("Pendiente",F25)))</formula>
    </cfRule>
    <cfRule type="containsText" dxfId="18" priority="22" operator="containsText" text="Listo">
      <formula>NOT(ISERROR(SEARCH("Listo",F25)))</formula>
    </cfRule>
  </conditionalFormatting>
  <conditionalFormatting sqref="H25:H33">
    <cfRule type="containsText" dxfId="17" priority="19" operator="containsText" text="Pendiente">
      <formula>NOT(ISERROR(SEARCH("Pendiente",H25)))</formula>
    </cfRule>
    <cfRule type="containsText" dxfId="16" priority="20" operator="containsText" text="Listo">
      <formula>NOT(ISERROR(SEARCH("Listo",H25)))</formula>
    </cfRule>
  </conditionalFormatting>
  <conditionalFormatting sqref="D35:D57">
    <cfRule type="containsText" dxfId="15" priority="17" operator="containsText" text="Pendiente">
      <formula>NOT(ISERROR(SEARCH("Pendiente",D35)))</formula>
    </cfRule>
    <cfRule type="containsText" dxfId="14" priority="18" operator="containsText" text="Listo">
      <formula>NOT(ISERROR(SEARCH("Listo",D35)))</formula>
    </cfRule>
  </conditionalFormatting>
  <conditionalFormatting sqref="F35:F57">
    <cfRule type="containsText" dxfId="13" priority="15" operator="containsText" text="Pendiente">
      <formula>NOT(ISERROR(SEARCH("Pendiente",F35)))</formula>
    </cfRule>
    <cfRule type="containsText" dxfId="12" priority="16" operator="containsText" text="Listo">
      <formula>NOT(ISERROR(SEARCH("Listo",F35)))</formula>
    </cfRule>
  </conditionalFormatting>
  <conditionalFormatting sqref="H35:H57">
    <cfRule type="containsText" dxfId="11" priority="13" operator="containsText" text="Pendiente">
      <formula>NOT(ISERROR(SEARCH("Pendiente",H35)))</formula>
    </cfRule>
    <cfRule type="containsText" dxfId="10" priority="14" operator="containsText" text="Listo">
      <formula>NOT(ISERROR(SEARCH("Listo",H35)))</formula>
    </cfRule>
  </conditionalFormatting>
  <conditionalFormatting sqref="D59:D63">
    <cfRule type="containsText" dxfId="9" priority="11" operator="containsText" text="Pendiente">
      <formula>NOT(ISERROR(SEARCH("Pendiente",D59)))</formula>
    </cfRule>
    <cfRule type="containsText" dxfId="8" priority="12" operator="containsText" text="Listo">
      <formula>NOT(ISERROR(SEARCH("Listo",D59)))</formula>
    </cfRule>
  </conditionalFormatting>
  <conditionalFormatting sqref="F59:F63">
    <cfRule type="containsText" dxfId="7" priority="9" operator="containsText" text="Pendiente">
      <formula>NOT(ISERROR(SEARCH("Pendiente",F59)))</formula>
    </cfRule>
    <cfRule type="containsText" dxfId="6" priority="10" operator="containsText" text="Listo">
      <formula>NOT(ISERROR(SEARCH("Listo",F59)))</formula>
    </cfRule>
  </conditionalFormatting>
  <conditionalFormatting sqref="H59:H63">
    <cfRule type="containsText" dxfId="5" priority="7" operator="containsText" text="Pendiente">
      <formula>NOT(ISERROR(SEARCH("Pendiente",H59)))</formula>
    </cfRule>
    <cfRule type="containsText" dxfId="4" priority="8" operator="containsText" text="Listo">
      <formula>NOT(ISERROR(SEARCH("Listo",H59)))</formula>
    </cfRule>
  </conditionalFormatting>
  <conditionalFormatting sqref="D65:D67">
    <cfRule type="containsText" dxfId="3" priority="5" operator="containsText" text="Pendiente">
      <formula>NOT(ISERROR(SEARCH("Pendiente",D65)))</formula>
    </cfRule>
    <cfRule type="containsText" dxfId="2" priority="6" operator="containsText" text="Listo">
      <formula>NOT(ISERROR(SEARCH("Listo",D65)))</formula>
    </cfRule>
  </conditionalFormatting>
  <conditionalFormatting sqref="F65:F67">
    <cfRule type="containsText" dxfId="1" priority="3" operator="containsText" text="Pendiente">
      <formula>NOT(ISERROR(SEARCH("Pendiente",F65)))</formula>
    </cfRule>
    <cfRule type="containsText" dxfId="0" priority="4" operator="containsText" text="Listo">
      <formula>NOT(ISERROR(SEARCH("Listo",F65)))</formula>
    </cfRule>
  </conditionalFormatting>
  <dataValidations count="2">
    <dataValidation type="list" allowBlank="1" showInputMessage="1" showErrorMessage="1" sqref="E18:E23 G8:G12 E65:E67 E59:E63 E35:E57 E25:E33 E14:E16 G65:G67 C65:C67 G59:G63 C59:C63 G35:G57 C35:C57 G25:G33 C25:C33 G18:G23 C18:C23 G14:G16 C14:C16 G6 E8:E12 C8:C12 C6 E6" xr:uid="{00000000-0002-0000-0200-000000000000}">
      <formula1>$O$6:$O$9</formula1>
    </dataValidation>
    <dataValidation type="list" allowBlank="1" showInputMessage="1" showErrorMessage="1" sqref="I6 I8:I12 I14:I16 I18:I23 I25:I33 I35:I57 I59:I63 I65:I67" xr:uid="{00000000-0002-0000-0200-000001000000}">
      <formula1>$P$6:$P$10</formula1>
    </dataValidation>
  </dataValidations>
  <pageMargins left="0.7" right="0.7" top="0.75" bottom="0.75" header="0.3" footer="0.3"/>
  <pageSetup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12"/>
  <sheetViews>
    <sheetView showGridLines="0" workbookViewId="0">
      <selection activeCell="C5" sqref="C5"/>
    </sheetView>
  </sheetViews>
  <sheetFormatPr baseColWidth="10" defaultRowHeight="15" x14ac:dyDescent="0.25"/>
  <cols>
    <col min="1" max="1" width="11.42578125" style="46"/>
    <col min="2" max="2" width="50.140625" style="46" bestFit="1" customWidth="1"/>
    <col min="3" max="3" width="18.7109375" style="46" customWidth="1"/>
    <col min="4" max="16384" width="11.42578125" style="46"/>
  </cols>
  <sheetData>
    <row r="2" spans="2:3" ht="46.5" customHeight="1" x14ac:dyDescent="0.25">
      <c r="B2" s="103" t="str">
        <f>'Evaluación '!B2:E2</f>
        <v>ANÁLISIS DE BRECHA 
ISO 9001 / ISO 14001</v>
      </c>
      <c r="C2" s="103"/>
    </row>
    <row r="3" spans="2:3" ht="25.5" customHeight="1" x14ac:dyDescent="0.25">
      <c r="B3" s="47" t="s">
        <v>110</v>
      </c>
      <c r="C3" s="47" t="s">
        <v>2</v>
      </c>
    </row>
    <row r="4" spans="2:3" x14ac:dyDescent="0.25">
      <c r="B4" s="48" t="s">
        <v>166</v>
      </c>
      <c r="C4" s="3">
        <f>'Evaluación 2'!K5</f>
        <v>0</v>
      </c>
    </row>
    <row r="5" spans="2:3" x14ac:dyDescent="0.25">
      <c r="B5" s="48" t="str">
        <f>'Evaluación '!B4:E4</f>
        <v>4. Contexto de la organización</v>
      </c>
      <c r="C5" s="3">
        <f>'Evaluación 2'!K7</f>
        <v>0</v>
      </c>
    </row>
    <row r="6" spans="2:3" x14ac:dyDescent="0.25">
      <c r="B6" s="48" t="str">
        <f>'Evaluación '!B10:E10</f>
        <v>5. Liderazgo</v>
      </c>
      <c r="C6" s="3">
        <f>'Evaluación 2'!K13</f>
        <v>0</v>
      </c>
    </row>
    <row r="7" spans="2:3" x14ac:dyDescent="0.25">
      <c r="B7" s="48" t="str">
        <f>'Evaluación '!B21:E21</f>
        <v>6. Planificación</v>
      </c>
      <c r="C7" s="3">
        <f>'Evaluación 2'!K17</f>
        <v>0</v>
      </c>
    </row>
    <row r="8" spans="2:3" x14ac:dyDescent="0.25">
      <c r="B8" s="48" t="str">
        <f>'Evaluación '!B34:E34</f>
        <v>7. Apoyo</v>
      </c>
      <c r="C8" s="3">
        <f>'Evaluación 2'!K24</f>
        <v>0</v>
      </c>
    </row>
    <row r="9" spans="2:3" x14ac:dyDescent="0.25">
      <c r="B9" s="48" t="str">
        <f>'Evaluación '!B56:E56</f>
        <v>8. Operación</v>
      </c>
      <c r="C9" s="3">
        <f>'Evaluación 2'!K34</f>
        <v>0</v>
      </c>
    </row>
    <row r="10" spans="2:3" x14ac:dyDescent="0.25">
      <c r="B10" s="48" t="str">
        <f>'Evaluación '!B91:E91</f>
        <v>9. Evaluación del desempeño</v>
      </c>
      <c r="C10" s="3">
        <f>'Evaluación 2'!K58</f>
        <v>0</v>
      </c>
    </row>
    <row r="11" spans="2:3" x14ac:dyDescent="0.25">
      <c r="B11" s="48" t="str">
        <f>'Evaluación '!B110:E110</f>
        <v>10. Mejora</v>
      </c>
      <c r="C11" s="3">
        <f>'Evaluación 2'!K64</f>
        <v>0</v>
      </c>
    </row>
    <row r="12" spans="2:3" ht="21.75" customHeight="1" x14ac:dyDescent="0.25">
      <c r="B12" s="47" t="str">
        <f>'Evaluación '!B115:C115</f>
        <v xml:space="preserve">% DE AVANCE </v>
      </c>
      <c r="C12" s="9">
        <f>'Evaluación 2'!K68</f>
        <v>0</v>
      </c>
    </row>
  </sheetData>
  <sheetProtection algorithmName="SHA-512" hashValue="BQKEM+rRODg/vfzcr51D5KPrZA5M+LRcMnUf9ys26QOTIEwlkFH4ueoRMZFR15TgWK7vujVnM6LskoAX0ZjPwQ==" saltValue="135z/Cos5Fk+3jlP1KXq9Q==" spinCount="100000" sheet="1" objects="1" scenarios="1"/>
  <mergeCells count="1">
    <mergeCell ref="B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 </vt:lpstr>
      <vt:lpstr>Análisis</vt:lpstr>
      <vt:lpstr>Evaluación 2</vt:lpstr>
      <vt:lpstr>Análisis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</dc:creator>
  <cp:lastModifiedBy>g</cp:lastModifiedBy>
  <dcterms:created xsi:type="dcterms:W3CDTF">2018-10-22T21:38:52Z</dcterms:created>
  <dcterms:modified xsi:type="dcterms:W3CDTF">2021-01-13T19:48:59Z</dcterms:modified>
</cp:coreProperties>
</file>