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g\Desktop\DLR\"/>
    </mc:Choice>
  </mc:AlternateContent>
  <xr:revisionPtr revIDLastSave="0" documentId="13_ncr:1_{49CF33B4-1D55-4BBB-935B-07B4A173B034}" xr6:coauthVersionLast="45" xr6:coauthVersionMax="45" xr10:uidLastSave="{00000000-0000-0000-0000-000000000000}"/>
  <bookViews>
    <workbookView xWindow="-120" yWindow="-120" windowWidth="20730" windowHeight="11160" xr2:uid="{57F6C51B-F738-48C1-A6A5-66B2309B7D49}"/>
  </bookViews>
  <sheets>
    <sheet name="Brecha 22000" sheetId="1" r:id="rId1"/>
    <sheet name="Análisi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406" i="1" l="1"/>
  <c r="D396" i="1"/>
  <c r="D397" i="1"/>
  <c r="D386" i="1"/>
  <c r="D387" i="1"/>
  <c r="D371" i="1"/>
  <c r="D369" i="1"/>
  <c r="D370" i="1"/>
  <c r="D320" i="1"/>
  <c r="D321" i="1"/>
  <c r="D322" i="1"/>
  <c r="D323" i="1"/>
  <c r="D324" i="1"/>
  <c r="D325" i="1"/>
  <c r="D326" i="1"/>
  <c r="D327" i="1"/>
  <c r="D328" i="1"/>
  <c r="D329" i="1"/>
  <c r="D330" i="1"/>
  <c r="D331" i="1"/>
  <c r="D332" i="1"/>
  <c r="D333" i="1"/>
  <c r="D334" i="1"/>
  <c r="D335" i="1"/>
  <c r="D336" i="1"/>
  <c r="D337" i="1"/>
  <c r="D319" i="1"/>
  <c r="D352" i="1"/>
  <c r="D353" i="1"/>
  <c r="D354" i="1"/>
  <c r="D355" i="1"/>
  <c r="D356" i="1"/>
  <c r="D357" i="1"/>
  <c r="D358" i="1"/>
  <c r="D280" i="1"/>
  <c r="D281" i="1"/>
  <c r="D282" i="1"/>
  <c r="D283" i="1"/>
  <c r="D284" i="1"/>
  <c r="D285" i="1"/>
  <c r="D286" i="1"/>
  <c r="D287" i="1"/>
  <c r="D288" i="1"/>
  <c r="D289" i="1"/>
  <c r="D290" i="1"/>
  <c r="D291" i="1"/>
  <c r="D292" i="1"/>
  <c r="D293" i="1"/>
  <c r="D294" i="1"/>
  <c r="D295" i="1"/>
  <c r="D296" i="1"/>
  <c r="D297" i="1"/>
  <c r="D298" i="1"/>
  <c r="D299" i="1"/>
  <c r="D300" i="1"/>
  <c r="D301" i="1"/>
  <c r="D302" i="1"/>
  <c r="D303" i="1"/>
  <c r="D304" i="1"/>
  <c r="D305" i="1"/>
  <c r="D194" i="1"/>
  <c r="D195" i="1"/>
  <c r="D196" i="1"/>
  <c r="D197" i="1"/>
  <c r="D198" i="1"/>
  <c r="D199" i="1"/>
  <c r="D200" i="1"/>
  <c r="D201" i="1"/>
  <c r="D202" i="1"/>
  <c r="D203" i="1"/>
  <c r="D204" i="1"/>
  <c r="D205" i="1"/>
  <c r="D206" i="1"/>
  <c r="D207" i="1"/>
  <c r="D240" i="1"/>
  <c r="D241" i="1"/>
  <c r="D242" i="1"/>
  <c r="D243" i="1"/>
  <c r="D244" i="1"/>
  <c r="D245" i="1"/>
  <c r="D246" i="1"/>
  <c r="D247" i="1"/>
  <c r="D248" i="1"/>
  <c r="D249" i="1"/>
  <c r="D250" i="1"/>
  <c r="D251" i="1"/>
  <c r="D252" i="1"/>
  <c r="D253" i="1"/>
  <c r="D254" i="1"/>
  <c r="D255" i="1"/>
  <c r="D256" i="1"/>
  <c r="D257" i="1"/>
  <c r="D258" i="1"/>
  <c r="D259" i="1"/>
  <c r="D260" i="1"/>
  <c r="D261" i="1"/>
  <c r="D262" i="1"/>
  <c r="D263" i="1"/>
  <c r="D264" i="1"/>
  <c r="D265" i="1"/>
  <c r="D266" i="1"/>
  <c r="D267" i="1"/>
  <c r="D268" i="1"/>
  <c r="D269" i="1"/>
  <c r="D270" i="1"/>
  <c r="D271" i="1"/>
  <c r="D239" i="1"/>
  <c r="D415" i="1" l="1"/>
  <c r="D414" i="1"/>
  <c r="D413" i="1"/>
  <c r="D412" i="1"/>
  <c r="D411" i="1"/>
  <c r="D410" i="1"/>
  <c r="D409" i="1"/>
  <c r="D407" i="1"/>
  <c r="D405" i="1"/>
  <c r="D404" i="1"/>
  <c r="D403" i="1"/>
  <c r="D402" i="1"/>
  <c r="D401" i="1"/>
  <c r="D400" i="1"/>
  <c r="D398" i="1"/>
  <c r="D395" i="1"/>
  <c r="D394" i="1"/>
  <c r="D393" i="1"/>
  <c r="D392" i="1"/>
  <c r="D391" i="1"/>
  <c r="D390" i="1"/>
  <c r="D388" i="1"/>
  <c r="D385" i="1"/>
  <c r="D384" i="1"/>
  <c r="D383" i="1"/>
  <c r="D382" i="1"/>
  <c r="D381" i="1"/>
  <c r="D380" i="1"/>
  <c r="D378" i="1"/>
  <c r="D374" i="1"/>
  <c r="D372" i="1"/>
  <c r="D368" i="1"/>
  <c r="D367" i="1"/>
  <c r="D366" i="1"/>
  <c r="D365" i="1"/>
  <c r="D364" i="1"/>
  <c r="D363" i="1"/>
  <c r="D359" i="1"/>
  <c r="D351" i="1"/>
  <c r="D350" i="1"/>
  <c r="D349" i="1"/>
  <c r="D348" i="1"/>
  <c r="D347" i="1"/>
  <c r="D346" i="1"/>
  <c r="D338" i="1"/>
  <c r="D318" i="1"/>
  <c r="D317" i="1"/>
  <c r="D316" i="1"/>
  <c r="D315" i="1"/>
  <c r="D314" i="1"/>
  <c r="D313" i="1"/>
  <c r="D311" i="1"/>
  <c r="D310" i="1"/>
  <c r="D309" i="1"/>
  <c r="D308" i="1"/>
  <c r="D306" i="1"/>
  <c r="D279" i="1"/>
  <c r="D278" i="1"/>
  <c r="D277" i="1"/>
  <c r="D276" i="1"/>
  <c r="D275" i="1"/>
  <c r="D274" i="1"/>
  <c r="D229" i="1"/>
  <c r="D228" i="1"/>
  <c r="D227" i="1"/>
  <c r="D226" i="1"/>
  <c r="D225" i="1"/>
  <c r="D224" i="1"/>
  <c r="D344" i="1"/>
  <c r="D343" i="1"/>
  <c r="D342" i="1"/>
  <c r="D341" i="1"/>
  <c r="D340" i="1"/>
  <c r="D272" i="1"/>
  <c r="D238" i="1"/>
  <c r="D237" i="1"/>
  <c r="D236" i="1"/>
  <c r="D235" i="1"/>
  <c r="D234" i="1"/>
  <c r="D233" i="1"/>
  <c r="D222" i="1"/>
  <c r="D221" i="1"/>
  <c r="D217" i="1"/>
  <c r="D215" i="1"/>
  <c r="D214" i="1"/>
  <c r="D213" i="1"/>
  <c r="D212" i="1"/>
  <c r="D211" i="1"/>
  <c r="D210" i="1"/>
  <c r="D482" i="1"/>
  <c r="D483" i="1"/>
  <c r="D484" i="1"/>
  <c r="D455" i="1"/>
  <c r="D451" i="1"/>
  <c r="D449" i="1"/>
  <c r="D450" i="1"/>
  <c r="D434" i="1"/>
  <c r="D435" i="1"/>
  <c r="D430" i="1"/>
  <c r="D177" i="1"/>
  <c r="D178" i="1"/>
  <c r="D167" i="1"/>
  <c r="D168" i="1"/>
  <c r="D147" i="1"/>
  <c r="D148" i="1"/>
  <c r="D149" i="1"/>
  <c r="D150" i="1"/>
  <c r="D151" i="1"/>
  <c r="D152" i="1"/>
  <c r="D153" i="1"/>
  <c r="D154" i="1"/>
  <c r="D155" i="1"/>
  <c r="D156" i="1"/>
  <c r="D157" i="1"/>
  <c r="D158" i="1"/>
  <c r="D159" i="1"/>
  <c r="D160" i="1"/>
  <c r="D161" i="1"/>
  <c r="D162" i="1"/>
  <c r="D166" i="1"/>
  <c r="D170" i="1"/>
  <c r="D171" i="1"/>
  <c r="D172" i="1"/>
  <c r="D115" i="1"/>
  <c r="D116" i="1"/>
  <c r="D117" i="1"/>
  <c r="D135" i="1"/>
  <c r="D136" i="1"/>
  <c r="D137" i="1"/>
  <c r="D138" i="1"/>
  <c r="D139" i="1"/>
  <c r="D140" i="1"/>
  <c r="D141" i="1"/>
  <c r="D142" i="1"/>
  <c r="D143" i="1"/>
  <c r="D17" i="1"/>
  <c r="D7" i="1"/>
  <c r="D481" i="1"/>
  <c r="D112" i="1"/>
  <c r="D111" i="1"/>
  <c r="D110" i="1"/>
  <c r="D109" i="1"/>
  <c r="D107" i="1"/>
  <c r="D106" i="1"/>
  <c r="D105" i="1"/>
  <c r="D104" i="1"/>
  <c r="D103" i="1"/>
  <c r="D101" i="1"/>
  <c r="D102" i="1" s="1"/>
  <c r="D99" i="1"/>
  <c r="D100" i="1" s="1"/>
  <c r="D97" i="1"/>
  <c r="D96" i="1"/>
  <c r="D94" i="1"/>
  <c r="D93" i="1"/>
  <c r="D86" i="1"/>
  <c r="D85" i="1"/>
  <c r="D84" i="1"/>
  <c r="D83" i="1"/>
  <c r="D82" i="1"/>
  <c r="D51" i="1"/>
  <c r="D50" i="1"/>
  <c r="D43" i="1"/>
  <c r="D42" i="1"/>
  <c r="D41" i="1"/>
  <c r="D360" i="1" l="1"/>
  <c r="D389" i="1"/>
  <c r="D230" i="1"/>
  <c r="D218" i="1"/>
  <c r="D98" i="1"/>
  <c r="D273" i="1"/>
  <c r="D312" i="1"/>
  <c r="D399" i="1"/>
  <c r="D408" i="1"/>
  <c r="D345" i="1"/>
  <c r="D339" i="1"/>
  <c r="D379" i="1"/>
  <c r="D416" i="1"/>
  <c r="D223" i="1"/>
  <c r="D307" i="1"/>
  <c r="D169" i="1"/>
  <c r="D485" i="1"/>
  <c r="D375" i="1"/>
  <c r="D113" i="1"/>
  <c r="D373" i="1"/>
  <c r="D87" i="1"/>
  <c r="D44" i="1"/>
  <c r="D108" i="1"/>
  <c r="D173" i="1"/>
  <c r="D471" i="1"/>
  <c r="D472" i="1"/>
  <c r="D473" i="1"/>
  <c r="D474" i="1"/>
  <c r="D475" i="1"/>
  <c r="D476" i="1"/>
  <c r="D478" i="1"/>
  <c r="D480" i="1" s="1"/>
  <c r="D441" i="1"/>
  <c r="D442" i="1"/>
  <c r="D444" i="1"/>
  <c r="D445" i="1"/>
  <c r="D446" i="1"/>
  <c r="D447" i="1"/>
  <c r="D448" i="1"/>
  <c r="D456" i="1"/>
  <c r="D457" i="1"/>
  <c r="D458" i="1"/>
  <c r="D459" i="1"/>
  <c r="D460" i="1"/>
  <c r="D461" i="1"/>
  <c r="D462" i="1"/>
  <c r="D463" i="1"/>
  <c r="D465" i="1"/>
  <c r="D466" i="1"/>
  <c r="D467" i="1"/>
  <c r="D440" i="1"/>
  <c r="D421" i="1"/>
  <c r="D422" i="1"/>
  <c r="D423" i="1"/>
  <c r="D424" i="1"/>
  <c r="D425" i="1"/>
  <c r="D426" i="1"/>
  <c r="D427" i="1"/>
  <c r="D429" i="1"/>
  <c r="D431" i="1"/>
  <c r="D432" i="1"/>
  <c r="D433" i="1"/>
  <c r="D436" i="1"/>
  <c r="D183" i="1"/>
  <c r="D184" i="1"/>
  <c r="D185" i="1"/>
  <c r="D186" i="1"/>
  <c r="D188" i="1"/>
  <c r="D189" i="1"/>
  <c r="D190" i="1"/>
  <c r="D191" i="1"/>
  <c r="D192" i="1"/>
  <c r="D193" i="1"/>
  <c r="D208" i="1"/>
  <c r="D182" i="1"/>
  <c r="D174" i="1"/>
  <c r="D175" i="1"/>
  <c r="D176" i="1"/>
  <c r="D128" i="1"/>
  <c r="D129" i="1"/>
  <c r="D131" i="1"/>
  <c r="D132" i="1"/>
  <c r="D134" i="1"/>
  <c r="D144" i="1"/>
  <c r="D146" i="1"/>
  <c r="D163" i="1" s="1"/>
  <c r="D127" i="1"/>
  <c r="D114" i="1"/>
  <c r="D118" i="1"/>
  <c r="D120" i="1"/>
  <c r="D121" i="1"/>
  <c r="D122" i="1"/>
  <c r="D123" i="1"/>
  <c r="D92" i="1"/>
  <c r="D95" i="1" s="1"/>
  <c r="D68" i="1"/>
  <c r="D69" i="1"/>
  <c r="D70" i="1"/>
  <c r="D71" i="1"/>
  <c r="D72" i="1"/>
  <c r="D74" i="1"/>
  <c r="D76" i="1"/>
  <c r="D77" i="1"/>
  <c r="D78" i="1"/>
  <c r="D79" i="1"/>
  <c r="D80" i="1"/>
  <c r="D67" i="1"/>
  <c r="D57" i="1"/>
  <c r="D58" i="1"/>
  <c r="D59" i="1"/>
  <c r="D61" i="1"/>
  <c r="D62" i="1"/>
  <c r="D63" i="1"/>
  <c r="D56" i="1"/>
  <c r="D48" i="1"/>
  <c r="D47" i="1"/>
  <c r="D35" i="1"/>
  <c r="D36" i="1"/>
  <c r="D37" i="1"/>
  <c r="D38" i="1"/>
  <c r="D39" i="1"/>
  <c r="D34" i="1"/>
  <c r="D24" i="1"/>
  <c r="D25" i="1"/>
  <c r="D26" i="1"/>
  <c r="D27" i="1"/>
  <c r="D28" i="1"/>
  <c r="D29" i="1"/>
  <c r="D30" i="1"/>
  <c r="D23" i="1"/>
  <c r="D10" i="1"/>
  <c r="D11" i="1"/>
  <c r="D13" i="1"/>
  <c r="D14" i="1"/>
  <c r="D15" i="1"/>
  <c r="D16" i="1"/>
  <c r="D19" i="1"/>
  <c r="D9" i="1"/>
  <c r="D6" i="1"/>
  <c r="D8" i="1" s="1"/>
  <c r="D377" i="1" l="1"/>
  <c r="D220" i="1"/>
  <c r="D232" i="1"/>
  <c r="D443" i="1"/>
  <c r="D209" i="1"/>
  <c r="D119" i="1"/>
  <c r="D91" i="1"/>
  <c r="D187" i="1"/>
  <c r="D362" i="1"/>
  <c r="D64" i="1"/>
  <c r="D428" i="1"/>
  <c r="D468" i="1"/>
  <c r="D81" i="1"/>
  <c r="D60" i="1"/>
  <c r="D40" i="1"/>
  <c r="D33" i="1" s="1"/>
  <c r="D124" i="1"/>
  <c r="D437" i="1"/>
  <c r="D452" i="1"/>
  <c r="D75" i="1"/>
  <c r="D133" i="1"/>
  <c r="D477" i="1"/>
  <c r="D486" i="1" s="1"/>
  <c r="C11" i="2" s="1"/>
  <c r="D464" i="1"/>
  <c r="D145" i="1"/>
  <c r="D179" i="1"/>
  <c r="D165" i="1" s="1"/>
  <c r="D18" i="1"/>
  <c r="D49" i="1"/>
  <c r="D46" i="1" s="1"/>
  <c r="D31" i="1"/>
  <c r="D12" i="1"/>
  <c r="D20" i="1"/>
  <c r="D439" i="1" l="1"/>
  <c r="D52" i="1"/>
  <c r="C6" i="2" s="1"/>
  <c r="D454" i="1"/>
  <c r="D55" i="1"/>
  <c r="D420" i="1"/>
  <c r="D417" i="1"/>
  <c r="C9" i="2" s="1"/>
  <c r="D66" i="1"/>
  <c r="D126" i="1"/>
  <c r="D180" i="1" s="1"/>
  <c r="C8" i="2" s="1"/>
  <c r="D21" i="1"/>
  <c r="C5" i="2" s="1"/>
  <c r="D469" i="1" l="1"/>
  <c r="C10" i="2" s="1"/>
  <c r="D88" i="1"/>
  <c r="C7" i="2" s="1"/>
  <c r="C12" i="2" l="1"/>
  <c r="D487" i="1"/>
</calcChain>
</file>

<file path=xl/sharedStrings.xml><?xml version="1.0" encoding="utf-8"?>
<sst xmlns="http://schemas.openxmlformats.org/spreadsheetml/2006/main" count="947" uniqueCount="556">
  <si>
    <t>4.Contexto de la organización</t>
  </si>
  <si>
    <t>Sección</t>
  </si>
  <si>
    <t>Requisito</t>
  </si>
  <si>
    <t>4.2 Comprensión de las necesidades y expectativas de las partes interesadas.</t>
  </si>
  <si>
    <t>5. Liderazgo</t>
  </si>
  <si>
    <t>La alta dirección promueve la mejora continua.</t>
  </si>
  <si>
    <t>6. Planificación</t>
  </si>
  <si>
    <t xml:space="preserve">Al planificar cómo lograr los objetivos ambientales, la organización determina qué se va a hacer. </t>
  </si>
  <si>
    <t>Determina qué recursos se requerirán.</t>
  </si>
  <si>
    <t>Determina quién será responsable.</t>
  </si>
  <si>
    <t>Determina cuándo se finalizará.</t>
  </si>
  <si>
    <t>7.Apoyo</t>
  </si>
  <si>
    <t>7.4.1 Generalidades</t>
  </si>
  <si>
    <t>7.4 Comunicación.</t>
  </si>
  <si>
    <t>7.3 Toma de conciencia.</t>
  </si>
  <si>
    <t>7.2 Competencia.</t>
  </si>
  <si>
    <t>6.1 Acciones para abordar riesgos y oportunidades.</t>
  </si>
  <si>
    <t>5.3 Roles, responsabilidades y autoridades en la organización.</t>
  </si>
  <si>
    <t>5.1 Liderazgo y compromiso.</t>
  </si>
  <si>
    <t>4.1 Comprensión de la organización y su contexto.</t>
  </si>
  <si>
    <t>7.5 Información documentada</t>
  </si>
  <si>
    <t>7.5.1 Generalidades</t>
  </si>
  <si>
    <t>7.5.2 Creación y actualización</t>
  </si>
  <si>
    <t>7.5.3 Control de la información documentada</t>
  </si>
  <si>
    <t>Para el control de la información documentada, la organización aborda actividades como la distribución, acceso, recuperación y uso; almacenamiento y preservación, incluida la preservación de la legibilidad; control de cambios; conservación y disposición.</t>
  </si>
  <si>
    <t>8. Operación</t>
  </si>
  <si>
    <t>8.1 Planificación y control operacional</t>
  </si>
  <si>
    <t>9.Evaluación del desempeño</t>
  </si>
  <si>
    <t>9.1 Seguimiento, medición, análisis y evaluación.</t>
  </si>
  <si>
    <t>La organización determina qué necesita seguimiento y medición.</t>
  </si>
  <si>
    <t>La organización determina los métodos de seguimiento, medición, análisis y evaluación, según corresponda, para asegurar los resultados válidos.</t>
  </si>
  <si>
    <t>La organización determina cuándo se deben llevar a cabo el seguimiento y la medición.</t>
  </si>
  <si>
    <t>La organización determina cuándo se deben analizar y evaluar los resultados del seguimiento y la medición.</t>
  </si>
  <si>
    <t>9.2 Auditoría interna</t>
  </si>
  <si>
    <t>9.2.1 Generalidades</t>
  </si>
  <si>
    <t>9.2.2 Programa de auditoría interna</t>
  </si>
  <si>
    <t>La organización define los criterios de la auditoría y el alcance para cada auditoría.</t>
  </si>
  <si>
    <t>La organización conserva información documentada como evidencia de la implementación del programa de auditoría y de los resultados de esta.</t>
  </si>
  <si>
    <t>9.3 Revisión por la dirección</t>
  </si>
  <si>
    <t>10. Mejora</t>
  </si>
  <si>
    <t>Cuando ocurre una no conformidad,la organización implementa cualquier acción necesaria.</t>
  </si>
  <si>
    <t>La organización conserva información documentada como evidencia de la naturaleza de las no conformidades y cualquier acción tomada posteriormente y los resultados de cualquier acción correctiva.</t>
  </si>
  <si>
    <t>Estado</t>
  </si>
  <si>
    <t>Puntaje</t>
  </si>
  <si>
    <t>Evidencia / Observación</t>
  </si>
  <si>
    <t>Listo</t>
  </si>
  <si>
    <t>En proceso</t>
  </si>
  <si>
    <t>Pendiente</t>
  </si>
  <si>
    <t>No aplica</t>
  </si>
  <si>
    <t>4. Contexto de la organización</t>
  </si>
  <si>
    <t>7. Apoyo</t>
  </si>
  <si>
    <t>9. Evaluación del desempeño</t>
  </si>
  <si>
    <t>% DE AVANCE</t>
  </si>
  <si>
    <t>Promedio Total Capítulo 4. Contexto de la Organización</t>
  </si>
  <si>
    <t>Promedio Sección 5.1</t>
  </si>
  <si>
    <t>Promedio Sección 4.2</t>
  </si>
  <si>
    <t>Promedio Sección 4.3</t>
  </si>
  <si>
    <t>Promedio Sección 4.4</t>
  </si>
  <si>
    <t>Promedio Sección 5.2</t>
  </si>
  <si>
    <t>Promedio Total Capítulo 5. Liderazgo</t>
  </si>
  <si>
    <t>Promedio Sección 6.1</t>
  </si>
  <si>
    <t>Promedio Sección 6.1.2</t>
  </si>
  <si>
    <t>Promedio Sección 6.1.3</t>
  </si>
  <si>
    <t>Promedio Sección 6.2</t>
  </si>
  <si>
    <t>Promedio Sección 6.2.1</t>
  </si>
  <si>
    <t>Promedio Sección 6.2.2</t>
  </si>
  <si>
    <t>Promedio Total Capítulo 6.Planificación</t>
  </si>
  <si>
    <t>Promedio Sección 7.2</t>
  </si>
  <si>
    <t>Promedio Sección 7.3</t>
  </si>
  <si>
    <t>Promedio Sección 7.4</t>
  </si>
  <si>
    <t>Promedio Sección 7.4.1</t>
  </si>
  <si>
    <t>Promedio Sección 7.4.2</t>
  </si>
  <si>
    <t>Promedio Sección 7.5</t>
  </si>
  <si>
    <t>Promedio Sección 7.5.1</t>
  </si>
  <si>
    <t>Promedio Sección 7.5.2</t>
  </si>
  <si>
    <t>Promedio Sección 7.5.3</t>
  </si>
  <si>
    <t>Promedio Total Capítulo 7. Apoyo</t>
  </si>
  <si>
    <t>Promedio Sección 8.1</t>
  </si>
  <si>
    <t>Promedio Sección 8.2</t>
  </si>
  <si>
    <t>Promedio Total Capítulo 8. Operación</t>
  </si>
  <si>
    <t>Promedio Sección 9.1</t>
  </si>
  <si>
    <t>Promedio Sección 9.1.1</t>
  </si>
  <si>
    <t>Promedio Sección 9.1.2</t>
  </si>
  <si>
    <t>Promedio Sección 9.2</t>
  </si>
  <si>
    <t>Promedio Sección 9.2.1</t>
  </si>
  <si>
    <t>Promedio Sección 9.2.2</t>
  </si>
  <si>
    <t>Promedio Sección 9.3</t>
  </si>
  <si>
    <t>Promedio Total Capítulo 9. Evaluación del Desempeño</t>
  </si>
  <si>
    <t>Promedio Sección 10.2</t>
  </si>
  <si>
    <t>Promedio Total Capítulo 10.Mejora</t>
  </si>
  <si>
    <t>ANÁLISIS DE BRECHA</t>
  </si>
  <si>
    <t>La organización determina las cuestiones externas e internas que son pertinentes para su propósito y que afectan a su capacidad para lograr los resultados previstos de su SGIA.</t>
  </si>
  <si>
    <r>
      <t xml:space="preserve">                                           </t>
    </r>
    <r>
      <rPr>
        <b/>
        <sz val="11"/>
        <color rgb="FFFDC423"/>
        <rFont val="Kanit"/>
      </rPr>
      <t xml:space="preserve"> LINEAMIENTOS ORIENTADORES Y FACILITADORES DE LA IMPLEMENTACIÓN INTEGRAL DE UN SISTEMA DE GESTIÓN DE LA INOCUIDAD DE LOS ALIMENTOS (SGIA) BASADO EN LA NORMA ISO 22000:2018</t>
    </r>
  </si>
  <si>
    <t>La organización identifica, revisa y actualiza la información relacionada con esas cuestiones internas y externas.</t>
  </si>
  <si>
    <t>La organización determina las partes interesadas que son pertinentes al SGIA.</t>
  </si>
  <si>
    <t>La organización determina los requisitos pertinentes de estas partes interesadas para el SGIA.</t>
  </si>
  <si>
    <t>La organización identifica, revisa y actualiza la información relacionada a estas partes interesadas y sus requisitos.</t>
  </si>
  <si>
    <t>La organización determina los límites y la aplicabilidad del SGIA para establecer su alcance.</t>
  </si>
  <si>
    <t>El alcance especifica los productos y servicios, procesos y sitios de producción que se incluyen en el SGIA.</t>
  </si>
  <si>
    <t>El alcance incluye las actividades, procesos, productos o servicios que pueden influir en la inocuidad de los alimentos de sus productos terminados.</t>
  </si>
  <si>
    <t>Cuando se determina este alcance, la organización considera:
a) las cuestiones externas e internas indicadas en el apartado 4.1
b) los requisitos indicados en el apartado 4.2.</t>
  </si>
  <si>
    <t>El alcance esta disponible y se mantiene como información documentada.</t>
  </si>
  <si>
    <t>4.3 Determinación del alcance del sistema de gestión de inocuidad de los alimentos</t>
  </si>
  <si>
    <t>La organización establece, implementa, mantiene, actualiza y mejora continuamente el SGIA, incluyendo los procesos necesarios y sus interacciones, de acuerdo con los requisitos de esta norma.</t>
  </si>
  <si>
    <t>4.4 Sistema de gestión de inocuidad de los alimentos</t>
  </si>
  <si>
    <t>La alta dirección se asegura que la política de inocuidad de los alimentos y los objetivos del SGIA están establecidos y que éstos son compatibles con la dirección estratégica de la organización.</t>
  </si>
  <si>
    <t>La alta dirección comunica la importancia de una gestión eficaz de la inocuidad de los alimentos y cumple con los requisitos del SGIA, los requisitos legales y reglamentarios aplicables, y los requisitos relacionados con la inocuidad de los alimentos acordados mutuamente con los clientes.</t>
  </si>
  <si>
    <t>La alta dirección se asegura la integración de los requisitos del SGIA en los procesos de negocio de la organización.</t>
  </si>
  <si>
    <t>La alta dirección se asegura que estén disponibles los recursos necesarios para el SGIA.</t>
  </si>
  <si>
    <t>La alta dirección se asegura que el SGIA se evalúa y mantiene para lograr sus resultados previstos.</t>
  </si>
  <si>
    <t>La alta dirección dirige y apoya a las personas para que contribuyan con la eficacia del SGIA.</t>
  </si>
  <si>
    <t>La alta dirección apoya en otros roles pertinentes a la dirección, para demostrar su liderazgo en lo que respecta a sus áreas de responsabilidad.</t>
  </si>
  <si>
    <t>La alta dirección establece, implementa y mantiene una política de la inocuidad de los alimentos que sea apropiada al propósito y contexto de la organización.</t>
  </si>
  <si>
    <t>La política ambiental proporciona un marco de referencia para establecer y revisar los objetivos del SGIA</t>
  </si>
  <si>
    <t>La política incluye el compromiso de cumplir con los requisitos de inocuidad de los alimentos aplicables, incluidos los requisitos legales y reglamentarios y los requisitos mutuamente acordados con los clientes relacionados con la inocuidad de los alimentos.</t>
  </si>
  <si>
    <t>La política aborda la comunicación interna y externa.</t>
  </si>
  <si>
    <t>Incluye un compromiso con la mejora continua del SGIA.</t>
  </si>
  <si>
    <t xml:space="preserve">La política aborda la necesidad de asegurar las competencias relacionadas con la inocuidad de los alimentos.     </t>
  </si>
  <si>
    <t>5.2.1 Establecimiento de la política de la inocuidad de los alimentos</t>
  </si>
  <si>
    <t>5.2.2 Comunicación de la Política</t>
  </si>
  <si>
    <t>La política del SGIA está disponible y se mantiene como información documentada.</t>
  </si>
  <si>
    <t>La política se comunica, se entiende y se aplica a todos los niveles dentro de la organización.</t>
  </si>
  <si>
    <t>La política está disponible para las partes interesadas pertinentes, según sea apropiado.</t>
  </si>
  <si>
    <t>Promedio Sección 5.2.1</t>
  </si>
  <si>
    <t>Promedio Sección 5.2.2</t>
  </si>
  <si>
    <t>La alta dirección se asegura de que las responsabilidades y autoridades para los roles pertinentes se asignen, comuniquen y se entiendan dentro de la organización.</t>
  </si>
  <si>
    <t>La alta dirección asigna la responsabilidad y autoridad para:
a) asegurar que el SGIA es conforme con los requisitos de este documento;
b) informar a la alta dirección sobre el desempeño del SGIA;
c) designar al equipo de inocuidad de los alimentos y al líder del equipo de inocuidad de los
alimentos;
d) designar personas con responsabilidad y autoridad definidas para iniciar y documentar acciones.</t>
  </si>
  <si>
    <t>Promedio Sección 5.3.1</t>
  </si>
  <si>
    <t>El líder del equipo de inocuidad de los alimentos es responsable de:
a) asegurar que se establece, implementa, mantiene y actualiza el SGIA;
b) gestionar y organizar el trabajo del equipo de inocuidad de los alimentos;
c) asegurar la formación y las competencias pertinentes para el equipo de inocuidad de los alimentos (véase 7.2):
d) informar a la alta dirección sobre la eficacia y pertinencia del SGIA.</t>
  </si>
  <si>
    <t>Todas las personas  tienen la responsabilidad de informar los problemas con respecto al SGIA a las personas identificadas.</t>
  </si>
  <si>
    <t>Al planificar el SGIA, la organización considera las cuestiones referidas en el apartado 4.1 y los requisitos referidos en los apartados 4.2 y 4.3 y determinar los riesgos y oportunidades, que es necesario abordar con el fin de:
a) asegurar que el SGIA pueda lograr sus resultados previstos;
b) aumentar los efectos deseables;
c) prevenir o reducir efectos no deseados;
d) lograr la mejora continua.</t>
  </si>
  <si>
    <t>La organización planifica las acciones para abordar estos riesgos y oportunidades.</t>
  </si>
  <si>
    <t>La organización planifica la manera de evaluar la eficacia de estas acciones.</t>
  </si>
  <si>
    <t>La organización planifica la manera de integrar e implementar las acciones en sus procesos del SGIA.</t>
  </si>
  <si>
    <t>Las acciones tomadas por la organización para abordar los riesgos y oportunidades son proporcionales al impacto en los requisitos de inocuidad de los alimentos.</t>
  </si>
  <si>
    <t>Las acciones tomadas por la organización para abordar los riesgos y oportunidades son proporcionales a los requisitos de las partes interesadas en la cadena alimentaria.</t>
  </si>
  <si>
    <t>Las acciones tomadas por la organización para abordar los riesgos y oportunidades son proporcionales a la conformidad de los productos alimentarios y servicios para los clientes.</t>
  </si>
  <si>
    <t>6.2 Objetivos del SGIA y su planificación para lograrlos.</t>
  </si>
  <si>
    <t>La organización establece objetivos para el SGIA para las funciones y niveles pertinentes.</t>
  </si>
  <si>
    <t>Los objetivos del SGIA son coherentes con la política de inocuidad de los alimentos.</t>
  </si>
  <si>
    <t>Los objetivos son medibles.</t>
  </si>
  <si>
    <t>Los objetivos tienen en cuenta los requisitos aplicables de la inocuidad de los alimentos, incluyendo los requisitos legales, reglamentarios y de los clientes.</t>
  </si>
  <si>
    <t>Los objetivos son mantenidos y actualizados según sea apropiado.</t>
  </si>
  <si>
    <t>Los objetivos son comunicados.</t>
  </si>
  <si>
    <t>Los objetivos son objeto de seguimiento y verificación.</t>
  </si>
  <si>
    <t>La organización conserva la información documentada sobre los objetivos para el SGIA.</t>
  </si>
  <si>
    <t>Determina cómo se evaluarán los resultados.</t>
  </si>
  <si>
    <t>6.3 Planificación de los cambios</t>
  </si>
  <si>
    <t xml:space="preserve">Cuando la organización determina la necesidad de cambios en el SGIA, incluidos los cambios de personal, estos cambios se llevan a cabo y se comunican de manera planificada. </t>
  </si>
  <si>
    <t>La organización considera la continua integridad del SGIA.</t>
  </si>
  <si>
    <t>La organización considera el propósito de los cambios y sus consecuencias potenciales.</t>
  </si>
  <si>
    <t>La organización considera la asignación o reasignación de responsabilidades y autoridades.</t>
  </si>
  <si>
    <t>La organización considera la disponibilidad de recursos para implementar eficazmente los cambios.</t>
  </si>
  <si>
    <t>Promedio Sección 6.3</t>
  </si>
  <si>
    <t>La organización determina y proporciona los recursos necesarios para el abastecimiento , implementación, mantenimiento y mejora continua del SGIA.</t>
  </si>
  <si>
    <t>La organización considera la capacidad de, y toda limitación sobre, los recursos internos existentes.</t>
  </si>
  <si>
    <t>La organización considera la necesidad de recursos externos.</t>
  </si>
  <si>
    <t>7.1 Recursos</t>
  </si>
  <si>
    <t>7.1.1 Generalidades</t>
  </si>
  <si>
    <t>Promedio Sección 7.1.1</t>
  </si>
  <si>
    <t>7.1.2 Personas</t>
  </si>
  <si>
    <t>La organización asegura que las personas necesarias para operar y mantener un SGIA eficaz, sean competentes (véase 7.2).</t>
  </si>
  <si>
    <t>Cuando se utiliza la asistencia de expertos externos para el desarrollo, implementación, operación o evaluación del SGIA, se conserva como información documentada la evidencia de acuerdos o contratos que definen la competencia, responsabilidad y autoridad de dichos expertos externos.</t>
  </si>
  <si>
    <t>Promedio Sección 7.1.2</t>
  </si>
  <si>
    <t>7.1.3 Infraestructura</t>
  </si>
  <si>
    <t>La organización proporciona los recursos para la determinación, establecimiento y mantenimiento de la infraestructura necesaria para lograr la conformidad con los requisitos del SGIA.</t>
  </si>
  <si>
    <t>Promedio Sección 7.1.3</t>
  </si>
  <si>
    <t>La organización determina, proporciona y mantiene los recursos para el establecimiento, la gestión y el mantenimiento del ambiente de trabajo necesario para lograr la conformidad con los requisitos del SGIA.</t>
  </si>
  <si>
    <t>Promedio Sección 7.1.4</t>
  </si>
  <si>
    <t>7.1.4 Ambiente de trabajo</t>
  </si>
  <si>
    <t>7.1.5 Elementos del SGIA desarrollados externamente</t>
  </si>
  <si>
    <t>b) aplicables a los sitios, procesos y productos de la organización;</t>
  </si>
  <si>
    <t>c) adaptados específicamente a los procesos y productos de la organización por el equipo de inocuidad de los alimentos;</t>
  </si>
  <si>
    <t>d) implementados, mantenidos y actualizados según lo requerido por este documento;</t>
  </si>
  <si>
    <t>e) conservados como información documentada.</t>
  </si>
  <si>
    <t>Promedio Sección 7.1.5</t>
  </si>
  <si>
    <t>7.1.6 Control de procesos, productos o servicios proporcionados externamente</t>
  </si>
  <si>
    <t>La organización establece y aplica criterios para la evaluación, selección, seguimiento del desempeño y reevaluación de proveedores externos de procesos, productos y/o servicios.</t>
  </si>
  <si>
    <t>La organización garantiza una comunicación adecuada de los requisitos a los proveedores externos.</t>
  </si>
  <si>
    <t>La organización se asegura que los procesos, productos o servicios proporcionados externamente no afecten adversamente la capacidad de la organización de cumplir regularmente los requisitos del SGIA.</t>
  </si>
  <si>
    <t>Cuando la organización establece, mantiene, actualiza y mejora continuamente su SGIA utilizando elementos de un SGIA desarrollados externamente, incluidos los PPR, el análisis de peligros y el plan de control de peligros (véase 8.5.4), la organización se asegura de que los elementos proporcionados son: 
a) desarrollados de conformidad con los requisitos de esta norma;</t>
  </si>
  <si>
    <t>La organización conserva información documentada de estas actividades y todas las acciones necesarias como resultado de las evaluaciones y reevaluaciones.</t>
  </si>
  <si>
    <t>Promedio Sección 7.1.6</t>
  </si>
  <si>
    <t>La organización determina la competencia necesaria de las personas, incluyendo los proveedores externos, que realizan bajo su control, un trabajo que afecta al desempeño y eficacia del SGIA.</t>
  </si>
  <si>
    <t>La organización se asegura de que estas personas, incluido el equipo de inocuidad de los alimentos y aquellos que son responsables por la operación del plan de control de peligros, sean competentes, basándose en la educación, formación o experiencia apropiadas.</t>
  </si>
  <si>
    <t>La organización se asegura que el equipo de inocuidad de los alimentos tenga una combinación de conocimiento multidisciplinario y experiencia en el desarrollo e implementación del SGIA (incluyendo, pero no limitado a, los productos, procesos, equipos y peligros relacionados con la inocuidad de los alimentos de la organización dentro del alcance del SGIA).</t>
  </si>
  <si>
    <t>Cuando corresponde, la organización toma medidas para adquirir la competencia necesaria y evaluar la eficacia
de las acciones tomadas.</t>
  </si>
  <si>
    <t>La organización conserva la información documentada apropiada como evidencia de la competencia.</t>
  </si>
  <si>
    <t>La organización se asegura que las personas que realicen trabajo bajo el control de la organización tomen conciencia de la política del SGIA.</t>
  </si>
  <si>
    <t>La organización se asegura que las personas que realicen trabajo bajo el control de la organización tomen conciencia de los objetivos del SGIA pertinentes a sus tareas.</t>
  </si>
  <si>
    <t>La organización se asegura que las personas que realicen trabajo bajo el control de la organización tomen conciencia de su contribución individual a la eficacia del SGIA, incluyendo los beneficios de una mejora del desempeño de la inocuidad de los alimentos.</t>
  </si>
  <si>
    <t>La organización se asegura que las personas que realicen trabajo bajo el control de la organización tomen conciencia de las implicaciones del incumplimiento de los requisitos del SGIA.</t>
  </si>
  <si>
    <t>10.1 No conformidad y acción correctiva.</t>
  </si>
  <si>
    <t>Cuando ocurre una no conformidad, la organización toma acciones para controlarla y corregirla o hace frente a las consecuencias (según corresponda).</t>
  </si>
  <si>
    <t>Cuando ocurre una no conformidad,la organización evalúa la necesidad de tomar acciones para eliminar las causas de la no conformidad, con el fin de que no vuelva a ocurrir en ese mismo lugar ni ocurra en otra parte, mediante: 
1) la revisión de la no conformidad;
2) la determinación de las causas de la no conformidad;
3) la determinación de la existencia de no conformidades similares, o que potencialmente podrían ocurrir.</t>
  </si>
  <si>
    <t>Cuando ocurre una no conformidad,la organización revisa la eficacia de cualquier acción correctiva tomada.</t>
  </si>
  <si>
    <t>Las acciones correctivas son apropiadas a la importancia de los efectos de las no conformidades encontradas.</t>
  </si>
  <si>
    <t>Promedio Sección 10.1</t>
  </si>
  <si>
    <t>10.2 Mejora continua</t>
  </si>
  <si>
    <t>La organización mejora continuamente la pertinencia, adecuación y eficiacia del SGIA.</t>
  </si>
  <si>
    <t>10.3 Actualizazión del sistema de gestión de la inocuidad de los alimentos</t>
  </si>
  <si>
    <t xml:space="preserve">La alta dirección se asegura que el SGIA se actualiza continuamente; para lograr esto, el equipo de la inocuidad de los alimentos evalúa al SGIA a intervalos planificados. </t>
  </si>
  <si>
    <t>El equipo considera si es necesario revisar el análisis de peligros, el plan de control de peligros establecido  y los PPR establecidos.</t>
  </si>
  <si>
    <t xml:space="preserve">La alta dirección se asegura que la organización mejora continuamente la eficacia del SGIA mediante el uso de la comunicación, la revisión por la dirección, la auditoría interna, el análisis de los resultados de las actividades de verificación, la validación de las medidas de control y las combinaciones de las medidas de control, las acciones correctivas y la actualización del SGIA. </t>
  </si>
  <si>
    <t>Las actividades de actualización se basan en: 
a) los elementos de entrada de la comunicación, tanto externa como interna;
b) los elementos de entrada de cualquier otra información relativa a la pertinencia, adecuación y eficacia del SGIA;
c) los elementos de salida del análisis de los resultados de las actividades de verificación;
d) los elementos de salida de la revisión por la dirección.</t>
  </si>
  <si>
    <t>Las actividades de actualización del sistema se  conservan como información documentada e informadas como elementos de entrada para la revisión por la dirección.</t>
  </si>
  <si>
    <t>Promedio Sección 10.3</t>
  </si>
  <si>
    <t>9.3.1 Generalidades</t>
  </si>
  <si>
    <t>La alta dirección revisa el SGIA de la organización a intervalos planificados, para asegurarse de su pertinencia, adecuación y eficacia continuas.</t>
  </si>
  <si>
    <t xml:space="preserve">9.3.2 Entradas de la revisión por dirección </t>
  </si>
  <si>
    <t>La revisión por la dirección considera el estado de las acciones de las revisiones por la dirección previas.</t>
  </si>
  <si>
    <t>La revisión por la dirección considera los cambios en las cuestiones externas e internas que sean pertinentes al SGIA, incluyendo los cambios en la organización y su contexto.</t>
  </si>
  <si>
    <t>La revisión por la dirección considera  la información sobre el desempeño y la eficacia del SGIA, incluidas las tendencias relativas a:
1) los resultados de las actividades de actualización;
2) los resultados del seguimiento y medición;
3) el análisis de los resultados de las actividades de verificación relacionadas con los PPR y
el plan de control de peligros;
4) las no conformidades y acciones correctivas;
5) los resultados de las auditorías (internas y externas);
6) las inspecciones (por ejemplo regulatorias o de los clientes);
7) el desempeño de los proveedores externos;
8) la revisión de los riesgos y oportunidades y de la eficacia de las acciones tomadas para abordarlos;
9) la medida en que se han cumplido los objetivos del SGIA;</t>
  </si>
  <si>
    <t>La revisión por la dirección considera la adecuación de recursos.</t>
  </si>
  <si>
    <t>La revisión por la dirección considera toda situación de emergencia, incidente o retirada/recuperación que hayan ocurrido.</t>
  </si>
  <si>
    <t>La revisión por la dirección considera la información pertinente obtenida mediante comunicación externa e interna, incluidas las solicitudes y quejas de las partes interesadas.</t>
  </si>
  <si>
    <t>La revisión por la dirección considera las oportunidades de mejora continua.</t>
  </si>
  <si>
    <t>Los datos se presentan de una manera que permita a la alta dirección relacionar la información con los objetivos establecidos del SGIA.</t>
  </si>
  <si>
    <t>9.3.3 Salidas de la revisión por la dirección</t>
  </si>
  <si>
    <t>Las salidas de la revisión por la dirección incluyen las decisiones y acciones relacionadas con las oportunidades de mejora continua.</t>
  </si>
  <si>
    <t>Las salidas de la revisión por la dirección incluyen toda necesidad de actualización y cambio al SGIA, incluida la necesidad de recursos y la revisión de la política y los objetivos de inocuidad de los alimentos del SGIA.</t>
  </si>
  <si>
    <t>La organización conserva información documentada como evidencia de los resultados de las revisiones de los resultados por la dirección.</t>
  </si>
  <si>
    <t>Promedio Sección 9.3.3</t>
  </si>
  <si>
    <t>Promedio Sección 9.3.2</t>
  </si>
  <si>
    <t>La organización lleva a cabo auditorías internas a intervalos planificados para proporcionar información acerca de si el SGIA es conforme con los requisitos propios de la organización para su SGIA.</t>
  </si>
  <si>
    <t>La organización lleva a cabo auditorías internas a intervalos planificados para proporcionar información acerca de si el SGIA es conforme con los requisitos de esta norma.</t>
  </si>
  <si>
    <t>La organización lleva a cabo auditorías internas a intervalos planificados para proporcionar información acerca de si el SGIA se implementa y se mantiene eficazmente.</t>
  </si>
  <si>
    <t>La organización planifica, establece, implementa y mantiene uno o varios programas de auditoría interna que incluyen la frecuencia, los métodos, las responsabilidades, los requisitos de planificación e informes, que deben tener en consideración la importancia de los procesos involucrados, los cambios en el SGIA y los resultados de seguimiento, medición y auditorías previas.</t>
  </si>
  <si>
    <t>La organización selecciona los auditores competentes y lleva a cabo auditorías para asegurarse de la objetividad y la imparcialidad del proceso de auditoría.</t>
  </si>
  <si>
    <t>La organización se asegura de que los resultados de las auditorías se informan al equipo de la inocuidad de los alimentos y a la dirección pertinente.</t>
  </si>
  <si>
    <t xml:space="preserve">La organización realiza la corrección necesaria y tomar la acción correctiva requerida dentro del período de tiempo acordado; </t>
  </si>
  <si>
    <t>La organización determina si el SGIA cumple con la intención de la política de inocuidad de los alimentos y los objetivos del SGIA.</t>
  </si>
  <si>
    <t>Las actividades de seguimiento por la organización incluyen la verificación de las acciones tomadas y el informe de los resultados de la verificación.</t>
  </si>
  <si>
    <t>La organización determina quién debe analizar y evaluar los resultados del seguimiento y la medición.</t>
  </si>
  <si>
    <t>La organización conserva información documentada apropiada, como evidencia de los resultados.</t>
  </si>
  <si>
    <t>La organización evalúa su desempeño ambiental y la eficacia del SGIA.</t>
  </si>
  <si>
    <t>La organización analiza y evalua los datos y la información apropiados que surgen del seguimiento y la medición, incluyendo los resultados de las actividades de verificación relacionadas con los PPR y el plan de control de peligros, las auditorías internas y las auditorías externas.</t>
  </si>
  <si>
    <t>Se llevan a cabo análisis para confirmar que el desempeño global del sistema cumple con las disposiciones planificadas y los requisitos del SGIA establecidos por la organización.</t>
  </si>
  <si>
    <t>Se llevan a cabo de análisis para identificar la necesidad para la actualización y mejora del SGIA</t>
  </si>
  <si>
    <t>Se llevan a cabo análisis para identificar las tendencias que indican una mayor incidencia de productos potencialmente no inocuos o fallas en los procesos.</t>
  </si>
  <si>
    <t>Se llevan a cabo análisis para establecer información para la planificación del programa de auditoría interna relacionada con el estado y la importancia de las áreas a ser auditadas.</t>
  </si>
  <si>
    <t>Se llevan a cabo de análisis para proporcionar evidencia de que las correcciones y acciones correctivas son eficaces.</t>
  </si>
  <si>
    <t>Los resultados del análisis y las actividades resultantes se conservan como información documentada.</t>
  </si>
  <si>
    <t>Los resultados son informados a la alta dirección y se utilizan como elementos de entrada para la revisión por la dirección y la actualización del SGIA.</t>
  </si>
  <si>
    <t>9.1.2 Análisis y evaluación</t>
  </si>
  <si>
    <t>b) cuándo comunicar;</t>
  </si>
  <si>
    <t>c) a quién comunicar;</t>
  </si>
  <si>
    <t>d) cómo comunicar;</t>
  </si>
  <si>
    <t>e) quién comunica.</t>
  </si>
  <si>
    <t>La organización determina las comunicaciones internas y externas pertinentes al SGIA, que incluyen:
a) qué comunicar;</t>
  </si>
  <si>
    <t>La organización asegura que todas las personas cuyas actividades tengan un impacto en la inocuidad de los alimentos, entiendan el requisito de una comunicación eficaz.</t>
  </si>
  <si>
    <t>7.4.2 Comunicación Externa</t>
  </si>
  <si>
    <t>La organización se asegura que la información comunicada externamente es suficiente y se encuentra disponible para las partes interesadas de la cadena alimentaria.</t>
  </si>
  <si>
    <t>La organización establece, implementa y mantiene una comunicación eficaz con los proveedores y contratistas.</t>
  </si>
  <si>
    <t>La organización establece, implementa y mantiene una comunicación eficaz con los clientes y/o consumidores, en relación con:
1) la información del producto relacionada con la inocuidad de los alimentos que facilite la manipulación, presentación, almacenamiento, preparación, distribución y uso del producto dentro de la cadena alimentaria o por parte del consumidor;</t>
  </si>
  <si>
    <t>3) los arreglos contractuales, consultas y pedidos incluyendo sus modificaciones;</t>
  </si>
  <si>
    <t>4) la retroalimentación de clientes y/o consumidores, incluyendo quejas;</t>
  </si>
  <si>
    <t>2) la identificación de los peligros relacionados con la inocuidad de los alimentos que necesitan ser controlados por otras organizaciones en la cadena alimentaria y/o consumidores;</t>
  </si>
  <si>
    <t>La organización establece, implementa y mantiene una comunicación eficaz con las autoridades legales y reglamentarias.</t>
  </si>
  <si>
    <t>La organización establece, implementa y mantiene una comunicación eficaz con otras organizaciones que tienen un impacto en, o son afectadas por, la eficacia o la actualización del sistema del SGIA.</t>
  </si>
  <si>
    <t>El personal designado tiene definida la responsabilidad y autoridad para comunicar externamente toda información concerniente a la inocuidad de los alimentos.</t>
  </si>
  <si>
    <t>Cuando es pertinente, la información obtenida mediante comunicación externa es incluida como elemento de entrada para la revisión por la dirección y para la actualización del SGIA.</t>
  </si>
  <si>
    <t>Se conserva como información documentada la evidencia de comunicación externa.</t>
  </si>
  <si>
    <t>7.4.3 Comunicación interna</t>
  </si>
  <si>
    <t>Promedio Sección 7.4.3</t>
  </si>
  <si>
    <t>La organizaciónestablece, implementa y mantiene un sistema eficaz para las cuestiones de comunicación que tienen impacto en la inocuidad de los alimentos.</t>
  </si>
  <si>
    <t>Con el fin de mantener la eficacia del SGIA, la organización debe asegurarse que se informa oportunamente al equipo de la inocuidad de los alimentos sobre los cambios realizados a lo siguiente, entre otros:
a) productos o productos nuevos;</t>
  </si>
  <si>
    <t>b) materias primas, ingredientes y servicios;</t>
  </si>
  <si>
    <t>c) sistemas de producción y equipos;</t>
  </si>
  <si>
    <t>d) locales de producción, ubicación de los equipos, entorno circundante;</t>
  </si>
  <si>
    <t>e) programas de limpieza y desinfección;</t>
  </si>
  <si>
    <t>f) sistemas de embalaje, almacenamiento y distribución;</t>
  </si>
  <si>
    <t>g) competencias y/o asignación de responsabilidades y autorizaciones;</t>
  </si>
  <si>
    <t>h) requisitos legales y reglamentarios aplicables;</t>
  </si>
  <si>
    <t>i) conocimientos relativos a los peligros relacionados con la inocuidad de los alimentos y medidas de control;</t>
  </si>
  <si>
    <t>j) requisitos del cliente, del sector y otros requisitos que la organización tiene en cuenta;</t>
  </si>
  <si>
    <t>k) comunicaciones y consultas pertinentes de las partes interesadas externas;</t>
  </si>
  <si>
    <t>l) quejas y alertas que indiquen peligros relacionados con la inocuidad de los alimentos, asociados</t>
  </si>
  <si>
    <t>con el producto terminado;</t>
  </si>
  <si>
    <t>m) otras condiciones que tengan un impacto en la inocuidad de los alimentos.</t>
  </si>
  <si>
    <t>El equipo de la inocuidad de los alimentos se asegura que esta información sea incluida en la actualización del SGIA.</t>
  </si>
  <si>
    <t xml:space="preserve">La alta dirección se asegura que la información pertinente sea incluida como información de entrada para la revisión por la dirección. </t>
  </si>
  <si>
    <t>El SGIA de la organización incluye la información documentada requerida por esta Norma Internacional.</t>
  </si>
  <si>
    <t>El SGIA de la organización incluye la información documentada que la organización determina como necesaria para la eficacia del SGIA.</t>
  </si>
  <si>
    <t>El SGIA de la organización incluye la información documentada y los requisitos de inocuidad de los alimentos requeridos por las autoridades legales, reglamentarias y los clientes.</t>
  </si>
  <si>
    <t>Al crear y actualizar la información documentada, la organización se asegura de que la identificación y descripción (por ejemplo, título, fecha, autor o número de referencia) sean apropiadas.</t>
  </si>
  <si>
    <t>Al crear y actualizar la información documentada, la organización se asegura de que el formato (por ejemplo, idioma, versión de los softwares, gráficos) y los medios de soporte (por ejemplo, papel, electrónico); sean apropiados.</t>
  </si>
  <si>
    <t>Al crear y actualizar la información documentada, la organización se asegura de la revisión y aprobación con respecto a la pertinencia y adecuación.</t>
  </si>
  <si>
    <t>La información documentada requerida por el SGIA  y por esta Norma Internacional se controla para asegurarse de que esté disponible y sea idónea para su uso, dónde y cuándo se necesite.</t>
  </si>
  <si>
    <t>La información documentada requerida por el SGIA y por esta Norma Internacional esté protegida adecuadamente (por ejemplo, contra pérdida de la confidencialidad, uso
inadecuado o pérdida de integridad).</t>
  </si>
  <si>
    <t>La información documentada de origen externo, que la organización determina como necesaria para la planificación y operación del SGIA, se identifica, según sea apropiado, y controla.</t>
  </si>
  <si>
    <t>La información documentada conservada como evidencia de la conformidad se protege contra modificaciones no intencionales.</t>
  </si>
  <si>
    <t>Promedio Sección 4.1</t>
  </si>
  <si>
    <t>5.2 Política</t>
  </si>
  <si>
    <t xml:space="preserve">Promedio Sección 5.3 </t>
  </si>
  <si>
    <t>5.3.1</t>
  </si>
  <si>
    <t>5.3.2</t>
  </si>
  <si>
    <t>5.3.3</t>
  </si>
  <si>
    <t>6.1.1</t>
  </si>
  <si>
    <t>6.1.2</t>
  </si>
  <si>
    <t>6.1.3</t>
  </si>
  <si>
    <t>6.2.1</t>
  </si>
  <si>
    <t>6.2.3</t>
  </si>
  <si>
    <t>Promedio Sección 7.1</t>
  </si>
  <si>
    <t>PUNTAJE TOTAL</t>
  </si>
  <si>
    <t>Capítulo de la norma ISO 22000</t>
  </si>
  <si>
    <t>8.2 Programas de prerrequisitos (PPR)</t>
  </si>
  <si>
    <t>8.3 Sistema de trazabilidad</t>
  </si>
  <si>
    <t>Promedio Sección 8.3</t>
  </si>
  <si>
    <t>8.4 Preparación y respuesta ante emergencias</t>
  </si>
  <si>
    <t>8.5 Control de peligros</t>
  </si>
  <si>
    <t>Promedio de sección 8.5</t>
  </si>
  <si>
    <t>8.5.1 Pasos preliminares para permitir el análisis de peligros</t>
  </si>
  <si>
    <t>Promedio Sección 8.4</t>
  </si>
  <si>
    <t>8.4.1 Generalidades</t>
  </si>
  <si>
    <t>Promedio Sección 8.4.1</t>
  </si>
  <si>
    <t>8.4.2 Gestión de emergencias e incidentes</t>
  </si>
  <si>
    <t>Promedio Sección 8.4.2</t>
  </si>
  <si>
    <t>Promedio Sección 8.5.1</t>
  </si>
  <si>
    <t>8.5.2 Análisis de peligros</t>
  </si>
  <si>
    <t>Promedio Sección 8.5.2</t>
  </si>
  <si>
    <t>Promedio Sección 8.5.3</t>
  </si>
  <si>
    <t>8.5.3 Validación de las medidas de control y combinaciones de medidas de control</t>
  </si>
  <si>
    <t>Promedio Sección 8.5.4</t>
  </si>
  <si>
    <t>8.5.4 Plan de control de peligros (plan HACCP/PPRO)</t>
  </si>
  <si>
    <t>Promedio Sección 8.6</t>
  </si>
  <si>
    <t>8.6 Actualización de la información que especifica los PPR y el plan de control de peligros</t>
  </si>
  <si>
    <t>8.7 Control del seguimiento y la medición</t>
  </si>
  <si>
    <t>Promedio Sección 8.7</t>
  </si>
  <si>
    <t>8.8 Verificación relacionada con los PPR y el plan de control de peligros</t>
  </si>
  <si>
    <t>Promedio Sección 8.8</t>
  </si>
  <si>
    <t>8.8.1 Verificación</t>
  </si>
  <si>
    <t>8.8.2 Análisis de los resultados de las actividades de verificación</t>
  </si>
  <si>
    <t>Promedio Sección 8.8.2</t>
  </si>
  <si>
    <t>Promedio Sección 8.8.1</t>
  </si>
  <si>
    <t>8.9 Control de las no conformidades del producto y el proceso</t>
  </si>
  <si>
    <t>Promedio Sección 8.9</t>
  </si>
  <si>
    <t>8.9.1 Generalidades</t>
  </si>
  <si>
    <t>Promedio Sección 8.9.1</t>
  </si>
  <si>
    <t>8.9.2 Correcciones</t>
  </si>
  <si>
    <t>Promedio Sección 8.9.2</t>
  </si>
  <si>
    <t>8.9.3 Acciones correctivas</t>
  </si>
  <si>
    <t>Promedio Sección 8.9.3</t>
  </si>
  <si>
    <t>8.9.4 Manipulación de productos potencialmente no inocuos</t>
  </si>
  <si>
    <t>8.9.5 Retirada/recuperación</t>
  </si>
  <si>
    <t>Promedio Sección 8.9.4</t>
  </si>
  <si>
    <t>Promedio Sección 8.9.5</t>
  </si>
  <si>
    <t>La organización planifica, implementa, controla, mantiene y actualiza los procesos necesarios para cumplir los requisitos para la realización de productos inocuos, y para implementar las acciones para abordar riesgos y oportunidades (determinadas en el apartado 6.1), mediante el establecimiento de criterios para los procesos.</t>
  </si>
  <si>
    <t>La organización planifica, implementa, controla, mantiene y actualiza los procesos necesarios para cumplir los requisitos para la realización de productos inocuos, y para implementar las acciones para abordar riesgos y oportunidades (determinadas en el apartado 6.1),mediante la implementación del control de los procesos de acuerdo con los criterios .</t>
  </si>
  <si>
    <t xml:space="preserve">La organización planifica, implementa, controla, mantiene y actualiza los procesos necesarios para cumplir los requisitos para la realización de productos inocuos, y para implementar las acciones para abordar riesgos y oportunidades (determinadas en el apartado 6.1),mediante el mantenimiento de la información documentada en la extensión necesaria para tener la confianza para demostrar que los procesos se han llevado a cabo según lo planificado. </t>
  </si>
  <si>
    <t>La organización controla los cambios planificados y revisa las consecuencias de los cambios no previstos, tomando acciones para mitigar todo efecto adverso, cuando sea necesario.</t>
  </si>
  <si>
    <t xml:space="preserve">La organización se asegura que los procesos contratados externamente estén controlados (véase 7.1.6). </t>
  </si>
  <si>
    <t>8.2.1 La organización establece, implementa, mantiene y actualizar PPR para facilitar la prevención y/o reducción de contaminantes (incluyendo peligros relacionados con la inocuidad de los alimentos) en los productos y sus procesos y en el ambiente de trabajo</t>
  </si>
  <si>
    <t>8.2.2 Los PPR son apropiados para la organización y su contexto en relación a la inocuidad de los alimentos.</t>
  </si>
  <si>
    <t>8.2.2 Los PPR son apropiados  al tamaño y al tipo de operación, y a la naturaleza de los productos que se elaboran y/o manipulan.</t>
  </si>
  <si>
    <t>8.2.2 Los PPR se implementan a través de todo el sistema de producción, tanto como programas de aplicación en general o como programas aplicables a un producto o proceso en particular.</t>
  </si>
  <si>
    <t>8.2.2 Los PPR son aprobados por el equipo de la inocuidad de los alimentos</t>
  </si>
  <si>
    <t>8.2.3 Cuando se seleccionan y/o establecen los PPR, la organización se asegura que se identifican los requisitos legales y reglamentarios aplicables y los requisitos mutuamente acordados con el cliente.</t>
  </si>
  <si>
    <t>8.2.3  La organización considera la parte aplicable de la serie ISO/TS 22002.</t>
  </si>
  <si>
    <t>8.2.3 La organización considera las normas, códigos de práctica y directrices aplicables</t>
  </si>
  <si>
    <t>8.2.4. Al establecer los PPR la organización considera los suministros de aire, agua, energía y otros servicios.</t>
  </si>
  <si>
    <t>8.2.4. Al establecer los PPR la organización considera la distribución de los locales, incluyendo el establecimiento de zonas de trabajo y las instalaciones para los empleados.</t>
  </si>
  <si>
    <t>8.2.4. Al establecer los PPR la organización considera la construcción y la distribución de los edificios y las instalaciones relacionadas.</t>
  </si>
  <si>
    <t>8.2.4. Al establecer los PPR la organización considera la idoneidad del equipamiento y su accesibilidad para la limpieza, el mantenimiento</t>
  </si>
  <si>
    <t>8.2.4. Al establecer los PPR la organización considera los servicios de control de plagas, desechos y aguas residuales y servicios de apoyo.</t>
  </si>
  <si>
    <t>8.2.4. Al establecer los PPR la organización considera los procesos de aprobación y aseguramiento de proveedores (por ejemplo, materias primas, ingredientes, productos químicos y envases).</t>
  </si>
  <si>
    <t>8.2.4. Al establecer los PPR la organización considera la recepción de materiales entrantes, almacenamiento, despacho, transporte y manipulación de productos.</t>
  </si>
  <si>
    <t>8.2.4. Al establecer los PPR la organización considera las medidas para prevenir la contaminación cruzada.</t>
  </si>
  <si>
    <t>8.2.4. Al establecer los PPR la organización considera la limpieza y desinfección.</t>
  </si>
  <si>
    <t>8.2.4. Al establecer los PPR la organización considera la higiene del personal.</t>
  </si>
  <si>
    <t>8.2.4. Al establecer los PPR la organización considera la información del producto/concientización del consumidor.</t>
  </si>
  <si>
    <t>8.2.4. Al establecer los PPR la organización considera otros aspectos según sea apropiado.</t>
  </si>
  <si>
    <t>8.2.4 La información documentada  especifica la selección, el establecimiento, el seguimiento aplicable y la verificación de los PPR</t>
  </si>
  <si>
    <t>El sistema de trazabilidad identifica de manera única el material entrante de los proveedores y la primera etapa de la ruta de distribución del producto terminado.</t>
  </si>
  <si>
    <t>Al establecer e implementar el sistema de trazabilidad se considera como mínimo la distribución del producto terminado.</t>
  </si>
  <si>
    <t>Al establecer e implementar el sistema de trazabilidad se considera como mínimo el reproceso de materiales/productos.</t>
  </si>
  <si>
    <t>Al establecer e implementar el sistema de trazabilidad se considera como mínimo la relación de lotes de materiales recibidos, ingredientes y productos intermedios hasta los productos terminados.</t>
  </si>
  <si>
    <t xml:space="preserve">La organización se asegura que se identifiquen los requisitos del cliente y los requisitos legales y reglamentarios aplicables. </t>
  </si>
  <si>
    <t>Se conserva la información documentada como evidencia del sistema de trazabilidad durante un período de tiempo definido que incluya como mínimo la vida útil del producto</t>
  </si>
  <si>
    <t xml:space="preserve">La organización verifica y prueba la eficacia del sistema de trazabilidad. </t>
  </si>
  <si>
    <t xml:space="preserve">Cuando corresponde,  la verificación del sistema incluye la conciliación de las cantidades de productos terminados con la cantidad de ingredientes como evidencia de la eficacia. </t>
  </si>
  <si>
    <t xml:space="preserve">La alta dirección se asegura que los procedimientos para responder a situaciones de emergencia potenciales o incidentes que pueden afectar a la inocuidad de los alimentos y que son pertinentes a la función de la organización en la cadena alimentaria, están disponibles. </t>
  </si>
  <si>
    <t xml:space="preserve">Se debe establecer y mantener información documentada para gestionar estas situaciones e incidentes. </t>
  </si>
  <si>
    <t>La organización responde a situaciones e incidentes de emergencia reales asegurando que se identifiquen los requisitos legales y reglamentarios aplicables</t>
  </si>
  <si>
    <t>La organización responde a situaciones e incidentes de emergencia reales a través de la comunicación interna.</t>
  </si>
  <si>
    <t>La organización responde a situaciones e incidentes de emergencia reales a través de la comunicación externa (por ejemplo, proveedores, clientes, autoridades apropiadas, medios).</t>
  </si>
  <si>
    <t>La organización toma medidas para reducir las consecuencias de la situación de emergencia, de acuerdo con la magnitud de la emergencia o incidente y el potencial impacto sobre la inocuidad de los alimentos.</t>
  </si>
  <si>
    <t>La organización cuando sea práctico, prueba periódicamente los procedimientos.</t>
  </si>
  <si>
    <t>La organización revisa y, de ser necesario, actualiza la información documentada después de la ocurrencia de todo incidente, situación de emergencia o pruebas</t>
  </si>
  <si>
    <t xml:space="preserve">8.5.1.1 Para llevar a cabo el análisis de peligros, el equipo de inocuidad de los alimentos recopila, mantiene y actualiza la información documentada preliminar. </t>
  </si>
  <si>
    <t xml:space="preserve">8.5.1.1 La información documentada preliminar incluye, pero no se limita a los requisitos legales, reglamentarios y de los clientes aplicables. </t>
  </si>
  <si>
    <t>8.5.1.1 La información documentada preliminar incluye, pero no se limita a los productos, procesos y equipos de la organización.</t>
  </si>
  <si>
    <t>8.5.1.1 La información documentada preliminar incluye, pero no se limita a los peligros relacionados con la inocuidad de los alimentos pertinentes para el SGIA.</t>
  </si>
  <si>
    <t xml:space="preserve">8.5.1.2 La organización se asegura que se identifican todos los requisitos legales y reglamentarios de inocuidad de los alimentos aplicables a todas las materias primas, ingredientes y materiales en contacto con el producto. </t>
  </si>
  <si>
    <t>8.5.1.2 La organización mantiene la información documentada referente a las materias primas, los ingredientes y los materiales en contacto con el producto, en la medida necesaria para realizar el análisis de peligros (véase 8.5.2), incluyendo, según sea apropiado las características biológicas, químicas y físicas.</t>
  </si>
  <si>
    <t>8.5.1.2 La organización mantiene la información documentada referente a las materias primas, los ingredientes y los materiales en contacto con el producto, en la medida necesaria para realizar el análisis de peligros (véase 8.5.2), incluyendo, según sea apropiado la composición de los ingredientes formulados, incluyendo los aditivos y coadyuvantes del proceso.</t>
  </si>
  <si>
    <t>8.5.1.2 La organización mantiene la información documentada referente a las materias primas, los ingredientes y los materiales en contacto con el producto, en la medida necesaria para realizar el análisis de peligros (véase 8.5.2), incluyendo, según sea apropiado el origen (por ejemplo, animal, mineral o vegetal).</t>
  </si>
  <si>
    <t>8.5.1.2 La organización mantiene la información documentada referente a las materias primas, los ingredientes y los materiales en contacto con el producto, en la medida necesaria para realizar el análisis de peligros (véase 8.5.2), incluyendo, según sea apropiado el lugar de origen (procedencia).</t>
  </si>
  <si>
    <t>8.5.1.2 La organización mantiene la información documentada referente a las materias primas, los ingredientes y los materiales en contacto con el producto, en la medida necesaria para realizar el análisis de peligros (véase 8.5.2), incluyendo, según sea apropiado el método de producción.</t>
  </si>
  <si>
    <t>8.5.1.2 La organización mantiene la información documentada referente a las materias primas, los ingredientes y los materiales en contacto con el producto, en la medida necesaria para realizar el análisis de peligros (véase 8.5.2), incluyendo, según sea apropiado los métodos de embalaje y liberación.</t>
  </si>
  <si>
    <t>8.5.1.2 La organización mantiene la información documentada referente a las materias primas, los ingredientes y los materiales en contacto con el producto, en la medida necesaria para realizar el análisis de peligros (véase 8.5.2), incluyendo, según sea apropiado las condiciones de almacenamiento y la vida útil.</t>
  </si>
  <si>
    <t>8.5.1.2 La organización mantiene la información documentada referente a las materias primas, los ingredientes y los materiales en contacto con el producto, en la medida necesaria para realizar el análisis de peligros (véase 8.5.2), incluyendo, según sea apropiado la preparación y/o el tratamiento previo a su uso o procesamiento.</t>
  </si>
  <si>
    <t xml:space="preserve">8.5.1.2 La organización mantiene la información documentada referente a las materias primas, los ingredientes y los materiales en contacto con el producto, en la medida necesaria para realizar el análisis de peligros (véase 8.5.2), incluyendo, según sea apropiado los criterios de aceptación relacionados con la inocuidad de los alimentos o las especificaciones de los materiales e ingredientes comprados, apropiados para su uso previsto. </t>
  </si>
  <si>
    <t xml:space="preserve">8.5.1.3 La organización se asegura que se identifiquen todos los requisitos legales y reglamentarios de inocuidad de los alimentos aplicables para todos los productos terminados que se preveen producir. </t>
  </si>
  <si>
    <t>8.5.1.3 La organización mantiene la información documentada sobre las características de los productos terminados en el grado que sea necesario para realizar el análisis de peligros (véase 8.5.2), incluyendo el nombre del producto o identificación similar, según sea apropiado.</t>
  </si>
  <si>
    <t>8.5.1.3 La organización mantiene la información documentada sobre las características de los productos terminados en el grado que sea necesario para realizar el análisis de peligros (véase 8.5.2), incluyendo la composición, según sea apropiado.</t>
  </si>
  <si>
    <t>8.5.1.3 La organización mantiene la información documentada sobre las características de los productos terminados en el grado que sea necesario para realizar el análisis de peligros (véase 8.5.2), incluyendo las características biológicas, químicas y físicas pertinentes para la inocuidad de los alimentos, según sea apropiado.</t>
  </si>
  <si>
    <t>8.5.1.3 La organización mantiene la información documentada sobre las características de los productos terminados en el grado que sea necesario para realizar el análisis de peligros (véase 8.5.2), incluyendo la vida útil prevista y las condiciones de almacenamiento, según sea apropiado.</t>
  </si>
  <si>
    <t>8.5.1.3 La organización mantiene la información documentada sobre las características de los productos terminados en el grado que sea necesario para realizar el análisis de peligros (véase 8.5.2), incluyendo el envase y embalaje, según sea apropiado.</t>
  </si>
  <si>
    <t>8.5.1.3 La organización mantiene la información documentada sobre las características de los productos terminados en el grado que sea necesario para realizar el análisis de peligros (véase 8.5.2), incluyendo el etiquetado en relación con la inocuidad de los alimentos y/o instrucciones para su manipulación, preparación y uso previsto, según sea apropiado.</t>
  </si>
  <si>
    <t>8.5.1.3 La organización mantiene la información documentada sobre las características de los productos terminados en el grado que sea necesario para realizar el análisis de peligros (véase 8.5.2), incluyendo los métodos de distribución y entrega.</t>
  </si>
  <si>
    <t xml:space="preserve">8.5.1.4 El uso previsto, incluyendo la manipulación razonablemente esperada del producto terminado y todo uso no previsto pero razonablemente esperado, mal manejo y uso incorrecto del producto terminado, son considerados y se mantienen como información documentada en la medida que sea necesaria para realizar el análisis de peligros (véase 8.5.2). </t>
  </si>
  <si>
    <t>8.5.1.4 Para cada producto se  identifican los grupos de consumidores/usuarios, cuando sea apropiado.</t>
  </si>
  <si>
    <t xml:space="preserve">8.5.1.4 Se identifican los grupos de consumidores/usuarios, conocidos por ser especialmente vulnerables a peligros específicos relacionados con la inocuidad de los alimentos. </t>
  </si>
  <si>
    <t>8.5.1.5.1 El equipo de inocuidad de los alimentos  establece, mantiene y actualiza los diagramas de flujo como información documentada para los productos o categorías de productos y los procesos incluidos en el SGIA.</t>
  </si>
  <si>
    <t xml:space="preserve">8.5.1.5.1  Los diagramas de flujo se utiliza al realizar el análisis de peligros como base para evaluar la posible presencia, incremento, disminución o introducción de peligros relacionados con la inocuidad de los alimentos. </t>
  </si>
  <si>
    <t>8.5.1.5.1 Los diagramas de flujo son claros, precisos y suficientemente detallados en la medida necesaria para realizar el análisis de peligros.</t>
  </si>
  <si>
    <t>8.5.1.5.1  Los diagramas de flujo deben incluir, según sea apropiado, la secuencia e interacción de las etapas en la operación.</t>
  </si>
  <si>
    <t>8.5.1.5.1  Los diagramas de flujo deben incluir, según sea apropiado,todo proceso contratado externamente.</t>
  </si>
  <si>
    <t>8.5.1.5.1  Los diagramas de flujo deben incluir, según sea apropiado, dónde se incorporan al flujo las materias primas, los ingredientes, coadyuvantes de elaboración, materiales de embalaje, servicios y los productos intermedios.</t>
  </si>
  <si>
    <t>8.5.1.5.1  Los diagramas de flujo deben incluir, según sea apropiado, dónde se reprocesa y se hace el reciclado.</t>
  </si>
  <si>
    <t xml:space="preserve">8.5.1.5.1  Los diagramas de flujo deben incluir, según sea apropiado, dónde se liberan o eliminan los productos terminados, los productos intermedios, los subproductos y los desechos. </t>
  </si>
  <si>
    <t xml:space="preserve">8.5.1.5.2 El equipo de inocuidad de los alimentos  confirma in situ la precisión de los diagramas de flujo, actualiza los diagramas de flujo cuando corresponda, y conserva como información documentada. </t>
  </si>
  <si>
    <t>8.5.1.5.3 En la medida que sea necesaria para realizar el análisis de peligros, el equipo de inocuidad de los alimentos describe la distribución de las instalaciones, incluidas las áreas de manipulación de alimentos y otras.</t>
  </si>
  <si>
    <t>8.5.1.5.3 En la medida que sea necesaria para realizar el análisis de peligros, el equipo de inocuidad de los alimentos describe el equipo de procesamiento y materiales de contacto, coadyuvantes de procesamiento y flujo de materiales.</t>
  </si>
  <si>
    <t>8.5.1.5.3 En la medida que sea necesaria para realizar el análisis de peligros, el equipo de inocuidad de los alimentos describe los PPR existentes, los parámetros del proceso, las medidas de control (si las hay) y/o la rigurosidad con que se aplican, o los procedimientos que pueden influir en la inocuidad de los alimentos.</t>
  </si>
  <si>
    <t xml:space="preserve">8.5.1.5.3 En la medida que sea necesaria para realizar el análisis de peligros, el equipo de inocuidad de los alimentos describe los requisitos externos (por ejemplo, de autoridades legales o reglamentarias o clientes) que pueden afectar la elección y la rigurosidad de las medidas de control. </t>
  </si>
  <si>
    <t>Se incluyen las variaciones resultantes de cambios estacionales esperados o patrones de cambio según sea apropiado.</t>
  </si>
  <si>
    <t>Las descripciones se actualizan como sea apropiado y mantienen como información documentada.</t>
  </si>
  <si>
    <t xml:space="preserve">8.5.2.1 El equipo de la inocuidad de los alimentos realiza un análisis de peligros, basado en la información preliminar, para determinar cuáles son los peligros que necesitan ser controlados. </t>
  </si>
  <si>
    <t xml:space="preserve">8.5.2.1 El nivel de control  asegura la inocuidad de los alimentos y, cuando sea apropiado, se utiliza una combinación de medidas de control. </t>
  </si>
  <si>
    <t>8.5.2.2.1 La organización debe identificar y documentar todos los peligros relacionados con la inocuidad de los alimentos razonablemente previsibles en relación con el tipo de producto, el tipo de proceso y su entorno.</t>
  </si>
  <si>
    <t>8.5.2.2.1 La identificación se realiza en base a la información preliminar y los datos recopilados de acuerdo con el apartado 8.5.1.</t>
  </si>
  <si>
    <t>8.5.2.2.1 La identificación se realiza en base a la experiencia.</t>
  </si>
  <si>
    <t>8.5.2.2.1 La identificación se realiza en base a la información interna y externa que incluya, en la medida de lo posible, los datos epidemiológicos, científicos y otros antecedentes históricos.</t>
  </si>
  <si>
    <t>8.5.2.2.1 La identificación se realiza en base a la información de la cadena alimentaria sobre los peligros para la inocuidad de los alimentos relacionados con la inocuidad de los productos terminados, los productos intermedios y los alimentos en el momento del consumo.</t>
  </si>
  <si>
    <t>8.5.2.2.1 La identificación se realiza en base a los requisitos legales, reglamentarios y de los clientes.</t>
  </si>
  <si>
    <t xml:space="preserve">8.5.2.2.1 Los peligros se consideran con suficiente detalle para permitir la evaluación de peligros y la selección de medidas de control apropiadas. </t>
  </si>
  <si>
    <t xml:space="preserve">8.5.2.2.2 La organización indica las etapas (por ejemplo, la recepción de las materias primas, procesamiento, distribución y entrega) en las cuales se puede presentar, introducir, aumentar o mantener cada peligro relacionado con la inocuidad de los alimentos. </t>
  </si>
  <si>
    <t>8.5.2.2.2 Cuando se identifican los peligros, la organización considera las etapas precedentes y siguientes en la cadena alimentaria.</t>
  </si>
  <si>
    <t>8.5.2.2.2 Cuando se identifican los peligros, la organización considera todas las etapas en el diagrama de flujo.</t>
  </si>
  <si>
    <t xml:space="preserve">8.5.2.2.2 Cuando se identifican los peligros, la organización considera los equipos del proceso, instalaciones/servicios, entorno del proceso y las personas. </t>
  </si>
  <si>
    <t xml:space="preserve">8.5.2.2.3 La organización determina para cada peligro relacionado con la inocuidad de los alimentos, siempre que sea posible, el nivel aceptable en el producto terminado. </t>
  </si>
  <si>
    <t>8.5.2.2.3 Al determinar los niveles aceptables, la organización asegura que se identifiquen los requisitos legales, reglamentarios y de los clientes, que sean aplicables.</t>
  </si>
  <si>
    <t>8.5.2.2.3 Al determinar los niveles aceptables, la organización considera el uso previsto de los productos terminados.</t>
  </si>
  <si>
    <t xml:space="preserve">8.5.2.2.3 Al determinar los niveles aceptables, la organización considera toda otra información pertinente. </t>
  </si>
  <si>
    <t xml:space="preserve">8.5.2.2.3 La organización mantiene información documentada sobre la determinación de niveles aceptables y la justificación de los niveles aceptables. </t>
  </si>
  <si>
    <t xml:space="preserve">8.5.2.3 Para cada peligro relacionado con la inocuidad de los alimentos identificado, la organización realiza una evaluación de peligros, para determinar si su prevención o reducción a niveles aceptables es esencial. </t>
  </si>
  <si>
    <t>8.5.2.3 La organización  valora cada peligro relacionado con la inocuidad de los alimentos con respecto a la probabilidad de que ocurra en el producto terminado antes de la aplicación de las medidas de control.</t>
  </si>
  <si>
    <t xml:space="preserve">8.5.2.3 La organización  valora cada peligro relacionado con la inocuidad de los alimentos con respecto a la gravedad de sus efectos adversos para la salud en relación con el uso previsto (véase 8.5.1.4). </t>
  </si>
  <si>
    <t xml:space="preserve">8.5.2.3 La organización identifica cualquier peligro significativo relacionado con la inocuidad de los alimentos. </t>
  </si>
  <si>
    <t xml:space="preserve">8.5.2.3 La metodología utilizada se describe y el resultado de la evaluación de peligros se mantiene como información documentada. </t>
  </si>
  <si>
    <t>8.5.2.4.1 Con base en la evaluación de peligros, la organización selecciona una medida de control o combinación de medidas de control apropiadas que sea capaz de prevenir o reducir estos peligros significativos identificados relacionados con la inocuidad de los alimentos hasta los niveles aceptables definidos.</t>
  </si>
  <si>
    <t xml:space="preserve">8.5.2.4.1 La organización categoriza las medidas de control, identificadas y seleccionadas, para ser gestionadas como los PPRO (véase 3.30) o en los PCC (véase 3.11). </t>
  </si>
  <si>
    <t xml:space="preserve">8.5.2.4.1 La categorización se lleva a cabo utilizando un enfoque sistemático. </t>
  </si>
  <si>
    <t>8.5.2.4.1 Para cada una de las medidas de control seleccionadas, se  realiza una evaluación de la probabilidad de que falle su funcionamiento.</t>
  </si>
  <si>
    <r>
      <t>8.5.2.4.1 Para cada una de las medidas de control seleccionadas, se  realiza una evaluación de  la gravedad de las consecuencia en el caso de que falle su funcionamiento, incluyendo</t>
    </r>
    <r>
      <rPr>
        <b/>
        <sz val="11"/>
        <color theme="1"/>
        <rFont val="KaNIT"/>
      </rPr>
      <t>:</t>
    </r>
    <r>
      <rPr>
        <sz val="11"/>
        <color theme="1"/>
        <rFont val="KaNIT"/>
      </rPr>
      <t xml:space="preserve">                                                          </t>
    </r>
    <r>
      <rPr>
        <b/>
        <sz val="11"/>
        <color theme="1"/>
        <rFont val="KaNIT"/>
      </rPr>
      <t>1)</t>
    </r>
    <r>
      <rPr>
        <sz val="11"/>
        <color theme="1"/>
        <rFont val="KaNIT"/>
      </rPr>
      <t xml:space="preserve"> el efecto sobre los peligros significativos relacionados con la inocuidad de los alimentos identificados; 
</t>
    </r>
    <r>
      <rPr>
        <b/>
        <sz val="11"/>
        <color theme="1"/>
        <rFont val="KaNIT"/>
      </rPr>
      <t>2)</t>
    </r>
    <r>
      <rPr>
        <sz val="11"/>
        <color theme="1"/>
        <rFont val="KaNIT"/>
      </rPr>
      <t xml:space="preserve"> la ubicación en relación con otras medidas de control; 
</t>
    </r>
    <r>
      <rPr>
        <b/>
        <sz val="11"/>
        <color theme="1"/>
        <rFont val="KaNIT"/>
      </rPr>
      <t>3)</t>
    </r>
    <r>
      <rPr>
        <sz val="11"/>
        <color theme="1"/>
        <rFont val="KaNIT"/>
      </rPr>
      <t xml:space="preserve"> si está específicamente establecido y aplicado para reducir los peligros a un nivel aceptable; 
</t>
    </r>
    <r>
      <rPr>
        <b/>
        <sz val="11"/>
        <color theme="1"/>
        <rFont val="KaNIT"/>
      </rPr>
      <t xml:space="preserve">4) </t>
    </r>
    <r>
      <rPr>
        <sz val="11"/>
        <color theme="1"/>
        <rFont val="KaNIT"/>
      </rPr>
      <t xml:space="preserve">si se trata de una medida única o es parte de una combinación de medidas de control. </t>
    </r>
  </si>
  <si>
    <t>8.5.2.4.2 Asimismo, para cada medida de control, el enfoque sistemático incluye una evaluación de la viabilidad de establecer límites críticos medibles y/o criterios de acción medibles/observables.</t>
  </si>
  <si>
    <t>8.5.2.4.2 Asimismo, para cada medida de control, el enfoque sistemático incluye una evaluación de la viabilidad de seguimiento para detectar cualquier falla en permanecer dentro del límite crítico y/o criterios de acción medibles/observables</t>
  </si>
  <si>
    <t>8.5.2.4.2 Asimismo, para cada medida de control, el enfoque sistemático incluye una evaluación de la viabilidad de aplicar correcciones oportunas en caso de falla.</t>
  </si>
  <si>
    <t xml:space="preserve">8.5.2.4.2 Se mantiene como información documentada el proceso de toma de decisión y los resultados de la selección y categorización de las medidas de control. </t>
  </si>
  <si>
    <t xml:space="preserve">8.5.2.4.2 Los requisitos externos (por ejemplo, requisitos legales, reglamentarios y de los clientes) que pueden afectar en la elección y la rigurosidad de las medidas de control también se mantienen como información documentada. </t>
  </si>
  <si>
    <t xml:space="preserve">El equipo de inocuidad de los alimentos valida que las medidas de control seleccionadas sean capaces de lograr el control previsto de los peligros significativos para la inocuidad de los alimentos. </t>
  </si>
  <si>
    <t xml:space="preserve">Esta validación se realiza antes de la implementación de las medidas de control y combinaciones de medidas de control para ser incluidas en el plan de control de peligros (véase 8.5.4) y después de todo cambio en las mismas (véase 7.4.2, 7.4.3, 10.2 y 10.3). </t>
  </si>
  <si>
    <t>Cuando el resultado de la validación muestra que las medidas de control no son capaces de lograr el control previsto, el equipo de inocuidad de los alimentos  modifica y vuelve a evaluar las medidas de control y/o las combinaciones de medidas de control.</t>
  </si>
  <si>
    <t>El equipo de inocuidad de los alimentos mantiene la metodología de validación y la evidencia de la capacidad de las medidas de control para lograr el control previsto como información documentada.</t>
  </si>
  <si>
    <t xml:space="preserve">8.5.4.1 La organización establece, implementa y mantiene un plan de control de peligros. </t>
  </si>
  <si>
    <t>8.5.4.1 El plan de control de peligros se mantiene como información documentada e incluye límites críticos en el PCC o criterios de acción para el PPRO.</t>
  </si>
  <si>
    <t xml:space="preserve">8.5.4.1 El plan de control de peligros se mantiene como información documentada e incluye los peligros relacionados con la inocuidad de los alimentos a ser controlados en el PCC o por el PPRO. </t>
  </si>
  <si>
    <t xml:space="preserve">8.5.4.2 Se especifican los límites críticos en los PCC y los criterios de acción para los PPRO. </t>
  </si>
  <si>
    <t>8.5.4.2 La razón de su determinación se mantiene como información documentada.</t>
  </si>
  <si>
    <t>8.5.4.1 El plan de control de peligros se mantiene como información documentada e incluye procedimientos de seguimiento para cada medida de control en cada PCC o PPRO.</t>
  </si>
  <si>
    <t>8.5.4.1 El plan de control de peligros se mantiene como información documentada e incluye correcciones a tomar, si no se cumplen los límites críticos o los criterios de acción para cada medida de control en cada PCC o PPRO.</t>
  </si>
  <si>
    <t>8.5.4.1 El plan de control de peligros se mantiene como información documentada e incluye responsabilidades y autoridades  para cada medida de control en cada PCC o PPRO.</t>
  </si>
  <si>
    <t>8.5.4.1 El plan de control de peligros se mantiene como información documentada e incluye registros de seguimiento  para cada medida de control en cada PCC o PPRO.</t>
  </si>
  <si>
    <t xml:space="preserve">8.5.4.2 Los límites críticos en los PCC son medibles. </t>
  </si>
  <si>
    <t>8.5.4.2  La conformidad con los límites críticos asegura que no se exceda el nivel aceptable.</t>
  </si>
  <si>
    <t>8.5.4.2 Los criterios de acción para los PPRO  son medibles u observables</t>
  </si>
  <si>
    <t xml:space="preserve">8.5.4.2  La conformidad con los criterios de acción contribuye a la garantía de que no se excede el nivel aceptable. 
</t>
  </si>
  <si>
    <t>8.5.4.3 En cada PCC, se establece un sistema de seguimiento para cada medida de control o combinación de medidas de control para detectar toda falla en permanecer dentro de los límites críticos.</t>
  </si>
  <si>
    <t>8.5.4.3  El sistema incluiye todas las mediciones programadas relacionadas con los límites críticos.</t>
  </si>
  <si>
    <t xml:space="preserve">8.5.4.3 Para cada PPRO, se establece un sistema de seguimiento para la medida de control o combinación de medidas de control para detectar el incumplimiento del criterio de acción. </t>
  </si>
  <si>
    <t xml:space="preserve">8.5.4.3 El sistema de seguimiento, en cada PCC y para cada PPRO, consiste en información documentada, incluyendo:                                                                           a) las mediciones u observaciones que proporcionen resultados dentro de un período de tiempo adecuado; 
b) los métodos de seguimiento o dispositivos utilizados; 
c) los métodos de calibración aplicables o, para los PPRO, los métodos equivalentes para la verificación de las mediciones u observaciones confiables (véase 8.7); 
d) la frecuencia del seguimiento; 
e) los resultados del seguimiento; 
f) la responsabilidad y autoridad relacionadas con el seguimiento; 
g) la responsabilidad y autoridad relacionadas con la evaluación de los resultados del seguimiento. </t>
  </si>
  <si>
    <t xml:space="preserve">8.5.4.3 En cada PCC, el método y la frecuencia de seguimiento son capaces de detectar oportunamente toda falla para permanecer dentro de los límites críticos de manera que permita oportunamente el aislamiento y la evaluación del producto (véase 8.9.4). </t>
  </si>
  <si>
    <t xml:space="preserve">8.5.4.3 Para cada PPRO, el método y frecuencia de seguimiento son proporcionales a la probabilidad de falla y la gravedad de las consecuencias. </t>
  </si>
  <si>
    <t xml:space="preserve">8.5.4.3 Cuando el seguimiento de un PPRO se basa en datos subjetivos de observaciones (por ejemplo, inspección visual), el método es respaldado por instrucciones o especificaciones. </t>
  </si>
  <si>
    <t>8.5.4.5 La organización  implementa y manteniene el plan de control de peligros y manteniene evidencia de la implementación como información documentada.</t>
  </si>
  <si>
    <t>8.5.4.4 La organización especifica las correcciones (véase 8.9.2) y las acciones correctivas (véase 8.9.3) a tomarse cuando no se cumplen los límites críticos o el criterio de acción y se asegurar que los productos potencialmente no inocuos no sean liberados (véase 8.9.4)</t>
  </si>
  <si>
    <t>8.5.4.4 La organización especifica las correcciones (véase 8.9.2) y las acciones correctivas (véase 8.9.3) a tomarse cuando no se cumplen los límites críticos o el criterio de acción y se asegurar que se identifica la causa de la no conformidad.</t>
  </si>
  <si>
    <t>8.5.4.4 La organización especifica las correcciones (véase 8.9.2) y las acciones correctivas (véase 8.9.3) a tomarse cuando no se cumplen los límites críticos o el criterio de acción y se asegurar que los parámetros controlados en el PCC o por el PPRO, vuelven a estar dentro de los límites críticos o los criterios de acción</t>
  </si>
  <si>
    <t>8.5.4.4 La organización especifica las correcciones (véase 8.9.2) y las acciones correctivas (véase 8.9.3) a tomarse cuando no se cumplen los límites críticos o el criterio de acción y se asegurar que se previene la recurrencia.</t>
  </si>
  <si>
    <t xml:space="preserve">8.5.4.4 La organización  toma correcciones en conformidad con el apartado 8.9.2 y acciones correctivas en conformidad con el apartado 8.9.3. </t>
  </si>
  <si>
    <t>Después del establecimiento del plan de control de peligros, la organización actualiza las características de las materias primas, los ingredientes y los materiales que entran en contacto con el producto.</t>
  </si>
  <si>
    <t>Después del establecimiento del plan de control de peligros, la organización actualiza las características de los productos terminados.</t>
  </si>
  <si>
    <t>Después del establecimiento del plan de control de peligros, la organización actualiza el uso previsto.</t>
  </si>
  <si>
    <t xml:space="preserve">Después del establecimiento del plan de control de peligros, la organización actualiza los diagramas de flujo y descripciones de los procesos y su entorno. </t>
  </si>
  <si>
    <t xml:space="preserve">La organización se asegura que el plan de control de peligros y/o los PPR estén actualizados. </t>
  </si>
  <si>
    <t xml:space="preserve">La organización proporciona evidencia que los métodos y los equipos de seguimiento y medición especificados son adecuados para las actividades de seguimiento y la medición relacionados con los PPR y el plan de control de peligros. </t>
  </si>
  <si>
    <t>Los equipos de seguimiento y medición utilizados se calibran o verifican a intervalos especificados antes de su utilización.</t>
  </si>
  <si>
    <t>Los equipos de seguimiento y medición utilizados se ajustan o reajustan cuando sea necesario.</t>
  </si>
  <si>
    <t>Los equipos de seguimiento y medición utilizados se identifican para determinar su estado de calibración.</t>
  </si>
  <si>
    <t>Los equipos de seguimiento y medición utilizados se protegen contra ajustes que pudieran invalidar el resultado de la medición</t>
  </si>
  <si>
    <t>Los equipos de seguimiento y medición utilizados se protegerse contra los daños y el deterioro.</t>
  </si>
  <si>
    <t>Los resultados de la calibración y la verificación se  conservan como información documentada.</t>
  </si>
  <si>
    <t xml:space="preserve">La calibración de todos los equipos es trazable a patrones de medición nacionales o internacionales; cuando no existan tales patrones, la base utilizada para la calibración o verificación se conserva como información documentada. </t>
  </si>
  <si>
    <t xml:space="preserve">La organización evalúa la validez de los resultados de las mediciones previas cuando se detecta que el equipo o el entorno del proceso no son conformes con los requisitos. </t>
  </si>
  <si>
    <t xml:space="preserve"> La organización toma las acciones apropiadas en relación a los equipos o el entorno de los procesos y todo producto afectado por la no conformidad.</t>
  </si>
  <si>
    <t>La evaluación y la acción resultante se mantiene como información documentada.</t>
  </si>
  <si>
    <t>El software utilizado en el seguimiento y medición dentro del SGIA es validado por la organización, el proveedor de softwares o un tercero antes de su uso.</t>
  </si>
  <si>
    <t xml:space="preserve">La organización manteniene la información documentada sobre las actividades de validación y el software se actualiza oportunamente. </t>
  </si>
  <si>
    <t xml:space="preserve">Siempre que haya cambios, incluida la configuración/modificaciones de los softwares comerciales, se autoriza, documenta y valida antes de la implementación. </t>
  </si>
  <si>
    <t xml:space="preserve">La organización establece, implementa y mantiene las actividades de verificación. </t>
  </si>
  <si>
    <t>La planificación de la verificación define el propósito, método, frecuencia y responsabilidades para las actividades de verificación.</t>
  </si>
  <si>
    <t>Las actividades de verificación confirman que los PPR se han implementado y son eficaces.</t>
  </si>
  <si>
    <t xml:space="preserve">Las actividades de verificación confirman que el plan de control de peligros se implementa y es eficaz. </t>
  </si>
  <si>
    <t>Las actividades de verificación confirman que los niveles de los peligros están dentro de los niveles aceptables identificados.</t>
  </si>
  <si>
    <t>Las actividades de verificación confirman que los elementos de entrada para el análisis de peligros estén actualizados.</t>
  </si>
  <si>
    <t>Las actividades de verificación confirman que otras acciones determinadas por la organización estén implementadas y son eficaces.</t>
  </si>
  <si>
    <t xml:space="preserve">La organización asegura que las actividades de verificación no son llevadas a cabo por la persona responsable del seguimiento de las mismas actividades. </t>
  </si>
  <si>
    <t>Los resultados de la verificación se conservan como información documentada y deben ser comunicados.</t>
  </si>
  <si>
    <t xml:space="preserve">Cuando la verificación está basada en ensayos de muestras del producto terminado o muestras directas del proceso, y cuando tales muestras de ensayo presentan no conformidad con el nivel aceptable de peligros para la inocuidad de los alimentos (véase 8.5.2.2), la organización manipula los lotes de productos afectados como potencialmente no inocuos (véase 8.9.4.3) y aplicar acciones correctivas según el apartado 8.9.3. </t>
  </si>
  <si>
    <t xml:space="preserve">El equipo de inocuidad de los alimentos  realiza un análisis de los resultados de la verificación que se utiliza como entrada de la evaluación del desempeño del SGIA (véase 9.1.2). </t>
  </si>
  <si>
    <t xml:space="preserve">La organización se asegura que los datos derivados del seguimiento de los PPRO y de los PCC sean evaluados por personas designadas que sean competentes y tengan la autoridad para iniciar correcciones y acciones correctivas. </t>
  </si>
  <si>
    <t>La organización se asegura que, cuando no se cumplen los límites críticos para los PCC y/o los criterios de acción para los PPRO, los productos afectados se identifican y controlan en lo que concierne a su uso y liberación.</t>
  </si>
  <si>
    <t>La organización establece, manteniene y actualiza información documentada que incluye un método de identificación, evaluación y corrección de los productos afectados para asegurar su apropiada manipulación.</t>
  </si>
  <si>
    <t xml:space="preserve">La organización establece, manteniene y actualiza información documentada que incluye disposiciones para la revisión de las correcciones realizadas. </t>
  </si>
  <si>
    <t xml:space="preserve">8.9.2.2 Cuando no se cumplen los límites críticos en los PCC, los productos afectados se identifican y manipulan como productos potencialmente no inocuos (véase 8.9.4). </t>
  </si>
  <si>
    <t>8.9.2.3 Cuando no se cumplen los criterios de acción para un PPRO, debe llevarse a cabo la determinación de las consecuencias de esa falla con respecto a la inocuidad de los alimentos.</t>
  </si>
  <si>
    <t>8.9.2.3 Cuando no se cumplen los criterios de acción para un PPRO, debe llevarse a cabo la determinación de las causas de la falla.</t>
  </si>
  <si>
    <t xml:space="preserve">8.9.2.3 Cuando no se cumplen los criterios de acción para un PPRO, debe llevarse a cabo la identificación de los productos afectados y manipulación de acuerdo con el apartado 8.9.4. </t>
  </si>
  <si>
    <t>8.9.2.3 La organización conserva los resultados de la evaluación como información documentada.</t>
  </si>
  <si>
    <t xml:space="preserve">8.9.2.4 Se conserva la información documentada que describa las correcciones realizadas en productos y procesos no conformes, incluyendo: 
a) la naturaleza de la no conformidad; 
b) las causas de la falla; 
c) las consecuencias como resultado de la no conformidad. </t>
  </si>
  <si>
    <t xml:space="preserve">La necesidad de acciones correctivas se evaluan cuando los límites críticos de los PCC y/o los criterios de acción para los PPRO no se cumplen. </t>
  </si>
  <si>
    <t>La organización establece y mantiene la información documentada que especifique las acciones apropiadas para identificar y eliminar la causa de las no conformidades detectadas, para prevenir su recurrencia, y tener el proceso nuevamente bajo control después que se ha identificado la no conformidad.</t>
  </si>
  <si>
    <t>Las acciones correctivas incluyen la revisión de las no conformidades identificadas por quejas de clientes y/o consumidores y/o informes de inspecciones reglamentarias</t>
  </si>
  <si>
    <t>Las acciones correctivas incluyen la revisión de las tendencias en los resultados del seguimiento que pueden indicar una pérdida de control.</t>
  </si>
  <si>
    <t>Las acciones correctivas incluyen la determinación de las causas de las no conformidades.</t>
  </si>
  <si>
    <t>Las acciones correctivas incluyen la determinación e implementación de acciones para asegurar que las no conformidades no vuelvan a ocurrir.</t>
  </si>
  <si>
    <t>Las acciones correctivas incluyen la documentación de los resultados de las acciones correctivas tomadas.</t>
  </si>
  <si>
    <t xml:space="preserve">Las acciones correctivas incluyen la verificación de las acciones correctivas tomadas para asegurar que sean eficaces. </t>
  </si>
  <si>
    <t xml:space="preserve">La organización conserva información documentada de todas las acciones correctivas. </t>
  </si>
  <si>
    <t xml:space="preserve">8.9.4.1 La organización toma acciones para prevenir el ingreso de productos potencialmente no inocuos en la cadena alimentaria, a menos que se pueda demostrar que: 
a) los peligros relacionados con la inocuidad de los alimentos en cuestión han sido reducidos a los niveles aceptables definidos; 
b) los peligros relacionados con la inocuidad de los alimentos en cuestión serán reducidos a los niveles aceptables identificados antes de su ingreso en la cadena alimentaria; o 
c) a pesar de la no conformidad, el producto todavía cumple los niveles aceptables definidos en lo concerniente a los peligros relacionados con la inocuidad de los alimentos. </t>
  </si>
  <si>
    <t xml:space="preserve">8.9.4.1 La organización conserva los productos que se han identificado como potencialmente no inocuos bajo su control hasta que los productos hayan sido evaluados y la disposición haya sido determinada. </t>
  </si>
  <si>
    <t xml:space="preserve">8.9.4.1 Si a los productos que ya no están bajo el control de la organización se les determina subsecuentemente como no inocuos, la organización lo notifica a las partes interesadas pertinentes e inicia una retirada/recuperación (véase 8.9.5). </t>
  </si>
  <si>
    <t>Los controles y las respuestas relacionadas de las partes interesadas pertinentes y la autorización para tratar con productos potencialmente no inocuos se conservan como información documentada .</t>
  </si>
  <si>
    <t xml:space="preserve">8.9.4.2 Cada lote de productos afectados por la no conformidad es evaluado. </t>
  </si>
  <si>
    <t xml:space="preserve">8.9.4.2 Los productos afectados por incumplimiento, al no mantenerse dentro de los límites críticos de los PCC, no son liberarse sino que se tratan de acuerdo con el apartado 8.9.4.3. </t>
  </si>
  <si>
    <t xml:space="preserve">Los resultados de la evaluación de la liberación de productos se conserva como información documentada. </t>
  </si>
  <si>
    <t>8.9.4.2Los productos afectados por incumplimiento del criterio de acción para los PPRO solamente son liberados como inocuos, cuando:                                                                   a) otra evidencia aparte del sistema de seguimiento demuestra que las medidas de control han sido eficaces; 
b) la evidencia muestra que el efecto combinado de las medidas de control para ese producto en particular cumple con el desempeño previsto (es decir, niveles aceptables identificados); 
c) los resultados del muestreo, análisis y/o de otras actividades de verificación demuestran que los productos afectados son conformes con los niveles aceptables identificados para los peligros relacionados con la inocuidad de los alimentos en cuestión.</t>
  </si>
  <si>
    <t xml:space="preserve">La organización garantiza la retirada/recuperación oportuna de lotes de productos terminados que se han identificado como potencialmente no inocuos, mediante la asignación de personas competentes que tengan la autoridad para iniciar y llevar a cabo la retirada/recuperación. </t>
  </si>
  <si>
    <t>La organización establece y mantiene información documentada para notificar a las partes interesadas pertinentes (por ejemplo, autoridades legales y reglamentarias, clientes y/o consumidores.</t>
  </si>
  <si>
    <t>La organización establece y mantiene información documentada para manipulación de productos retirados/recuperados, así como productos que todavía están en stock.</t>
  </si>
  <si>
    <t>La organización establece y mantiene información documentada para realizar la secuencia de acciones a tomar.</t>
  </si>
  <si>
    <t>Los productos retirados/recuperados y los productos terminados que aún estén en stock se aseguran o mantienen bajo el control de la organización hasta que se gestionen de acuerdo con el apartado 8.9.4.3</t>
  </si>
  <si>
    <t>La causa, el alcance y el resultado de una retirada/recuperación se conserva como información documentada y se informa a la alta dirección como entrada para la revisión por la dirección (véase 9.3)</t>
  </si>
  <si>
    <t xml:space="preserve">La organización verifica la implementación y la eficacia de las retiradas/recuperaciones, mediante el uso de técnicas apropiadas (por ejemplo, simulacro de retirada/recuperación o ensayos de retirada/recuperación) y conservar la información documentada.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</si>
</sst>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0.00"/>
  </numFmts>
  <fonts count="8">
    <font>
      <sz val="11"/>
      <color theme="1"/>
      <name val="Calibri"/>
      <family val="2"/>
      <scheme val="minor"/>
    </font>
    <font>
      <b/>
      <sz val="11"/>
      <color rgb="FFFDC423"/>
      <name val="Kanit"/>
    </font>
    <font>
      <b/>
      <sz val="11"/>
      <color theme="1"/>
      <name val="KaNIT"/>
    </font>
    <font>
      <sz val="11"/>
      <color theme="1"/>
      <name val="KaNIT"/>
    </font>
    <font>
      <sz val="11"/>
      <color rgb="FFFDC423"/>
      <name val="KaNIT"/>
    </font>
    <font>
      <sz val="8"/>
      <color theme="1"/>
      <name val="Kanit"/>
    </font>
    <font>
      <sz val="8"/>
      <color theme="0"/>
      <name val="Kanit"/>
    </font>
    <font>
      <sz val="11"/>
      <color theme="0"/>
      <name val="Kanit"/>
    </font>
  </fonts>
  <fills count="5">
    <fill>
      <patternFill patternType="none"/>
    </fill>
    <fill>
      <patternFill patternType="gray125"/>
    </fill>
    <fill>
      <patternFill patternType="solid">
        <fgColor rgb="FFFFFF00"/>
        <bgColor indexed="64"/>
      </patternFill>
    </fill>
    <fill>
      <patternFill patternType="solid">
        <fgColor rgb="FF212B55"/>
        <bgColor indexed="64"/>
      </patternFill>
    </fill>
    <fill>
      <patternFill patternType="solid">
        <fgColor rgb="FFAAAD21"/>
        <bgColor indexed="64"/>
      </patternFill>
    </fill>
  </fills>
  <borders count="5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bottom/>
      <diagonal/>
    </border>
    <border>
      <left/>
      <right/>
      <top style="thin">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89">
    <xf numFmtId="0" fontId="0" fillId="0" borderId="0" xfId="0"/>
    <xf numFmtId="0" fontId="3" fillId="0" borderId="19" xfId="0" applyFont="1" applyBorder="1" applyAlignment="1">
      <alignment horizontal="justify" vertical="center" wrapText="1"/>
    </xf>
    <xf numFmtId="0" fontId="3" fillId="0" borderId="19" xfId="0" applyFont="1" applyBorder="1" applyAlignment="1">
      <alignment horizontal="center" vertical="center"/>
    </xf>
    <xf numFmtId="0" fontId="3" fillId="0" borderId="14" xfId="0" applyFont="1" applyBorder="1" applyAlignment="1">
      <alignment horizontal="justify" vertical="center" wrapText="1"/>
    </xf>
    <xf numFmtId="0" fontId="3" fillId="0" borderId="14" xfId="0" applyFont="1" applyBorder="1" applyAlignment="1">
      <alignment horizontal="center" vertical="center"/>
    </xf>
    <xf numFmtId="0" fontId="3" fillId="0" borderId="10" xfId="0" applyFont="1" applyBorder="1" applyAlignment="1">
      <alignment horizontal="justify" wrapText="1"/>
    </xf>
    <xf numFmtId="164" fontId="3" fillId="0" borderId="10" xfId="0" applyNumberFormat="1" applyFont="1" applyBorder="1" applyAlignment="1">
      <alignment horizontal="center" vertical="center"/>
    </xf>
    <xf numFmtId="0" fontId="3" fillId="0" borderId="14" xfId="0" applyFont="1" applyBorder="1" applyAlignment="1">
      <alignment horizontal="justify" wrapText="1"/>
    </xf>
    <xf numFmtId="0" fontId="3" fillId="0" borderId="10" xfId="0" applyFont="1" applyFill="1" applyBorder="1" applyAlignment="1">
      <alignment horizontal="justify" wrapText="1"/>
    </xf>
    <xf numFmtId="0" fontId="3" fillId="0" borderId="14" xfId="0" applyFont="1" applyFill="1" applyBorder="1" applyAlignment="1">
      <alignment horizontal="justify" wrapText="1"/>
    </xf>
    <xf numFmtId="0" fontId="3" fillId="2" borderId="22" xfId="0" applyFont="1" applyFill="1" applyBorder="1"/>
    <xf numFmtId="0" fontId="3" fillId="0" borderId="10" xfId="0" applyFont="1" applyBorder="1"/>
    <xf numFmtId="0" fontId="3" fillId="0" borderId="11" xfId="0" applyFont="1" applyFill="1" applyBorder="1" applyAlignment="1">
      <alignment horizontal="justify" wrapText="1"/>
    </xf>
    <xf numFmtId="0" fontId="3" fillId="0" borderId="11" xfId="0" applyFont="1" applyBorder="1"/>
    <xf numFmtId="0" fontId="3" fillId="0" borderId="30" xfId="0" applyFont="1" applyBorder="1"/>
    <xf numFmtId="0" fontId="3" fillId="0" borderId="11" xfId="0" applyFont="1" applyFill="1" applyBorder="1" applyAlignment="1">
      <alignment horizontal="left" wrapText="1"/>
    </xf>
    <xf numFmtId="0" fontId="3" fillId="0" borderId="14" xfId="0" applyFont="1" applyBorder="1"/>
    <xf numFmtId="0" fontId="3" fillId="2" borderId="0" xfId="0" applyFont="1" applyFill="1" applyBorder="1"/>
    <xf numFmtId="0" fontId="3" fillId="2" borderId="29" xfId="0" applyFont="1" applyFill="1" applyBorder="1"/>
    <xf numFmtId="0" fontId="3" fillId="0" borderId="19" xfId="0" applyFont="1" applyBorder="1"/>
    <xf numFmtId="0" fontId="3" fillId="0" borderId="19" xfId="0" applyFont="1" applyBorder="1" applyAlignment="1">
      <alignment horizontal="justify" wrapText="1"/>
    </xf>
    <xf numFmtId="0" fontId="3" fillId="0" borderId="12" xfId="0" applyFont="1" applyFill="1" applyBorder="1" applyAlignment="1">
      <alignment horizontal="justify" wrapText="1"/>
    </xf>
    <xf numFmtId="0" fontId="3" fillId="0" borderId="26" xfId="0" applyFont="1" applyFill="1" applyBorder="1" applyAlignment="1">
      <alignment horizontal="justify" wrapText="1"/>
    </xf>
    <xf numFmtId="0" fontId="3" fillId="0" borderId="26" xfId="0" applyFont="1" applyBorder="1"/>
    <xf numFmtId="0" fontId="3" fillId="0" borderId="11" xfId="0" applyFont="1" applyBorder="1" applyAlignment="1">
      <alignment horizontal="justify" wrapText="1"/>
    </xf>
    <xf numFmtId="0" fontId="3" fillId="0" borderId="12" xfId="0" applyFont="1" applyBorder="1"/>
    <xf numFmtId="0" fontId="3" fillId="2" borderId="6" xfId="0" applyFont="1" applyFill="1" applyBorder="1"/>
    <xf numFmtId="0" fontId="3" fillId="0" borderId="21" xfId="0" applyFont="1" applyBorder="1"/>
    <xf numFmtId="0" fontId="3" fillId="0" borderId="22" xfId="0" applyFont="1" applyBorder="1"/>
    <xf numFmtId="0" fontId="3" fillId="0" borderId="19" xfId="0" applyFont="1" applyFill="1" applyBorder="1" applyAlignment="1">
      <alignment horizontal="justify" wrapText="1"/>
    </xf>
    <xf numFmtId="0" fontId="3" fillId="0" borderId="10" xfId="0" applyFont="1" applyBorder="1" applyAlignment="1">
      <alignment wrapText="1"/>
    </xf>
    <xf numFmtId="0" fontId="3" fillId="0" borderId="11" xfId="0" applyFont="1" applyBorder="1" applyAlignment="1">
      <alignment horizontal="center" vertical="center"/>
    </xf>
    <xf numFmtId="0" fontId="3" fillId="2" borderId="21" xfId="0" applyFont="1" applyFill="1" applyBorder="1"/>
    <xf numFmtId="0" fontId="3" fillId="4" borderId="22" xfId="0" applyFont="1" applyFill="1" applyBorder="1"/>
    <xf numFmtId="0" fontId="3" fillId="4" borderId="21" xfId="0" applyFont="1" applyFill="1" applyBorder="1"/>
    <xf numFmtId="0" fontId="3" fillId="0" borderId="30" xfId="0" applyFont="1" applyBorder="1" applyAlignment="1">
      <alignment horizontal="justify" wrapText="1"/>
    </xf>
    <xf numFmtId="0" fontId="3" fillId="2" borderId="5" xfId="0" applyFont="1" applyFill="1" applyBorder="1"/>
    <xf numFmtId="0" fontId="3" fillId="2" borderId="5" xfId="0" applyNumberFormat="1" applyFont="1" applyFill="1" applyBorder="1" applyAlignment="1">
      <alignment horizontal="center" vertical="center"/>
    </xf>
    <xf numFmtId="0" fontId="3" fillId="4" borderId="21" xfId="0" applyFont="1" applyFill="1" applyBorder="1" applyAlignment="1">
      <alignment horizontal="center" vertical="center"/>
    </xf>
    <xf numFmtId="0" fontId="3" fillId="4" borderId="2" xfId="0" applyFont="1" applyFill="1" applyBorder="1"/>
    <xf numFmtId="0" fontId="3" fillId="4" borderId="3" xfId="0" applyFont="1" applyFill="1" applyBorder="1"/>
    <xf numFmtId="0" fontId="3" fillId="0" borderId="0" xfId="0" applyFont="1"/>
    <xf numFmtId="0" fontId="5" fillId="0" borderId="0" xfId="0" applyFont="1"/>
    <xf numFmtId="0" fontId="3" fillId="0" borderId="26" xfId="0" applyFont="1" applyBorder="1" applyAlignment="1">
      <alignment horizontal="justify" vertical="center" wrapText="1"/>
    </xf>
    <xf numFmtId="0" fontId="3" fillId="4" borderId="5" xfId="0" applyFont="1" applyFill="1" applyBorder="1"/>
    <xf numFmtId="0" fontId="3" fillId="4" borderId="6" xfId="0" applyFont="1" applyFill="1" applyBorder="1"/>
    <xf numFmtId="0" fontId="3" fillId="0" borderId="28" xfId="0" applyFont="1" applyBorder="1" applyAlignment="1">
      <alignment vertical="center" wrapText="1"/>
    </xf>
    <xf numFmtId="0" fontId="3" fillId="0" borderId="14" xfId="0" applyFont="1" applyFill="1" applyBorder="1" applyAlignment="1">
      <alignment horizontal="justify" vertical="center" wrapText="1"/>
    </xf>
    <xf numFmtId="0" fontId="2" fillId="4" borderId="2"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0" xfId="0" applyFont="1" applyFill="1" applyBorder="1" applyAlignment="1">
      <alignment horizontal="justify" vertical="center" wrapText="1"/>
    </xf>
    <xf numFmtId="0" fontId="3" fillId="0" borderId="44" xfId="0" applyFont="1" applyBorder="1"/>
    <xf numFmtId="0" fontId="3" fillId="0" borderId="45" xfId="0" applyFont="1" applyBorder="1"/>
    <xf numFmtId="0" fontId="2" fillId="0" borderId="3" xfId="0" applyFont="1" applyFill="1" applyBorder="1" applyAlignment="1">
      <alignment horizontal="center"/>
    </xf>
    <xf numFmtId="0" fontId="3" fillId="0" borderId="47" xfId="0" applyFont="1" applyFill="1" applyBorder="1" applyAlignment="1">
      <alignment horizontal="justify" wrapText="1"/>
    </xf>
    <xf numFmtId="0" fontId="3" fillId="0" borderId="45" xfId="0" applyFont="1" applyFill="1" applyBorder="1" applyAlignment="1">
      <alignment horizontal="justify" wrapText="1"/>
    </xf>
    <xf numFmtId="0" fontId="3" fillId="0" borderId="48" xfId="0" applyFont="1" applyFill="1" applyBorder="1" applyAlignment="1">
      <alignment horizontal="justify" wrapText="1"/>
    </xf>
    <xf numFmtId="0" fontId="3" fillId="0" borderId="26" xfId="0" applyFont="1" applyBorder="1" applyAlignment="1">
      <alignment horizontal="justify" wrapText="1"/>
    </xf>
    <xf numFmtId="0" fontId="3" fillId="0" borderId="10" xfId="0" applyFont="1" applyFill="1" applyBorder="1" applyAlignment="1">
      <alignment horizontal="justify"/>
    </xf>
    <xf numFmtId="0" fontId="3" fillId="0" borderId="2" xfId="0" applyFont="1" applyFill="1" applyBorder="1"/>
    <xf numFmtId="0" fontId="3" fillId="0" borderId="14" xfId="0" applyFont="1" applyBorder="1" applyAlignment="1">
      <alignment vertical="center" wrapText="1"/>
    </xf>
    <xf numFmtId="0" fontId="3" fillId="0" borderId="5" xfId="0" applyFont="1" applyFill="1" applyBorder="1"/>
    <xf numFmtId="0" fontId="3" fillId="0" borderId="6" xfId="0" applyFont="1" applyFill="1" applyBorder="1"/>
    <xf numFmtId="0" fontId="3" fillId="0" borderId="9" xfId="0" applyFont="1" applyBorder="1" applyAlignment="1">
      <alignment horizontal="center" vertical="center"/>
    </xf>
    <xf numFmtId="0" fontId="2" fillId="4" borderId="5" xfId="0" applyFont="1" applyFill="1" applyBorder="1" applyAlignment="1"/>
    <xf numFmtId="0" fontId="2" fillId="4" borderId="6" xfId="0" applyFont="1" applyFill="1" applyBorder="1" applyAlignment="1"/>
    <xf numFmtId="0" fontId="3" fillId="0" borderId="9" xfId="0" applyFont="1" applyBorder="1"/>
    <xf numFmtId="0" fontId="2" fillId="0" borderId="2" xfId="0" applyFont="1" applyFill="1" applyBorder="1" applyAlignment="1">
      <alignment horizontal="center" vertical="center"/>
    </xf>
    <xf numFmtId="0" fontId="3" fillId="0" borderId="10" xfId="0" applyFont="1" applyBorder="1" applyAlignment="1">
      <alignment horizontal="center" vertical="center"/>
    </xf>
    <xf numFmtId="0" fontId="2" fillId="4" borderId="2" xfId="0" applyFont="1" applyFill="1" applyBorder="1" applyAlignment="1">
      <alignment horizontal="center" wrapText="1"/>
    </xf>
    <xf numFmtId="0" fontId="2" fillId="4" borderId="5" xfId="0" applyFont="1" applyFill="1" applyBorder="1" applyAlignment="1">
      <alignment horizontal="center" wrapText="1"/>
    </xf>
    <xf numFmtId="0" fontId="6" fillId="0" borderId="0" xfId="0" applyFont="1"/>
    <xf numFmtId="0" fontId="7" fillId="0" borderId="0" xfId="0" applyFont="1"/>
    <xf numFmtId="0" fontId="3" fillId="0" borderId="20" xfId="0" applyFont="1" applyBorder="1" applyProtection="1">
      <protection locked="0"/>
    </xf>
    <xf numFmtId="0" fontId="3" fillId="0" borderId="27" xfId="0" applyFont="1" applyBorder="1" applyProtection="1">
      <protection locked="0"/>
    </xf>
    <xf numFmtId="0" fontId="3" fillId="4" borderId="22" xfId="0" applyFont="1" applyFill="1" applyBorder="1" applyProtection="1">
      <protection locked="0"/>
    </xf>
    <xf numFmtId="0" fontId="3" fillId="0" borderId="15" xfId="0" applyFont="1" applyBorder="1" applyProtection="1">
      <protection locked="0"/>
    </xf>
    <xf numFmtId="0" fontId="3" fillId="0" borderId="18" xfId="0" applyFont="1" applyBorder="1" applyProtection="1">
      <protection locked="0"/>
    </xf>
    <xf numFmtId="0" fontId="3" fillId="0" borderId="24" xfId="0" applyFont="1" applyBorder="1" applyProtection="1">
      <protection locked="0"/>
    </xf>
    <xf numFmtId="0" fontId="3" fillId="0" borderId="29" xfId="0" applyFont="1" applyBorder="1" applyProtection="1">
      <protection locked="0"/>
    </xf>
    <xf numFmtId="0" fontId="3" fillId="0" borderId="3" xfId="0" applyFont="1" applyFill="1" applyBorder="1" applyProtection="1">
      <protection locked="0"/>
    </xf>
    <xf numFmtId="0" fontId="3" fillId="4" borderId="3" xfId="0" applyFont="1" applyFill="1" applyBorder="1" applyProtection="1">
      <protection locked="0"/>
    </xf>
    <xf numFmtId="0" fontId="3" fillId="0" borderId="25" xfId="0" applyFont="1" applyBorder="1" applyProtection="1">
      <protection locked="0"/>
    </xf>
    <xf numFmtId="0" fontId="3" fillId="0" borderId="10" xfId="0" applyFont="1" applyBorder="1" applyProtection="1">
      <protection locked="0"/>
    </xf>
    <xf numFmtId="0" fontId="3" fillId="0" borderId="42" xfId="0" applyFont="1" applyBorder="1" applyProtection="1">
      <protection locked="0"/>
    </xf>
    <xf numFmtId="0" fontId="3" fillId="0" borderId="34" xfId="0" applyFont="1" applyBorder="1" applyProtection="1">
      <protection locked="0"/>
    </xf>
    <xf numFmtId="0" fontId="3" fillId="0" borderId="6" xfId="0" applyFont="1" applyBorder="1" applyProtection="1">
      <protection locked="0"/>
    </xf>
    <xf numFmtId="0" fontId="3" fillId="0" borderId="22" xfId="0" applyFont="1" applyBorder="1" applyProtection="1">
      <protection locked="0"/>
    </xf>
    <xf numFmtId="0" fontId="0" fillId="0" borderId="0" xfId="0" applyProtection="1"/>
    <xf numFmtId="0" fontId="2" fillId="4" borderId="9" xfId="0" applyFont="1" applyFill="1" applyBorder="1" applyAlignment="1" applyProtection="1">
      <alignment horizontal="center" vertical="center"/>
    </xf>
    <xf numFmtId="0" fontId="2" fillId="4" borderId="31" xfId="0" applyFont="1" applyFill="1" applyBorder="1" applyAlignment="1" applyProtection="1">
      <alignment horizontal="center" vertical="center"/>
    </xf>
    <xf numFmtId="0" fontId="3" fillId="0" borderId="40" xfId="0" applyFont="1" applyBorder="1" applyProtection="1"/>
    <xf numFmtId="1" fontId="3" fillId="0" borderId="37" xfId="0" applyNumberFormat="1" applyFont="1" applyBorder="1" applyAlignment="1" applyProtection="1">
      <alignment horizontal="center" vertical="center"/>
    </xf>
    <xf numFmtId="0" fontId="3" fillId="0" borderId="36" xfId="0" applyFont="1" applyBorder="1" applyProtection="1"/>
    <xf numFmtId="1" fontId="3" fillId="0" borderId="38" xfId="0" applyNumberFormat="1" applyFont="1" applyBorder="1" applyAlignment="1" applyProtection="1">
      <alignment horizontal="center" vertical="center"/>
    </xf>
    <xf numFmtId="0" fontId="3" fillId="0" borderId="32" xfId="0" applyFont="1" applyBorder="1" applyProtection="1"/>
    <xf numFmtId="1" fontId="3" fillId="0" borderId="39" xfId="0" applyNumberFormat="1" applyFont="1" applyBorder="1" applyAlignment="1" applyProtection="1">
      <alignment horizontal="center" vertical="center"/>
    </xf>
    <xf numFmtId="0" fontId="2" fillId="4" borderId="4" xfId="0" applyFont="1" applyFill="1" applyBorder="1" applyAlignment="1" applyProtection="1">
      <alignment horizontal="center" vertical="center"/>
    </xf>
    <xf numFmtId="1" fontId="2" fillId="4" borderId="8" xfId="0" applyNumberFormat="1" applyFont="1" applyFill="1" applyBorder="1" applyAlignment="1" applyProtection="1">
      <alignment horizontal="center" vertical="center"/>
    </xf>
    <xf numFmtId="0" fontId="2" fillId="4" borderId="4" xfId="0" applyFont="1" applyFill="1" applyBorder="1" applyAlignment="1">
      <alignment horizontal="center"/>
    </xf>
    <xf numFmtId="0" fontId="2" fillId="4" borderId="5" xfId="0" applyFont="1" applyFill="1" applyBorder="1" applyAlignment="1">
      <alignment horizontal="center"/>
    </xf>
    <xf numFmtId="0" fontId="3" fillId="0" borderId="1" xfId="0" applyFont="1" applyBorder="1" applyAlignment="1">
      <alignment horizontal="center" vertical="center"/>
    </xf>
    <xf numFmtId="0" fontId="3" fillId="0" borderId="28" xfId="0" applyFont="1" applyBorder="1" applyAlignment="1">
      <alignment horizontal="center" vertical="center"/>
    </xf>
    <xf numFmtId="0" fontId="3" fillId="0" borderId="4" xfId="0" applyFont="1" applyBorder="1" applyAlignment="1">
      <alignment horizontal="center" vertical="center"/>
    </xf>
    <xf numFmtId="0" fontId="2" fillId="4" borderId="9" xfId="0" applyFont="1" applyFill="1" applyBorder="1" applyAlignment="1">
      <alignment horizontal="center" wrapText="1"/>
    </xf>
    <xf numFmtId="0" fontId="2" fillId="4" borderId="21" xfId="0" applyFont="1" applyFill="1" applyBorder="1" applyAlignment="1">
      <alignment horizontal="center" wrapText="1"/>
    </xf>
    <xf numFmtId="0" fontId="3" fillId="0" borderId="1"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 xfId="0" applyFont="1" applyBorder="1" applyAlignment="1">
      <alignment horizontal="center" vertical="center" wrapText="1"/>
    </xf>
    <xf numFmtId="0" fontId="2" fillId="4" borderId="28" xfId="0" applyFont="1" applyFill="1" applyBorder="1" applyAlignment="1">
      <alignment horizontal="center" wrapText="1"/>
    </xf>
    <xf numFmtId="0" fontId="2" fillId="4" borderId="0" xfId="0" applyFont="1" applyFill="1" applyBorder="1" applyAlignment="1">
      <alignment horizont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3" fillId="0" borderId="13" xfId="0" applyFont="1" applyBorder="1" applyAlignment="1">
      <alignment horizontal="center" vertical="center"/>
    </xf>
    <xf numFmtId="0" fontId="3" fillId="0" borderId="23" xfId="0" applyFont="1" applyBorder="1" applyAlignment="1">
      <alignment horizontal="center" vertic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50" xfId="0" applyFont="1" applyBorder="1" applyAlignment="1">
      <alignment horizontal="center" vertical="center" wrapText="1"/>
    </xf>
    <xf numFmtId="0" fontId="2" fillId="4" borderId="1" xfId="0" applyFont="1" applyFill="1" applyBorder="1" applyAlignment="1">
      <alignment horizontal="center"/>
    </xf>
    <xf numFmtId="0" fontId="2" fillId="4" borderId="2" xfId="0" applyFont="1" applyFill="1" applyBorder="1" applyAlignment="1">
      <alignment horizontal="center"/>
    </xf>
    <xf numFmtId="0" fontId="3" fillId="0" borderId="21" xfId="0" applyFont="1" applyBorder="1" applyAlignment="1">
      <alignment horizontal="center"/>
    </xf>
    <xf numFmtId="0" fontId="3" fillId="0" borderId="22" xfId="0" applyFont="1" applyBorder="1" applyAlignment="1">
      <alignment horizontal="center"/>
    </xf>
    <xf numFmtId="0" fontId="2" fillId="0" borderId="21" xfId="0" applyFont="1" applyFill="1" applyBorder="1" applyAlignment="1">
      <alignment horizontal="center"/>
    </xf>
    <xf numFmtId="0" fontId="2" fillId="0" borderId="22" xfId="0" applyFont="1" applyFill="1" applyBorder="1" applyAlignment="1">
      <alignment horizontal="center"/>
    </xf>
    <xf numFmtId="0" fontId="2" fillId="4" borderId="3" xfId="0" applyFont="1" applyFill="1" applyBorder="1" applyAlignment="1">
      <alignment horizontal="center"/>
    </xf>
    <xf numFmtId="0" fontId="2" fillId="4" borderId="51" xfId="0" applyFont="1" applyFill="1" applyBorder="1" applyAlignment="1">
      <alignment horizontal="center" wrapText="1"/>
    </xf>
    <xf numFmtId="0" fontId="2" fillId="2" borderId="9"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4" borderId="9" xfId="0" applyFont="1" applyFill="1" applyBorder="1" applyAlignment="1">
      <alignment horizontal="center"/>
    </xf>
    <xf numFmtId="0" fontId="2" fillId="4" borderId="21" xfId="0" applyFont="1" applyFill="1" applyBorder="1" applyAlignment="1">
      <alignment horizontal="center"/>
    </xf>
    <xf numFmtId="0" fontId="2" fillId="4" borderId="22" xfId="0" applyFont="1" applyFill="1" applyBorder="1" applyAlignment="1">
      <alignment horizontal="center"/>
    </xf>
    <xf numFmtId="0" fontId="2" fillId="2" borderId="9" xfId="0" applyFont="1" applyFill="1" applyBorder="1" applyAlignment="1">
      <alignment horizontal="center" vertical="center"/>
    </xf>
    <xf numFmtId="0" fontId="2" fillId="2" borderId="21" xfId="0" applyFont="1" applyFill="1" applyBorder="1" applyAlignment="1">
      <alignment horizontal="center" vertical="center"/>
    </xf>
    <xf numFmtId="0" fontId="3" fillId="0" borderId="1" xfId="0" applyFont="1" applyBorder="1" applyAlignment="1">
      <alignment horizontal="center"/>
    </xf>
    <xf numFmtId="0" fontId="3" fillId="0" borderId="4" xfId="0" applyFont="1" applyBorder="1" applyAlignment="1">
      <alignment horizontal="center"/>
    </xf>
    <xf numFmtId="0" fontId="2" fillId="0" borderId="2" xfId="0" applyFont="1" applyFill="1" applyBorder="1" applyAlignment="1">
      <alignment horizontal="center" wrapText="1"/>
    </xf>
    <xf numFmtId="0" fontId="2" fillId="0" borderId="3" xfId="0" applyFont="1" applyFill="1" applyBorder="1" applyAlignment="1">
      <alignment horizontal="center" wrapText="1"/>
    </xf>
    <xf numFmtId="0" fontId="1"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8" xfId="0" applyFont="1" applyFill="1" applyBorder="1" applyAlignment="1">
      <alignment horizontal="center" vertical="center"/>
    </xf>
    <xf numFmtId="0" fontId="3" fillId="0" borderId="32" xfId="0" applyFont="1" applyBorder="1" applyAlignment="1">
      <alignment horizontal="center" vertical="center" wrapText="1"/>
    </xf>
    <xf numFmtId="0" fontId="3" fillId="0" borderId="41" xfId="0" applyFont="1" applyBorder="1" applyAlignment="1">
      <alignment horizontal="center" vertical="center" wrapText="1"/>
    </xf>
    <xf numFmtId="0" fontId="3" fillId="4" borderId="21" xfId="0" applyFont="1" applyFill="1" applyBorder="1" applyAlignment="1">
      <alignment horizontal="center"/>
    </xf>
    <xf numFmtId="0" fontId="3" fillId="4" borderId="22" xfId="0" applyFont="1" applyFill="1" applyBorder="1" applyAlignment="1">
      <alignment horizontal="center"/>
    </xf>
    <xf numFmtId="0" fontId="2" fillId="4" borderId="4" xfId="0" applyFont="1" applyFill="1" applyBorder="1" applyAlignment="1">
      <alignment horizontal="center" wrapText="1"/>
    </xf>
    <xf numFmtId="0" fontId="2" fillId="4" borderId="9" xfId="0" applyFont="1" applyFill="1" applyBorder="1" applyAlignment="1">
      <alignment horizontal="center" vertical="center"/>
    </xf>
    <xf numFmtId="0" fontId="2" fillId="4" borderId="21" xfId="0" applyFont="1" applyFill="1" applyBorder="1" applyAlignment="1">
      <alignment horizontal="center" vertical="center"/>
    </xf>
    <xf numFmtId="0" fontId="3" fillId="0" borderId="13" xfId="0" applyFont="1" applyBorder="1" applyAlignment="1">
      <alignment horizontal="center" vertical="center" wrapText="1"/>
    </xf>
    <xf numFmtId="0" fontId="3" fillId="0" borderId="23" xfId="0" applyFont="1" applyBorder="1" applyAlignment="1">
      <alignment horizontal="center" vertical="center" wrapText="1"/>
    </xf>
    <xf numFmtId="0" fontId="2" fillId="4" borderId="1" xfId="0" applyFont="1" applyFill="1" applyBorder="1" applyAlignment="1">
      <alignment horizont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10" xfId="0" applyFont="1" applyBorder="1" applyAlignment="1">
      <alignment horizontal="center" vertical="center"/>
    </xf>
    <xf numFmtId="0" fontId="2" fillId="0" borderId="21" xfId="0" applyFont="1" applyFill="1" applyBorder="1" applyAlignment="1">
      <alignment horizontal="center" wrapText="1"/>
    </xf>
    <xf numFmtId="0" fontId="2" fillId="0" borderId="22" xfId="0" applyFont="1" applyFill="1" applyBorder="1" applyAlignment="1">
      <alignment horizontal="center" wrapText="1"/>
    </xf>
    <xf numFmtId="0" fontId="3" fillId="0" borderId="1" xfId="0" applyFont="1" applyFill="1" applyBorder="1" applyAlignment="1">
      <alignment horizontal="center"/>
    </xf>
    <xf numFmtId="0" fontId="3" fillId="0" borderId="4" xfId="0" applyFont="1" applyFill="1" applyBorder="1" applyAlignment="1">
      <alignment horizontal="center"/>
    </xf>
    <xf numFmtId="0" fontId="2" fillId="4" borderId="2" xfId="0" applyFont="1" applyFill="1" applyBorder="1" applyAlignment="1">
      <alignment horizontal="center" wrapText="1"/>
    </xf>
    <xf numFmtId="0" fontId="2" fillId="4" borderId="5" xfId="0" applyFont="1" applyFill="1" applyBorder="1" applyAlignment="1">
      <alignment horizontal="center" wrapText="1"/>
    </xf>
    <xf numFmtId="0" fontId="3" fillId="0" borderId="43"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horizontal="center"/>
    </xf>
    <xf numFmtId="0" fontId="3" fillId="0" borderId="1" xfId="0" applyFont="1" applyFill="1" applyBorder="1" applyAlignment="1">
      <alignment horizontal="center" vertical="center"/>
    </xf>
    <xf numFmtId="0" fontId="3" fillId="0" borderId="4" xfId="0" applyFont="1" applyFill="1" applyBorder="1" applyAlignment="1">
      <alignment horizontal="center" vertical="center"/>
    </xf>
    <xf numFmtId="0" fontId="1" fillId="3" borderId="13" xfId="0" applyFont="1" applyFill="1" applyBorder="1" applyAlignment="1" applyProtection="1">
      <alignment horizontal="center" vertical="center"/>
    </xf>
    <xf numFmtId="0" fontId="1" fillId="3" borderId="27" xfId="0" applyFont="1" applyFill="1" applyBorder="1" applyAlignment="1" applyProtection="1">
      <alignment horizontal="center" vertical="center"/>
    </xf>
    <xf numFmtId="164" fontId="3" fillId="0" borderId="46" xfId="0" applyNumberFormat="1" applyFont="1" applyBorder="1" applyAlignment="1" applyProtection="1">
      <alignment horizontal="center" vertical="center"/>
      <protection locked="0"/>
    </xf>
    <xf numFmtId="164" fontId="3" fillId="0" borderId="19" xfId="0" applyNumberFormat="1" applyFont="1" applyBorder="1" applyAlignment="1" applyProtection="1">
      <alignment horizontal="center" vertical="center"/>
      <protection locked="0"/>
    </xf>
    <xf numFmtId="164" fontId="3" fillId="0" borderId="11" xfId="0" applyNumberFormat="1" applyFont="1" applyBorder="1" applyAlignment="1" applyProtection="1">
      <alignment horizontal="center" vertical="center"/>
      <protection locked="0"/>
    </xf>
    <xf numFmtId="164" fontId="3" fillId="0" borderId="33" xfId="0" applyNumberFormat="1" applyFont="1" applyBorder="1" applyAlignment="1" applyProtection="1">
      <alignment horizontal="center" vertical="center"/>
      <protection locked="0"/>
    </xf>
    <xf numFmtId="164" fontId="3" fillId="0" borderId="14" xfId="0" applyNumberFormat="1" applyFont="1" applyBorder="1" applyAlignment="1" applyProtection="1">
      <alignment horizontal="center" vertical="center"/>
      <protection locked="0"/>
    </xf>
    <xf numFmtId="0" fontId="2" fillId="4" borderId="9" xfId="0" applyFont="1" applyFill="1" applyBorder="1" applyAlignment="1" applyProtection="1">
      <alignment horizontal="center" wrapText="1"/>
      <protection locked="0"/>
    </xf>
    <xf numFmtId="0" fontId="2" fillId="4" borderId="21" xfId="0" applyFont="1" applyFill="1" applyBorder="1" applyAlignment="1" applyProtection="1">
      <alignment horizontal="center" wrapText="1"/>
      <protection locked="0"/>
    </xf>
    <xf numFmtId="164" fontId="3" fillId="0" borderId="10" xfId="0" applyNumberFormat="1" applyFont="1" applyBorder="1" applyAlignment="1" applyProtection="1">
      <alignment horizontal="center" vertical="center"/>
      <protection locked="0"/>
    </xf>
    <xf numFmtId="164" fontId="3" fillId="0" borderId="12" xfId="0" applyNumberFormat="1" applyFont="1" applyBorder="1" applyAlignment="1" applyProtection="1">
      <alignment horizontal="center" vertical="center"/>
      <protection locked="0"/>
    </xf>
    <xf numFmtId="164" fontId="3" fillId="0" borderId="26" xfId="0" applyNumberFormat="1" applyFont="1" applyBorder="1" applyAlignment="1" applyProtection="1">
      <alignment horizontal="center" vertical="center"/>
      <protection locked="0"/>
    </xf>
    <xf numFmtId="0" fontId="2" fillId="4" borderId="13" xfId="0" applyFont="1" applyFill="1" applyBorder="1" applyAlignment="1" applyProtection="1">
      <alignment horizontal="center" wrapText="1"/>
      <protection locked="0"/>
    </xf>
    <xf numFmtId="0" fontId="2" fillId="4" borderId="35" xfId="0" applyFont="1" applyFill="1" applyBorder="1" applyAlignment="1" applyProtection="1">
      <alignment horizontal="center" wrapText="1"/>
      <protection locked="0"/>
    </xf>
    <xf numFmtId="164" fontId="3" fillId="0" borderId="30" xfId="0" applyNumberFormat="1" applyFont="1" applyBorder="1" applyAlignment="1" applyProtection="1">
      <alignment horizontal="center" vertical="center"/>
      <protection locked="0"/>
    </xf>
  </cellXfs>
  <cellStyles count="1">
    <cellStyle name="Normal" xfId="0" builtinId="0"/>
  </cellStyles>
  <dxfs count="111">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s>
  <tableStyles count="0" defaultTableStyle="TableStyleMedium2" defaultPivotStyle="PivotStyleLight16"/>
  <colors>
    <mruColors>
      <color rgb="FFAAAD21"/>
      <color rgb="FFFDC423"/>
      <color rgb="FF212B5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manualLayout>
          <c:layoutTarget val="inner"/>
          <c:xMode val="edge"/>
          <c:yMode val="edge"/>
          <c:x val="0.19507433772580959"/>
          <c:y val="0.22399015205743908"/>
          <c:w val="0.48334818017753395"/>
          <c:h val="0.73101429470076573"/>
        </c:manualLayout>
      </c:layout>
      <c:radarChart>
        <c:radarStyle val="marker"/>
        <c:varyColors val="0"/>
        <c:ser>
          <c:idx val="0"/>
          <c:order val="0"/>
          <c:tx>
            <c:v>% de Avance</c:v>
          </c:tx>
          <c:dLbls>
            <c:dLbl>
              <c:idx val="0"/>
              <c:layout>
                <c:manualLayout>
                  <c:x val="-2.6755852842809364E-2"/>
                  <c:y val="-3.52941176470588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F7B-46DA-83AE-813E11C7ACBE}"/>
                </c:ext>
              </c:extLst>
            </c:dLbl>
            <c:dLbl>
              <c:idx val="1"/>
              <c:layout>
                <c:manualLayout>
                  <c:x val="-3.6569420455982906E-3"/>
                  <c:y val="-6.19241181239779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F7B-46DA-83AE-813E11C7ACBE}"/>
                </c:ext>
              </c:extLst>
            </c:dLbl>
            <c:dLbl>
              <c:idx val="2"/>
              <c:layout>
                <c:manualLayout>
                  <c:x val="1.8833282203360942E-2"/>
                  <c:y val="5.88235294117647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F7B-46DA-83AE-813E11C7ACBE}"/>
                </c:ext>
              </c:extLst>
            </c:dLbl>
            <c:dLbl>
              <c:idx val="3"/>
              <c:layout>
                <c:manualLayout>
                  <c:x val="2.5124560744006891E-2"/>
                  <c:y val="-1.30582850697381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F7B-46DA-83AE-813E11C7ACBE}"/>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Análisis!$C$5:$C$11</c:f>
              <c:numCache>
                <c:formatCode>0</c:formatCode>
                <c:ptCount val="7"/>
                <c:pt idx="0">
                  <c:v>0</c:v>
                </c:pt>
                <c:pt idx="1">
                  <c:v>0</c:v>
                </c:pt>
                <c:pt idx="2">
                  <c:v>0</c:v>
                </c:pt>
                <c:pt idx="3">
                  <c:v>0</c:v>
                </c:pt>
                <c:pt idx="4">
                  <c:v>0</c:v>
                </c:pt>
                <c:pt idx="5">
                  <c:v>0</c:v>
                </c:pt>
                <c:pt idx="6">
                  <c:v>0</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5-DF7B-46DA-83AE-813E11C7ACBE}"/>
            </c:ext>
          </c:extLst>
        </c:ser>
        <c:dLbls>
          <c:showLegendKey val="0"/>
          <c:showVal val="0"/>
          <c:showCatName val="0"/>
          <c:showSerName val="0"/>
          <c:showPercent val="0"/>
          <c:showBubbleSize val="0"/>
        </c:dLbls>
        <c:axId val="145101952"/>
        <c:axId val="145103488"/>
      </c:radarChart>
      <c:catAx>
        <c:axId val="145101952"/>
        <c:scaling>
          <c:orientation val="minMax"/>
        </c:scaling>
        <c:delete val="0"/>
        <c:axPos val="b"/>
        <c:majorGridlines/>
        <c:numFmt formatCode="General" sourceLinked="0"/>
        <c:majorTickMark val="out"/>
        <c:minorTickMark val="none"/>
        <c:tickLblPos val="nextTo"/>
        <c:crossAx val="145103488"/>
        <c:crosses val="autoZero"/>
        <c:auto val="1"/>
        <c:lblAlgn val="ctr"/>
        <c:lblOffset val="100"/>
        <c:noMultiLvlLbl val="0"/>
      </c:catAx>
      <c:valAx>
        <c:axId val="145103488"/>
        <c:scaling>
          <c:orientation val="minMax"/>
        </c:scaling>
        <c:delete val="0"/>
        <c:axPos val="l"/>
        <c:majorGridlines>
          <c:spPr>
            <a:ln>
              <a:noFill/>
            </a:ln>
          </c:spPr>
        </c:majorGridlines>
        <c:numFmt formatCode="0" sourceLinked="1"/>
        <c:majorTickMark val="cross"/>
        <c:minorTickMark val="none"/>
        <c:tickLblPos val="none"/>
        <c:crossAx val="145101952"/>
        <c:crosses val="autoZero"/>
        <c:crossBetween val="between"/>
      </c:valAx>
    </c:plotArea>
    <c:legend>
      <c:legendPos val="r"/>
      <c:layout>
        <c:manualLayout>
          <c:xMode val="edge"/>
          <c:yMode val="edge"/>
          <c:x val="0.78021486535323559"/>
          <c:y val="0.46454315269414853"/>
          <c:w val="0.20640711983324755"/>
          <c:h val="0.3022859348463795"/>
        </c:manualLayout>
      </c:layout>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0</xdr:row>
      <xdr:rowOff>38100</xdr:rowOff>
    </xdr:from>
    <xdr:to>
      <xdr:col>0</xdr:col>
      <xdr:colOff>1352549</xdr:colOff>
      <xdr:row>1</xdr:row>
      <xdr:rowOff>405802</xdr:rowOff>
    </xdr:to>
    <xdr:pic>
      <xdr:nvPicPr>
        <xdr:cNvPr id="5" name="Imagen 4" descr="Imagen que contiene dibujo&#10;&#10;Descripción generada automáticamente">
          <a:extLst>
            <a:ext uri="{FF2B5EF4-FFF2-40B4-BE49-F238E27FC236}">
              <a16:creationId xmlns:a16="http://schemas.microsoft.com/office/drawing/2014/main" id="{1C85A302-4A6A-41F1-A9B8-445F487E16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38100"/>
          <a:ext cx="1219199" cy="5486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3028950</xdr:colOff>
      <xdr:row>13</xdr:row>
      <xdr:rowOff>85724</xdr:rowOff>
    </xdr:from>
    <xdr:to>
      <xdr:col>11</xdr:col>
      <xdr:colOff>247650</xdr:colOff>
      <xdr:row>37</xdr:row>
      <xdr:rowOff>171449</xdr:rowOff>
    </xdr:to>
    <xdr:graphicFrame macro="">
      <xdr:nvGraphicFramePr>
        <xdr:cNvPr id="4" name="1 Gráfico">
          <a:extLst>
            <a:ext uri="{FF2B5EF4-FFF2-40B4-BE49-F238E27FC236}">
              <a16:creationId xmlns:a16="http://schemas.microsoft.com/office/drawing/2014/main" id="{540F0C15-A0C8-4048-860D-91A105F0CD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123F6-02D5-41A2-A2F0-85AD3AB8DDBC}">
  <dimension ref="A1:J488"/>
  <sheetViews>
    <sheetView showGridLines="0" tabSelected="1" topLeftCell="A3" zoomScaleNormal="100" workbookViewId="0">
      <selection activeCell="A6" sqref="A6:A8"/>
    </sheetView>
  </sheetViews>
  <sheetFormatPr baseColWidth="10" defaultRowHeight="14.25"/>
  <cols>
    <col min="1" max="1" width="48.5703125" style="41" customWidth="1"/>
    <col min="2" max="2" width="55.28515625" style="41" customWidth="1"/>
    <col min="3" max="3" width="11.42578125" style="41"/>
    <col min="4" max="4" width="11.42578125" style="41" hidden="1" customWidth="1"/>
    <col min="5" max="5" width="37.85546875" style="41" customWidth="1"/>
    <col min="6" max="16384" width="11.42578125" style="41"/>
  </cols>
  <sheetData>
    <row r="1" spans="1:10">
      <c r="A1" s="139" t="s">
        <v>92</v>
      </c>
      <c r="B1" s="140"/>
      <c r="C1" s="140"/>
      <c r="D1" s="140"/>
      <c r="E1" s="141"/>
    </row>
    <row r="2" spans="1:10" ht="33" customHeight="1" thickBot="1">
      <c r="A2" s="142"/>
      <c r="B2" s="143"/>
      <c r="C2" s="143"/>
      <c r="D2" s="143"/>
      <c r="E2" s="144"/>
    </row>
    <row r="3" spans="1:10">
      <c r="A3" s="145" t="s">
        <v>1</v>
      </c>
      <c r="B3" s="137" t="s">
        <v>2</v>
      </c>
      <c r="C3" s="145" t="s">
        <v>42</v>
      </c>
      <c r="D3" s="137" t="s">
        <v>43</v>
      </c>
      <c r="E3" s="137" t="s">
        <v>44</v>
      </c>
      <c r="J3" s="42"/>
    </row>
    <row r="4" spans="1:10" ht="24.75" customHeight="1" thickBot="1">
      <c r="A4" s="146"/>
      <c r="B4" s="138"/>
      <c r="C4" s="146"/>
      <c r="D4" s="147"/>
      <c r="E4" s="138"/>
      <c r="I4" s="42"/>
      <c r="J4" s="42"/>
    </row>
    <row r="5" spans="1:10" ht="15.75" thickBot="1">
      <c r="A5" s="128" t="s">
        <v>0</v>
      </c>
      <c r="B5" s="129"/>
      <c r="C5" s="129"/>
      <c r="D5" s="129"/>
      <c r="E5" s="130"/>
      <c r="I5" s="71" t="s">
        <v>45</v>
      </c>
      <c r="J5" s="42"/>
    </row>
    <row r="6" spans="1:10" ht="74.25" customHeight="1" thickBot="1">
      <c r="A6" s="106" t="s">
        <v>19</v>
      </c>
      <c r="B6" s="1" t="s">
        <v>91</v>
      </c>
      <c r="C6" s="177" t="s">
        <v>47</v>
      </c>
      <c r="D6" s="2">
        <f>IF(C6="Listo",100,IF(C6="En proceso",50,IF(C6="Pendiente",0," ")))</f>
        <v>0</v>
      </c>
      <c r="E6" s="73"/>
      <c r="I6" s="71" t="s">
        <v>46</v>
      </c>
      <c r="J6" s="42"/>
    </row>
    <row r="7" spans="1:10" ht="74.25" customHeight="1" thickBot="1">
      <c r="A7" s="107"/>
      <c r="B7" s="43" t="s">
        <v>93</v>
      </c>
      <c r="C7" s="177" t="s">
        <v>47</v>
      </c>
      <c r="D7" s="2">
        <f>IF(C7="Listo",100,IF(C7="En proceso",50,IF(C7="Pendiente",0," ")))</f>
        <v>0</v>
      </c>
      <c r="E7" s="74"/>
      <c r="I7" s="71" t="s">
        <v>47</v>
      </c>
      <c r="J7" s="42"/>
    </row>
    <row r="8" spans="1:10" ht="15.75" hidden="1" thickBot="1">
      <c r="A8" s="108"/>
      <c r="B8" s="104" t="s">
        <v>292</v>
      </c>
      <c r="C8" s="105"/>
      <c r="D8" s="38">
        <f>AVERAGE(D6:D7)</f>
        <v>0</v>
      </c>
      <c r="E8" s="75"/>
      <c r="I8" s="72"/>
    </row>
    <row r="9" spans="1:10" ht="51" customHeight="1">
      <c r="A9" s="115" t="s">
        <v>3</v>
      </c>
      <c r="B9" s="3" t="s">
        <v>94</v>
      </c>
      <c r="C9" s="180" t="s">
        <v>47</v>
      </c>
      <c r="D9" s="4">
        <f>IF(C9="Listo",100,IF(C9="En proceso",50,IF(C9="Pendiente",0," ")))</f>
        <v>0</v>
      </c>
      <c r="E9" s="76"/>
      <c r="I9" s="71" t="s">
        <v>48</v>
      </c>
      <c r="J9" s="42"/>
    </row>
    <row r="10" spans="1:10" ht="28.5">
      <c r="A10" s="116"/>
      <c r="B10" s="5" t="s">
        <v>95</v>
      </c>
      <c r="C10" s="183" t="s">
        <v>47</v>
      </c>
      <c r="D10" s="68">
        <f t="shared" ref="D10:D19" si="0">IF(C10="Listo",100,IF(C10="En proceso",50,IF(C10="Pendiente",0," ")))</f>
        <v>0</v>
      </c>
      <c r="E10" s="77"/>
      <c r="J10" s="42"/>
    </row>
    <row r="11" spans="1:10" ht="43.5" thickBot="1">
      <c r="A11" s="116"/>
      <c r="B11" s="24" t="s">
        <v>96</v>
      </c>
      <c r="C11" s="178" t="s">
        <v>47</v>
      </c>
      <c r="D11" s="31">
        <f t="shared" si="0"/>
        <v>0</v>
      </c>
      <c r="E11" s="78"/>
    </row>
    <row r="12" spans="1:10" ht="15.75" hidden="1" thickBot="1">
      <c r="A12" s="148"/>
      <c r="B12" s="104" t="s">
        <v>55</v>
      </c>
      <c r="C12" s="105"/>
      <c r="D12" s="38">
        <f>AVERAGE(D9:D11)</f>
        <v>0</v>
      </c>
      <c r="E12" s="75"/>
    </row>
    <row r="13" spans="1:10" ht="28.5">
      <c r="A13" s="115" t="s">
        <v>102</v>
      </c>
      <c r="B13" s="7" t="s">
        <v>97</v>
      </c>
      <c r="C13" s="180" t="s">
        <v>47</v>
      </c>
      <c r="D13" s="4">
        <f t="shared" si="0"/>
        <v>0</v>
      </c>
      <c r="E13" s="76"/>
    </row>
    <row r="14" spans="1:10" ht="28.5">
      <c r="A14" s="116"/>
      <c r="B14" s="8" t="s">
        <v>98</v>
      </c>
      <c r="C14" s="183" t="s">
        <v>47</v>
      </c>
      <c r="D14" s="68">
        <f t="shared" si="0"/>
        <v>0</v>
      </c>
      <c r="E14" s="77"/>
    </row>
    <row r="15" spans="1:10" ht="42.75">
      <c r="A15" s="116"/>
      <c r="B15" s="8" t="s">
        <v>99</v>
      </c>
      <c r="C15" s="183" t="s">
        <v>47</v>
      </c>
      <c r="D15" s="68">
        <f t="shared" si="0"/>
        <v>0</v>
      </c>
      <c r="E15" s="77"/>
    </row>
    <row r="16" spans="1:10" ht="71.25">
      <c r="A16" s="116"/>
      <c r="B16" s="12" t="s">
        <v>100</v>
      </c>
      <c r="C16" s="178" t="s">
        <v>47</v>
      </c>
      <c r="D16" s="31">
        <f t="shared" si="0"/>
        <v>0</v>
      </c>
      <c r="E16" s="78"/>
    </row>
    <row r="17" spans="1:5" ht="29.25" thickBot="1">
      <c r="A17" s="149"/>
      <c r="B17" s="8" t="s">
        <v>101</v>
      </c>
      <c r="C17" s="178" t="s">
        <v>47</v>
      </c>
      <c r="D17" s="31">
        <f t="shared" si="0"/>
        <v>0</v>
      </c>
      <c r="E17" s="79"/>
    </row>
    <row r="18" spans="1:5" ht="15.75" hidden="1" thickBot="1">
      <c r="A18" s="148"/>
      <c r="B18" s="152" t="s">
        <v>56</v>
      </c>
      <c r="C18" s="105"/>
      <c r="D18" s="38">
        <f>AVERAGE(D13:D17)</f>
        <v>0</v>
      </c>
      <c r="E18" s="75"/>
    </row>
    <row r="19" spans="1:5" ht="66" customHeight="1" thickBot="1">
      <c r="A19" s="115" t="s">
        <v>104</v>
      </c>
      <c r="B19" s="9" t="s">
        <v>103</v>
      </c>
      <c r="C19" s="180" t="s">
        <v>47</v>
      </c>
      <c r="D19" s="4">
        <f t="shared" si="0"/>
        <v>0</v>
      </c>
      <c r="E19" s="76"/>
    </row>
    <row r="20" spans="1:5" ht="15.75" hidden="1" customHeight="1" thickBot="1">
      <c r="A20" s="148"/>
      <c r="B20" s="104" t="s">
        <v>57</v>
      </c>
      <c r="C20" s="105"/>
      <c r="D20" s="38">
        <f>AVERAGE(D19:D19)</f>
        <v>0</v>
      </c>
      <c r="E20" s="33"/>
    </row>
    <row r="21" spans="1:5" ht="15.75" hidden="1" thickBot="1">
      <c r="A21" s="131" t="s">
        <v>53</v>
      </c>
      <c r="B21" s="112"/>
      <c r="C21" s="112"/>
      <c r="D21" s="37">
        <f>AVERAGE(D8,D12,D18,D20)</f>
        <v>0</v>
      </c>
      <c r="E21" s="26"/>
    </row>
    <row r="22" spans="1:5" ht="15.75" thickBot="1">
      <c r="A22" s="128" t="s">
        <v>4</v>
      </c>
      <c r="B22" s="150"/>
      <c r="C22" s="150"/>
      <c r="D22" s="150"/>
      <c r="E22" s="151"/>
    </row>
    <row r="23" spans="1:5" ht="57">
      <c r="A23" s="101" t="s">
        <v>18</v>
      </c>
      <c r="B23" s="9" t="s">
        <v>105</v>
      </c>
      <c r="C23" s="180" t="s">
        <v>47</v>
      </c>
      <c r="D23" s="16">
        <f>IF(C23="Listo",100,IF(C23="En proceso",50,IF(C23="Pendiente",0," ")))</f>
        <v>0</v>
      </c>
      <c r="E23" s="76"/>
    </row>
    <row r="24" spans="1:5" ht="42.75">
      <c r="A24" s="102"/>
      <c r="B24" s="8" t="s">
        <v>107</v>
      </c>
      <c r="C24" s="183" t="s">
        <v>47</v>
      </c>
      <c r="D24" s="11">
        <f t="shared" ref="D24:D30" si="1">IF(C24="Listo",100,IF(C24="En proceso",50,IF(C24="Pendiente",0," ")))</f>
        <v>0</v>
      </c>
      <c r="E24" s="77"/>
    </row>
    <row r="25" spans="1:5" ht="28.5">
      <c r="A25" s="102"/>
      <c r="B25" s="8" t="s">
        <v>108</v>
      </c>
      <c r="C25" s="183" t="s">
        <v>47</v>
      </c>
      <c r="D25" s="11">
        <f t="shared" si="1"/>
        <v>0</v>
      </c>
      <c r="E25" s="77"/>
    </row>
    <row r="26" spans="1:5" ht="85.5">
      <c r="A26" s="102"/>
      <c r="B26" s="8" t="s">
        <v>106</v>
      </c>
      <c r="C26" s="183" t="s">
        <v>47</v>
      </c>
      <c r="D26" s="11">
        <f t="shared" si="1"/>
        <v>0</v>
      </c>
      <c r="E26" s="77"/>
    </row>
    <row r="27" spans="1:5" ht="28.5">
      <c r="A27" s="102"/>
      <c r="B27" s="8" t="s">
        <v>109</v>
      </c>
      <c r="C27" s="183" t="s">
        <v>47</v>
      </c>
      <c r="D27" s="11">
        <f t="shared" si="1"/>
        <v>0</v>
      </c>
      <c r="E27" s="77"/>
    </row>
    <row r="28" spans="1:5" ht="28.5">
      <c r="A28" s="102"/>
      <c r="B28" s="8" t="s">
        <v>110</v>
      </c>
      <c r="C28" s="183" t="s">
        <v>47</v>
      </c>
      <c r="D28" s="11">
        <f t="shared" si="1"/>
        <v>0</v>
      </c>
      <c r="E28" s="77"/>
    </row>
    <row r="29" spans="1:5">
      <c r="A29" s="102"/>
      <c r="B29" s="8" t="s">
        <v>5</v>
      </c>
      <c r="C29" s="183" t="s">
        <v>47</v>
      </c>
      <c r="D29" s="11">
        <f t="shared" si="1"/>
        <v>0</v>
      </c>
      <c r="E29" s="77"/>
    </row>
    <row r="30" spans="1:5" ht="43.5" thickBot="1">
      <c r="A30" s="102"/>
      <c r="B30" s="12" t="s">
        <v>111</v>
      </c>
      <c r="C30" s="178" t="s">
        <v>47</v>
      </c>
      <c r="D30" s="13">
        <f t="shared" si="1"/>
        <v>0</v>
      </c>
      <c r="E30" s="78"/>
    </row>
    <row r="31" spans="1:5" ht="15.75" hidden="1" thickBot="1">
      <c r="A31" s="103"/>
      <c r="B31" s="153" t="s">
        <v>54</v>
      </c>
      <c r="C31" s="154"/>
      <c r="D31" s="34">
        <f>AVERAGE(D23:D30)</f>
        <v>0</v>
      </c>
      <c r="E31" s="75"/>
    </row>
    <row r="32" spans="1:5" ht="15.75" thickBot="1">
      <c r="A32" s="101" t="s">
        <v>293</v>
      </c>
      <c r="B32" s="67"/>
      <c r="C32" s="67"/>
      <c r="D32" s="59"/>
      <c r="E32" s="80"/>
    </row>
    <row r="33" spans="1:5" ht="15.75" hidden="1" thickBot="1">
      <c r="A33" s="103"/>
      <c r="B33" s="48" t="s">
        <v>58</v>
      </c>
      <c r="C33" s="48"/>
      <c r="D33" s="39">
        <f>+AVERAGE(D40,D44)</f>
        <v>0</v>
      </c>
      <c r="E33" s="81"/>
    </row>
    <row r="34" spans="1:5" ht="42.75">
      <c r="A34" s="155" t="s">
        <v>118</v>
      </c>
      <c r="B34" s="9" t="s">
        <v>112</v>
      </c>
      <c r="C34" s="180" t="s">
        <v>47</v>
      </c>
      <c r="D34" s="16">
        <f>IF(C34="Listo",100,IF(C34="En proceso",50,IF(C34="Pendiente",0," ")))</f>
        <v>0</v>
      </c>
      <c r="E34" s="76"/>
    </row>
    <row r="35" spans="1:5" ht="28.5">
      <c r="A35" s="156"/>
      <c r="B35" s="8" t="s">
        <v>113</v>
      </c>
      <c r="C35" s="183" t="s">
        <v>47</v>
      </c>
      <c r="D35" s="11">
        <f t="shared" ref="D35:D39" si="2">IF(C35="Listo",100,IF(C35="En proceso",50,IF(C35="Pendiente",0," ")))</f>
        <v>0</v>
      </c>
      <c r="E35" s="77"/>
    </row>
    <row r="36" spans="1:5" ht="71.25">
      <c r="A36" s="156"/>
      <c r="B36" s="8" t="s">
        <v>114</v>
      </c>
      <c r="C36" s="183" t="s">
        <v>47</v>
      </c>
      <c r="D36" s="11">
        <f t="shared" si="2"/>
        <v>0</v>
      </c>
      <c r="E36" s="77"/>
    </row>
    <row r="37" spans="1:5">
      <c r="A37" s="156"/>
      <c r="B37" s="8" t="s">
        <v>115</v>
      </c>
      <c r="C37" s="183" t="s">
        <v>47</v>
      </c>
      <c r="D37" s="11">
        <f t="shared" si="2"/>
        <v>0</v>
      </c>
      <c r="E37" s="77"/>
    </row>
    <row r="38" spans="1:5">
      <c r="A38" s="156"/>
      <c r="B38" s="8" t="s">
        <v>116</v>
      </c>
      <c r="C38" s="183" t="s">
        <v>47</v>
      </c>
      <c r="D38" s="11">
        <f t="shared" si="2"/>
        <v>0</v>
      </c>
      <c r="E38" s="77"/>
    </row>
    <row r="39" spans="1:5" ht="43.5" thickBot="1">
      <c r="A39" s="156"/>
      <c r="B39" s="15" t="s">
        <v>117</v>
      </c>
      <c r="C39" s="178" t="s">
        <v>47</v>
      </c>
      <c r="D39" s="13">
        <f t="shared" si="2"/>
        <v>0</v>
      </c>
      <c r="E39" s="78"/>
    </row>
    <row r="40" spans="1:5" ht="15.75" hidden="1" thickBot="1">
      <c r="A40" s="108"/>
      <c r="B40" s="104" t="s">
        <v>123</v>
      </c>
      <c r="C40" s="105"/>
      <c r="D40" s="34">
        <f>AVERAGE(D34:D39)</f>
        <v>0</v>
      </c>
      <c r="E40" s="75"/>
    </row>
    <row r="41" spans="1:5" ht="28.5">
      <c r="A41" s="113" t="s">
        <v>119</v>
      </c>
      <c r="B41" s="9" t="s">
        <v>120</v>
      </c>
      <c r="C41" s="180" t="s">
        <v>47</v>
      </c>
      <c r="D41" s="16">
        <f>IF(C41="Listo",100,IF(C41="En proceso",50,IF(C41="Pendiente",0," ")))</f>
        <v>0</v>
      </c>
      <c r="E41" s="76"/>
    </row>
    <row r="42" spans="1:5" ht="28.5">
      <c r="A42" s="114"/>
      <c r="B42" s="8" t="s">
        <v>121</v>
      </c>
      <c r="C42" s="183" t="s">
        <v>47</v>
      </c>
      <c r="D42" s="11">
        <f t="shared" ref="D42:D43" si="3">IF(C42="Listo",100,IF(C42="En proceso",50,IF(C42="Pendiente",0," ")))</f>
        <v>0</v>
      </c>
      <c r="E42" s="77"/>
    </row>
    <row r="43" spans="1:5" ht="29.25" thickBot="1">
      <c r="A43" s="114"/>
      <c r="B43" s="8" t="s">
        <v>122</v>
      </c>
      <c r="C43" s="183" t="s">
        <v>47</v>
      </c>
      <c r="D43" s="11">
        <f t="shared" si="3"/>
        <v>0</v>
      </c>
      <c r="E43" s="77"/>
    </row>
    <row r="44" spans="1:5" ht="15.75" hidden="1" thickBot="1">
      <c r="A44" s="103"/>
      <c r="B44" s="104" t="s">
        <v>124</v>
      </c>
      <c r="C44" s="105"/>
      <c r="D44" s="34">
        <f>AVERAGE(D41:D43)</f>
        <v>0</v>
      </c>
      <c r="E44" s="33"/>
    </row>
    <row r="45" spans="1:5" ht="31.5" customHeight="1" thickBot="1">
      <c r="A45" s="106" t="s">
        <v>17</v>
      </c>
      <c r="B45" s="162"/>
      <c r="C45" s="162"/>
      <c r="D45" s="162"/>
      <c r="E45" s="163"/>
    </row>
    <row r="46" spans="1:5" ht="15.75" hidden="1" thickBot="1">
      <c r="A46" s="160"/>
      <c r="B46" s="69" t="s">
        <v>294</v>
      </c>
      <c r="C46" s="69"/>
      <c r="D46" s="39">
        <f>+AVERAGE(D49,D50,D51)</f>
        <v>0</v>
      </c>
      <c r="E46" s="40"/>
    </row>
    <row r="47" spans="1:5" ht="57">
      <c r="A47" s="161" t="s">
        <v>295</v>
      </c>
      <c r="B47" s="9" t="s">
        <v>125</v>
      </c>
      <c r="C47" s="180" t="s">
        <v>47</v>
      </c>
      <c r="D47" s="23">
        <f>IF(C47="Listo",100,IF(C47="En proceso",50,IF(C47="Pendiente",0," ")))</f>
        <v>0</v>
      </c>
      <c r="E47" s="76"/>
    </row>
    <row r="48" spans="1:5" ht="158.25" customHeight="1" thickBot="1">
      <c r="A48" s="161"/>
      <c r="B48" s="12" t="s">
        <v>126</v>
      </c>
      <c r="C48" s="178" t="s">
        <v>47</v>
      </c>
      <c r="D48" s="13">
        <f>IF(C48="Listo",100,IF(C48="En proceso",50,IF(C48="Pendiente",0," ")))</f>
        <v>0</v>
      </c>
      <c r="E48" s="78"/>
    </row>
    <row r="49" spans="1:5" ht="15.75" hidden="1" thickBot="1">
      <c r="A49" s="46"/>
      <c r="B49" s="157" t="s">
        <v>127</v>
      </c>
      <c r="C49" s="105"/>
      <c r="D49" s="34">
        <f>AVERAGE(D47:D48)</f>
        <v>0</v>
      </c>
      <c r="E49" s="75"/>
    </row>
    <row r="50" spans="1:5" ht="142.5">
      <c r="A50" s="49" t="s">
        <v>296</v>
      </c>
      <c r="B50" s="8" t="s">
        <v>128</v>
      </c>
      <c r="C50" s="180" t="s">
        <v>47</v>
      </c>
      <c r="D50" s="23">
        <f>IF(C50="Listo",100,IF(C50="En proceso",50,IF(C50="Pendiente",0," ")))</f>
        <v>0</v>
      </c>
      <c r="E50" s="76"/>
    </row>
    <row r="51" spans="1:5" ht="43.5" thickBot="1">
      <c r="A51" s="49" t="s">
        <v>297</v>
      </c>
      <c r="B51" s="50" t="s">
        <v>129</v>
      </c>
      <c r="C51" s="178" t="s">
        <v>47</v>
      </c>
      <c r="D51" s="13">
        <f>IF(C51="Listo",100,IF(C51="En proceso",50,IF(C51="Pendiente",0," ")))</f>
        <v>0</v>
      </c>
      <c r="E51" s="78"/>
    </row>
    <row r="52" spans="1:5" ht="15.75" hidden="1" thickBot="1">
      <c r="A52" s="158" t="s">
        <v>59</v>
      </c>
      <c r="B52" s="159"/>
      <c r="C52" s="159"/>
      <c r="D52" s="36">
        <f>AVERAGE(D31,D33,D46)</f>
        <v>0</v>
      </c>
      <c r="E52" s="26"/>
    </row>
    <row r="53" spans="1:5" ht="15.75" thickBot="1">
      <c r="A53" s="128" t="s">
        <v>6</v>
      </c>
      <c r="B53" s="150"/>
      <c r="C53" s="150"/>
      <c r="D53" s="150"/>
      <c r="E53" s="151"/>
    </row>
    <row r="54" spans="1:5" ht="15.75" customHeight="1" thickBot="1">
      <c r="A54" s="101" t="s">
        <v>16</v>
      </c>
      <c r="B54" s="120"/>
      <c r="C54" s="120"/>
      <c r="D54" s="120"/>
      <c r="E54" s="121"/>
    </row>
    <row r="55" spans="1:5" ht="15.75" hidden="1" thickBot="1">
      <c r="A55" s="102"/>
      <c r="B55" s="118" t="s">
        <v>60</v>
      </c>
      <c r="C55" s="119"/>
      <c r="D55" s="39">
        <f>AVERAGE(D56,D60,D64)</f>
        <v>0</v>
      </c>
      <c r="E55" s="40"/>
    </row>
    <row r="56" spans="1:5" ht="144" customHeight="1" thickBot="1">
      <c r="A56" s="63" t="s">
        <v>298</v>
      </c>
      <c r="B56" s="20" t="s">
        <v>130</v>
      </c>
      <c r="C56" s="177" t="s">
        <v>47</v>
      </c>
      <c r="D56" s="19">
        <f>IF(C56="Listo",100,IF(C56="En proceso",50,IF(C56="Pendiente",0," ")))</f>
        <v>0</v>
      </c>
      <c r="E56" s="73"/>
    </row>
    <row r="57" spans="1:5" ht="29.25" customHeight="1">
      <c r="A57" s="101" t="s">
        <v>299</v>
      </c>
      <c r="B57" s="22" t="s">
        <v>131</v>
      </c>
      <c r="C57" s="180" t="s">
        <v>47</v>
      </c>
      <c r="D57" s="16">
        <f t="shared" ref="D57:D63" si="4">IF(C57="Listo",100,IF(C57="En proceso",50,IF(C57="Pendiente",0," ")))</f>
        <v>0</v>
      </c>
      <c r="E57" s="76"/>
    </row>
    <row r="58" spans="1:5" ht="29.25" customHeight="1">
      <c r="A58" s="102"/>
      <c r="B58" s="8" t="s">
        <v>133</v>
      </c>
      <c r="C58" s="183" t="s">
        <v>47</v>
      </c>
      <c r="D58" s="11">
        <f t="shared" si="4"/>
        <v>0</v>
      </c>
      <c r="E58" s="77"/>
    </row>
    <row r="59" spans="1:5" ht="30" customHeight="1" thickBot="1">
      <c r="A59" s="102"/>
      <c r="B59" s="8" t="s">
        <v>132</v>
      </c>
      <c r="C59" s="183" t="s">
        <v>47</v>
      </c>
      <c r="D59" s="11">
        <f t="shared" si="4"/>
        <v>0</v>
      </c>
      <c r="E59" s="77"/>
    </row>
    <row r="60" spans="1:5" ht="15.75" hidden="1" thickBot="1">
      <c r="A60" s="103"/>
      <c r="B60" s="104" t="s">
        <v>61</v>
      </c>
      <c r="C60" s="105"/>
      <c r="D60" s="34">
        <f>AVERAGE(D57:D59)</f>
        <v>0</v>
      </c>
      <c r="E60" s="75"/>
    </row>
    <row r="61" spans="1:5" ht="43.5" customHeight="1">
      <c r="A61" s="101" t="s">
        <v>300</v>
      </c>
      <c r="B61" s="22" t="s">
        <v>134</v>
      </c>
      <c r="C61" s="185" t="s">
        <v>47</v>
      </c>
      <c r="D61" s="23">
        <f t="shared" si="4"/>
        <v>0</v>
      </c>
      <c r="E61" s="76"/>
    </row>
    <row r="62" spans="1:5" ht="57.75" customHeight="1">
      <c r="A62" s="102"/>
      <c r="B62" s="8" t="s">
        <v>136</v>
      </c>
      <c r="C62" s="183" t="s">
        <v>47</v>
      </c>
      <c r="D62" s="11">
        <f t="shared" si="4"/>
        <v>0</v>
      </c>
      <c r="E62" s="77"/>
    </row>
    <row r="63" spans="1:5" ht="58.5" customHeight="1" thickBot="1">
      <c r="A63" s="102"/>
      <c r="B63" s="8" t="s">
        <v>135</v>
      </c>
      <c r="C63" s="183" t="s">
        <v>47</v>
      </c>
      <c r="D63" s="11">
        <f t="shared" si="4"/>
        <v>0</v>
      </c>
      <c r="E63" s="77"/>
    </row>
    <row r="64" spans="1:5" ht="15.75" hidden="1" thickBot="1">
      <c r="A64" s="103"/>
      <c r="B64" s="104" t="s">
        <v>62</v>
      </c>
      <c r="C64" s="105"/>
      <c r="D64" s="34">
        <f>AVERAGE(D61:D63)</f>
        <v>0</v>
      </c>
      <c r="E64" s="33"/>
    </row>
    <row r="65" spans="1:5" ht="30.75" customHeight="1" thickBot="1">
      <c r="A65" s="106" t="s">
        <v>137</v>
      </c>
      <c r="B65" s="120"/>
      <c r="C65" s="120"/>
      <c r="D65" s="120"/>
      <c r="E65" s="121"/>
    </row>
    <row r="66" spans="1:5" ht="15.75" hidden="1" thickBot="1">
      <c r="A66" s="107"/>
      <c r="B66" s="118" t="s">
        <v>63</v>
      </c>
      <c r="C66" s="119"/>
      <c r="D66" s="39">
        <f>AVERAGE(D75,D81)</f>
        <v>0</v>
      </c>
      <c r="E66" s="40"/>
    </row>
    <row r="67" spans="1:5" ht="29.25" customHeight="1">
      <c r="A67" s="115" t="s">
        <v>301</v>
      </c>
      <c r="B67" s="54" t="s">
        <v>138</v>
      </c>
      <c r="C67" s="180" t="s">
        <v>47</v>
      </c>
      <c r="D67" s="16">
        <f>IF(C67="Listo",100,IF(C67="En proceso",50,IF(C67="Pendiente",0," ")))</f>
        <v>0</v>
      </c>
      <c r="E67" s="76"/>
    </row>
    <row r="68" spans="1:5" ht="29.25" customHeight="1">
      <c r="A68" s="116"/>
      <c r="B68" s="55" t="s">
        <v>139</v>
      </c>
      <c r="C68" s="183" t="s">
        <v>47</v>
      </c>
      <c r="D68" s="11">
        <f t="shared" ref="D68:D80" si="5">IF(C68="Listo",100,IF(C68="En proceso",50,IF(C68="Pendiente",0," ")))</f>
        <v>0</v>
      </c>
      <c r="E68" s="77"/>
    </row>
    <row r="69" spans="1:5" ht="15" customHeight="1">
      <c r="A69" s="116"/>
      <c r="B69" s="55" t="s">
        <v>140</v>
      </c>
      <c r="C69" s="183" t="s">
        <v>47</v>
      </c>
      <c r="D69" s="11">
        <f t="shared" si="5"/>
        <v>0</v>
      </c>
      <c r="E69" s="77"/>
    </row>
    <row r="70" spans="1:5" ht="43.5" customHeight="1">
      <c r="A70" s="116"/>
      <c r="B70" s="55" t="s">
        <v>141</v>
      </c>
      <c r="C70" s="183" t="s">
        <v>47</v>
      </c>
      <c r="D70" s="11">
        <f t="shared" si="5"/>
        <v>0</v>
      </c>
      <c r="E70" s="77"/>
    </row>
    <row r="71" spans="1:5" ht="15" customHeight="1">
      <c r="A71" s="116"/>
      <c r="B71" s="55" t="s">
        <v>144</v>
      </c>
      <c r="C71" s="183" t="s">
        <v>47</v>
      </c>
      <c r="D71" s="11">
        <f t="shared" si="5"/>
        <v>0</v>
      </c>
      <c r="E71" s="77"/>
    </row>
    <row r="72" spans="1:5" ht="15" customHeight="1">
      <c r="A72" s="116"/>
      <c r="B72" s="55" t="s">
        <v>143</v>
      </c>
      <c r="C72" s="183" t="s">
        <v>47</v>
      </c>
      <c r="D72" s="11">
        <f t="shared" si="5"/>
        <v>0</v>
      </c>
      <c r="E72" s="77"/>
    </row>
    <row r="73" spans="1:5" ht="29.25" customHeight="1">
      <c r="A73" s="116"/>
      <c r="B73" s="56" t="s">
        <v>142</v>
      </c>
      <c r="C73" s="183" t="s">
        <v>47</v>
      </c>
      <c r="D73" s="13"/>
      <c r="E73" s="78"/>
    </row>
    <row r="74" spans="1:5" ht="30" customHeight="1" thickBot="1">
      <c r="A74" s="116"/>
      <c r="B74" s="56" t="s">
        <v>145</v>
      </c>
      <c r="C74" s="178" t="s">
        <v>47</v>
      </c>
      <c r="D74" s="13">
        <f t="shared" si="5"/>
        <v>0</v>
      </c>
      <c r="E74" s="78"/>
    </row>
    <row r="75" spans="1:5" ht="15.75" hidden="1" thickBot="1">
      <c r="A75" s="117"/>
      <c r="B75" s="105" t="s">
        <v>64</v>
      </c>
      <c r="C75" s="105"/>
      <c r="D75" s="34">
        <f>AVERAGE(D67:D74)</f>
        <v>0</v>
      </c>
      <c r="E75" s="75"/>
    </row>
    <row r="76" spans="1:5" ht="29.25" customHeight="1">
      <c r="A76" s="115" t="s">
        <v>302</v>
      </c>
      <c r="B76" s="9" t="s">
        <v>7</v>
      </c>
      <c r="C76" s="180" t="s">
        <v>47</v>
      </c>
      <c r="D76" s="51">
        <f t="shared" si="5"/>
        <v>0</v>
      </c>
      <c r="E76" s="76"/>
    </row>
    <row r="77" spans="1:5" ht="15" customHeight="1">
      <c r="A77" s="116"/>
      <c r="B77" s="8" t="s">
        <v>8</v>
      </c>
      <c r="C77" s="183" t="s">
        <v>47</v>
      </c>
      <c r="D77" s="52">
        <f t="shared" si="5"/>
        <v>0</v>
      </c>
      <c r="E77" s="77"/>
    </row>
    <row r="78" spans="1:5" ht="15" customHeight="1">
      <c r="A78" s="116"/>
      <c r="B78" s="8" t="s">
        <v>9</v>
      </c>
      <c r="C78" s="183" t="s">
        <v>47</v>
      </c>
      <c r="D78" s="52">
        <f t="shared" si="5"/>
        <v>0</v>
      </c>
      <c r="E78" s="77"/>
    </row>
    <row r="79" spans="1:5" ht="15" customHeight="1">
      <c r="A79" s="116"/>
      <c r="B79" s="8" t="s">
        <v>10</v>
      </c>
      <c r="C79" s="183" t="s">
        <v>47</v>
      </c>
      <c r="D79" s="52">
        <f t="shared" si="5"/>
        <v>0</v>
      </c>
      <c r="E79" s="77"/>
    </row>
    <row r="80" spans="1:5" ht="15.75" customHeight="1" thickBot="1">
      <c r="A80" s="116"/>
      <c r="B80" s="8" t="s">
        <v>146</v>
      </c>
      <c r="C80" s="183" t="s">
        <v>47</v>
      </c>
      <c r="D80" s="52">
        <f t="shared" si="5"/>
        <v>0</v>
      </c>
      <c r="E80" s="77"/>
    </row>
    <row r="81" spans="1:5" ht="15.75" hidden="1" customHeight="1" thickBot="1">
      <c r="A81" s="117"/>
      <c r="B81" s="125" t="s">
        <v>65</v>
      </c>
      <c r="C81" s="125"/>
      <c r="D81" s="34">
        <f>AVERAGE(D76:D80)</f>
        <v>0</v>
      </c>
      <c r="E81" s="75"/>
    </row>
    <row r="82" spans="1:5" ht="57.75" thickBot="1">
      <c r="A82" s="106" t="s">
        <v>147</v>
      </c>
      <c r="B82" s="29" t="s">
        <v>148</v>
      </c>
      <c r="C82" s="185" t="s">
        <v>47</v>
      </c>
      <c r="D82" s="23">
        <f t="shared" ref="D82:D86" si="6">IF(C82="Listo",100,IF(C82="En proceso",50,IF(C82="Pendiente",0," ")))</f>
        <v>0</v>
      </c>
      <c r="E82" s="76"/>
    </row>
    <row r="83" spans="1:5" ht="28.5">
      <c r="A83" s="107"/>
      <c r="B83" s="8" t="s">
        <v>150</v>
      </c>
      <c r="C83" s="183" t="s">
        <v>47</v>
      </c>
      <c r="D83" s="11">
        <f t="shared" si="6"/>
        <v>0</v>
      </c>
      <c r="E83" s="77"/>
    </row>
    <row r="84" spans="1:5" ht="28.5">
      <c r="A84" s="107"/>
      <c r="B84" s="8" t="s">
        <v>149</v>
      </c>
      <c r="C84" s="183" t="s">
        <v>47</v>
      </c>
      <c r="D84" s="11">
        <f t="shared" si="6"/>
        <v>0</v>
      </c>
      <c r="E84" s="77"/>
    </row>
    <row r="85" spans="1:5" ht="28.5">
      <c r="A85" s="107"/>
      <c r="B85" s="8" t="s">
        <v>152</v>
      </c>
      <c r="C85" s="183" t="s">
        <v>47</v>
      </c>
      <c r="D85" s="11">
        <f t="shared" si="6"/>
        <v>0</v>
      </c>
      <c r="E85" s="77"/>
    </row>
    <row r="86" spans="1:5" ht="29.25" thickBot="1">
      <c r="A86" s="107"/>
      <c r="B86" s="8" t="s">
        <v>151</v>
      </c>
      <c r="C86" s="183" t="s">
        <v>47</v>
      </c>
      <c r="D86" s="11">
        <f t="shared" si="6"/>
        <v>0</v>
      </c>
      <c r="E86" s="77"/>
    </row>
    <row r="87" spans="1:5" ht="15.75" hidden="1" customHeight="1" thickBot="1">
      <c r="A87" s="108"/>
      <c r="B87" s="104" t="s">
        <v>153</v>
      </c>
      <c r="C87" s="105"/>
      <c r="D87" s="34">
        <f>AVERAGE(D82:D86)</f>
        <v>0</v>
      </c>
      <c r="E87" s="33"/>
    </row>
    <row r="88" spans="1:5" ht="15.75" hidden="1" thickBot="1">
      <c r="A88" s="126" t="s">
        <v>66</v>
      </c>
      <c r="B88" s="127"/>
      <c r="C88" s="127"/>
      <c r="D88" s="32">
        <f>AVERAGE(D55,D66,D87)</f>
        <v>0</v>
      </c>
      <c r="E88" s="10"/>
    </row>
    <row r="89" spans="1:5" ht="15.75" thickBot="1">
      <c r="A89" s="118" t="s">
        <v>11</v>
      </c>
      <c r="B89" s="119"/>
      <c r="C89" s="119"/>
      <c r="D89" s="119"/>
      <c r="E89" s="124"/>
    </row>
    <row r="90" spans="1:5" ht="15.75" thickBot="1">
      <c r="A90" s="164" t="s">
        <v>157</v>
      </c>
      <c r="B90" s="122"/>
      <c r="C90" s="122"/>
      <c r="D90" s="122"/>
      <c r="E90" s="123"/>
    </row>
    <row r="91" spans="1:5" ht="15.75" hidden="1" thickBot="1">
      <c r="A91" s="165"/>
      <c r="B91" s="104" t="s">
        <v>303</v>
      </c>
      <c r="C91" s="105"/>
      <c r="D91" s="34">
        <f>+AVERAGE(D95,D98,D100,D102,D108,D113)</f>
        <v>0</v>
      </c>
      <c r="E91" s="53"/>
    </row>
    <row r="92" spans="1:5" ht="43.5" thickBot="1">
      <c r="A92" s="101" t="s">
        <v>158</v>
      </c>
      <c r="B92" s="29" t="s">
        <v>154</v>
      </c>
      <c r="C92" s="177" t="s">
        <v>47</v>
      </c>
      <c r="D92" s="19">
        <f>IF(C92="Listo",100,IF(C92="En proceso",50,IF(C92="Pendiente",0," ")))</f>
        <v>0</v>
      </c>
      <c r="E92" s="73"/>
    </row>
    <row r="93" spans="1:5" ht="29.25" customHeight="1">
      <c r="A93" s="102"/>
      <c r="B93" s="22" t="s">
        <v>155</v>
      </c>
      <c r="C93" s="185" t="s">
        <v>47</v>
      </c>
      <c r="D93" s="23">
        <f t="shared" ref="D93:D94" si="7">IF(C93="Listo",100,IF(C93="En proceso",50,IF(C93="Pendiente",0," ")))</f>
        <v>0</v>
      </c>
      <c r="E93" s="76"/>
    </row>
    <row r="94" spans="1:5" ht="30" customHeight="1" thickBot="1">
      <c r="A94" s="102"/>
      <c r="B94" s="8" t="s">
        <v>156</v>
      </c>
      <c r="C94" s="183" t="s">
        <v>47</v>
      </c>
      <c r="D94" s="11">
        <f t="shared" si="7"/>
        <v>0</v>
      </c>
      <c r="E94" s="77"/>
    </row>
    <row r="95" spans="1:5" ht="15.75" hidden="1" thickBot="1">
      <c r="A95" s="103"/>
      <c r="B95" s="104" t="s">
        <v>159</v>
      </c>
      <c r="C95" s="105"/>
      <c r="D95" s="34">
        <f>AVERAGE(D92:D94)</f>
        <v>0</v>
      </c>
      <c r="E95" s="75"/>
    </row>
    <row r="96" spans="1:5" ht="43.5" thickBot="1">
      <c r="A96" s="101" t="s">
        <v>160</v>
      </c>
      <c r="B96" s="29" t="s">
        <v>161</v>
      </c>
      <c r="C96" s="177" t="s">
        <v>47</v>
      </c>
      <c r="D96" s="19">
        <f>IF(C96="Listo",100,IF(C96="En proceso",50,IF(C96="Pendiente",0," ")))</f>
        <v>0</v>
      </c>
      <c r="E96" s="73"/>
    </row>
    <row r="97" spans="1:5" ht="86.25" thickBot="1">
      <c r="A97" s="102"/>
      <c r="B97" s="22" t="s">
        <v>162</v>
      </c>
      <c r="C97" s="185" t="s">
        <v>47</v>
      </c>
      <c r="D97" s="23">
        <f t="shared" ref="D97" si="8">IF(C97="Listo",100,IF(C97="En proceso",50,IF(C97="Pendiente",0," ")))</f>
        <v>0</v>
      </c>
      <c r="E97" s="76"/>
    </row>
    <row r="98" spans="1:5" ht="15.75" hidden="1" thickBot="1">
      <c r="A98" s="103"/>
      <c r="B98" s="104" t="s">
        <v>163</v>
      </c>
      <c r="C98" s="105"/>
      <c r="D98" s="34">
        <f>AVERAGE(D96:D97)</f>
        <v>0</v>
      </c>
      <c r="E98" s="75"/>
    </row>
    <row r="99" spans="1:5" ht="57.75" thickBot="1">
      <c r="A99" s="113" t="s">
        <v>164</v>
      </c>
      <c r="B99" s="22" t="s">
        <v>165</v>
      </c>
      <c r="C99" s="185" t="s">
        <v>47</v>
      </c>
      <c r="D99" s="23">
        <f t="shared" ref="D99" si="9">IF(C99="Listo",100,IF(C99="En proceso",50,IF(C99="Pendiente",0," ")))</f>
        <v>0</v>
      </c>
      <c r="E99" s="76"/>
    </row>
    <row r="100" spans="1:5" ht="15.75" hidden="1" thickBot="1">
      <c r="A100" s="103"/>
      <c r="B100" s="104" t="s">
        <v>166</v>
      </c>
      <c r="C100" s="105"/>
      <c r="D100" s="34">
        <f>AVERAGE(D99:D99)</f>
        <v>0</v>
      </c>
      <c r="E100" s="75"/>
    </row>
    <row r="101" spans="1:5" ht="57.75" thickBot="1">
      <c r="A101" s="113" t="s">
        <v>169</v>
      </c>
      <c r="B101" s="22" t="s">
        <v>167</v>
      </c>
      <c r="C101" s="185" t="s">
        <v>47</v>
      </c>
      <c r="D101" s="23">
        <f t="shared" ref="D101" si="10">IF(C101="Listo",100,IF(C101="En proceso",50,IF(C101="Pendiente",0," ")))</f>
        <v>0</v>
      </c>
      <c r="E101" s="76"/>
    </row>
    <row r="102" spans="1:5" ht="15.75" hidden="1" thickBot="1">
      <c r="A102" s="103"/>
      <c r="B102" s="104" t="s">
        <v>168</v>
      </c>
      <c r="C102" s="105"/>
      <c r="D102" s="34">
        <f>AVERAGE(D101:D101)</f>
        <v>0</v>
      </c>
      <c r="E102" s="75"/>
    </row>
    <row r="103" spans="1:5" ht="114.75" thickBot="1">
      <c r="A103" s="106" t="s">
        <v>170</v>
      </c>
      <c r="B103" s="29" t="s">
        <v>180</v>
      </c>
      <c r="C103" s="185" t="s">
        <v>47</v>
      </c>
      <c r="D103" s="23">
        <f t="shared" ref="D103:D107" si="11">IF(C103="Listo",100,IF(C103="En proceso",50,IF(C103="Pendiente",0," ")))</f>
        <v>0</v>
      </c>
      <c r="E103" s="76"/>
    </row>
    <row r="104" spans="1:5" ht="28.5">
      <c r="A104" s="107"/>
      <c r="B104" s="8" t="s">
        <v>171</v>
      </c>
      <c r="C104" s="183" t="s">
        <v>47</v>
      </c>
      <c r="D104" s="11">
        <f t="shared" si="11"/>
        <v>0</v>
      </c>
      <c r="E104" s="77"/>
    </row>
    <row r="105" spans="1:5" ht="42.75">
      <c r="A105" s="107"/>
      <c r="B105" s="8" t="s">
        <v>172</v>
      </c>
      <c r="C105" s="183" t="s">
        <v>47</v>
      </c>
      <c r="D105" s="11">
        <f t="shared" si="11"/>
        <v>0</v>
      </c>
      <c r="E105" s="77"/>
    </row>
    <row r="106" spans="1:5" ht="28.5">
      <c r="A106" s="107"/>
      <c r="B106" s="8" t="s">
        <v>173</v>
      </c>
      <c r="C106" s="183" t="s">
        <v>47</v>
      </c>
      <c r="D106" s="11">
        <f t="shared" si="11"/>
        <v>0</v>
      </c>
      <c r="E106" s="77"/>
    </row>
    <row r="107" spans="1:5" ht="15" thickBot="1">
      <c r="A107" s="107"/>
      <c r="B107" s="8" t="s">
        <v>174</v>
      </c>
      <c r="C107" s="183" t="s">
        <v>47</v>
      </c>
      <c r="D107" s="11">
        <f t="shared" si="11"/>
        <v>0</v>
      </c>
      <c r="E107" s="77"/>
    </row>
    <row r="108" spans="1:5" ht="15.75" hidden="1" customHeight="1" thickBot="1">
      <c r="A108" s="108"/>
      <c r="B108" s="104" t="s">
        <v>175</v>
      </c>
      <c r="C108" s="105"/>
      <c r="D108" s="34">
        <f>AVERAGE(D103:D107)</f>
        <v>0</v>
      </c>
      <c r="E108" s="75"/>
    </row>
    <row r="109" spans="1:5" ht="57.75" thickBot="1">
      <c r="A109" s="106" t="s">
        <v>176</v>
      </c>
      <c r="B109" s="29" t="s">
        <v>177</v>
      </c>
      <c r="C109" s="185" t="s">
        <v>47</v>
      </c>
      <c r="D109" s="23">
        <f t="shared" ref="D109:D112" si="12">IF(C109="Listo",100,IF(C109="En proceso",50,IF(C109="Pendiente",0," ")))</f>
        <v>0</v>
      </c>
      <c r="E109" s="76"/>
    </row>
    <row r="110" spans="1:5" ht="28.5">
      <c r="A110" s="107"/>
      <c r="B110" s="8" t="s">
        <v>178</v>
      </c>
      <c r="C110" s="183" t="s">
        <v>47</v>
      </c>
      <c r="D110" s="11">
        <f t="shared" si="12"/>
        <v>0</v>
      </c>
      <c r="E110" s="77"/>
    </row>
    <row r="111" spans="1:5" ht="57">
      <c r="A111" s="107"/>
      <c r="B111" s="8" t="s">
        <v>179</v>
      </c>
      <c r="C111" s="183" t="s">
        <v>47</v>
      </c>
      <c r="D111" s="11">
        <f t="shared" si="12"/>
        <v>0</v>
      </c>
      <c r="E111" s="77"/>
    </row>
    <row r="112" spans="1:5" ht="43.5" thickBot="1">
      <c r="A112" s="107"/>
      <c r="B112" s="8" t="s">
        <v>181</v>
      </c>
      <c r="C112" s="183" t="s">
        <v>47</v>
      </c>
      <c r="D112" s="11">
        <f t="shared" si="12"/>
        <v>0</v>
      </c>
      <c r="E112" s="77"/>
    </row>
    <row r="113" spans="1:5" ht="15.75" hidden="1" customHeight="1" thickBot="1">
      <c r="A113" s="108"/>
      <c r="B113" s="104" t="s">
        <v>182</v>
      </c>
      <c r="C113" s="166"/>
      <c r="D113" s="39">
        <f>AVERAGE(D109:D112)</f>
        <v>0</v>
      </c>
      <c r="E113" s="75"/>
    </row>
    <row r="114" spans="1:5" ht="57">
      <c r="A114" s="113" t="s">
        <v>15</v>
      </c>
      <c r="B114" s="22" t="s">
        <v>183</v>
      </c>
      <c r="C114" s="183" t="s">
        <v>47</v>
      </c>
      <c r="D114" s="11">
        <f t="shared" ref="D114:D123" si="13">IF(C114="Listo",100,IF(C114="En proceso",50,IF(C114="Pendiente",0," ")))</f>
        <v>0</v>
      </c>
      <c r="E114" s="76"/>
    </row>
    <row r="115" spans="1:5" ht="71.25">
      <c r="A115" s="114"/>
      <c r="B115" s="8" t="s">
        <v>184</v>
      </c>
      <c r="C115" s="183" t="s">
        <v>47</v>
      </c>
      <c r="D115" s="11">
        <f t="shared" si="13"/>
        <v>0</v>
      </c>
      <c r="E115" s="82"/>
    </row>
    <row r="116" spans="1:5" ht="99.75">
      <c r="A116" s="114"/>
      <c r="B116" s="8" t="s">
        <v>185</v>
      </c>
      <c r="C116" s="183" t="s">
        <v>47</v>
      </c>
      <c r="D116" s="11">
        <f t="shared" si="13"/>
        <v>0</v>
      </c>
      <c r="E116" s="82"/>
    </row>
    <row r="117" spans="1:5" ht="57">
      <c r="A117" s="114"/>
      <c r="B117" s="8" t="s">
        <v>186</v>
      </c>
      <c r="C117" s="183" t="s">
        <v>47</v>
      </c>
      <c r="D117" s="11">
        <f t="shared" si="13"/>
        <v>0</v>
      </c>
      <c r="E117" s="82"/>
    </row>
    <row r="118" spans="1:5" ht="29.25" thickBot="1">
      <c r="A118" s="114"/>
      <c r="B118" s="8" t="s">
        <v>187</v>
      </c>
      <c r="C118" s="183" t="s">
        <v>47</v>
      </c>
      <c r="D118" s="11">
        <f t="shared" si="13"/>
        <v>0</v>
      </c>
      <c r="E118" s="77"/>
    </row>
    <row r="119" spans="1:5" ht="15.75" hidden="1" thickBot="1">
      <c r="A119" s="103"/>
      <c r="B119" s="104" t="s">
        <v>67</v>
      </c>
      <c r="C119" s="105"/>
      <c r="D119" s="34">
        <f>AVERAGE(D114:D118)</f>
        <v>0</v>
      </c>
      <c r="E119" s="75"/>
    </row>
    <row r="120" spans="1:5" ht="42.75">
      <c r="A120" s="155" t="s">
        <v>14</v>
      </c>
      <c r="B120" s="22" t="s">
        <v>188</v>
      </c>
      <c r="C120" s="185" t="s">
        <v>47</v>
      </c>
      <c r="D120" s="23">
        <f t="shared" si="13"/>
        <v>0</v>
      </c>
      <c r="E120" s="76"/>
    </row>
    <row r="121" spans="1:5" ht="57">
      <c r="A121" s="156"/>
      <c r="B121" s="8" t="s">
        <v>189</v>
      </c>
      <c r="C121" s="183" t="s">
        <v>47</v>
      </c>
      <c r="D121" s="11">
        <f t="shared" si="13"/>
        <v>0</v>
      </c>
      <c r="E121" s="77"/>
    </row>
    <row r="122" spans="1:5" ht="71.25">
      <c r="A122" s="156"/>
      <c r="B122" s="5" t="s">
        <v>190</v>
      </c>
      <c r="C122" s="183" t="s">
        <v>47</v>
      </c>
      <c r="D122" s="11">
        <f t="shared" si="13"/>
        <v>0</v>
      </c>
      <c r="E122" s="77"/>
    </row>
    <row r="123" spans="1:5" ht="57.75" thickBot="1">
      <c r="A123" s="156"/>
      <c r="B123" s="35" t="s">
        <v>191</v>
      </c>
      <c r="C123" s="188" t="s">
        <v>47</v>
      </c>
      <c r="D123" s="14">
        <f t="shared" si="13"/>
        <v>0</v>
      </c>
      <c r="E123" s="78"/>
    </row>
    <row r="124" spans="1:5" ht="15.75" hidden="1" thickBot="1">
      <c r="A124" s="108"/>
      <c r="B124" s="104" t="s">
        <v>68</v>
      </c>
      <c r="C124" s="105"/>
      <c r="D124" s="34">
        <f>AVERAGE(D120:D123)</f>
        <v>0</v>
      </c>
      <c r="E124" s="33"/>
    </row>
    <row r="125" spans="1:5" ht="15.75" customHeight="1" thickBot="1">
      <c r="A125" s="133" t="s">
        <v>13</v>
      </c>
      <c r="B125" s="120"/>
      <c r="C125" s="120"/>
      <c r="D125" s="120"/>
      <c r="E125" s="121"/>
    </row>
    <row r="126" spans="1:5" ht="15.75" hidden="1" thickBot="1">
      <c r="A126" s="134"/>
      <c r="B126" s="129" t="s">
        <v>69</v>
      </c>
      <c r="C126" s="129"/>
      <c r="D126" s="34">
        <f>AVERAGE(D133,D145,D163)</f>
        <v>0</v>
      </c>
      <c r="E126" s="33"/>
    </row>
    <row r="127" spans="1:5" ht="42.75">
      <c r="A127" s="113" t="s">
        <v>12</v>
      </c>
      <c r="B127" s="7" t="s">
        <v>249</v>
      </c>
      <c r="C127" s="180" t="s">
        <v>47</v>
      </c>
      <c r="D127" s="16">
        <f>IF(C127="Listo",100,IF(C127="En proceso",50,IF(C127="Pendiente",0," ")))</f>
        <v>0</v>
      </c>
      <c r="E127" s="76"/>
    </row>
    <row r="128" spans="1:5">
      <c r="A128" s="114"/>
      <c r="B128" s="8" t="s">
        <v>245</v>
      </c>
      <c r="C128" s="183" t="s">
        <v>47</v>
      </c>
      <c r="D128" s="11">
        <f t="shared" ref="D128:D162" si="14">IF(C128="Listo",100,IF(C128="En proceso",50,IF(C128="Pendiente",0," ")))</f>
        <v>0</v>
      </c>
      <c r="E128" s="77"/>
    </row>
    <row r="129" spans="1:5">
      <c r="A129" s="114"/>
      <c r="B129" s="8" t="s">
        <v>246</v>
      </c>
      <c r="C129" s="183" t="s">
        <v>47</v>
      </c>
      <c r="D129" s="11">
        <f t="shared" si="14"/>
        <v>0</v>
      </c>
      <c r="E129" s="77"/>
    </row>
    <row r="130" spans="1:5">
      <c r="A130" s="114"/>
      <c r="B130" s="8" t="s">
        <v>247</v>
      </c>
      <c r="C130" s="183" t="s">
        <v>47</v>
      </c>
      <c r="D130" s="11"/>
      <c r="E130" s="77"/>
    </row>
    <row r="131" spans="1:5">
      <c r="A131" s="114"/>
      <c r="B131" s="8" t="s">
        <v>248</v>
      </c>
      <c r="C131" s="183" t="s">
        <v>47</v>
      </c>
      <c r="D131" s="11">
        <f t="shared" si="14"/>
        <v>0</v>
      </c>
      <c r="E131" s="77"/>
    </row>
    <row r="132" spans="1:5" ht="57.75" thickBot="1">
      <c r="A132" s="114"/>
      <c r="B132" s="12" t="s">
        <v>250</v>
      </c>
      <c r="C132" s="178" t="s">
        <v>47</v>
      </c>
      <c r="D132" s="13">
        <f t="shared" si="14"/>
        <v>0</v>
      </c>
      <c r="E132" s="78"/>
    </row>
    <row r="133" spans="1:5" ht="15.75" hidden="1" thickBot="1">
      <c r="A133" s="103"/>
      <c r="B133" s="186" t="s">
        <v>70</v>
      </c>
      <c r="C133" s="187"/>
      <c r="D133" s="39">
        <f>AVERAGE(D127:D132)</f>
        <v>0</v>
      </c>
      <c r="E133" s="75"/>
    </row>
    <row r="134" spans="1:5" ht="57">
      <c r="A134" s="113" t="s">
        <v>251</v>
      </c>
      <c r="B134" s="8" t="s">
        <v>252</v>
      </c>
      <c r="C134" s="184" t="s">
        <v>47</v>
      </c>
      <c r="D134" s="11">
        <f t="shared" si="14"/>
        <v>0</v>
      </c>
      <c r="E134" s="82"/>
    </row>
    <row r="135" spans="1:5" ht="28.5">
      <c r="A135" s="114"/>
      <c r="B135" s="8" t="s">
        <v>253</v>
      </c>
      <c r="C135" s="184" t="s">
        <v>47</v>
      </c>
      <c r="D135" s="11">
        <f t="shared" si="14"/>
        <v>0</v>
      </c>
      <c r="E135" s="83"/>
    </row>
    <row r="136" spans="1:5" ht="114">
      <c r="A136" s="114"/>
      <c r="B136" s="8" t="s">
        <v>254</v>
      </c>
      <c r="C136" s="184" t="s">
        <v>47</v>
      </c>
      <c r="D136" s="11">
        <f t="shared" si="14"/>
        <v>0</v>
      </c>
      <c r="E136" s="83"/>
    </row>
    <row r="137" spans="1:5" ht="57">
      <c r="A137" s="114"/>
      <c r="B137" s="8" t="s">
        <v>257</v>
      </c>
      <c r="C137" s="184" t="s">
        <v>47</v>
      </c>
      <c r="D137" s="11">
        <f t="shared" si="14"/>
        <v>0</v>
      </c>
      <c r="E137" s="83"/>
    </row>
    <row r="138" spans="1:5" ht="28.5">
      <c r="A138" s="114"/>
      <c r="B138" s="12" t="s">
        <v>255</v>
      </c>
      <c r="C138" s="184" t="s">
        <v>47</v>
      </c>
      <c r="D138" s="11">
        <f t="shared" si="14"/>
        <v>0</v>
      </c>
      <c r="E138" s="83"/>
    </row>
    <row r="139" spans="1:5" ht="28.5">
      <c r="A139" s="114"/>
      <c r="B139" s="12" t="s">
        <v>256</v>
      </c>
      <c r="C139" s="184" t="s">
        <v>47</v>
      </c>
      <c r="D139" s="11">
        <f t="shared" si="14"/>
        <v>0</v>
      </c>
      <c r="E139" s="83"/>
    </row>
    <row r="140" spans="1:5" ht="42.75">
      <c r="A140" s="114"/>
      <c r="B140" s="8" t="s">
        <v>258</v>
      </c>
      <c r="C140" s="184" t="s">
        <v>47</v>
      </c>
      <c r="D140" s="11">
        <f t="shared" si="14"/>
        <v>0</v>
      </c>
      <c r="E140" s="83"/>
    </row>
    <row r="141" spans="1:5" ht="57">
      <c r="A141" s="114"/>
      <c r="B141" s="8" t="s">
        <v>259</v>
      </c>
      <c r="C141" s="184" t="s">
        <v>47</v>
      </c>
      <c r="D141" s="11">
        <f t="shared" si="14"/>
        <v>0</v>
      </c>
      <c r="E141" s="83"/>
    </row>
    <row r="142" spans="1:5" ht="42.75">
      <c r="A142" s="114"/>
      <c r="B142" s="8" t="s">
        <v>260</v>
      </c>
      <c r="C142" s="184" t="s">
        <v>47</v>
      </c>
      <c r="D142" s="11">
        <f t="shared" si="14"/>
        <v>0</v>
      </c>
      <c r="E142" s="83"/>
    </row>
    <row r="143" spans="1:5" ht="57">
      <c r="A143" s="114"/>
      <c r="B143" s="8" t="s">
        <v>261</v>
      </c>
      <c r="C143" s="184" t="s">
        <v>47</v>
      </c>
      <c r="D143" s="11">
        <f t="shared" si="14"/>
        <v>0</v>
      </c>
      <c r="E143" s="83"/>
    </row>
    <row r="144" spans="1:5" ht="28.5">
      <c r="A144" s="114"/>
      <c r="B144" s="30" t="s">
        <v>262</v>
      </c>
      <c r="C144" s="178" t="s">
        <v>47</v>
      </c>
      <c r="D144" s="13">
        <f t="shared" si="14"/>
        <v>0</v>
      </c>
      <c r="E144" s="78"/>
    </row>
    <row r="145" spans="1:5" ht="15" hidden="1">
      <c r="A145" s="102"/>
      <c r="B145" s="109" t="s">
        <v>71</v>
      </c>
      <c r="C145" s="166"/>
      <c r="D145" s="39">
        <f>AVERAGE(D134:D144)</f>
        <v>0</v>
      </c>
      <c r="E145" s="81"/>
    </row>
    <row r="146" spans="1:5" ht="42.75">
      <c r="A146" s="168" t="s">
        <v>263</v>
      </c>
      <c r="B146" s="8" t="s">
        <v>265</v>
      </c>
      <c r="C146" s="183" t="s">
        <v>47</v>
      </c>
      <c r="D146" s="11">
        <f t="shared" si="14"/>
        <v>0</v>
      </c>
      <c r="E146" s="83"/>
    </row>
    <row r="147" spans="1:5" ht="71.25">
      <c r="A147" s="169"/>
      <c r="B147" s="8" t="s">
        <v>266</v>
      </c>
      <c r="C147" s="183" t="s">
        <v>47</v>
      </c>
      <c r="D147" s="11">
        <f t="shared" si="14"/>
        <v>0</v>
      </c>
      <c r="E147" s="83"/>
    </row>
    <row r="148" spans="1:5">
      <c r="A148" s="169"/>
      <c r="B148" s="8" t="s">
        <v>267</v>
      </c>
      <c r="C148" s="183" t="s">
        <v>47</v>
      </c>
      <c r="D148" s="11">
        <f t="shared" si="14"/>
        <v>0</v>
      </c>
      <c r="E148" s="83"/>
    </row>
    <row r="149" spans="1:5">
      <c r="A149" s="169"/>
      <c r="B149" s="8" t="s">
        <v>268</v>
      </c>
      <c r="C149" s="183" t="s">
        <v>47</v>
      </c>
      <c r="D149" s="11">
        <f t="shared" si="14"/>
        <v>0</v>
      </c>
      <c r="E149" s="83"/>
    </row>
    <row r="150" spans="1:5" ht="28.5">
      <c r="A150" s="169"/>
      <c r="B150" s="8" t="s">
        <v>269</v>
      </c>
      <c r="C150" s="183" t="s">
        <v>47</v>
      </c>
      <c r="D150" s="11">
        <f t="shared" si="14"/>
        <v>0</v>
      </c>
      <c r="E150" s="83"/>
    </row>
    <row r="151" spans="1:5">
      <c r="A151" s="169"/>
      <c r="B151" s="8" t="s">
        <v>270</v>
      </c>
      <c r="C151" s="183" t="s">
        <v>47</v>
      </c>
      <c r="D151" s="11">
        <f t="shared" si="14"/>
        <v>0</v>
      </c>
      <c r="E151" s="83"/>
    </row>
    <row r="152" spans="1:5">
      <c r="A152" s="169"/>
      <c r="B152" s="8" t="s">
        <v>271</v>
      </c>
      <c r="C152" s="183" t="s">
        <v>47</v>
      </c>
      <c r="D152" s="11">
        <f t="shared" si="14"/>
        <v>0</v>
      </c>
      <c r="E152" s="83"/>
    </row>
    <row r="153" spans="1:5" ht="28.5">
      <c r="A153" s="169"/>
      <c r="B153" s="8" t="s">
        <v>272</v>
      </c>
      <c r="C153" s="183" t="s">
        <v>47</v>
      </c>
      <c r="D153" s="11">
        <f t="shared" si="14"/>
        <v>0</v>
      </c>
      <c r="E153" s="83"/>
    </row>
    <row r="154" spans="1:5">
      <c r="A154" s="169"/>
      <c r="B154" s="8" t="s">
        <v>273</v>
      </c>
      <c r="C154" s="183" t="s">
        <v>47</v>
      </c>
      <c r="D154" s="11">
        <f t="shared" si="14"/>
        <v>0</v>
      </c>
      <c r="E154" s="83"/>
    </row>
    <row r="155" spans="1:5" ht="28.5">
      <c r="A155" s="169"/>
      <c r="B155" s="8" t="s">
        <v>274</v>
      </c>
      <c r="C155" s="183" t="s">
        <v>47</v>
      </c>
      <c r="D155" s="11">
        <f t="shared" si="14"/>
        <v>0</v>
      </c>
      <c r="E155" s="83"/>
    </row>
    <row r="156" spans="1:5" ht="28.5">
      <c r="A156" s="169"/>
      <c r="B156" s="8" t="s">
        <v>275</v>
      </c>
      <c r="C156" s="183" t="s">
        <v>47</v>
      </c>
      <c r="D156" s="11">
        <f t="shared" si="14"/>
        <v>0</v>
      </c>
      <c r="E156" s="83"/>
    </row>
    <row r="157" spans="1:5" ht="28.5">
      <c r="A157" s="169"/>
      <c r="B157" s="8" t="s">
        <v>276</v>
      </c>
      <c r="C157" s="183" t="s">
        <v>47</v>
      </c>
      <c r="D157" s="11">
        <f t="shared" si="14"/>
        <v>0</v>
      </c>
      <c r="E157" s="83"/>
    </row>
    <row r="158" spans="1:5" ht="28.5">
      <c r="A158" s="169"/>
      <c r="B158" s="8" t="s">
        <v>277</v>
      </c>
      <c r="C158" s="183" t="s">
        <v>47</v>
      </c>
      <c r="D158" s="11">
        <f t="shared" si="14"/>
        <v>0</v>
      </c>
      <c r="E158" s="83"/>
    </row>
    <row r="159" spans="1:5">
      <c r="A159" s="169"/>
      <c r="B159" s="8" t="s">
        <v>278</v>
      </c>
      <c r="C159" s="183" t="s">
        <v>47</v>
      </c>
      <c r="D159" s="11">
        <f t="shared" si="14"/>
        <v>0</v>
      </c>
      <c r="E159" s="83"/>
    </row>
    <row r="160" spans="1:5" ht="28.5">
      <c r="A160" s="169"/>
      <c r="B160" s="8" t="s">
        <v>279</v>
      </c>
      <c r="C160" s="183" t="s">
        <v>47</v>
      </c>
      <c r="D160" s="11">
        <f t="shared" si="14"/>
        <v>0</v>
      </c>
      <c r="E160" s="83"/>
    </row>
    <row r="161" spans="1:5" ht="42.75">
      <c r="A161" s="169"/>
      <c r="B161" s="8" t="s">
        <v>280</v>
      </c>
      <c r="C161" s="183" t="s">
        <v>47</v>
      </c>
      <c r="D161" s="11">
        <f t="shared" si="14"/>
        <v>0</v>
      </c>
      <c r="E161" s="83"/>
    </row>
    <row r="162" spans="1:5" ht="43.5" thickBot="1">
      <c r="A162" s="169"/>
      <c r="B162" s="8" t="s">
        <v>281</v>
      </c>
      <c r="C162" s="183" t="s">
        <v>47</v>
      </c>
      <c r="D162" s="11">
        <f t="shared" si="14"/>
        <v>0</v>
      </c>
      <c r="E162" s="83"/>
    </row>
    <row r="163" spans="1:5" ht="15.75" hidden="1" thickBot="1">
      <c r="A163" s="170"/>
      <c r="B163" s="152" t="s">
        <v>264</v>
      </c>
      <c r="C163" s="167"/>
      <c r="D163" s="44">
        <f>AVERAGE(D146:D162)</f>
        <v>0</v>
      </c>
      <c r="E163" s="45"/>
    </row>
    <row r="164" spans="1:5" ht="15.75" customHeight="1" thickBot="1">
      <c r="A164" s="101" t="s">
        <v>20</v>
      </c>
      <c r="B164" s="171"/>
      <c r="C164" s="120"/>
      <c r="D164" s="120"/>
      <c r="E164" s="121"/>
    </row>
    <row r="165" spans="1:5" ht="15.75" hidden="1" thickBot="1">
      <c r="A165" s="102"/>
      <c r="B165" s="118" t="s">
        <v>72</v>
      </c>
      <c r="C165" s="119"/>
      <c r="D165" s="39">
        <f>AVERAGE(D169,D173,D179)</f>
        <v>0</v>
      </c>
      <c r="E165" s="40"/>
    </row>
    <row r="166" spans="1:5" ht="28.5">
      <c r="A166" s="113" t="s">
        <v>21</v>
      </c>
      <c r="B166" s="9" t="s">
        <v>282</v>
      </c>
      <c r="C166" s="183" t="s">
        <v>47</v>
      </c>
      <c r="D166" s="11">
        <f>IF(C166="Listo",100,IF(C166="En proceso",50,IF(C166="Pendiente",0," ")))</f>
        <v>0</v>
      </c>
      <c r="E166" s="76"/>
    </row>
    <row r="167" spans="1:5" ht="42.75">
      <c r="A167" s="114"/>
      <c r="B167" s="12" t="s">
        <v>283</v>
      </c>
      <c r="C167" s="184" t="s">
        <v>47</v>
      </c>
      <c r="D167" s="11">
        <f t="shared" ref="D167:D168" si="15">IF(C167="Listo",100,IF(C167="En proceso",50,IF(C167="Pendiente",0," ")))</f>
        <v>0</v>
      </c>
      <c r="E167" s="84"/>
    </row>
    <row r="168" spans="1:5" ht="57.75" thickBot="1">
      <c r="A168" s="114"/>
      <c r="B168" s="12" t="s">
        <v>284</v>
      </c>
      <c r="C168" s="178" t="s">
        <v>47</v>
      </c>
      <c r="D168" s="11">
        <f t="shared" si="15"/>
        <v>0</v>
      </c>
      <c r="E168" s="78"/>
    </row>
    <row r="169" spans="1:5" ht="15.75" hidden="1" thickBot="1">
      <c r="A169" s="103"/>
      <c r="B169" s="104" t="s">
        <v>73</v>
      </c>
      <c r="C169" s="105"/>
      <c r="D169" s="44">
        <f>AVERAGE(D166:D168)</f>
        <v>0</v>
      </c>
      <c r="E169" s="75"/>
    </row>
    <row r="170" spans="1:5" ht="57">
      <c r="A170" s="113" t="s">
        <v>22</v>
      </c>
      <c r="B170" s="9" t="s">
        <v>285</v>
      </c>
      <c r="C170" s="180" t="s">
        <v>47</v>
      </c>
      <c r="D170" s="16">
        <f t="shared" ref="D170:D178" si="16">IF(C170="Listo",100,IF(C170="En proceso",50,IF(C170="Pendiente",0," ")))</f>
        <v>0</v>
      </c>
      <c r="E170" s="76"/>
    </row>
    <row r="171" spans="1:5" ht="71.25">
      <c r="A171" s="114"/>
      <c r="B171" s="8" t="s">
        <v>286</v>
      </c>
      <c r="C171" s="183" t="s">
        <v>47</v>
      </c>
      <c r="D171" s="25">
        <f t="shared" si="16"/>
        <v>0</v>
      </c>
      <c r="E171" s="77"/>
    </row>
    <row r="172" spans="1:5" ht="43.5" thickBot="1">
      <c r="A172" s="114"/>
      <c r="B172" s="24" t="s">
        <v>287</v>
      </c>
      <c r="C172" s="178" t="s">
        <v>47</v>
      </c>
      <c r="D172" s="14">
        <f t="shared" si="16"/>
        <v>0</v>
      </c>
      <c r="E172" s="78"/>
    </row>
    <row r="173" spans="1:5" ht="15.75" hidden="1" thickBot="1">
      <c r="A173" s="103"/>
      <c r="B173" s="104" t="s">
        <v>74</v>
      </c>
      <c r="C173" s="105"/>
      <c r="D173" s="34">
        <f>AVERAGE(D170:D172)</f>
        <v>0</v>
      </c>
      <c r="E173" s="75"/>
    </row>
    <row r="174" spans="1:5" ht="57">
      <c r="A174" s="101" t="s">
        <v>23</v>
      </c>
      <c r="B174" s="9" t="s">
        <v>288</v>
      </c>
      <c r="C174" s="180" t="s">
        <v>47</v>
      </c>
      <c r="D174" s="16">
        <f t="shared" si="16"/>
        <v>0</v>
      </c>
      <c r="E174" s="76"/>
    </row>
    <row r="175" spans="1:5" ht="57">
      <c r="A175" s="102"/>
      <c r="B175" s="8" t="s">
        <v>289</v>
      </c>
      <c r="C175" s="183" t="s">
        <v>47</v>
      </c>
      <c r="D175" s="25">
        <f t="shared" si="16"/>
        <v>0</v>
      </c>
      <c r="E175" s="77"/>
    </row>
    <row r="176" spans="1:5" ht="71.25">
      <c r="A176" s="102"/>
      <c r="B176" s="8" t="s">
        <v>24</v>
      </c>
      <c r="C176" s="178" t="s">
        <v>47</v>
      </c>
      <c r="D176" s="11">
        <f t="shared" si="16"/>
        <v>0</v>
      </c>
      <c r="E176" s="83"/>
    </row>
    <row r="177" spans="1:5" ht="57">
      <c r="A177" s="102"/>
      <c r="B177" s="8" t="s">
        <v>290</v>
      </c>
      <c r="C177" s="178" t="s">
        <v>47</v>
      </c>
      <c r="D177" s="11">
        <f t="shared" si="16"/>
        <v>0</v>
      </c>
      <c r="E177" s="83"/>
    </row>
    <row r="178" spans="1:5" ht="43.5" thickBot="1">
      <c r="A178" s="102"/>
      <c r="B178" s="8" t="s">
        <v>291</v>
      </c>
      <c r="C178" s="178" t="s">
        <v>47</v>
      </c>
      <c r="D178" s="11">
        <f t="shared" si="16"/>
        <v>0</v>
      </c>
      <c r="E178" s="83"/>
    </row>
    <row r="179" spans="1:5" ht="15.75" hidden="1" thickBot="1">
      <c r="A179" s="103"/>
      <c r="B179" s="152" t="s">
        <v>75</v>
      </c>
      <c r="C179" s="105"/>
      <c r="D179" s="44">
        <f>AVERAGE(D174:D178)</f>
        <v>0</v>
      </c>
      <c r="E179" s="45"/>
    </row>
    <row r="180" spans="1:5" ht="15.75" hidden="1" thickBot="1">
      <c r="A180" s="131" t="s">
        <v>76</v>
      </c>
      <c r="B180" s="112"/>
      <c r="C180" s="112"/>
      <c r="D180" s="17">
        <f>AVERAGE(D91,D119,D124,D126,D165)</f>
        <v>0</v>
      </c>
      <c r="E180" s="18"/>
    </row>
    <row r="181" spans="1:5" ht="15.75" thickBot="1">
      <c r="A181" s="118" t="s">
        <v>25</v>
      </c>
      <c r="B181" s="119"/>
      <c r="C181" s="119"/>
      <c r="D181" s="119"/>
      <c r="E181" s="124"/>
    </row>
    <row r="182" spans="1:5" ht="99.75">
      <c r="A182" s="113" t="s">
        <v>26</v>
      </c>
      <c r="B182" s="22" t="s">
        <v>347</v>
      </c>
      <c r="C182" s="185" t="s">
        <v>47</v>
      </c>
      <c r="D182" s="23">
        <f>IF(C182="Listo",100,IF(C182="En proceso",50,IF(C182="Pendiente",0," ")))</f>
        <v>0</v>
      </c>
      <c r="E182" s="76"/>
    </row>
    <row r="183" spans="1:5" ht="102" customHeight="1">
      <c r="A183" s="114"/>
      <c r="B183" s="8" t="s">
        <v>348</v>
      </c>
      <c r="C183" s="183" t="s">
        <v>47</v>
      </c>
      <c r="D183" s="11">
        <f t="shared" ref="D183:D208" si="17">IF(C183="Listo",100,IF(C183="En proceso",50,IF(C183="Pendiente",0," ")))</f>
        <v>0</v>
      </c>
      <c r="E183" s="77"/>
    </row>
    <row r="184" spans="1:5" ht="128.25">
      <c r="A184" s="114"/>
      <c r="B184" s="8" t="s">
        <v>349</v>
      </c>
      <c r="C184" s="183" t="s">
        <v>47</v>
      </c>
      <c r="D184" s="11">
        <f t="shared" si="17"/>
        <v>0</v>
      </c>
      <c r="E184" s="77"/>
    </row>
    <row r="185" spans="1:5" ht="57">
      <c r="A185" s="114"/>
      <c r="B185" s="8" t="s">
        <v>350</v>
      </c>
      <c r="C185" s="183" t="s">
        <v>47</v>
      </c>
      <c r="D185" s="11">
        <f t="shared" si="17"/>
        <v>0</v>
      </c>
      <c r="E185" s="77"/>
    </row>
    <row r="186" spans="1:5" ht="43.5" thickBot="1">
      <c r="A186" s="114"/>
      <c r="B186" s="8" t="s">
        <v>351</v>
      </c>
      <c r="C186" s="178" t="s">
        <v>47</v>
      </c>
      <c r="D186" s="13">
        <f t="shared" si="17"/>
        <v>0</v>
      </c>
      <c r="E186" s="78"/>
    </row>
    <row r="187" spans="1:5" ht="15.75" hidden="1" thickBot="1">
      <c r="A187" s="103"/>
      <c r="B187" s="104" t="s">
        <v>77</v>
      </c>
      <c r="C187" s="105"/>
      <c r="D187" s="34">
        <f>AVERAGE(D182:D186)</f>
        <v>0</v>
      </c>
      <c r="E187" s="75"/>
    </row>
    <row r="188" spans="1:5" ht="71.25">
      <c r="A188" s="101" t="s">
        <v>306</v>
      </c>
      <c r="B188" s="9" t="s">
        <v>352</v>
      </c>
      <c r="C188" s="180" t="s">
        <v>47</v>
      </c>
      <c r="D188" s="23">
        <f t="shared" si="17"/>
        <v>0</v>
      </c>
      <c r="E188" s="76"/>
    </row>
    <row r="189" spans="1:5" ht="28.5">
      <c r="A189" s="102"/>
      <c r="B189" s="8" t="s">
        <v>353</v>
      </c>
      <c r="C189" s="183" t="s">
        <v>47</v>
      </c>
      <c r="D189" s="11">
        <f t="shared" si="17"/>
        <v>0</v>
      </c>
      <c r="E189" s="77"/>
    </row>
    <row r="190" spans="1:5" ht="42.75">
      <c r="A190" s="102"/>
      <c r="B190" s="8" t="s">
        <v>354</v>
      </c>
      <c r="C190" s="183" t="s">
        <v>47</v>
      </c>
      <c r="D190" s="11">
        <f t="shared" si="17"/>
        <v>0</v>
      </c>
      <c r="E190" s="77"/>
    </row>
    <row r="191" spans="1:5" ht="57">
      <c r="A191" s="102"/>
      <c r="B191" s="8" t="s">
        <v>355</v>
      </c>
      <c r="C191" s="183" t="s">
        <v>47</v>
      </c>
      <c r="D191" s="11">
        <f t="shared" si="17"/>
        <v>0</v>
      </c>
      <c r="E191" s="77"/>
    </row>
    <row r="192" spans="1:5" ht="28.5">
      <c r="A192" s="102"/>
      <c r="B192" s="8" t="s">
        <v>356</v>
      </c>
      <c r="C192" s="183" t="s">
        <v>47</v>
      </c>
      <c r="D192" s="11">
        <f t="shared" si="17"/>
        <v>0</v>
      </c>
      <c r="E192" s="77"/>
    </row>
    <row r="193" spans="1:5" ht="57">
      <c r="A193" s="102"/>
      <c r="B193" s="8" t="s">
        <v>357</v>
      </c>
      <c r="C193" s="183" t="s">
        <v>47</v>
      </c>
      <c r="D193" s="11">
        <f t="shared" si="17"/>
        <v>0</v>
      </c>
      <c r="E193" s="77"/>
    </row>
    <row r="194" spans="1:5" ht="28.5">
      <c r="A194" s="102"/>
      <c r="B194" s="12" t="s">
        <v>358</v>
      </c>
      <c r="C194" s="178" t="s">
        <v>47</v>
      </c>
      <c r="D194" s="11">
        <f t="shared" si="17"/>
        <v>0</v>
      </c>
      <c r="E194" s="78"/>
    </row>
    <row r="195" spans="1:5" ht="28.5">
      <c r="A195" s="102"/>
      <c r="B195" s="12" t="s">
        <v>359</v>
      </c>
      <c r="C195" s="178" t="s">
        <v>47</v>
      </c>
      <c r="D195" s="11">
        <f t="shared" si="17"/>
        <v>0</v>
      </c>
      <c r="E195" s="78"/>
    </row>
    <row r="196" spans="1:5" ht="42.75">
      <c r="A196" s="102"/>
      <c r="B196" s="12" t="s">
        <v>362</v>
      </c>
      <c r="C196" s="178" t="s">
        <v>47</v>
      </c>
      <c r="D196" s="11">
        <f t="shared" si="17"/>
        <v>0</v>
      </c>
      <c r="E196" s="78"/>
    </row>
    <row r="197" spans="1:5" ht="57">
      <c r="A197" s="102"/>
      <c r="B197" s="12" t="s">
        <v>361</v>
      </c>
      <c r="C197" s="178" t="s">
        <v>47</v>
      </c>
      <c r="D197" s="11">
        <f t="shared" si="17"/>
        <v>0</v>
      </c>
      <c r="E197" s="78"/>
    </row>
    <row r="198" spans="1:5" ht="28.5">
      <c r="A198" s="102"/>
      <c r="B198" s="12" t="s">
        <v>360</v>
      </c>
      <c r="C198" s="178" t="s">
        <v>47</v>
      </c>
      <c r="D198" s="11">
        <f t="shared" si="17"/>
        <v>0</v>
      </c>
      <c r="E198" s="78"/>
    </row>
    <row r="199" spans="1:5" ht="42.75">
      <c r="A199" s="102"/>
      <c r="B199" s="12" t="s">
        <v>364</v>
      </c>
      <c r="C199" s="178" t="s">
        <v>47</v>
      </c>
      <c r="D199" s="11">
        <f t="shared" si="17"/>
        <v>0</v>
      </c>
      <c r="E199" s="78"/>
    </row>
    <row r="200" spans="1:5" ht="42.75">
      <c r="A200" s="102"/>
      <c r="B200" s="12" t="s">
        <v>363</v>
      </c>
      <c r="C200" s="178" t="s">
        <v>47</v>
      </c>
      <c r="D200" s="11">
        <f t="shared" si="17"/>
        <v>0</v>
      </c>
      <c r="E200" s="78"/>
    </row>
    <row r="201" spans="1:5" ht="57">
      <c r="A201" s="102"/>
      <c r="B201" s="12" t="s">
        <v>365</v>
      </c>
      <c r="C201" s="178" t="s">
        <v>47</v>
      </c>
      <c r="D201" s="11">
        <f t="shared" si="17"/>
        <v>0</v>
      </c>
      <c r="E201" s="78"/>
    </row>
    <row r="202" spans="1:5" ht="42.75">
      <c r="A202" s="102"/>
      <c r="B202" s="12" t="s">
        <v>366</v>
      </c>
      <c r="C202" s="178" t="s">
        <v>47</v>
      </c>
      <c r="D202" s="11">
        <f t="shared" si="17"/>
        <v>0</v>
      </c>
      <c r="E202" s="78"/>
    </row>
    <row r="203" spans="1:5" ht="28.5">
      <c r="A203" s="102"/>
      <c r="B203" s="12" t="s">
        <v>367</v>
      </c>
      <c r="C203" s="178" t="s">
        <v>47</v>
      </c>
      <c r="D203" s="11">
        <f t="shared" si="17"/>
        <v>0</v>
      </c>
      <c r="E203" s="78"/>
    </row>
    <row r="204" spans="1:5" ht="28.5">
      <c r="A204" s="102"/>
      <c r="B204" s="12" t="s">
        <v>368</v>
      </c>
      <c r="C204" s="178" t="s">
        <v>47</v>
      </c>
      <c r="D204" s="11">
        <f t="shared" si="17"/>
        <v>0</v>
      </c>
      <c r="E204" s="78"/>
    </row>
    <row r="205" spans="1:5" ht="28.5">
      <c r="A205" s="102"/>
      <c r="B205" s="12" t="s">
        <v>369</v>
      </c>
      <c r="C205" s="178" t="s">
        <v>47</v>
      </c>
      <c r="D205" s="11">
        <f t="shared" si="17"/>
        <v>0</v>
      </c>
      <c r="E205" s="78"/>
    </row>
    <row r="206" spans="1:5" ht="38.25" customHeight="1">
      <c r="A206" s="102"/>
      <c r="B206" s="12" t="s">
        <v>370</v>
      </c>
      <c r="C206" s="178" t="s">
        <v>47</v>
      </c>
      <c r="D206" s="11">
        <f t="shared" si="17"/>
        <v>0</v>
      </c>
      <c r="E206" s="78"/>
    </row>
    <row r="207" spans="1:5" ht="28.5">
      <c r="A207" s="102"/>
      <c r="B207" s="12" t="s">
        <v>371</v>
      </c>
      <c r="C207" s="178" t="s">
        <v>47</v>
      </c>
      <c r="D207" s="11">
        <f t="shared" si="17"/>
        <v>0</v>
      </c>
      <c r="E207" s="78"/>
    </row>
    <row r="208" spans="1:5" ht="43.5" thickBot="1">
      <c r="A208" s="102"/>
      <c r="B208" s="12" t="s">
        <v>372</v>
      </c>
      <c r="C208" s="178" t="s">
        <v>47</v>
      </c>
      <c r="D208" s="13">
        <f t="shared" si="17"/>
        <v>0</v>
      </c>
      <c r="E208" s="78"/>
    </row>
    <row r="209" spans="1:5" ht="15.75" hidden="1" thickBot="1">
      <c r="A209" s="103"/>
      <c r="B209" s="104" t="s">
        <v>78</v>
      </c>
      <c r="C209" s="105"/>
      <c r="D209" s="34">
        <f>AVERAGE(D188:D208)</f>
        <v>0</v>
      </c>
      <c r="E209" s="75"/>
    </row>
    <row r="210" spans="1:5" ht="42.75">
      <c r="A210" s="101" t="s">
        <v>307</v>
      </c>
      <c r="B210" s="9" t="s">
        <v>373</v>
      </c>
      <c r="C210" s="180" t="s">
        <v>47</v>
      </c>
      <c r="D210" s="23">
        <f t="shared" ref="D210:D217" si="18">IF(C210="Listo",100,IF(C210="En proceso",50,IF(C210="Pendiente",0," ")))</f>
        <v>0</v>
      </c>
      <c r="E210" s="76"/>
    </row>
    <row r="211" spans="1:5" ht="59.25" customHeight="1">
      <c r="A211" s="102"/>
      <c r="B211" s="8" t="s">
        <v>376</v>
      </c>
      <c r="C211" s="183" t="s">
        <v>47</v>
      </c>
      <c r="D211" s="11">
        <f t="shared" si="18"/>
        <v>0</v>
      </c>
      <c r="E211" s="77"/>
    </row>
    <row r="212" spans="1:5" ht="42.75">
      <c r="A212" s="102"/>
      <c r="B212" s="8" t="s">
        <v>375</v>
      </c>
      <c r="C212" s="183" t="s">
        <v>47</v>
      </c>
      <c r="D212" s="11">
        <f t="shared" si="18"/>
        <v>0</v>
      </c>
      <c r="E212" s="77"/>
    </row>
    <row r="213" spans="1:5" ht="42.75">
      <c r="A213" s="102"/>
      <c r="B213" s="8" t="s">
        <v>374</v>
      </c>
      <c r="C213" s="183" t="s">
        <v>47</v>
      </c>
      <c r="D213" s="11">
        <f t="shared" si="18"/>
        <v>0</v>
      </c>
      <c r="E213" s="77"/>
    </row>
    <row r="214" spans="1:5" ht="42.75">
      <c r="A214" s="102"/>
      <c r="B214" s="8" t="s">
        <v>377</v>
      </c>
      <c r="C214" s="183" t="s">
        <v>47</v>
      </c>
      <c r="D214" s="11">
        <f t="shared" si="18"/>
        <v>0</v>
      </c>
      <c r="E214" s="77"/>
    </row>
    <row r="215" spans="1:5" ht="54" customHeight="1">
      <c r="A215" s="102"/>
      <c r="B215" s="8" t="s">
        <v>378</v>
      </c>
      <c r="C215" s="183" t="s">
        <v>47</v>
      </c>
      <c r="D215" s="11">
        <f t="shared" si="18"/>
        <v>0</v>
      </c>
      <c r="E215" s="77"/>
    </row>
    <row r="216" spans="1:5" ht="34.5" customHeight="1">
      <c r="A216" s="102"/>
      <c r="B216" s="12" t="s">
        <v>379</v>
      </c>
      <c r="C216" s="178" t="s">
        <v>47</v>
      </c>
      <c r="D216" s="13"/>
      <c r="E216" s="78"/>
    </row>
    <row r="217" spans="1:5" ht="57.75" thickBot="1">
      <c r="A217" s="102"/>
      <c r="B217" s="12" t="s">
        <v>380</v>
      </c>
      <c r="C217" s="178" t="s">
        <v>47</v>
      </c>
      <c r="D217" s="13">
        <f t="shared" si="18"/>
        <v>0</v>
      </c>
      <c r="E217" s="78"/>
    </row>
    <row r="218" spans="1:5" ht="15.75" hidden="1" thickBot="1">
      <c r="A218" s="103"/>
      <c r="B218" s="104" t="s">
        <v>308</v>
      </c>
      <c r="C218" s="105"/>
      <c r="D218" s="34">
        <f>AVERAGE(D210:D217)</f>
        <v>0</v>
      </c>
      <c r="E218" s="33"/>
    </row>
    <row r="219" spans="1:5" ht="15.75" thickBot="1">
      <c r="A219" s="101" t="s">
        <v>309</v>
      </c>
      <c r="B219" s="135"/>
      <c r="C219" s="135"/>
      <c r="D219" s="135"/>
      <c r="E219" s="136"/>
    </row>
    <row r="220" spans="1:5" ht="15.75" hidden="1" thickBot="1">
      <c r="A220" s="103"/>
      <c r="B220" s="70" t="s">
        <v>313</v>
      </c>
      <c r="C220" s="70"/>
      <c r="D220" s="44">
        <f>+AVERAGE(D223,D230)</f>
        <v>0</v>
      </c>
      <c r="E220" s="45"/>
    </row>
    <row r="221" spans="1:5" ht="71.25">
      <c r="A221" s="101" t="s">
        <v>314</v>
      </c>
      <c r="B221" s="9" t="s">
        <v>381</v>
      </c>
      <c r="C221" s="180" t="s">
        <v>47</v>
      </c>
      <c r="D221" s="16">
        <f t="shared" ref="D221:D222" si="19">IF(C221="Listo",100,IF(C221="En proceso",50,IF(C221="Pendiente",0," ")))</f>
        <v>0</v>
      </c>
      <c r="E221" s="76"/>
    </row>
    <row r="222" spans="1:5" ht="44.25" customHeight="1" thickBot="1">
      <c r="A222" s="102"/>
      <c r="B222" s="12" t="s">
        <v>382</v>
      </c>
      <c r="C222" s="178" t="s">
        <v>47</v>
      </c>
      <c r="D222" s="13">
        <f t="shared" si="19"/>
        <v>0</v>
      </c>
      <c r="E222" s="78"/>
    </row>
    <row r="223" spans="1:5" ht="15.75" hidden="1" thickBot="1">
      <c r="A223" s="103"/>
      <c r="B223" s="104" t="s">
        <v>315</v>
      </c>
      <c r="C223" s="105"/>
      <c r="D223" s="34">
        <f>AVERAGE(D221:D222)</f>
        <v>0</v>
      </c>
      <c r="E223" s="75"/>
    </row>
    <row r="224" spans="1:5" ht="42.75">
      <c r="A224" s="101" t="s">
        <v>316</v>
      </c>
      <c r="B224" s="9" t="s">
        <v>383</v>
      </c>
      <c r="C224" s="180" t="s">
        <v>47</v>
      </c>
      <c r="D224" s="23">
        <f t="shared" ref="D224:D229" si="20">IF(C224="Listo",100,IF(C224="En proceso",50,IF(C224="Pendiente",0," ")))</f>
        <v>0</v>
      </c>
      <c r="E224" s="76"/>
    </row>
    <row r="225" spans="1:5" ht="29.25" customHeight="1">
      <c r="A225" s="102"/>
      <c r="B225" s="8" t="s">
        <v>384</v>
      </c>
      <c r="C225" s="183" t="s">
        <v>47</v>
      </c>
      <c r="D225" s="11">
        <f t="shared" si="20"/>
        <v>0</v>
      </c>
      <c r="E225" s="77"/>
    </row>
    <row r="226" spans="1:5" ht="57.75" customHeight="1">
      <c r="A226" s="102"/>
      <c r="B226" s="8" t="s">
        <v>385</v>
      </c>
      <c r="C226" s="183" t="s">
        <v>47</v>
      </c>
      <c r="D226" s="11">
        <f t="shared" si="20"/>
        <v>0</v>
      </c>
      <c r="E226" s="77"/>
    </row>
    <row r="227" spans="1:5" ht="63" customHeight="1">
      <c r="A227" s="102"/>
      <c r="B227" s="8" t="s">
        <v>386</v>
      </c>
      <c r="C227" s="183" t="s">
        <v>47</v>
      </c>
      <c r="D227" s="11">
        <f t="shared" si="20"/>
        <v>0</v>
      </c>
      <c r="E227" s="77"/>
    </row>
    <row r="228" spans="1:5" ht="29.25" customHeight="1">
      <c r="A228" s="102"/>
      <c r="B228" s="8" t="s">
        <v>387</v>
      </c>
      <c r="C228" s="183" t="s">
        <v>47</v>
      </c>
      <c r="D228" s="11">
        <f t="shared" si="20"/>
        <v>0</v>
      </c>
      <c r="E228" s="77"/>
    </row>
    <row r="229" spans="1:5" ht="45.75" customHeight="1" thickBot="1">
      <c r="A229" s="102"/>
      <c r="B229" s="12" t="s">
        <v>388</v>
      </c>
      <c r="C229" s="178" t="s">
        <v>47</v>
      </c>
      <c r="D229" s="13">
        <f t="shared" si="20"/>
        <v>0</v>
      </c>
      <c r="E229" s="78"/>
    </row>
    <row r="230" spans="1:5" ht="15.75" hidden="1" thickBot="1">
      <c r="A230" s="103"/>
      <c r="B230" s="104" t="s">
        <v>317</v>
      </c>
      <c r="C230" s="105"/>
      <c r="D230" s="34">
        <f>AVERAGE(D224:D229)</f>
        <v>0</v>
      </c>
      <c r="E230" s="33"/>
    </row>
    <row r="231" spans="1:5" ht="15.75" thickBot="1">
      <c r="A231" s="101" t="s">
        <v>310</v>
      </c>
      <c r="B231" s="135"/>
      <c r="C231" s="135"/>
      <c r="D231" s="135"/>
      <c r="E231" s="136"/>
    </row>
    <row r="232" spans="1:5" ht="15.75" hidden="1" thickBot="1">
      <c r="A232" s="103"/>
      <c r="B232" s="70" t="s">
        <v>311</v>
      </c>
      <c r="C232" s="70"/>
      <c r="D232" s="44">
        <f>+AVERAGE(D273,D307,D312,D339)</f>
        <v>0</v>
      </c>
      <c r="E232" s="45"/>
    </row>
    <row r="233" spans="1:5" ht="45" customHeight="1">
      <c r="A233" s="106" t="s">
        <v>312</v>
      </c>
      <c r="B233" s="9" t="s">
        <v>389</v>
      </c>
      <c r="C233" s="180" t="s">
        <v>47</v>
      </c>
      <c r="D233" s="23">
        <f t="shared" ref="D233:D272" si="21">IF(C233="Listo",100,IF(C233="En proceso",50,IF(C233="Pendiente",0," ")))</f>
        <v>0</v>
      </c>
      <c r="E233" s="76"/>
    </row>
    <row r="234" spans="1:5" ht="42.75">
      <c r="A234" s="107"/>
      <c r="B234" s="8" t="s">
        <v>390</v>
      </c>
      <c r="C234" s="183" t="s">
        <v>47</v>
      </c>
      <c r="D234" s="11">
        <f t="shared" si="21"/>
        <v>0</v>
      </c>
      <c r="E234" s="77"/>
    </row>
    <row r="235" spans="1:5" ht="42.75">
      <c r="A235" s="107"/>
      <c r="B235" s="8" t="s">
        <v>391</v>
      </c>
      <c r="C235" s="183" t="s">
        <v>47</v>
      </c>
      <c r="D235" s="11">
        <f t="shared" si="21"/>
        <v>0</v>
      </c>
      <c r="E235" s="77"/>
    </row>
    <row r="236" spans="1:5" ht="42.75">
      <c r="A236" s="107"/>
      <c r="B236" s="8" t="s">
        <v>392</v>
      </c>
      <c r="C236" s="183" t="s">
        <v>47</v>
      </c>
      <c r="D236" s="11">
        <f t="shared" si="21"/>
        <v>0</v>
      </c>
      <c r="E236" s="77"/>
    </row>
    <row r="237" spans="1:5" ht="71.25">
      <c r="A237" s="107"/>
      <c r="B237" s="8" t="s">
        <v>393</v>
      </c>
      <c r="C237" s="183" t="s">
        <v>47</v>
      </c>
      <c r="D237" s="11">
        <f t="shared" si="21"/>
        <v>0</v>
      </c>
      <c r="E237" s="77"/>
    </row>
    <row r="238" spans="1:5" ht="99.75">
      <c r="A238" s="107"/>
      <c r="B238" s="8" t="s">
        <v>394</v>
      </c>
      <c r="C238" s="183" t="s">
        <v>47</v>
      </c>
      <c r="D238" s="11">
        <f t="shared" si="21"/>
        <v>0</v>
      </c>
      <c r="E238" s="77"/>
    </row>
    <row r="239" spans="1:5" ht="114">
      <c r="A239" s="107"/>
      <c r="B239" s="12" t="s">
        <v>395</v>
      </c>
      <c r="C239" s="178" t="s">
        <v>47</v>
      </c>
      <c r="D239" s="11">
        <f t="shared" si="21"/>
        <v>0</v>
      </c>
      <c r="E239" s="78"/>
    </row>
    <row r="240" spans="1:5" ht="99.75">
      <c r="A240" s="107"/>
      <c r="B240" s="12" t="s">
        <v>396</v>
      </c>
      <c r="C240" s="178" t="s">
        <v>47</v>
      </c>
      <c r="D240" s="11">
        <f t="shared" si="21"/>
        <v>0</v>
      </c>
      <c r="E240" s="78"/>
    </row>
    <row r="241" spans="1:5" ht="85.5">
      <c r="A241" s="107"/>
      <c r="B241" s="12" t="s">
        <v>397</v>
      </c>
      <c r="C241" s="178" t="s">
        <v>47</v>
      </c>
      <c r="D241" s="83">
        <f t="shared" si="21"/>
        <v>0</v>
      </c>
      <c r="E241" s="78"/>
    </row>
    <row r="242" spans="1:5" ht="85.5">
      <c r="A242" s="107"/>
      <c r="B242" s="12" t="s">
        <v>398</v>
      </c>
      <c r="C242" s="178" t="s">
        <v>47</v>
      </c>
      <c r="D242" s="83">
        <f t="shared" si="21"/>
        <v>0</v>
      </c>
      <c r="E242" s="78"/>
    </row>
    <row r="243" spans="1:5" ht="85.5">
      <c r="A243" s="107"/>
      <c r="B243" s="12" t="s">
        <v>399</v>
      </c>
      <c r="C243" s="178" t="s">
        <v>47</v>
      </c>
      <c r="D243" s="11">
        <f t="shared" si="21"/>
        <v>0</v>
      </c>
      <c r="E243" s="78"/>
    </row>
    <row r="244" spans="1:5" ht="99.75">
      <c r="A244" s="107"/>
      <c r="B244" s="12" t="s">
        <v>400</v>
      </c>
      <c r="C244" s="178" t="s">
        <v>47</v>
      </c>
      <c r="D244" s="11">
        <f t="shared" si="21"/>
        <v>0</v>
      </c>
      <c r="E244" s="78"/>
    </row>
    <row r="245" spans="1:5" ht="99.75">
      <c r="A245" s="107"/>
      <c r="B245" s="12" t="s">
        <v>401</v>
      </c>
      <c r="C245" s="178" t="s">
        <v>47</v>
      </c>
      <c r="D245" s="11">
        <f t="shared" si="21"/>
        <v>0</v>
      </c>
      <c r="E245" s="78"/>
    </row>
    <row r="246" spans="1:5" ht="128.25">
      <c r="A246" s="107"/>
      <c r="B246" s="12" t="s">
        <v>402</v>
      </c>
      <c r="C246" s="178" t="s">
        <v>47</v>
      </c>
      <c r="D246" s="11">
        <f t="shared" si="21"/>
        <v>0</v>
      </c>
      <c r="E246" s="78"/>
    </row>
    <row r="247" spans="1:5" ht="57">
      <c r="A247" s="107"/>
      <c r="B247" s="12" t="s">
        <v>403</v>
      </c>
      <c r="C247" s="178" t="s">
        <v>47</v>
      </c>
      <c r="D247" s="11">
        <f t="shared" si="21"/>
        <v>0</v>
      </c>
      <c r="E247" s="78"/>
    </row>
    <row r="248" spans="1:5" ht="85.5">
      <c r="A248" s="107"/>
      <c r="B248" s="12" t="s">
        <v>404</v>
      </c>
      <c r="C248" s="178" t="s">
        <v>47</v>
      </c>
      <c r="D248" s="11">
        <f t="shared" si="21"/>
        <v>0</v>
      </c>
      <c r="E248" s="78"/>
    </row>
    <row r="249" spans="1:5" ht="71.25">
      <c r="A249" s="107"/>
      <c r="B249" s="12" t="s">
        <v>405</v>
      </c>
      <c r="C249" s="178" t="s">
        <v>47</v>
      </c>
      <c r="D249" s="11">
        <f t="shared" si="21"/>
        <v>0</v>
      </c>
      <c r="E249" s="78"/>
    </row>
    <row r="250" spans="1:5" ht="85.5">
      <c r="A250" s="107"/>
      <c r="B250" s="12" t="s">
        <v>406</v>
      </c>
      <c r="C250" s="178" t="s">
        <v>47</v>
      </c>
      <c r="D250" s="11">
        <f t="shared" si="21"/>
        <v>0</v>
      </c>
      <c r="E250" s="78"/>
    </row>
    <row r="251" spans="1:5" ht="85.5">
      <c r="A251" s="107"/>
      <c r="B251" s="12" t="s">
        <v>407</v>
      </c>
      <c r="C251" s="178" t="s">
        <v>47</v>
      </c>
      <c r="D251" s="11">
        <f t="shared" si="21"/>
        <v>0</v>
      </c>
      <c r="E251" s="78"/>
    </row>
    <row r="252" spans="1:5" ht="71.25">
      <c r="A252" s="107"/>
      <c r="B252" s="12" t="s">
        <v>408</v>
      </c>
      <c r="C252" s="178" t="s">
        <v>47</v>
      </c>
      <c r="D252" s="11">
        <f t="shared" si="21"/>
        <v>0</v>
      </c>
      <c r="E252" s="78"/>
    </row>
    <row r="253" spans="1:5" ht="99.75">
      <c r="A253" s="107"/>
      <c r="B253" s="12" t="s">
        <v>409</v>
      </c>
      <c r="C253" s="178" t="s">
        <v>47</v>
      </c>
      <c r="D253" s="11">
        <f t="shared" si="21"/>
        <v>0</v>
      </c>
      <c r="E253" s="78"/>
    </row>
    <row r="254" spans="1:5" ht="71.25">
      <c r="A254" s="107"/>
      <c r="B254" s="12" t="s">
        <v>410</v>
      </c>
      <c r="C254" s="178" t="s">
        <v>47</v>
      </c>
      <c r="D254" s="11">
        <f t="shared" si="21"/>
        <v>0</v>
      </c>
      <c r="E254" s="78"/>
    </row>
    <row r="255" spans="1:5" ht="99.75">
      <c r="A255" s="107"/>
      <c r="B255" s="12" t="s">
        <v>411</v>
      </c>
      <c r="C255" s="178" t="s">
        <v>47</v>
      </c>
      <c r="D255" s="11">
        <f t="shared" si="21"/>
        <v>0</v>
      </c>
      <c r="E255" s="78"/>
    </row>
    <row r="256" spans="1:5" ht="28.5">
      <c r="A256" s="107"/>
      <c r="B256" s="12" t="s">
        <v>412</v>
      </c>
      <c r="C256" s="178" t="s">
        <v>47</v>
      </c>
      <c r="D256" s="11">
        <f t="shared" si="21"/>
        <v>0</v>
      </c>
      <c r="E256" s="78"/>
    </row>
    <row r="257" spans="1:5" ht="57">
      <c r="A257" s="107"/>
      <c r="B257" s="12" t="s">
        <v>413</v>
      </c>
      <c r="C257" s="178" t="s">
        <v>47</v>
      </c>
      <c r="D257" s="11">
        <f t="shared" si="21"/>
        <v>0</v>
      </c>
      <c r="E257" s="78"/>
    </row>
    <row r="258" spans="1:5" ht="71.25">
      <c r="A258" s="107"/>
      <c r="B258" s="12" t="s">
        <v>414</v>
      </c>
      <c r="C258" s="178" t="s">
        <v>47</v>
      </c>
      <c r="D258" s="11">
        <f t="shared" si="21"/>
        <v>0</v>
      </c>
      <c r="E258" s="78"/>
    </row>
    <row r="259" spans="1:5" ht="57">
      <c r="A259" s="107"/>
      <c r="B259" s="12" t="s">
        <v>415</v>
      </c>
      <c r="C259" s="178" t="s">
        <v>47</v>
      </c>
      <c r="D259" s="11">
        <f t="shared" si="21"/>
        <v>0</v>
      </c>
      <c r="E259" s="78"/>
    </row>
    <row r="260" spans="1:5" ht="42.75">
      <c r="A260" s="107"/>
      <c r="B260" s="12" t="s">
        <v>416</v>
      </c>
      <c r="C260" s="178" t="s">
        <v>47</v>
      </c>
      <c r="D260" s="11">
        <f t="shared" si="21"/>
        <v>0</v>
      </c>
      <c r="E260" s="78"/>
    </row>
    <row r="261" spans="1:5" ht="42.75">
      <c r="A261" s="107"/>
      <c r="B261" s="12" t="s">
        <v>417</v>
      </c>
      <c r="C261" s="178" t="s">
        <v>47</v>
      </c>
      <c r="D261" s="11">
        <f t="shared" si="21"/>
        <v>0</v>
      </c>
      <c r="E261" s="78"/>
    </row>
    <row r="262" spans="1:5" ht="28.5">
      <c r="A262" s="107"/>
      <c r="B262" s="12" t="s">
        <v>418</v>
      </c>
      <c r="C262" s="178" t="s">
        <v>47</v>
      </c>
      <c r="D262" s="11">
        <f t="shared" si="21"/>
        <v>0</v>
      </c>
      <c r="E262" s="78"/>
    </row>
    <row r="263" spans="1:5" ht="71.25">
      <c r="A263" s="107"/>
      <c r="B263" s="12" t="s">
        <v>419</v>
      </c>
      <c r="C263" s="178" t="s">
        <v>47</v>
      </c>
      <c r="D263" s="11">
        <f t="shared" si="21"/>
        <v>0</v>
      </c>
      <c r="E263" s="78"/>
    </row>
    <row r="264" spans="1:5" ht="42.75">
      <c r="A264" s="107"/>
      <c r="B264" s="12" t="s">
        <v>420</v>
      </c>
      <c r="C264" s="178" t="s">
        <v>47</v>
      </c>
      <c r="D264" s="11">
        <f t="shared" si="21"/>
        <v>0</v>
      </c>
      <c r="E264" s="78"/>
    </row>
    <row r="265" spans="1:5" ht="57">
      <c r="A265" s="107"/>
      <c r="B265" s="12" t="s">
        <v>421</v>
      </c>
      <c r="C265" s="178" t="s">
        <v>47</v>
      </c>
      <c r="D265" s="11">
        <f t="shared" si="21"/>
        <v>0</v>
      </c>
      <c r="E265" s="78"/>
    </row>
    <row r="266" spans="1:5" ht="57">
      <c r="A266" s="107"/>
      <c r="B266" s="12" t="s">
        <v>422</v>
      </c>
      <c r="C266" s="178" t="s">
        <v>47</v>
      </c>
      <c r="D266" s="11">
        <f t="shared" si="21"/>
        <v>0</v>
      </c>
      <c r="E266" s="78"/>
    </row>
    <row r="267" spans="1:5" ht="57">
      <c r="A267" s="107"/>
      <c r="B267" s="12" t="s">
        <v>423</v>
      </c>
      <c r="C267" s="178" t="s">
        <v>47</v>
      </c>
      <c r="D267" s="11">
        <f t="shared" si="21"/>
        <v>0</v>
      </c>
      <c r="E267" s="78"/>
    </row>
    <row r="268" spans="1:5" ht="71.25">
      <c r="A268" s="107"/>
      <c r="B268" s="12" t="s">
        <v>424</v>
      </c>
      <c r="C268" s="178" t="s">
        <v>47</v>
      </c>
      <c r="D268" s="11">
        <f t="shared" si="21"/>
        <v>0</v>
      </c>
      <c r="E268" s="78"/>
    </row>
    <row r="269" spans="1:5" ht="85.5">
      <c r="A269" s="107"/>
      <c r="B269" s="12" t="s">
        <v>425</v>
      </c>
      <c r="C269" s="178" t="s">
        <v>47</v>
      </c>
      <c r="D269" s="11">
        <f t="shared" si="21"/>
        <v>0</v>
      </c>
      <c r="E269" s="78"/>
    </row>
    <row r="270" spans="1:5" ht="85.5">
      <c r="A270" s="107"/>
      <c r="B270" s="12" t="s">
        <v>426</v>
      </c>
      <c r="C270" s="178" t="s">
        <v>47</v>
      </c>
      <c r="D270" s="11">
        <f t="shared" si="21"/>
        <v>0</v>
      </c>
      <c r="E270" s="78"/>
    </row>
    <row r="271" spans="1:5" ht="42.75">
      <c r="A271" s="107"/>
      <c r="B271" s="12" t="s">
        <v>427</v>
      </c>
      <c r="C271" s="178" t="s">
        <v>47</v>
      </c>
      <c r="D271" s="11">
        <f t="shared" si="21"/>
        <v>0</v>
      </c>
      <c r="E271" s="78"/>
    </row>
    <row r="272" spans="1:5" ht="29.25" thickBot="1">
      <c r="A272" s="107"/>
      <c r="B272" s="12" t="s">
        <v>428</v>
      </c>
      <c r="C272" s="178" t="s">
        <v>47</v>
      </c>
      <c r="D272" s="13">
        <f t="shared" si="21"/>
        <v>0</v>
      </c>
      <c r="E272" s="78"/>
    </row>
    <row r="273" spans="1:5" ht="15.75" hidden="1" thickBot="1">
      <c r="A273" s="108"/>
      <c r="B273" s="104" t="s">
        <v>318</v>
      </c>
      <c r="C273" s="105"/>
      <c r="D273" s="34">
        <f>AVERAGE(D233:D272)</f>
        <v>0</v>
      </c>
      <c r="E273" s="75"/>
    </row>
    <row r="274" spans="1:5" ht="57">
      <c r="A274" s="106" t="s">
        <v>319</v>
      </c>
      <c r="B274" s="9" t="s">
        <v>429</v>
      </c>
      <c r="C274" s="180" t="s">
        <v>47</v>
      </c>
      <c r="D274" s="23">
        <f t="shared" ref="D274:D306" si="22">IF(C274="Listo",100,IF(C274="En proceso",50,IF(C274="Pendiente",0," ")))</f>
        <v>0</v>
      </c>
      <c r="E274" s="76"/>
    </row>
    <row r="275" spans="1:5" ht="42.75">
      <c r="A275" s="107"/>
      <c r="B275" s="8" t="s">
        <v>430</v>
      </c>
      <c r="C275" s="183" t="s">
        <v>47</v>
      </c>
      <c r="D275" s="11">
        <f t="shared" si="22"/>
        <v>0</v>
      </c>
      <c r="E275" s="77"/>
    </row>
    <row r="276" spans="1:5" ht="57">
      <c r="A276" s="107"/>
      <c r="B276" s="8" t="s">
        <v>431</v>
      </c>
      <c r="C276" s="183" t="s">
        <v>47</v>
      </c>
      <c r="D276" s="11">
        <f t="shared" si="22"/>
        <v>0</v>
      </c>
      <c r="E276" s="77"/>
    </row>
    <row r="277" spans="1:5" ht="42.75">
      <c r="A277" s="107"/>
      <c r="B277" s="8" t="s">
        <v>432</v>
      </c>
      <c r="C277" s="183" t="s">
        <v>47</v>
      </c>
      <c r="D277" s="11">
        <f t="shared" si="22"/>
        <v>0</v>
      </c>
      <c r="E277" s="77"/>
    </row>
    <row r="278" spans="1:5" ht="28.5">
      <c r="A278" s="107"/>
      <c r="B278" s="8" t="s">
        <v>433</v>
      </c>
      <c r="C278" s="183" t="s">
        <v>47</v>
      </c>
      <c r="D278" s="11">
        <f t="shared" si="22"/>
        <v>0</v>
      </c>
      <c r="E278" s="77"/>
    </row>
    <row r="279" spans="1:5" ht="57">
      <c r="A279" s="107"/>
      <c r="B279" s="8" t="s">
        <v>434</v>
      </c>
      <c r="C279" s="183" t="s">
        <v>47</v>
      </c>
      <c r="D279" s="11">
        <f t="shared" si="22"/>
        <v>0</v>
      </c>
      <c r="E279" s="77"/>
    </row>
    <row r="280" spans="1:5" ht="71.25">
      <c r="A280" s="107"/>
      <c r="B280" s="12" t="s">
        <v>435</v>
      </c>
      <c r="C280" s="178" t="s">
        <v>47</v>
      </c>
      <c r="D280" s="11">
        <f t="shared" si="22"/>
        <v>0</v>
      </c>
      <c r="E280" s="78"/>
    </row>
    <row r="281" spans="1:5" ht="28.5">
      <c r="A281" s="107"/>
      <c r="B281" s="12" t="s">
        <v>436</v>
      </c>
      <c r="C281" s="178" t="s">
        <v>47</v>
      </c>
      <c r="D281" s="11">
        <f t="shared" si="22"/>
        <v>0</v>
      </c>
      <c r="E281" s="78"/>
    </row>
    <row r="282" spans="1:5" ht="42.75">
      <c r="A282" s="107"/>
      <c r="B282" s="12" t="s">
        <v>437</v>
      </c>
      <c r="C282" s="178" t="s">
        <v>47</v>
      </c>
      <c r="D282" s="11">
        <f t="shared" si="22"/>
        <v>0</v>
      </c>
      <c r="E282" s="78"/>
    </row>
    <row r="283" spans="1:5" ht="71.25">
      <c r="A283" s="107"/>
      <c r="B283" s="12" t="s">
        <v>438</v>
      </c>
      <c r="C283" s="178" t="s">
        <v>47</v>
      </c>
      <c r="D283" s="11">
        <f t="shared" si="22"/>
        <v>0</v>
      </c>
      <c r="E283" s="78"/>
    </row>
    <row r="284" spans="1:5" ht="42.75">
      <c r="A284" s="107"/>
      <c r="B284" s="12" t="s">
        <v>439</v>
      </c>
      <c r="C284" s="178" t="s">
        <v>47</v>
      </c>
      <c r="D284" s="11">
        <f t="shared" si="22"/>
        <v>0</v>
      </c>
      <c r="E284" s="78"/>
    </row>
    <row r="285" spans="1:5" ht="42.75">
      <c r="A285" s="107"/>
      <c r="B285" s="12" t="s">
        <v>440</v>
      </c>
      <c r="C285" s="178" t="s">
        <v>47</v>
      </c>
      <c r="D285" s="11">
        <f t="shared" si="22"/>
        <v>0</v>
      </c>
      <c r="E285" s="78"/>
    </row>
    <row r="286" spans="1:5" ht="57">
      <c r="A286" s="107"/>
      <c r="B286" s="12" t="s">
        <v>441</v>
      </c>
      <c r="C286" s="178" t="s">
        <v>47</v>
      </c>
      <c r="D286" s="11">
        <f t="shared" si="22"/>
        <v>0</v>
      </c>
      <c r="E286" s="78"/>
    </row>
    <row r="287" spans="1:5" ht="57">
      <c r="A287" s="107"/>
      <c r="B287" s="12" t="s">
        <v>442</v>
      </c>
      <c r="C287" s="178" t="s">
        <v>47</v>
      </c>
      <c r="D287" s="11">
        <f t="shared" si="22"/>
        <v>0</v>
      </c>
      <c r="E287" s="78"/>
    </row>
    <row r="288" spans="1:5" ht="57">
      <c r="A288" s="107"/>
      <c r="B288" s="12" t="s">
        <v>443</v>
      </c>
      <c r="C288" s="178" t="s">
        <v>47</v>
      </c>
      <c r="D288" s="11">
        <f t="shared" si="22"/>
        <v>0</v>
      </c>
      <c r="E288" s="78"/>
    </row>
    <row r="289" spans="1:5" ht="42.75">
      <c r="A289" s="107"/>
      <c r="B289" s="12" t="s">
        <v>444</v>
      </c>
      <c r="C289" s="178" t="s">
        <v>47</v>
      </c>
      <c r="D289" s="11">
        <f t="shared" si="22"/>
        <v>0</v>
      </c>
      <c r="E289" s="78"/>
    </row>
    <row r="290" spans="1:5" ht="28.5">
      <c r="A290" s="107"/>
      <c r="B290" s="12" t="s">
        <v>445</v>
      </c>
      <c r="C290" s="178" t="s">
        <v>47</v>
      </c>
      <c r="D290" s="11">
        <f t="shared" si="22"/>
        <v>0</v>
      </c>
      <c r="E290" s="78"/>
    </row>
    <row r="291" spans="1:5" ht="42.75">
      <c r="A291" s="107"/>
      <c r="B291" s="12" t="s">
        <v>446</v>
      </c>
      <c r="C291" s="178" t="s">
        <v>47</v>
      </c>
      <c r="D291" s="11">
        <f t="shared" si="22"/>
        <v>0</v>
      </c>
      <c r="E291" s="78"/>
    </row>
    <row r="292" spans="1:5" ht="57">
      <c r="A292" s="107"/>
      <c r="B292" s="12" t="s">
        <v>447</v>
      </c>
      <c r="C292" s="178" t="s">
        <v>47</v>
      </c>
      <c r="D292" s="11">
        <f t="shared" si="22"/>
        <v>0</v>
      </c>
      <c r="E292" s="78"/>
    </row>
    <row r="293" spans="1:5" ht="57">
      <c r="A293" s="107"/>
      <c r="B293" s="12" t="s">
        <v>448</v>
      </c>
      <c r="C293" s="178" t="s">
        <v>47</v>
      </c>
      <c r="D293" s="11">
        <f t="shared" si="22"/>
        <v>0</v>
      </c>
      <c r="E293" s="78"/>
    </row>
    <row r="294" spans="1:5" ht="57">
      <c r="A294" s="107"/>
      <c r="B294" s="12" t="s">
        <v>449</v>
      </c>
      <c r="C294" s="178" t="s">
        <v>47</v>
      </c>
      <c r="D294" s="11">
        <f t="shared" si="22"/>
        <v>0</v>
      </c>
      <c r="E294" s="78"/>
    </row>
    <row r="295" spans="1:5" ht="42.75">
      <c r="A295" s="107"/>
      <c r="B295" s="12" t="s">
        <v>450</v>
      </c>
      <c r="C295" s="178" t="s">
        <v>47</v>
      </c>
      <c r="D295" s="11">
        <f t="shared" si="22"/>
        <v>0</v>
      </c>
      <c r="E295" s="78"/>
    </row>
    <row r="296" spans="1:5" ht="42.75">
      <c r="A296" s="107"/>
      <c r="B296" s="12" t="s">
        <v>451</v>
      </c>
      <c r="C296" s="178" t="s">
        <v>47</v>
      </c>
      <c r="D296" s="11">
        <f t="shared" si="22"/>
        <v>0</v>
      </c>
      <c r="E296" s="78"/>
    </row>
    <row r="297" spans="1:5" ht="85.5">
      <c r="A297" s="107"/>
      <c r="B297" s="12" t="s">
        <v>452</v>
      </c>
      <c r="C297" s="178" t="s">
        <v>47</v>
      </c>
      <c r="D297" s="11">
        <f t="shared" si="22"/>
        <v>0</v>
      </c>
      <c r="E297" s="78"/>
    </row>
    <row r="298" spans="1:5" ht="57">
      <c r="A298" s="107"/>
      <c r="B298" s="12" t="s">
        <v>453</v>
      </c>
      <c r="C298" s="178" t="s">
        <v>47</v>
      </c>
      <c r="D298" s="11">
        <f t="shared" si="22"/>
        <v>0</v>
      </c>
      <c r="E298" s="78"/>
    </row>
    <row r="299" spans="1:5" ht="28.5">
      <c r="A299" s="107"/>
      <c r="B299" s="12" t="s">
        <v>454</v>
      </c>
      <c r="C299" s="178" t="s">
        <v>47</v>
      </c>
      <c r="D299" s="11">
        <f t="shared" si="22"/>
        <v>0</v>
      </c>
      <c r="E299" s="78"/>
    </row>
    <row r="300" spans="1:5" ht="42.75">
      <c r="A300" s="107"/>
      <c r="B300" s="12" t="s">
        <v>455</v>
      </c>
      <c r="C300" s="178" t="s">
        <v>47</v>
      </c>
      <c r="D300" s="11">
        <f t="shared" si="22"/>
        <v>0</v>
      </c>
      <c r="E300" s="78"/>
    </row>
    <row r="301" spans="1:5" ht="160.5">
      <c r="A301" s="107"/>
      <c r="B301" s="12" t="s">
        <v>456</v>
      </c>
      <c r="C301" s="178" t="s">
        <v>47</v>
      </c>
      <c r="D301" s="11">
        <f t="shared" si="22"/>
        <v>0</v>
      </c>
      <c r="E301" s="78"/>
    </row>
    <row r="302" spans="1:5" ht="57">
      <c r="A302" s="107"/>
      <c r="B302" s="12" t="s">
        <v>457</v>
      </c>
      <c r="C302" s="178" t="s">
        <v>47</v>
      </c>
      <c r="D302" s="11">
        <f t="shared" si="22"/>
        <v>0</v>
      </c>
      <c r="E302" s="78"/>
    </row>
    <row r="303" spans="1:5" ht="71.25">
      <c r="A303" s="107"/>
      <c r="B303" s="12" t="s">
        <v>458</v>
      </c>
      <c r="C303" s="178" t="s">
        <v>47</v>
      </c>
      <c r="D303" s="11">
        <f t="shared" si="22"/>
        <v>0</v>
      </c>
      <c r="E303" s="78"/>
    </row>
    <row r="304" spans="1:5" ht="57">
      <c r="A304" s="107"/>
      <c r="B304" s="12" t="s">
        <v>459</v>
      </c>
      <c r="C304" s="178" t="s">
        <v>47</v>
      </c>
      <c r="D304" s="11">
        <f t="shared" si="22"/>
        <v>0</v>
      </c>
      <c r="E304" s="78"/>
    </row>
    <row r="305" spans="1:5" ht="42.75">
      <c r="A305" s="107"/>
      <c r="B305" s="12" t="s">
        <v>460</v>
      </c>
      <c r="C305" s="178" t="s">
        <v>47</v>
      </c>
      <c r="D305" s="11">
        <f t="shared" si="22"/>
        <v>0</v>
      </c>
      <c r="E305" s="78"/>
    </row>
    <row r="306" spans="1:5" ht="72" thickBot="1">
      <c r="A306" s="107"/>
      <c r="B306" s="12" t="s">
        <v>461</v>
      </c>
      <c r="C306" s="178" t="s">
        <v>47</v>
      </c>
      <c r="D306" s="13">
        <f t="shared" si="22"/>
        <v>0</v>
      </c>
      <c r="E306" s="78"/>
    </row>
    <row r="307" spans="1:5" ht="15.75" hidden="1" thickBot="1">
      <c r="A307" s="108"/>
      <c r="B307" s="104" t="s">
        <v>320</v>
      </c>
      <c r="C307" s="105"/>
      <c r="D307" s="34">
        <f>AVERAGE(D274:D306)</f>
        <v>0</v>
      </c>
      <c r="E307" s="75"/>
    </row>
    <row r="308" spans="1:5" ht="57">
      <c r="A308" s="106" t="s">
        <v>322</v>
      </c>
      <c r="B308" s="9" t="s">
        <v>462</v>
      </c>
      <c r="C308" s="180" t="s">
        <v>47</v>
      </c>
      <c r="D308" s="23">
        <f t="shared" ref="D308:D311" si="23">IF(C308="Listo",100,IF(C308="En proceso",50,IF(C308="Pendiente",0," ")))</f>
        <v>0</v>
      </c>
      <c r="E308" s="76"/>
    </row>
    <row r="309" spans="1:5" ht="71.25">
      <c r="A309" s="107"/>
      <c r="B309" s="8" t="s">
        <v>463</v>
      </c>
      <c r="C309" s="183" t="s">
        <v>47</v>
      </c>
      <c r="D309" s="11">
        <f t="shared" si="23"/>
        <v>0</v>
      </c>
      <c r="E309" s="77"/>
    </row>
    <row r="310" spans="1:5" ht="71.25">
      <c r="A310" s="107"/>
      <c r="B310" s="8" t="s">
        <v>464</v>
      </c>
      <c r="C310" s="183" t="s">
        <v>47</v>
      </c>
      <c r="D310" s="11">
        <f t="shared" si="23"/>
        <v>0</v>
      </c>
      <c r="E310" s="77"/>
    </row>
    <row r="311" spans="1:5" ht="57.75" thickBot="1">
      <c r="A311" s="107"/>
      <c r="B311" s="8" t="s">
        <v>465</v>
      </c>
      <c r="C311" s="178" t="s">
        <v>47</v>
      </c>
      <c r="D311" s="13">
        <f t="shared" si="23"/>
        <v>0</v>
      </c>
      <c r="E311" s="78"/>
    </row>
    <row r="312" spans="1:5" ht="15.75" hidden="1" thickBot="1">
      <c r="A312" s="108"/>
      <c r="B312" s="104" t="s">
        <v>321</v>
      </c>
      <c r="C312" s="105"/>
      <c r="D312" s="34">
        <f>AVERAGE(D308:D311)</f>
        <v>0</v>
      </c>
      <c r="E312" s="75"/>
    </row>
    <row r="313" spans="1:5" ht="28.5">
      <c r="A313" s="106" t="s">
        <v>324</v>
      </c>
      <c r="B313" s="9" t="s">
        <v>466</v>
      </c>
      <c r="C313" s="180" t="s">
        <v>47</v>
      </c>
      <c r="D313" s="23">
        <f t="shared" ref="D313:D338" si="24">IF(C313="Listo",100,IF(C313="En proceso",50,IF(C313="Pendiente",0," ")))</f>
        <v>0</v>
      </c>
      <c r="E313" s="76"/>
    </row>
    <row r="314" spans="1:5" ht="57">
      <c r="A314" s="107"/>
      <c r="B314" s="8" t="s">
        <v>468</v>
      </c>
      <c r="C314" s="183" t="s">
        <v>47</v>
      </c>
      <c r="D314" s="11">
        <f t="shared" si="24"/>
        <v>0</v>
      </c>
      <c r="E314" s="77"/>
    </row>
    <row r="315" spans="1:5" ht="42.75">
      <c r="A315" s="107"/>
      <c r="B315" s="8" t="s">
        <v>467</v>
      </c>
      <c r="C315" s="183" t="s">
        <v>47</v>
      </c>
      <c r="D315" s="11">
        <f t="shared" si="24"/>
        <v>0</v>
      </c>
      <c r="E315" s="77"/>
    </row>
    <row r="316" spans="1:5" ht="57">
      <c r="A316" s="107"/>
      <c r="B316" s="8" t="s">
        <v>471</v>
      </c>
      <c r="C316" s="183" t="s">
        <v>47</v>
      </c>
      <c r="D316" s="11">
        <f t="shared" si="24"/>
        <v>0</v>
      </c>
      <c r="E316" s="77"/>
    </row>
    <row r="317" spans="1:5" ht="71.25">
      <c r="A317" s="107"/>
      <c r="B317" s="8" t="s">
        <v>472</v>
      </c>
      <c r="C317" s="183" t="s">
        <v>47</v>
      </c>
      <c r="D317" s="11">
        <f t="shared" si="24"/>
        <v>0</v>
      </c>
      <c r="E317" s="77"/>
    </row>
    <row r="318" spans="1:5" ht="57">
      <c r="A318" s="107"/>
      <c r="B318" s="8" t="s">
        <v>473</v>
      </c>
      <c r="C318" s="183" t="s">
        <v>47</v>
      </c>
      <c r="D318" s="11">
        <f t="shared" si="24"/>
        <v>0</v>
      </c>
      <c r="E318" s="77"/>
    </row>
    <row r="319" spans="1:5" ht="57">
      <c r="A319" s="107"/>
      <c r="B319" s="12" t="s">
        <v>474</v>
      </c>
      <c r="C319" s="183" t="s">
        <v>47</v>
      </c>
      <c r="D319" s="11">
        <f t="shared" si="24"/>
        <v>0</v>
      </c>
      <c r="E319" s="78"/>
    </row>
    <row r="320" spans="1:5" ht="28.5">
      <c r="A320" s="107"/>
      <c r="B320" s="12" t="s">
        <v>469</v>
      </c>
      <c r="C320" s="183" t="s">
        <v>47</v>
      </c>
      <c r="D320" s="11">
        <f t="shared" si="24"/>
        <v>0</v>
      </c>
      <c r="E320" s="78"/>
    </row>
    <row r="321" spans="1:5" ht="28.5">
      <c r="A321" s="107"/>
      <c r="B321" s="12" t="s">
        <v>470</v>
      </c>
      <c r="C321" s="183" t="s">
        <v>47</v>
      </c>
      <c r="D321" s="11">
        <f t="shared" si="24"/>
        <v>0</v>
      </c>
      <c r="E321" s="78"/>
    </row>
    <row r="322" spans="1:5">
      <c r="A322" s="107"/>
      <c r="B322" s="12" t="s">
        <v>475</v>
      </c>
      <c r="C322" s="183" t="s">
        <v>47</v>
      </c>
      <c r="D322" s="11">
        <f t="shared" si="24"/>
        <v>0</v>
      </c>
      <c r="E322" s="78"/>
    </row>
    <row r="323" spans="1:5" ht="28.5">
      <c r="A323" s="107"/>
      <c r="B323" s="12" t="s">
        <v>476</v>
      </c>
      <c r="C323" s="183" t="s">
        <v>47</v>
      </c>
      <c r="D323" s="11">
        <f t="shared" si="24"/>
        <v>0</v>
      </c>
      <c r="E323" s="78"/>
    </row>
    <row r="324" spans="1:5" ht="28.5">
      <c r="A324" s="107"/>
      <c r="B324" s="12" t="s">
        <v>477</v>
      </c>
      <c r="C324" s="183" t="s">
        <v>47</v>
      </c>
      <c r="D324" s="11">
        <f t="shared" si="24"/>
        <v>0</v>
      </c>
      <c r="E324" s="78"/>
    </row>
    <row r="325" spans="1:5" ht="57">
      <c r="A325" s="107"/>
      <c r="B325" s="12" t="s">
        <v>478</v>
      </c>
      <c r="C325" s="183" t="s">
        <v>47</v>
      </c>
      <c r="D325" s="11">
        <f t="shared" si="24"/>
        <v>0</v>
      </c>
      <c r="E325" s="78"/>
    </row>
    <row r="326" spans="1:5" ht="57">
      <c r="A326" s="107"/>
      <c r="B326" s="12" t="s">
        <v>479</v>
      </c>
      <c r="C326" s="183" t="s">
        <v>47</v>
      </c>
      <c r="D326" s="11">
        <f t="shared" si="24"/>
        <v>0</v>
      </c>
      <c r="E326" s="78"/>
    </row>
    <row r="327" spans="1:5" ht="28.5">
      <c r="A327" s="107"/>
      <c r="B327" s="12" t="s">
        <v>480</v>
      </c>
      <c r="C327" s="183" t="s">
        <v>47</v>
      </c>
      <c r="D327" s="11">
        <f t="shared" si="24"/>
        <v>0</v>
      </c>
      <c r="E327" s="78"/>
    </row>
    <row r="328" spans="1:5" ht="57">
      <c r="A328" s="107"/>
      <c r="B328" s="12" t="s">
        <v>481</v>
      </c>
      <c r="C328" s="183" t="s">
        <v>47</v>
      </c>
      <c r="D328" s="11">
        <f t="shared" si="24"/>
        <v>0</v>
      </c>
      <c r="E328" s="78"/>
    </row>
    <row r="329" spans="1:5" ht="213.75">
      <c r="A329" s="107"/>
      <c r="B329" s="12" t="s">
        <v>482</v>
      </c>
      <c r="C329" s="183" t="s">
        <v>47</v>
      </c>
      <c r="D329" s="11">
        <f t="shared" si="24"/>
        <v>0</v>
      </c>
      <c r="E329" s="78"/>
    </row>
    <row r="330" spans="1:5" ht="71.25">
      <c r="A330" s="107"/>
      <c r="B330" s="12" t="s">
        <v>483</v>
      </c>
      <c r="C330" s="183" t="s">
        <v>47</v>
      </c>
      <c r="D330" s="11">
        <f t="shared" si="24"/>
        <v>0</v>
      </c>
      <c r="E330" s="78"/>
    </row>
    <row r="331" spans="1:5" ht="42.75">
      <c r="A331" s="107"/>
      <c r="B331" s="12" t="s">
        <v>484</v>
      </c>
      <c r="C331" s="183" t="s">
        <v>47</v>
      </c>
      <c r="D331" s="11">
        <f t="shared" si="24"/>
        <v>0</v>
      </c>
      <c r="E331" s="78"/>
    </row>
    <row r="332" spans="1:5" ht="57">
      <c r="A332" s="107"/>
      <c r="B332" s="12" t="s">
        <v>485</v>
      </c>
      <c r="C332" s="183" t="s">
        <v>47</v>
      </c>
      <c r="D332" s="11">
        <f t="shared" si="24"/>
        <v>0</v>
      </c>
      <c r="E332" s="78"/>
    </row>
    <row r="333" spans="1:5" ht="85.5">
      <c r="A333" s="107"/>
      <c r="B333" s="12" t="s">
        <v>487</v>
      </c>
      <c r="C333" s="6" t="s">
        <v>47</v>
      </c>
      <c r="D333" s="11">
        <f t="shared" si="24"/>
        <v>0</v>
      </c>
      <c r="E333" s="78"/>
    </row>
    <row r="334" spans="1:5" ht="71.25">
      <c r="A334" s="107"/>
      <c r="B334" s="12" t="s">
        <v>488</v>
      </c>
      <c r="C334" s="183" t="s">
        <v>47</v>
      </c>
      <c r="D334" s="11">
        <f t="shared" si="24"/>
        <v>0</v>
      </c>
      <c r="E334" s="78"/>
    </row>
    <row r="335" spans="1:5" ht="85.5">
      <c r="A335" s="107"/>
      <c r="B335" s="12" t="s">
        <v>489</v>
      </c>
      <c r="C335" s="183" t="s">
        <v>47</v>
      </c>
      <c r="D335" s="11">
        <f t="shared" si="24"/>
        <v>0</v>
      </c>
      <c r="E335" s="78"/>
    </row>
    <row r="336" spans="1:5" ht="71.25">
      <c r="A336" s="107"/>
      <c r="B336" s="12" t="s">
        <v>490</v>
      </c>
      <c r="C336" s="183" t="s">
        <v>47</v>
      </c>
      <c r="D336" s="11">
        <f t="shared" si="24"/>
        <v>0</v>
      </c>
      <c r="E336" s="78"/>
    </row>
    <row r="337" spans="1:5" ht="42.75">
      <c r="A337" s="107"/>
      <c r="B337" s="12" t="s">
        <v>491</v>
      </c>
      <c r="C337" s="183" t="s">
        <v>47</v>
      </c>
      <c r="D337" s="11">
        <f t="shared" si="24"/>
        <v>0</v>
      </c>
      <c r="E337" s="78"/>
    </row>
    <row r="338" spans="1:5" ht="43.5" thickBot="1">
      <c r="A338" s="107"/>
      <c r="B338" s="12" t="s">
        <v>486</v>
      </c>
      <c r="C338" s="178" t="s">
        <v>47</v>
      </c>
      <c r="D338" s="13">
        <f t="shared" si="24"/>
        <v>0</v>
      </c>
      <c r="E338" s="78"/>
    </row>
    <row r="339" spans="1:5" ht="15.75" hidden="1" thickBot="1">
      <c r="A339" s="108"/>
      <c r="B339" s="104" t="s">
        <v>323</v>
      </c>
      <c r="C339" s="105"/>
      <c r="D339" s="34">
        <f>AVERAGE(D313:D338)</f>
        <v>0</v>
      </c>
      <c r="E339" s="75"/>
    </row>
    <row r="340" spans="1:5" ht="57">
      <c r="A340" s="106" t="s">
        <v>326</v>
      </c>
      <c r="B340" s="9" t="s">
        <v>492</v>
      </c>
      <c r="C340" s="180" t="s">
        <v>47</v>
      </c>
      <c r="D340" s="23">
        <f t="shared" ref="D340:D344" si="25">IF(C340="Listo",100,IF(C340="En proceso",50,IF(C340="Pendiente",0," ")))</f>
        <v>0</v>
      </c>
      <c r="E340" s="76"/>
    </row>
    <row r="341" spans="1:5" ht="42.75">
      <c r="A341" s="107"/>
      <c r="B341" s="8" t="s">
        <v>493</v>
      </c>
      <c r="C341" s="183" t="s">
        <v>47</v>
      </c>
      <c r="D341" s="11">
        <f t="shared" si="25"/>
        <v>0</v>
      </c>
      <c r="E341" s="77"/>
    </row>
    <row r="342" spans="1:5" ht="28.5">
      <c r="A342" s="107"/>
      <c r="B342" s="8" t="s">
        <v>494</v>
      </c>
      <c r="C342" s="183" t="s">
        <v>47</v>
      </c>
      <c r="D342" s="11">
        <f t="shared" si="25"/>
        <v>0</v>
      </c>
      <c r="E342" s="77"/>
    </row>
    <row r="343" spans="1:5" ht="42.75">
      <c r="A343" s="107"/>
      <c r="B343" s="8" t="s">
        <v>495</v>
      </c>
      <c r="C343" s="183" t="s">
        <v>47</v>
      </c>
      <c r="D343" s="11">
        <f t="shared" si="25"/>
        <v>0</v>
      </c>
      <c r="E343" s="77"/>
    </row>
    <row r="344" spans="1:5" ht="29.25" thickBot="1">
      <c r="A344" s="107"/>
      <c r="B344" s="12" t="s">
        <v>496</v>
      </c>
      <c r="C344" s="178" t="s">
        <v>47</v>
      </c>
      <c r="D344" s="13">
        <f t="shared" si="25"/>
        <v>0</v>
      </c>
      <c r="E344" s="78"/>
    </row>
    <row r="345" spans="1:5" ht="15.75" hidden="1" thickBot="1">
      <c r="A345" s="108"/>
      <c r="B345" s="104" t="s">
        <v>325</v>
      </c>
      <c r="C345" s="105"/>
      <c r="D345" s="34">
        <f>AVERAGE(D340:D344)</f>
        <v>0</v>
      </c>
      <c r="E345" s="75"/>
    </row>
    <row r="346" spans="1:5" ht="71.25">
      <c r="A346" s="106" t="s">
        <v>327</v>
      </c>
      <c r="B346" s="9" t="s">
        <v>497</v>
      </c>
      <c r="C346" s="180" t="s">
        <v>47</v>
      </c>
      <c r="D346" s="23">
        <f t="shared" ref="D346:D359" si="26">IF(C346="Listo",100,IF(C346="En proceso",50,IF(C346="Pendiente",0," ")))</f>
        <v>0</v>
      </c>
      <c r="E346" s="76"/>
    </row>
    <row r="347" spans="1:5" ht="42.75">
      <c r="A347" s="107"/>
      <c r="B347" s="8" t="s">
        <v>498</v>
      </c>
      <c r="C347" s="183" t="s">
        <v>47</v>
      </c>
      <c r="D347" s="11">
        <f t="shared" si="26"/>
        <v>0</v>
      </c>
      <c r="E347" s="77"/>
    </row>
    <row r="348" spans="1:5" ht="28.5">
      <c r="A348" s="107"/>
      <c r="B348" s="58" t="s">
        <v>499</v>
      </c>
      <c r="C348" s="183" t="s">
        <v>47</v>
      </c>
      <c r="D348" s="11">
        <f t="shared" si="26"/>
        <v>0</v>
      </c>
      <c r="E348" s="77"/>
    </row>
    <row r="349" spans="1:5" ht="28.5">
      <c r="A349" s="107"/>
      <c r="B349" s="8" t="s">
        <v>500</v>
      </c>
      <c r="C349" s="183" t="s">
        <v>47</v>
      </c>
      <c r="D349" s="11">
        <f t="shared" si="26"/>
        <v>0</v>
      </c>
      <c r="E349" s="77"/>
    </row>
    <row r="350" spans="1:5" ht="42.75">
      <c r="A350" s="107"/>
      <c r="B350" s="8" t="s">
        <v>501</v>
      </c>
      <c r="C350" s="183" t="s">
        <v>47</v>
      </c>
      <c r="D350" s="11">
        <f t="shared" si="26"/>
        <v>0</v>
      </c>
      <c r="E350" s="77"/>
    </row>
    <row r="351" spans="1:5" ht="28.5">
      <c r="A351" s="107"/>
      <c r="B351" s="8" t="s">
        <v>502</v>
      </c>
      <c r="C351" s="183" t="s">
        <v>47</v>
      </c>
      <c r="D351" s="11">
        <f t="shared" si="26"/>
        <v>0</v>
      </c>
      <c r="E351" s="77"/>
    </row>
    <row r="352" spans="1:5" ht="28.5">
      <c r="A352" s="107"/>
      <c r="B352" s="12" t="s">
        <v>503</v>
      </c>
      <c r="C352" s="183" t="s">
        <v>47</v>
      </c>
      <c r="D352" s="11">
        <f t="shared" si="26"/>
        <v>0</v>
      </c>
      <c r="E352" s="78"/>
    </row>
    <row r="353" spans="1:5" ht="71.25">
      <c r="A353" s="107"/>
      <c r="B353" s="12" t="s">
        <v>504</v>
      </c>
      <c r="C353" s="183" t="s">
        <v>47</v>
      </c>
      <c r="D353" s="11">
        <f t="shared" si="26"/>
        <v>0</v>
      </c>
      <c r="E353" s="78"/>
    </row>
    <row r="354" spans="1:5" ht="57">
      <c r="A354" s="107"/>
      <c r="B354" s="12" t="s">
        <v>505</v>
      </c>
      <c r="C354" s="183" t="s">
        <v>47</v>
      </c>
      <c r="D354" s="11">
        <f t="shared" si="26"/>
        <v>0</v>
      </c>
      <c r="E354" s="78"/>
    </row>
    <row r="355" spans="1:5" ht="41.25" customHeight="1">
      <c r="A355" s="107"/>
      <c r="B355" s="12" t="s">
        <v>506</v>
      </c>
      <c r="C355" s="183" t="s">
        <v>47</v>
      </c>
      <c r="D355" s="11">
        <f t="shared" si="26"/>
        <v>0</v>
      </c>
      <c r="E355" s="78"/>
    </row>
    <row r="356" spans="1:5" ht="41.25" customHeight="1">
      <c r="A356" s="107"/>
      <c r="B356" s="12" t="s">
        <v>507</v>
      </c>
      <c r="C356" s="183" t="s">
        <v>47</v>
      </c>
      <c r="D356" s="11">
        <f t="shared" si="26"/>
        <v>0</v>
      </c>
      <c r="E356" s="78"/>
    </row>
    <row r="357" spans="1:5" ht="41.25" customHeight="1">
      <c r="A357" s="107"/>
      <c r="B357" s="12" t="s">
        <v>508</v>
      </c>
      <c r="C357" s="183" t="s">
        <v>47</v>
      </c>
      <c r="D357" s="11">
        <f t="shared" si="26"/>
        <v>0</v>
      </c>
      <c r="E357" s="78"/>
    </row>
    <row r="358" spans="1:5" ht="47.25" customHeight="1">
      <c r="A358" s="107"/>
      <c r="B358" s="12" t="s">
        <v>509</v>
      </c>
      <c r="C358" s="183" t="s">
        <v>47</v>
      </c>
      <c r="D358" s="11">
        <f t="shared" si="26"/>
        <v>0</v>
      </c>
      <c r="E358" s="78"/>
    </row>
    <row r="359" spans="1:5" ht="66" customHeight="1" thickBot="1">
      <c r="A359" s="107"/>
      <c r="B359" s="12" t="s">
        <v>510</v>
      </c>
      <c r="C359" s="178" t="s">
        <v>47</v>
      </c>
      <c r="D359" s="13">
        <f t="shared" si="26"/>
        <v>0</v>
      </c>
      <c r="E359" s="78"/>
    </row>
    <row r="360" spans="1:5" ht="15.75" hidden="1" thickBot="1">
      <c r="A360" s="108"/>
      <c r="B360" s="104" t="s">
        <v>328</v>
      </c>
      <c r="C360" s="105"/>
      <c r="D360" s="34">
        <f>AVERAGE(D346:D359)</f>
        <v>0</v>
      </c>
      <c r="E360" s="33"/>
    </row>
    <row r="361" spans="1:5" ht="28.5" customHeight="1" thickBot="1">
      <c r="A361" s="106" t="s">
        <v>329</v>
      </c>
      <c r="B361" s="135"/>
      <c r="C361" s="135"/>
      <c r="D361" s="135"/>
      <c r="E361" s="136"/>
    </row>
    <row r="362" spans="1:5" ht="15.75" hidden="1" thickBot="1">
      <c r="A362" s="108"/>
      <c r="B362" s="70" t="s">
        <v>330</v>
      </c>
      <c r="C362" s="70"/>
      <c r="D362" s="44">
        <f>+AVERAGE(D373,D375)</f>
        <v>0</v>
      </c>
      <c r="E362" s="45"/>
    </row>
    <row r="363" spans="1:5" ht="28.5">
      <c r="A363" s="106" t="s">
        <v>331</v>
      </c>
      <c r="B363" s="9" t="s">
        <v>511</v>
      </c>
      <c r="C363" s="180" t="s">
        <v>47</v>
      </c>
      <c r="D363" s="23">
        <f t="shared" ref="D363:D372" si="27">IF(C363="Listo",100,IF(C363="En proceso",50,IF(C363="Pendiente",0," ")))</f>
        <v>0</v>
      </c>
      <c r="E363" s="76"/>
    </row>
    <row r="364" spans="1:5" ht="42.75">
      <c r="A364" s="107"/>
      <c r="B364" s="8" t="s">
        <v>512</v>
      </c>
      <c r="C364" s="183" t="s">
        <v>47</v>
      </c>
      <c r="D364" s="11">
        <f t="shared" si="27"/>
        <v>0</v>
      </c>
      <c r="E364" s="77"/>
    </row>
    <row r="365" spans="1:5" ht="28.5">
      <c r="A365" s="107"/>
      <c r="B365" s="8" t="s">
        <v>513</v>
      </c>
      <c r="C365" s="183" t="s">
        <v>47</v>
      </c>
      <c r="D365" s="11">
        <f t="shared" si="27"/>
        <v>0</v>
      </c>
      <c r="E365" s="77"/>
    </row>
    <row r="366" spans="1:5" ht="28.5">
      <c r="A366" s="107"/>
      <c r="B366" s="8" t="s">
        <v>514</v>
      </c>
      <c r="C366" s="183" t="s">
        <v>47</v>
      </c>
      <c r="D366" s="11">
        <f t="shared" si="27"/>
        <v>0</v>
      </c>
      <c r="E366" s="77"/>
    </row>
    <row r="367" spans="1:5" ht="42.75">
      <c r="A367" s="107"/>
      <c r="B367" s="8" t="s">
        <v>515</v>
      </c>
      <c r="C367" s="183" t="s">
        <v>47</v>
      </c>
      <c r="D367" s="11">
        <f t="shared" si="27"/>
        <v>0</v>
      </c>
      <c r="E367" s="77"/>
    </row>
    <row r="368" spans="1:5" ht="42.75">
      <c r="A368" s="107"/>
      <c r="B368" s="8" t="s">
        <v>516</v>
      </c>
      <c r="C368" s="183" t="s">
        <v>47</v>
      </c>
      <c r="D368" s="11">
        <f t="shared" si="27"/>
        <v>0</v>
      </c>
      <c r="E368" s="77"/>
    </row>
    <row r="369" spans="1:5" ht="42.75">
      <c r="A369" s="107"/>
      <c r="B369" s="12" t="s">
        <v>517</v>
      </c>
      <c r="C369" s="183" t="s">
        <v>47</v>
      </c>
      <c r="D369" s="11">
        <f t="shared" si="27"/>
        <v>0</v>
      </c>
      <c r="E369" s="78"/>
    </row>
    <row r="370" spans="1:5" ht="42.75">
      <c r="A370" s="107"/>
      <c r="B370" s="12" t="s">
        <v>518</v>
      </c>
      <c r="C370" s="183" t="s">
        <v>47</v>
      </c>
      <c r="D370" s="11">
        <f t="shared" si="27"/>
        <v>0</v>
      </c>
      <c r="E370" s="78"/>
    </row>
    <row r="371" spans="1:5" ht="28.5">
      <c r="A371" s="107"/>
      <c r="B371" s="12" t="s">
        <v>519</v>
      </c>
      <c r="C371" s="183" t="s">
        <v>47</v>
      </c>
      <c r="D371" s="11">
        <f t="shared" si="27"/>
        <v>0</v>
      </c>
      <c r="E371" s="78"/>
    </row>
    <row r="372" spans="1:5" ht="114.75" thickBot="1">
      <c r="A372" s="107"/>
      <c r="B372" s="12" t="s">
        <v>520</v>
      </c>
      <c r="C372" s="178" t="s">
        <v>47</v>
      </c>
      <c r="D372" s="13">
        <f t="shared" si="27"/>
        <v>0</v>
      </c>
      <c r="E372" s="78"/>
    </row>
    <row r="373" spans="1:5" ht="15.75" hidden="1" thickBot="1">
      <c r="A373" s="108"/>
      <c r="B373" s="104" t="s">
        <v>334</v>
      </c>
      <c r="C373" s="105"/>
      <c r="D373" s="34">
        <f>AVERAGE(D363:D372)</f>
        <v>0</v>
      </c>
      <c r="E373" s="75"/>
    </row>
    <row r="374" spans="1:5" ht="65.25" customHeight="1" thickBot="1">
      <c r="A374" s="106" t="s">
        <v>332</v>
      </c>
      <c r="B374" s="22" t="s">
        <v>521</v>
      </c>
      <c r="C374" s="185" t="s">
        <v>47</v>
      </c>
      <c r="D374" s="23">
        <f t="shared" ref="D374" si="28">IF(C374="Listo",100,IF(C374="En proceso",50,IF(C374="Pendiente",0," ")))</f>
        <v>0</v>
      </c>
      <c r="E374" s="74"/>
    </row>
    <row r="375" spans="1:5" ht="15.75" hidden="1" thickBot="1">
      <c r="A375" s="108"/>
      <c r="B375" s="104" t="s">
        <v>333</v>
      </c>
      <c r="C375" s="105"/>
      <c r="D375" s="34">
        <f>AVERAGE(D374:D374)</f>
        <v>0</v>
      </c>
      <c r="E375" s="33"/>
    </row>
    <row r="376" spans="1:5" ht="30" customHeight="1" thickBot="1">
      <c r="A376" s="106" t="s">
        <v>335</v>
      </c>
      <c r="B376" s="135"/>
      <c r="C376" s="135"/>
      <c r="D376" s="135"/>
      <c r="E376" s="136"/>
    </row>
    <row r="377" spans="1:5" ht="15.75" hidden="1" thickBot="1">
      <c r="A377" s="108"/>
      <c r="B377" s="70" t="s">
        <v>336</v>
      </c>
      <c r="C377" s="70"/>
      <c r="D377" s="44">
        <f>+AVERAGE(D379,D389,D399,D408,D416)</f>
        <v>0</v>
      </c>
      <c r="E377" s="45"/>
    </row>
    <row r="378" spans="1:5" ht="79.5" customHeight="1" thickBot="1">
      <c r="A378" s="106" t="s">
        <v>337</v>
      </c>
      <c r="B378" s="22" t="s">
        <v>522</v>
      </c>
      <c r="C378" s="185" t="s">
        <v>47</v>
      </c>
      <c r="D378" s="23">
        <f t="shared" ref="D378" si="29">IF(C378="Listo",100,IF(C378="En proceso",50,IF(C378="Pendiente",0," ")))</f>
        <v>0</v>
      </c>
      <c r="E378" s="74"/>
    </row>
    <row r="379" spans="1:5" ht="15.75" hidden="1" thickBot="1">
      <c r="A379" s="108"/>
      <c r="B379" s="104" t="s">
        <v>338</v>
      </c>
      <c r="C379" s="105"/>
      <c r="D379" s="34">
        <f>AVERAGE(D378:D378)</f>
        <v>0</v>
      </c>
      <c r="E379" s="75"/>
    </row>
    <row r="380" spans="1:5" ht="63.75" customHeight="1">
      <c r="A380" s="106" t="s">
        <v>339</v>
      </c>
      <c r="B380" s="9" t="s">
        <v>523</v>
      </c>
      <c r="C380" s="180" t="s">
        <v>47</v>
      </c>
      <c r="D380" s="23">
        <f t="shared" ref="D380:D388" si="30">IF(C380="Listo",100,IF(C380="En proceso",50,IF(C380="Pendiente",0," ")))</f>
        <v>0</v>
      </c>
      <c r="E380" s="76"/>
    </row>
    <row r="381" spans="1:5" ht="57">
      <c r="A381" s="107"/>
      <c r="B381" s="8" t="s">
        <v>524</v>
      </c>
      <c r="C381" s="183" t="s">
        <v>47</v>
      </c>
      <c r="D381" s="11">
        <f t="shared" si="30"/>
        <v>0</v>
      </c>
      <c r="E381" s="77"/>
    </row>
    <row r="382" spans="1:5" ht="42.75">
      <c r="A382" s="107"/>
      <c r="B382" s="8" t="s">
        <v>525</v>
      </c>
      <c r="C382" s="183" t="s">
        <v>47</v>
      </c>
      <c r="D382" s="11">
        <f t="shared" si="30"/>
        <v>0</v>
      </c>
      <c r="E382" s="77"/>
    </row>
    <row r="383" spans="1:5" ht="57">
      <c r="A383" s="107"/>
      <c r="B383" s="8" t="s">
        <v>526</v>
      </c>
      <c r="C383" s="183" t="s">
        <v>47</v>
      </c>
      <c r="D383" s="11">
        <f t="shared" si="30"/>
        <v>0</v>
      </c>
      <c r="E383" s="77"/>
    </row>
    <row r="384" spans="1:5" ht="57">
      <c r="A384" s="107"/>
      <c r="B384" s="8" t="s">
        <v>527</v>
      </c>
      <c r="C384" s="183" t="s">
        <v>47</v>
      </c>
      <c r="D384" s="11">
        <f t="shared" si="30"/>
        <v>0</v>
      </c>
      <c r="E384" s="77"/>
    </row>
    <row r="385" spans="1:5" ht="42.75">
      <c r="A385" s="107"/>
      <c r="B385" s="8" t="s">
        <v>528</v>
      </c>
      <c r="C385" s="183" t="s">
        <v>47</v>
      </c>
      <c r="D385" s="11">
        <f t="shared" si="30"/>
        <v>0</v>
      </c>
      <c r="E385" s="77"/>
    </row>
    <row r="386" spans="1:5" ht="57">
      <c r="A386" s="107"/>
      <c r="B386" s="8" t="s">
        <v>529</v>
      </c>
      <c r="C386" s="183" t="s">
        <v>47</v>
      </c>
      <c r="D386" s="11">
        <f t="shared" si="30"/>
        <v>0</v>
      </c>
      <c r="E386" s="78"/>
    </row>
    <row r="387" spans="1:5" ht="28.5">
      <c r="A387" s="107"/>
      <c r="B387" s="12" t="s">
        <v>530</v>
      </c>
      <c r="C387" s="183" t="s">
        <v>47</v>
      </c>
      <c r="D387" s="11">
        <f t="shared" si="30"/>
        <v>0</v>
      </c>
      <c r="E387" s="78"/>
    </row>
    <row r="388" spans="1:5" ht="100.5" thickBot="1">
      <c r="A388" s="107"/>
      <c r="B388" s="12" t="s">
        <v>531</v>
      </c>
      <c r="C388" s="178" t="s">
        <v>47</v>
      </c>
      <c r="D388" s="13">
        <f t="shared" si="30"/>
        <v>0</v>
      </c>
      <c r="E388" s="78"/>
    </row>
    <row r="389" spans="1:5" ht="15.75" hidden="1" thickBot="1">
      <c r="A389" s="108"/>
      <c r="B389" s="104" t="s">
        <v>340</v>
      </c>
      <c r="C389" s="105"/>
      <c r="D389" s="34">
        <f>AVERAGE(D380:D388)</f>
        <v>0</v>
      </c>
      <c r="E389" s="75"/>
    </row>
    <row r="390" spans="1:5" ht="42.75">
      <c r="A390" s="106" t="s">
        <v>341</v>
      </c>
      <c r="B390" s="9" t="s">
        <v>532</v>
      </c>
      <c r="C390" s="180" t="s">
        <v>47</v>
      </c>
      <c r="D390" s="23">
        <f t="shared" ref="D390:D398" si="31">IF(C390="Listo",100,IF(C390="En proceso",50,IF(C390="Pendiente",0," ")))</f>
        <v>0</v>
      </c>
      <c r="E390" s="76"/>
    </row>
    <row r="391" spans="1:5" ht="93" customHeight="1">
      <c r="A391" s="107"/>
      <c r="B391" s="8" t="s">
        <v>533</v>
      </c>
      <c r="C391" s="183" t="s">
        <v>47</v>
      </c>
      <c r="D391" s="11">
        <f t="shared" si="31"/>
        <v>0</v>
      </c>
      <c r="E391" s="77"/>
    </row>
    <row r="392" spans="1:5" ht="57">
      <c r="A392" s="107"/>
      <c r="B392" s="8" t="s">
        <v>534</v>
      </c>
      <c r="C392" s="183" t="s">
        <v>47</v>
      </c>
      <c r="D392" s="11">
        <f t="shared" si="31"/>
        <v>0</v>
      </c>
      <c r="E392" s="77"/>
    </row>
    <row r="393" spans="1:5" ht="42.75">
      <c r="A393" s="107"/>
      <c r="B393" s="8" t="s">
        <v>535</v>
      </c>
      <c r="C393" s="183" t="s">
        <v>47</v>
      </c>
      <c r="D393" s="11">
        <f t="shared" si="31"/>
        <v>0</v>
      </c>
      <c r="E393" s="77"/>
    </row>
    <row r="394" spans="1:5" ht="28.5">
      <c r="A394" s="107"/>
      <c r="B394" s="8" t="s">
        <v>536</v>
      </c>
      <c r="C394" s="183" t="s">
        <v>47</v>
      </c>
      <c r="D394" s="11">
        <f t="shared" si="31"/>
        <v>0</v>
      </c>
      <c r="E394" s="77"/>
    </row>
    <row r="395" spans="1:5" ht="42.75">
      <c r="A395" s="107"/>
      <c r="B395" s="8" t="s">
        <v>537</v>
      </c>
      <c r="C395" s="183" t="s">
        <v>47</v>
      </c>
      <c r="D395" s="11">
        <f t="shared" si="31"/>
        <v>0</v>
      </c>
      <c r="E395" s="77"/>
    </row>
    <row r="396" spans="1:5" ht="28.5">
      <c r="A396" s="107"/>
      <c r="B396" s="12" t="s">
        <v>538</v>
      </c>
      <c r="C396" s="183" t="s">
        <v>47</v>
      </c>
      <c r="D396" s="11">
        <f t="shared" si="31"/>
        <v>0</v>
      </c>
      <c r="E396" s="78"/>
    </row>
    <row r="397" spans="1:5" ht="42.75">
      <c r="A397" s="107"/>
      <c r="B397" s="12" t="s">
        <v>539</v>
      </c>
      <c r="C397" s="183" t="s">
        <v>47</v>
      </c>
      <c r="D397" s="11">
        <f t="shared" si="31"/>
        <v>0</v>
      </c>
      <c r="E397" s="78"/>
    </row>
    <row r="398" spans="1:5" ht="29.25" thickBot="1">
      <c r="A398" s="107"/>
      <c r="B398" s="12" t="s">
        <v>540</v>
      </c>
      <c r="C398" s="178" t="s">
        <v>47</v>
      </c>
      <c r="D398" s="13">
        <f t="shared" si="31"/>
        <v>0</v>
      </c>
      <c r="E398" s="78"/>
    </row>
    <row r="399" spans="1:5" ht="15.75" hidden="1" thickBot="1">
      <c r="A399" s="108"/>
      <c r="B399" s="104" t="s">
        <v>342</v>
      </c>
      <c r="C399" s="105"/>
      <c r="D399" s="34">
        <f>AVERAGE(D390:D398)</f>
        <v>0</v>
      </c>
      <c r="E399" s="75"/>
    </row>
    <row r="400" spans="1:5" ht="213.75">
      <c r="A400" s="106" t="s">
        <v>343</v>
      </c>
      <c r="B400" s="9" t="s">
        <v>541</v>
      </c>
      <c r="C400" s="180" t="s">
        <v>47</v>
      </c>
      <c r="D400" s="23">
        <f t="shared" ref="D400:D407" si="32">IF(C400="Listo",100,IF(C400="En proceso",50,IF(C400="Pendiente",0," ")))</f>
        <v>0</v>
      </c>
      <c r="E400" s="76"/>
    </row>
    <row r="401" spans="1:5" ht="57">
      <c r="A401" s="107"/>
      <c r="B401" s="8" t="s">
        <v>542</v>
      </c>
      <c r="C401" s="183" t="s">
        <v>47</v>
      </c>
      <c r="D401" s="11">
        <f t="shared" si="32"/>
        <v>0</v>
      </c>
      <c r="E401" s="77"/>
    </row>
    <row r="402" spans="1:5" ht="71.25">
      <c r="A402" s="107"/>
      <c r="B402" s="8" t="s">
        <v>543</v>
      </c>
      <c r="C402" s="183" t="s">
        <v>47</v>
      </c>
      <c r="D402" s="11">
        <f t="shared" si="32"/>
        <v>0</v>
      </c>
      <c r="E402" s="77"/>
    </row>
    <row r="403" spans="1:5" ht="57">
      <c r="A403" s="107"/>
      <c r="B403" s="8" t="s">
        <v>544</v>
      </c>
      <c r="C403" s="183" t="s">
        <v>47</v>
      </c>
      <c r="D403" s="11">
        <f t="shared" si="32"/>
        <v>0</v>
      </c>
      <c r="E403" s="77"/>
    </row>
    <row r="404" spans="1:5" ht="28.5">
      <c r="A404" s="107"/>
      <c r="B404" s="8" t="s">
        <v>545</v>
      </c>
      <c r="C404" s="183" t="s">
        <v>47</v>
      </c>
      <c r="D404" s="11">
        <f t="shared" si="32"/>
        <v>0</v>
      </c>
      <c r="E404" s="77"/>
    </row>
    <row r="405" spans="1:5" ht="57">
      <c r="A405" s="107"/>
      <c r="B405" s="8" t="s">
        <v>546</v>
      </c>
      <c r="C405" s="183" t="s">
        <v>47</v>
      </c>
      <c r="D405" s="11">
        <f t="shared" si="32"/>
        <v>0</v>
      </c>
      <c r="E405" s="77"/>
    </row>
    <row r="406" spans="1:5" ht="199.5">
      <c r="A406" s="107"/>
      <c r="B406" s="12" t="s">
        <v>548</v>
      </c>
      <c r="C406" s="183" t="s">
        <v>47</v>
      </c>
      <c r="D406" s="11">
        <f t="shared" si="32"/>
        <v>0</v>
      </c>
      <c r="E406" s="78"/>
    </row>
    <row r="407" spans="1:5" ht="29.25" thickBot="1">
      <c r="A407" s="107"/>
      <c r="B407" s="12" t="s">
        <v>547</v>
      </c>
      <c r="C407" s="178" t="s">
        <v>47</v>
      </c>
      <c r="D407" s="13">
        <f t="shared" si="32"/>
        <v>0</v>
      </c>
      <c r="E407" s="78"/>
    </row>
    <row r="408" spans="1:5" ht="15.75" hidden="1" thickBot="1">
      <c r="A408" s="108"/>
      <c r="B408" s="104" t="s">
        <v>345</v>
      </c>
      <c r="C408" s="105"/>
      <c r="D408" s="34">
        <f>AVERAGE(D400:D407)</f>
        <v>0</v>
      </c>
      <c r="E408" s="75"/>
    </row>
    <row r="409" spans="1:5" ht="85.5">
      <c r="A409" s="106" t="s">
        <v>344</v>
      </c>
      <c r="B409" s="9" t="s">
        <v>549</v>
      </c>
      <c r="C409" s="180" t="s">
        <v>47</v>
      </c>
      <c r="D409" s="23">
        <f t="shared" ref="D409:D415" si="33">IF(C409="Listo",100,IF(C409="En proceso",50,IF(C409="Pendiente",0," ")))</f>
        <v>0</v>
      </c>
      <c r="E409" s="76"/>
    </row>
    <row r="410" spans="1:5" ht="57">
      <c r="A410" s="107"/>
      <c r="B410" s="8" t="s">
        <v>550</v>
      </c>
      <c r="C410" s="183" t="s">
        <v>47</v>
      </c>
      <c r="D410" s="11">
        <f t="shared" si="33"/>
        <v>0</v>
      </c>
      <c r="E410" s="77"/>
    </row>
    <row r="411" spans="1:5" ht="57">
      <c r="A411" s="107"/>
      <c r="B411" s="8" t="s">
        <v>551</v>
      </c>
      <c r="C411" s="183" t="s">
        <v>47</v>
      </c>
      <c r="D411" s="11">
        <f t="shared" si="33"/>
        <v>0</v>
      </c>
      <c r="E411" s="77"/>
    </row>
    <row r="412" spans="1:5" ht="42.75">
      <c r="A412" s="107"/>
      <c r="B412" s="8" t="s">
        <v>552</v>
      </c>
      <c r="C412" s="183" t="s">
        <v>47</v>
      </c>
      <c r="D412" s="11">
        <f t="shared" si="33"/>
        <v>0</v>
      </c>
      <c r="E412" s="77"/>
    </row>
    <row r="413" spans="1:5" ht="57">
      <c r="A413" s="107"/>
      <c r="B413" s="8" t="s">
        <v>553</v>
      </c>
      <c r="C413" s="183" t="s">
        <v>47</v>
      </c>
      <c r="D413" s="11">
        <f t="shared" si="33"/>
        <v>0</v>
      </c>
      <c r="E413" s="77"/>
    </row>
    <row r="414" spans="1:5" ht="57">
      <c r="A414" s="107"/>
      <c r="B414" s="8" t="s">
        <v>554</v>
      </c>
      <c r="C414" s="183" t="s">
        <v>47</v>
      </c>
      <c r="D414" s="11">
        <f t="shared" si="33"/>
        <v>0</v>
      </c>
      <c r="E414" s="77"/>
    </row>
    <row r="415" spans="1:5" ht="86.25" thickBot="1">
      <c r="A415" s="107"/>
      <c r="B415" s="12" t="s">
        <v>555</v>
      </c>
      <c r="C415" s="178" t="s">
        <v>47</v>
      </c>
      <c r="D415" s="13">
        <f t="shared" si="33"/>
        <v>0</v>
      </c>
      <c r="E415" s="78"/>
    </row>
    <row r="416" spans="1:5" ht="15.75" hidden="1" thickBot="1">
      <c r="A416" s="108"/>
      <c r="B416" s="104" t="s">
        <v>346</v>
      </c>
      <c r="C416" s="105"/>
      <c r="D416" s="34">
        <f>AVERAGE(D409:D415)</f>
        <v>0</v>
      </c>
      <c r="E416" s="33"/>
    </row>
    <row r="417" spans="1:5" ht="15.75" hidden="1" thickBot="1">
      <c r="A417" s="131" t="s">
        <v>79</v>
      </c>
      <c r="B417" s="132"/>
      <c r="C417" s="132"/>
      <c r="D417" s="17">
        <f>AVERAGE(D187,D209,D218,D220,D232,D345,D360,D362,D377)</f>
        <v>0</v>
      </c>
      <c r="E417" s="26"/>
    </row>
    <row r="418" spans="1:5" ht="15.75" thickBot="1">
      <c r="A418" s="128" t="s">
        <v>27</v>
      </c>
      <c r="B418" s="129"/>
      <c r="C418" s="129"/>
      <c r="D418" s="129"/>
      <c r="E418" s="130"/>
    </row>
    <row r="419" spans="1:5" ht="15.75" customHeight="1" thickBot="1">
      <c r="A419" s="133" t="s">
        <v>28</v>
      </c>
      <c r="B419" s="120"/>
      <c r="C419" s="120"/>
      <c r="D419" s="120"/>
      <c r="E419" s="121"/>
    </row>
    <row r="420" spans="1:5" ht="15.75" hidden="1" thickBot="1">
      <c r="A420" s="134"/>
      <c r="B420" s="129" t="s">
        <v>80</v>
      </c>
      <c r="C420" s="129"/>
      <c r="D420" s="34">
        <f>AVERAGE(D428,D437)</f>
        <v>0</v>
      </c>
      <c r="E420" s="33"/>
    </row>
    <row r="421" spans="1:5" ht="28.5">
      <c r="A421" s="113"/>
      <c r="B421" s="9" t="s">
        <v>29</v>
      </c>
      <c r="C421" s="180" t="s">
        <v>47</v>
      </c>
      <c r="D421" s="16">
        <f t="shared" ref="D421:D436" si="34">IF(C421="Listo",100,IF(C421="En proceso",50,IF(C421="Pendiente",0," ")))</f>
        <v>0</v>
      </c>
      <c r="E421" s="76"/>
    </row>
    <row r="422" spans="1:5" ht="42.75">
      <c r="A422" s="114"/>
      <c r="B422" s="8" t="s">
        <v>30</v>
      </c>
      <c r="C422" s="183" t="s">
        <v>47</v>
      </c>
      <c r="D422" s="11">
        <f t="shared" si="34"/>
        <v>0</v>
      </c>
      <c r="E422" s="77"/>
    </row>
    <row r="423" spans="1:5" ht="28.5">
      <c r="A423" s="114"/>
      <c r="B423" s="8" t="s">
        <v>31</v>
      </c>
      <c r="C423" s="183" t="s">
        <v>47</v>
      </c>
      <c r="D423" s="11">
        <f t="shared" si="34"/>
        <v>0</v>
      </c>
      <c r="E423" s="77"/>
    </row>
    <row r="424" spans="1:5" ht="28.5">
      <c r="A424" s="114"/>
      <c r="B424" s="8" t="s">
        <v>32</v>
      </c>
      <c r="C424" s="183" t="s">
        <v>47</v>
      </c>
      <c r="D424" s="11">
        <f t="shared" si="34"/>
        <v>0</v>
      </c>
      <c r="E424" s="77"/>
    </row>
    <row r="425" spans="1:5" ht="28.5">
      <c r="A425" s="114"/>
      <c r="B425" s="8" t="s">
        <v>233</v>
      </c>
      <c r="C425" s="183" t="s">
        <v>47</v>
      </c>
      <c r="D425" s="11">
        <f t="shared" si="34"/>
        <v>0</v>
      </c>
      <c r="E425" s="77"/>
    </row>
    <row r="426" spans="1:5" ht="28.5">
      <c r="A426" s="114"/>
      <c r="B426" s="12" t="s">
        <v>234</v>
      </c>
      <c r="C426" s="183" t="s">
        <v>47</v>
      </c>
      <c r="D426" s="11">
        <f t="shared" si="34"/>
        <v>0</v>
      </c>
      <c r="E426" s="77"/>
    </row>
    <row r="427" spans="1:5" ht="29.25" thickBot="1">
      <c r="A427" s="114"/>
      <c r="B427" s="8" t="s">
        <v>235</v>
      </c>
      <c r="C427" s="178" t="s">
        <v>47</v>
      </c>
      <c r="D427" s="13">
        <f t="shared" si="34"/>
        <v>0</v>
      </c>
      <c r="E427" s="78"/>
    </row>
    <row r="428" spans="1:5" ht="15.75" hidden="1" thickBot="1">
      <c r="A428" s="103"/>
      <c r="B428" s="104" t="s">
        <v>81</v>
      </c>
      <c r="C428" s="105"/>
      <c r="D428" s="34">
        <f>AVERAGE(D421:D427)</f>
        <v>0</v>
      </c>
      <c r="E428" s="75"/>
    </row>
    <row r="429" spans="1:5" ht="81" customHeight="1">
      <c r="A429" s="101" t="s">
        <v>244</v>
      </c>
      <c r="B429" s="60" t="s">
        <v>236</v>
      </c>
      <c r="C429" s="185" t="s">
        <v>47</v>
      </c>
      <c r="D429" s="23">
        <f t="shared" si="34"/>
        <v>0</v>
      </c>
      <c r="E429" s="76"/>
    </row>
    <row r="430" spans="1:5" ht="57">
      <c r="A430" s="102"/>
      <c r="B430" s="8" t="s">
        <v>237</v>
      </c>
      <c r="C430" s="183" t="s">
        <v>47</v>
      </c>
      <c r="D430" s="11">
        <f t="shared" si="34"/>
        <v>0</v>
      </c>
      <c r="E430" s="82"/>
    </row>
    <row r="431" spans="1:5" ht="28.5">
      <c r="A431" s="102"/>
      <c r="B431" s="8" t="s">
        <v>238</v>
      </c>
      <c r="C431" s="183" t="s">
        <v>47</v>
      </c>
      <c r="D431" s="11">
        <f t="shared" si="34"/>
        <v>0</v>
      </c>
      <c r="E431" s="77"/>
    </row>
    <row r="432" spans="1:5" ht="42.75">
      <c r="A432" s="102"/>
      <c r="B432" s="8" t="s">
        <v>239</v>
      </c>
      <c r="C432" s="183" t="s">
        <v>47</v>
      </c>
      <c r="D432" s="11">
        <f t="shared" si="34"/>
        <v>0</v>
      </c>
      <c r="E432" s="77"/>
    </row>
    <row r="433" spans="1:5" ht="57">
      <c r="A433" s="102"/>
      <c r="B433" s="8" t="s">
        <v>240</v>
      </c>
      <c r="C433" s="183" t="s">
        <v>47</v>
      </c>
      <c r="D433" s="11">
        <f t="shared" si="34"/>
        <v>0</v>
      </c>
      <c r="E433" s="77"/>
    </row>
    <row r="434" spans="1:5" ht="42.75">
      <c r="A434" s="102"/>
      <c r="B434" s="8" t="s">
        <v>241</v>
      </c>
      <c r="C434" s="183" t="s">
        <v>47</v>
      </c>
      <c r="D434" s="11">
        <f t="shared" si="34"/>
        <v>0</v>
      </c>
      <c r="E434" s="78"/>
    </row>
    <row r="435" spans="1:5" ht="28.5">
      <c r="A435" s="102"/>
      <c r="B435" s="8" t="s">
        <v>242</v>
      </c>
      <c r="C435" s="183" t="s">
        <v>47</v>
      </c>
      <c r="D435" s="11">
        <f t="shared" si="34"/>
        <v>0</v>
      </c>
      <c r="E435" s="78"/>
    </row>
    <row r="436" spans="1:5" ht="43.5" thickBot="1">
      <c r="A436" s="102"/>
      <c r="B436" s="8" t="s">
        <v>243</v>
      </c>
      <c r="C436" s="178" t="s">
        <v>47</v>
      </c>
      <c r="D436" s="13">
        <f t="shared" si="34"/>
        <v>0</v>
      </c>
      <c r="E436" s="78"/>
    </row>
    <row r="437" spans="1:5" ht="22.5" hidden="1" customHeight="1" thickBot="1">
      <c r="A437" s="103"/>
      <c r="B437" s="152" t="s">
        <v>82</v>
      </c>
      <c r="C437" s="167"/>
      <c r="D437" s="34">
        <f>AVERAGE(D429:D436)</f>
        <v>0</v>
      </c>
      <c r="E437" s="33"/>
    </row>
    <row r="438" spans="1:5" ht="29.25" customHeight="1" thickBot="1">
      <c r="A438" s="101" t="s">
        <v>33</v>
      </c>
      <c r="B438" s="120"/>
      <c r="C438" s="120"/>
      <c r="D438" s="120"/>
      <c r="E438" s="121"/>
    </row>
    <row r="439" spans="1:5" ht="29.25" hidden="1" customHeight="1" thickBot="1">
      <c r="A439" s="103"/>
      <c r="B439" s="129" t="s">
        <v>83</v>
      </c>
      <c r="C439" s="129"/>
      <c r="D439" s="34">
        <f>AVERAGE(D443,D452)</f>
        <v>0</v>
      </c>
      <c r="E439" s="33"/>
    </row>
    <row r="440" spans="1:5" ht="57.75" thickBot="1">
      <c r="A440" s="113" t="s">
        <v>34</v>
      </c>
      <c r="B440" s="9" t="s">
        <v>224</v>
      </c>
      <c r="C440" s="180" t="s">
        <v>47</v>
      </c>
      <c r="D440" s="23">
        <f>IF(C440="Listo",100,IF(C440="En proceso",50,IF(C440="Pendiente",0," ")))</f>
        <v>0</v>
      </c>
      <c r="E440" s="76"/>
    </row>
    <row r="441" spans="1:5" ht="57.75" thickBot="1">
      <c r="A441" s="114"/>
      <c r="B441" s="9" t="s">
        <v>225</v>
      </c>
      <c r="C441" s="183" t="s">
        <v>47</v>
      </c>
      <c r="D441" s="11">
        <f t="shared" ref="D441:D467" si="35">IF(C441="Listo",100,IF(C441="En proceso",50,IF(C441="Pendiente",0," ")))</f>
        <v>0</v>
      </c>
      <c r="E441" s="77"/>
    </row>
    <row r="442" spans="1:5" ht="57.75" thickBot="1">
      <c r="A442" s="114"/>
      <c r="B442" s="9" t="s">
        <v>226</v>
      </c>
      <c r="C442" s="183" t="s">
        <v>47</v>
      </c>
      <c r="D442" s="11">
        <f t="shared" si="35"/>
        <v>0</v>
      </c>
      <c r="E442" s="77"/>
    </row>
    <row r="443" spans="1:5" ht="15.75" hidden="1" thickBot="1">
      <c r="A443" s="103"/>
      <c r="B443" s="104" t="s">
        <v>84</v>
      </c>
      <c r="C443" s="105"/>
      <c r="D443" s="34">
        <f>AVERAGE(D440:D442)</f>
        <v>0</v>
      </c>
      <c r="E443" s="75"/>
    </row>
    <row r="444" spans="1:5" ht="114">
      <c r="A444" s="113" t="s">
        <v>35</v>
      </c>
      <c r="B444" s="47" t="s">
        <v>227</v>
      </c>
      <c r="C444" s="180" t="s">
        <v>47</v>
      </c>
      <c r="D444" s="23">
        <f t="shared" si="35"/>
        <v>0</v>
      </c>
      <c r="E444" s="76"/>
    </row>
    <row r="445" spans="1:5" ht="28.5">
      <c r="A445" s="114"/>
      <c r="B445" s="8" t="s">
        <v>36</v>
      </c>
      <c r="C445" s="183" t="s">
        <v>47</v>
      </c>
      <c r="D445" s="11">
        <f t="shared" si="35"/>
        <v>0</v>
      </c>
      <c r="E445" s="77"/>
    </row>
    <row r="446" spans="1:5" ht="42.75">
      <c r="A446" s="114"/>
      <c r="B446" s="8" t="s">
        <v>228</v>
      </c>
      <c r="C446" s="183" t="s">
        <v>47</v>
      </c>
      <c r="D446" s="11">
        <f t="shared" si="35"/>
        <v>0</v>
      </c>
      <c r="E446" s="77"/>
    </row>
    <row r="447" spans="1:5" ht="42.75">
      <c r="A447" s="102"/>
      <c r="B447" s="8" t="s">
        <v>229</v>
      </c>
      <c r="C447" s="183" t="s">
        <v>47</v>
      </c>
      <c r="D447" s="11">
        <f t="shared" si="35"/>
        <v>0</v>
      </c>
      <c r="E447" s="83"/>
    </row>
    <row r="448" spans="1:5" ht="42.75">
      <c r="A448" s="102"/>
      <c r="B448" s="8" t="s">
        <v>37</v>
      </c>
      <c r="C448" s="178" t="s">
        <v>47</v>
      </c>
      <c r="D448" s="13">
        <f t="shared" si="35"/>
        <v>0</v>
      </c>
      <c r="E448" s="83"/>
    </row>
    <row r="449" spans="1:5" ht="42.75">
      <c r="A449" s="102"/>
      <c r="B449" s="8" t="s">
        <v>230</v>
      </c>
      <c r="C449" s="178" t="s">
        <v>47</v>
      </c>
      <c r="D449" s="13">
        <f t="shared" si="35"/>
        <v>0</v>
      </c>
      <c r="E449" s="83"/>
    </row>
    <row r="450" spans="1:5" ht="42.75">
      <c r="A450" s="102"/>
      <c r="B450" s="8" t="s">
        <v>231</v>
      </c>
      <c r="C450" s="178" t="s">
        <v>47</v>
      </c>
      <c r="D450" s="13">
        <f t="shared" si="35"/>
        <v>0</v>
      </c>
      <c r="E450" s="83"/>
    </row>
    <row r="451" spans="1:5" ht="43.5" thickBot="1">
      <c r="A451" s="102"/>
      <c r="B451" s="8" t="s">
        <v>232</v>
      </c>
      <c r="C451" s="178" t="s">
        <v>47</v>
      </c>
      <c r="D451" s="13">
        <f t="shared" si="35"/>
        <v>0</v>
      </c>
      <c r="E451" s="83"/>
    </row>
    <row r="452" spans="1:5" ht="15.75" hidden="1" thickBot="1">
      <c r="A452" s="103"/>
      <c r="B452" s="152" t="s">
        <v>85</v>
      </c>
      <c r="C452" s="167"/>
      <c r="D452" s="34">
        <f>AVERAGE(D444:D451)</f>
        <v>0</v>
      </c>
      <c r="E452" s="45"/>
    </row>
    <row r="453" spans="1:5" ht="15.75" thickBot="1">
      <c r="A453" s="172" t="s">
        <v>38</v>
      </c>
      <c r="B453" s="135"/>
      <c r="C453" s="135"/>
      <c r="D453" s="135"/>
      <c r="E453" s="136"/>
    </row>
    <row r="454" spans="1:5" ht="15.75" hidden="1" thickBot="1">
      <c r="A454" s="173"/>
      <c r="B454" s="122" t="s">
        <v>86</v>
      </c>
      <c r="C454" s="122"/>
      <c r="D454" s="61">
        <f>+AVERAGE(D455,D464,D468)</f>
        <v>0</v>
      </c>
      <c r="E454" s="62"/>
    </row>
    <row r="455" spans="1:5" ht="43.5" thickBot="1">
      <c r="A455" s="63" t="s">
        <v>207</v>
      </c>
      <c r="B455" s="29" t="s">
        <v>208</v>
      </c>
      <c r="C455" s="177" t="s">
        <v>47</v>
      </c>
      <c r="D455" s="19">
        <f t="shared" ref="D455" si="36">IF(C455="Listo",100,IF(C455="En proceso",50,IF(C455="Pendiente",0," ")))</f>
        <v>0</v>
      </c>
      <c r="E455" s="73"/>
    </row>
    <row r="456" spans="1:5" ht="28.5">
      <c r="A456" s="102" t="s">
        <v>209</v>
      </c>
      <c r="B456" s="21" t="s">
        <v>210</v>
      </c>
      <c r="C456" s="184" t="s">
        <v>47</v>
      </c>
      <c r="D456" s="14">
        <f t="shared" si="35"/>
        <v>0</v>
      </c>
      <c r="E456" s="82"/>
    </row>
    <row r="457" spans="1:5" ht="57">
      <c r="A457" s="102"/>
      <c r="B457" s="8" t="s">
        <v>211</v>
      </c>
      <c r="C457" s="183" t="s">
        <v>47</v>
      </c>
      <c r="D457" s="11">
        <f t="shared" si="35"/>
        <v>0</v>
      </c>
      <c r="E457" s="77"/>
    </row>
    <row r="458" spans="1:5" ht="242.25">
      <c r="A458" s="102"/>
      <c r="B458" s="5" t="s">
        <v>212</v>
      </c>
      <c r="C458" s="183" t="s">
        <v>47</v>
      </c>
      <c r="D458" s="11">
        <f t="shared" si="35"/>
        <v>0</v>
      </c>
      <c r="E458" s="77"/>
    </row>
    <row r="459" spans="1:5" ht="28.5">
      <c r="A459" s="102"/>
      <c r="B459" s="5" t="s">
        <v>213</v>
      </c>
      <c r="C459" s="183" t="s">
        <v>47</v>
      </c>
      <c r="D459" s="11">
        <f t="shared" si="35"/>
        <v>0</v>
      </c>
      <c r="E459" s="77"/>
    </row>
    <row r="460" spans="1:5" ht="42.75">
      <c r="A460" s="102"/>
      <c r="B460" s="5" t="s">
        <v>214</v>
      </c>
      <c r="C460" s="183" t="s">
        <v>47</v>
      </c>
      <c r="D460" s="11">
        <f t="shared" si="35"/>
        <v>0</v>
      </c>
      <c r="E460" s="77"/>
    </row>
    <row r="461" spans="1:5" ht="57">
      <c r="A461" s="102"/>
      <c r="B461" s="5" t="s">
        <v>215</v>
      </c>
      <c r="C461" s="183" t="s">
        <v>47</v>
      </c>
      <c r="D461" s="11">
        <f t="shared" si="35"/>
        <v>0</v>
      </c>
      <c r="E461" s="77"/>
    </row>
    <row r="462" spans="1:5" ht="28.5">
      <c r="A462" s="102"/>
      <c r="B462" s="5" t="s">
        <v>216</v>
      </c>
      <c r="C462" s="183" t="s">
        <v>47</v>
      </c>
      <c r="D462" s="11">
        <f t="shared" si="35"/>
        <v>0</v>
      </c>
      <c r="E462" s="77"/>
    </row>
    <row r="463" spans="1:5" ht="42.75">
      <c r="A463" s="102"/>
      <c r="B463" s="5" t="s">
        <v>217</v>
      </c>
      <c r="C463" s="183" t="s">
        <v>47</v>
      </c>
      <c r="D463" s="11">
        <f t="shared" si="35"/>
        <v>0</v>
      </c>
      <c r="E463" s="77"/>
    </row>
    <row r="464" spans="1:5" ht="15.75" hidden="1" thickBot="1">
      <c r="A464" s="102"/>
      <c r="B464" s="181" t="s">
        <v>223</v>
      </c>
      <c r="C464" s="182"/>
      <c r="D464" s="34">
        <f>AVERAGE(D456:D463)</f>
        <v>0</v>
      </c>
      <c r="E464" s="75"/>
    </row>
    <row r="465" spans="1:5" ht="42.75">
      <c r="A465" s="102" t="s">
        <v>218</v>
      </c>
      <c r="B465" s="5" t="s">
        <v>219</v>
      </c>
      <c r="C465" s="183" t="s">
        <v>47</v>
      </c>
      <c r="D465" s="11">
        <f t="shared" si="35"/>
        <v>0</v>
      </c>
      <c r="E465" s="77"/>
    </row>
    <row r="466" spans="1:5" ht="57">
      <c r="A466" s="102"/>
      <c r="B466" s="5" t="s">
        <v>220</v>
      </c>
      <c r="C466" s="183" t="s">
        <v>47</v>
      </c>
      <c r="D466" s="11">
        <f t="shared" si="35"/>
        <v>0</v>
      </c>
      <c r="E466" s="77"/>
    </row>
    <row r="467" spans="1:5" ht="43.5" thickBot="1">
      <c r="A467" s="102"/>
      <c r="B467" s="24" t="s">
        <v>221</v>
      </c>
      <c r="C467" s="178" t="s">
        <v>47</v>
      </c>
      <c r="D467" s="13">
        <f t="shared" si="35"/>
        <v>0</v>
      </c>
      <c r="E467" s="78"/>
    </row>
    <row r="468" spans="1:5" ht="15.75" hidden="1" thickBot="1">
      <c r="A468" s="102"/>
      <c r="B468" s="104" t="s">
        <v>222</v>
      </c>
      <c r="C468" s="105"/>
      <c r="D468" s="34">
        <f>AVERAGE(D465:D467)</f>
        <v>0</v>
      </c>
      <c r="E468" s="33"/>
    </row>
    <row r="469" spans="1:5" ht="15.75" hidden="1" thickBot="1">
      <c r="A469" s="111" t="s">
        <v>87</v>
      </c>
      <c r="B469" s="112"/>
      <c r="C469" s="112"/>
      <c r="D469" s="17">
        <f>AVERAGE(D420,D439,D454)</f>
        <v>0</v>
      </c>
      <c r="E469" s="18"/>
    </row>
    <row r="470" spans="1:5" ht="15.75" thickBot="1">
      <c r="A470" s="128" t="s">
        <v>39</v>
      </c>
      <c r="B470" s="129"/>
      <c r="C470" s="129"/>
      <c r="D470" s="129"/>
      <c r="E470" s="130"/>
    </row>
    <row r="471" spans="1:5" ht="42.75">
      <c r="A471" s="113" t="s">
        <v>192</v>
      </c>
      <c r="B471" s="9" t="s">
        <v>193</v>
      </c>
      <c r="C471" s="180" t="s">
        <v>47</v>
      </c>
      <c r="D471" s="23">
        <f t="shared" ref="D471:D478" si="37">IF(C471="Listo",100,IF(C471="En proceso",50,IF(C471="Pendiente",0," ")))</f>
        <v>0</v>
      </c>
      <c r="E471" s="76"/>
    </row>
    <row r="472" spans="1:5" ht="128.25">
      <c r="A472" s="114"/>
      <c r="B472" s="5" t="s">
        <v>194</v>
      </c>
      <c r="C472" s="179" t="s">
        <v>47</v>
      </c>
      <c r="D472" s="11">
        <f t="shared" si="37"/>
        <v>0</v>
      </c>
      <c r="E472" s="85"/>
    </row>
    <row r="473" spans="1:5" ht="28.5">
      <c r="A473" s="114"/>
      <c r="B473" s="30" t="s">
        <v>40</v>
      </c>
      <c r="C473" s="179" t="s">
        <v>47</v>
      </c>
      <c r="D473" s="11">
        <f t="shared" si="37"/>
        <v>0</v>
      </c>
      <c r="E473" s="85"/>
    </row>
    <row r="474" spans="1:5" ht="28.5">
      <c r="A474" s="114"/>
      <c r="B474" s="30" t="s">
        <v>195</v>
      </c>
      <c r="C474" s="179" t="s">
        <v>47</v>
      </c>
      <c r="D474" s="11">
        <f t="shared" si="37"/>
        <v>0</v>
      </c>
      <c r="E474" s="85"/>
    </row>
    <row r="475" spans="1:5" ht="42.75">
      <c r="A475" s="114"/>
      <c r="B475" s="5" t="s">
        <v>196</v>
      </c>
      <c r="C475" s="179" t="s">
        <v>47</v>
      </c>
      <c r="D475" s="11">
        <f t="shared" si="37"/>
        <v>0</v>
      </c>
      <c r="E475" s="85"/>
    </row>
    <row r="476" spans="1:5" ht="71.25">
      <c r="A476" s="114"/>
      <c r="B476" s="24" t="s">
        <v>41</v>
      </c>
      <c r="C476" s="178" t="s">
        <v>47</v>
      </c>
      <c r="D476" s="14">
        <f t="shared" si="37"/>
        <v>0</v>
      </c>
      <c r="E476" s="78"/>
    </row>
    <row r="477" spans="1:5" ht="15.75" hidden="1" thickBot="1">
      <c r="A477" s="103"/>
      <c r="B477" s="104" t="s">
        <v>197</v>
      </c>
      <c r="C477" s="105"/>
      <c r="D477" s="34">
        <f>AVERAGE(D471:D476)</f>
        <v>0</v>
      </c>
      <c r="E477" s="75"/>
    </row>
    <row r="478" spans="1:5" ht="29.25" thickBot="1">
      <c r="A478" s="102" t="s">
        <v>198</v>
      </c>
      <c r="B478" s="35" t="s">
        <v>199</v>
      </c>
      <c r="C478" s="176" t="s">
        <v>47</v>
      </c>
      <c r="D478" s="25">
        <f t="shared" si="37"/>
        <v>0</v>
      </c>
      <c r="E478" s="86"/>
    </row>
    <row r="479" spans="1:5" ht="101.25" customHeight="1" thickBot="1">
      <c r="A479" s="102"/>
      <c r="B479" s="5" t="s">
        <v>203</v>
      </c>
      <c r="C479" s="177" t="s">
        <v>47</v>
      </c>
      <c r="D479" s="11"/>
      <c r="E479" s="87"/>
    </row>
    <row r="480" spans="1:5" ht="15.75" hidden="1" thickBot="1">
      <c r="A480" s="103"/>
      <c r="B480" s="152" t="s">
        <v>88</v>
      </c>
      <c r="C480" s="167"/>
      <c r="D480" s="44">
        <f>AVERAGE(D478:D479)</f>
        <v>0</v>
      </c>
      <c r="E480" s="75"/>
    </row>
    <row r="481" spans="1:5" ht="57.75" thickBot="1">
      <c r="A481" s="106" t="s">
        <v>200</v>
      </c>
      <c r="B481" s="57" t="s">
        <v>201</v>
      </c>
      <c r="C481" s="177" t="s">
        <v>47</v>
      </c>
      <c r="D481" s="19">
        <f t="shared" ref="D481:D484" si="38">IF(C481="Listo",100,IF(C481="En proceso",50,IF(C481="Pendiente",0," ")))</f>
        <v>0</v>
      </c>
      <c r="E481" s="73"/>
    </row>
    <row r="482" spans="1:5" ht="43.5" thickBot="1">
      <c r="A482" s="107"/>
      <c r="B482" s="5" t="s">
        <v>202</v>
      </c>
      <c r="C482" s="177" t="s">
        <v>47</v>
      </c>
      <c r="D482" s="19">
        <f t="shared" si="38"/>
        <v>0</v>
      </c>
      <c r="E482" s="87"/>
    </row>
    <row r="483" spans="1:5" ht="129" thickBot="1">
      <c r="A483" s="107"/>
      <c r="B483" s="5" t="s">
        <v>204</v>
      </c>
      <c r="C483" s="177" t="s">
        <v>47</v>
      </c>
      <c r="D483" s="19">
        <f t="shared" si="38"/>
        <v>0</v>
      </c>
      <c r="E483" s="87"/>
    </row>
    <row r="484" spans="1:5" ht="74.25" customHeight="1" thickBot="1">
      <c r="A484" s="107"/>
      <c r="B484" s="5" t="s">
        <v>205</v>
      </c>
      <c r="C484" s="177" t="s">
        <v>47</v>
      </c>
      <c r="D484" s="19">
        <f t="shared" si="38"/>
        <v>0</v>
      </c>
      <c r="E484" s="87"/>
    </row>
    <row r="485" spans="1:5" ht="15.75" hidden="1" thickBot="1">
      <c r="A485" s="108"/>
      <c r="B485" s="109" t="s">
        <v>206</v>
      </c>
      <c r="C485" s="110"/>
      <c r="D485" s="39">
        <f>AVERAGE(D481:D484)</f>
        <v>0</v>
      </c>
      <c r="E485" s="40"/>
    </row>
    <row r="486" spans="1:5" s="27" customFormat="1" ht="15.75" hidden="1" thickBot="1">
      <c r="A486" s="131" t="s">
        <v>89</v>
      </c>
      <c r="B486" s="132"/>
      <c r="C486" s="132"/>
      <c r="D486" s="32">
        <f>AVERAGE(D477,D480,D485)</f>
        <v>0</v>
      </c>
      <c r="E486" s="10"/>
    </row>
    <row r="487" spans="1:5" ht="15.75" hidden="1" thickBot="1">
      <c r="A487" s="99" t="s">
        <v>304</v>
      </c>
      <c r="B487" s="100"/>
      <c r="C487" s="100"/>
      <c r="D487" s="64">
        <f>+AVERAGE(D21,D52,D88,D180,D417,D469,D486)</f>
        <v>0</v>
      </c>
      <c r="E487" s="65"/>
    </row>
    <row r="488" spans="1:5" ht="15" thickBot="1">
      <c r="A488" s="66"/>
      <c r="B488" s="27"/>
      <c r="C488" s="27"/>
      <c r="D488" s="27"/>
      <c r="E488" s="28"/>
    </row>
  </sheetData>
  <sheetProtection algorithmName="SHA-512" hashValue="wjF+qrIVdivgRzctuk0d6pT1kEfGPQwO7TnuN2uJHHie588G9VTCUjsdWwNwWGB7e3DwwtdM+mW9Gu64DyHmmA==" saltValue="tK+KqKNo0fikBEbptv682Q==" spinCount="100000" sheet="1" objects="1" scenarios="1"/>
  <mergeCells count="164">
    <mergeCell ref="B389:C389"/>
    <mergeCell ref="B379:C379"/>
    <mergeCell ref="B375:C375"/>
    <mergeCell ref="B373:C373"/>
    <mergeCell ref="B360:C360"/>
    <mergeCell ref="A221:A223"/>
    <mergeCell ref="A224:A230"/>
    <mergeCell ref="A374:A375"/>
    <mergeCell ref="A378:A379"/>
    <mergeCell ref="A486:C486"/>
    <mergeCell ref="A470:E470"/>
    <mergeCell ref="B480:C480"/>
    <mergeCell ref="B468:C468"/>
    <mergeCell ref="B454:C454"/>
    <mergeCell ref="B416:C416"/>
    <mergeCell ref="B408:C408"/>
    <mergeCell ref="B399:C399"/>
    <mergeCell ref="A453:A454"/>
    <mergeCell ref="A429:A437"/>
    <mergeCell ref="B437:C437"/>
    <mergeCell ref="A438:A439"/>
    <mergeCell ref="B439:C439"/>
    <mergeCell ref="A440:A443"/>
    <mergeCell ref="B443:C443"/>
    <mergeCell ref="A444:A452"/>
    <mergeCell ref="B452:C452"/>
    <mergeCell ref="B419:E419"/>
    <mergeCell ref="B438:E438"/>
    <mergeCell ref="B453:E453"/>
    <mergeCell ref="A120:A124"/>
    <mergeCell ref="B124:C124"/>
    <mergeCell ref="A125:A126"/>
    <mergeCell ref="A170:A173"/>
    <mergeCell ref="A181:E181"/>
    <mergeCell ref="A164:A165"/>
    <mergeCell ref="B165:C165"/>
    <mergeCell ref="A166:A169"/>
    <mergeCell ref="B169:C169"/>
    <mergeCell ref="B126:C126"/>
    <mergeCell ref="A127:A133"/>
    <mergeCell ref="B133:C133"/>
    <mergeCell ref="A134:A145"/>
    <mergeCell ref="B145:C145"/>
    <mergeCell ref="B173:C173"/>
    <mergeCell ref="A174:A179"/>
    <mergeCell ref="B179:C179"/>
    <mergeCell ref="A180:C180"/>
    <mergeCell ref="B163:C163"/>
    <mergeCell ref="A146:A163"/>
    <mergeCell ref="B125:E125"/>
    <mergeCell ref="B164:E164"/>
    <mergeCell ref="A114:A119"/>
    <mergeCell ref="B119:C119"/>
    <mergeCell ref="A82:A87"/>
    <mergeCell ref="B87:C87"/>
    <mergeCell ref="B95:C95"/>
    <mergeCell ref="A92:A95"/>
    <mergeCell ref="A96:A98"/>
    <mergeCell ref="B98:C98"/>
    <mergeCell ref="A99:A100"/>
    <mergeCell ref="B100:C100"/>
    <mergeCell ref="A101:A102"/>
    <mergeCell ref="A90:A91"/>
    <mergeCell ref="A109:A113"/>
    <mergeCell ref="B113:C113"/>
    <mergeCell ref="A19:A20"/>
    <mergeCell ref="A21:C21"/>
    <mergeCell ref="A22:E22"/>
    <mergeCell ref="B12:C12"/>
    <mergeCell ref="B18:C18"/>
    <mergeCell ref="B20:C20"/>
    <mergeCell ref="A53:E53"/>
    <mergeCell ref="A23:A31"/>
    <mergeCell ref="B31:C31"/>
    <mergeCell ref="A34:A40"/>
    <mergeCell ref="B49:C49"/>
    <mergeCell ref="A52:C52"/>
    <mergeCell ref="B40:C40"/>
    <mergeCell ref="A32:A33"/>
    <mergeCell ref="A45:A46"/>
    <mergeCell ref="A47:A48"/>
    <mergeCell ref="A41:A44"/>
    <mergeCell ref="B44:C44"/>
    <mergeCell ref="B45:E45"/>
    <mergeCell ref="E3:E4"/>
    <mergeCell ref="A5:E5"/>
    <mergeCell ref="A1:E2"/>
    <mergeCell ref="A3:A4"/>
    <mergeCell ref="B3:B4"/>
    <mergeCell ref="C3:C4"/>
    <mergeCell ref="D3:D4"/>
    <mergeCell ref="A9:A12"/>
    <mergeCell ref="A13:A18"/>
    <mergeCell ref="B8:C8"/>
    <mergeCell ref="A6:A8"/>
    <mergeCell ref="A182:A187"/>
    <mergeCell ref="B187:C187"/>
    <mergeCell ref="A418:E418"/>
    <mergeCell ref="A188:A209"/>
    <mergeCell ref="B209:C209"/>
    <mergeCell ref="A417:C417"/>
    <mergeCell ref="A419:A420"/>
    <mergeCell ref="B420:C420"/>
    <mergeCell ref="A421:A428"/>
    <mergeCell ref="B428:C428"/>
    <mergeCell ref="A313:A339"/>
    <mergeCell ref="B339:C339"/>
    <mergeCell ref="A219:A220"/>
    <mergeCell ref="A231:A232"/>
    <mergeCell ref="A361:A362"/>
    <mergeCell ref="A376:A377"/>
    <mergeCell ref="A380:A389"/>
    <mergeCell ref="A390:A399"/>
    <mergeCell ref="A346:A360"/>
    <mergeCell ref="A363:A373"/>
    <mergeCell ref="B219:E219"/>
    <mergeCell ref="B231:E231"/>
    <mergeCell ref="B361:E361"/>
    <mergeCell ref="B376:E376"/>
    <mergeCell ref="A54:A55"/>
    <mergeCell ref="A61:A64"/>
    <mergeCell ref="A57:A60"/>
    <mergeCell ref="A65:A66"/>
    <mergeCell ref="A67:A75"/>
    <mergeCell ref="A76:A81"/>
    <mergeCell ref="B91:C91"/>
    <mergeCell ref="B102:C102"/>
    <mergeCell ref="A103:A108"/>
    <mergeCell ref="B108:C108"/>
    <mergeCell ref="B66:C66"/>
    <mergeCell ref="B75:C75"/>
    <mergeCell ref="B55:C55"/>
    <mergeCell ref="B60:C60"/>
    <mergeCell ref="B64:C64"/>
    <mergeCell ref="B54:E54"/>
    <mergeCell ref="B65:E65"/>
    <mergeCell ref="B90:E90"/>
    <mergeCell ref="A89:E89"/>
    <mergeCell ref="B81:C81"/>
    <mergeCell ref="A88:C88"/>
    <mergeCell ref="A487:C487"/>
    <mergeCell ref="A210:A218"/>
    <mergeCell ref="B218:C218"/>
    <mergeCell ref="B223:C223"/>
    <mergeCell ref="A233:A273"/>
    <mergeCell ref="B273:C273"/>
    <mergeCell ref="A340:A345"/>
    <mergeCell ref="B345:C345"/>
    <mergeCell ref="B230:C230"/>
    <mergeCell ref="A274:A307"/>
    <mergeCell ref="B307:C307"/>
    <mergeCell ref="A308:A312"/>
    <mergeCell ref="B312:C312"/>
    <mergeCell ref="A478:A480"/>
    <mergeCell ref="A481:A485"/>
    <mergeCell ref="B485:C485"/>
    <mergeCell ref="B464:C464"/>
    <mergeCell ref="A456:A464"/>
    <mergeCell ref="A465:A468"/>
    <mergeCell ref="A469:C469"/>
    <mergeCell ref="A471:A477"/>
    <mergeCell ref="B477:C477"/>
    <mergeCell ref="A400:A408"/>
    <mergeCell ref="A409:A416"/>
  </mergeCells>
  <conditionalFormatting sqref="C6:C7 C23:C30 C92 C114:C118 C471:C476 C455:C463 C465:C467 C444:C451 C134:C144 C188:C208 C221:C222 C224:C229 C233:C272 C274:C306 C308:C311 C340:C344 C374 C378 C380:C388 C400:C407 C182:C186 C421:C427">
    <cfRule type="containsText" dxfId="110" priority="166" operator="containsText" text="Listo">
      <formula>NOT(ISERROR(SEARCH("Listo",C6)))</formula>
    </cfRule>
    <cfRule type="containsText" dxfId="109" priority="167" operator="containsText" text="En proceso">
      <formula>NOT(ISERROR(SEARCH("En proceso",C6)))</formula>
    </cfRule>
    <cfRule type="containsText" dxfId="108" priority="168" operator="containsText" text="Pendiente">
      <formula>NOT(ISERROR(SEARCH("Pendiente",C6)))</formula>
    </cfRule>
  </conditionalFormatting>
  <conditionalFormatting sqref="C9">
    <cfRule type="containsText" dxfId="107" priority="163" operator="containsText" text="Listo">
      <formula>NOT(ISERROR(SEARCH("Listo",C9)))</formula>
    </cfRule>
    <cfRule type="containsText" dxfId="106" priority="164" operator="containsText" text="En proceso">
      <formula>NOT(ISERROR(SEARCH("En proceso",C9)))</formula>
    </cfRule>
    <cfRule type="containsText" dxfId="105" priority="165" operator="containsText" text="Pendiente">
      <formula>NOT(ISERROR(SEARCH("Pendiente",C9)))</formula>
    </cfRule>
  </conditionalFormatting>
  <conditionalFormatting sqref="C10">
    <cfRule type="containsText" dxfId="104" priority="160" operator="containsText" text="Listo">
      <formula>NOT(ISERROR(SEARCH("Listo",C10)))</formula>
    </cfRule>
    <cfRule type="containsText" dxfId="103" priority="161" operator="containsText" text="En proceso">
      <formula>NOT(ISERROR(SEARCH("En proceso",C10)))</formula>
    </cfRule>
    <cfRule type="containsText" dxfId="102" priority="162" operator="containsText" text="Pendiente">
      <formula>NOT(ISERROR(SEARCH("Pendiente",C10)))</formula>
    </cfRule>
  </conditionalFormatting>
  <conditionalFormatting sqref="C11">
    <cfRule type="containsText" dxfId="101" priority="157" operator="containsText" text="Listo">
      <formula>NOT(ISERROR(SEARCH("Listo",C11)))</formula>
    </cfRule>
    <cfRule type="containsText" dxfId="100" priority="158" operator="containsText" text="En proceso">
      <formula>NOT(ISERROR(SEARCH("En proceso",C11)))</formula>
    </cfRule>
    <cfRule type="containsText" dxfId="99" priority="159" operator="containsText" text="Pendiente">
      <formula>NOT(ISERROR(SEARCH("Pendiente",C11)))</formula>
    </cfRule>
  </conditionalFormatting>
  <conditionalFormatting sqref="C13">
    <cfRule type="containsText" dxfId="98" priority="154" operator="containsText" text="Listo">
      <formula>NOT(ISERROR(SEARCH("Listo",C13)))</formula>
    </cfRule>
    <cfRule type="containsText" dxfId="97" priority="155" operator="containsText" text="En proceso">
      <formula>NOT(ISERROR(SEARCH("En proceso",C13)))</formula>
    </cfRule>
    <cfRule type="containsText" dxfId="96" priority="156" operator="containsText" text="Pendiente">
      <formula>NOT(ISERROR(SEARCH("Pendiente",C13)))</formula>
    </cfRule>
  </conditionalFormatting>
  <conditionalFormatting sqref="C14">
    <cfRule type="containsText" dxfId="95" priority="151" operator="containsText" text="Listo">
      <formula>NOT(ISERROR(SEARCH("Listo",C14)))</formula>
    </cfRule>
    <cfRule type="containsText" dxfId="94" priority="152" operator="containsText" text="En proceso">
      <formula>NOT(ISERROR(SEARCH("En proceso",C14)))</formula>
    </cfRule>
    <cfRule type="containsText" dxfId="93" priority="153" operator="containsText" text="Pendiente">
      <formula>NOT(ISERROR(SEARCH("Pendiente",C14)))</formula>
    </cfRule>
  </conditionalFormatting>
  <conditionalFormatting sqref="C15">
    <cfRule type="containsText" dxfId="92" priority="148" operator="containsText" text="Listo">
      <formula>NOT(ISERROR(SEARCH("Listo",C15)))</formula>
    </cfRule>
    <cfRule type="containsText" dxfId="91" priority="149" operator="containsText" text="En proceso">
      <formula>NOT(ISERROR(SEARCH("En proceso",C15)))</formula>
    </cfRule>
    <cfRule type="containsText" dxfId="90" priority="150" operator="containsText" text="Pendiente">
      <formula>NOT(ISERROR(SEARCH("Pendiente",C15)))</formula>
    </cfRule>
  </conditionalFormatting>
  <conditionalFormatting sqref="C16:C17">
    <cfRule type="containsText" dxfId="89" priority="145" operator="containsText" text="Listo">
      <formula>NOT(ISERROR(SEARCH("Listo",C16)))</formula>
    </cfRule>
    <cfRule type="containsText" dxfId="88" priority="146" operator="containsText" text="En proceso">
      <formula>NOT(ISERROR(SEARCH("En proceso",C16)))</formula>
    </cfRule>
    <cfRule type="containsText" dxfId="87" priority="147" operator="containsText" text="Pendiente">
      <formula>NOT(ISERROR(SEARCH("Pendiente",C16)))</formula>
    </cfRule>
  </conditionalFormatting>
  <conditionalFormatting sqref="C19">
    <cfRule type="containsText" dxfId="86" priority="142" operator="containsText" text="Listo">
      <formula>NOT(ISERROR(SEARCH("Listo",C19)))</formula>
    </cfRule>
    <cfRule type="containsText" dxfId="85" priority="143" operator="containsText" text="En proceso">
      <formula>NOT(ISERROR(SEARCH("En proceso",C19)))</formula>
    </cfRule>
    <cfRule type="containsText" dxfId="84" priority="144" operator="containsText" text="Pendiente">
      <formula>NOT(ISERROR(SEARCH("Pendiente",C19)))</formula>
    </cfRule>
  </conditionalFormatting>
  <conditionalFormatting sqref="C170:C172 C174:C178 C166:C168">
    <cfRule type="containsText" dxfId="83" priority="94" operator="containsText" text="Listo">
      <formula>NOT(ISERROR(SEARCH("Listo",C166)))</formula>
    </cfRule>
    <cfRule type="containsText" dxfId="82" priority="95" operator="containsText" text="En proceso">
      <formula>NOT(ISERROR(SEARCH("En proceso",C166)))</formula>
    </cfRule>
    <cfRule type="containsText" dxfId="81" priority="96" operator="containsText" text="Pendiente">
      <formula>NOT(ISERROR(SEARCH("Pendiente",C166)))</formula>
    </cfRule>
  </conditionalFormatting>
  <conditionalFormatting sqref="C429:C436">
    <cfRule type="containsText" dxfId="80" priority="88" operator="containsText" text="Listo">
      <formula>NOT(ISERROR(SEARCH("Listo",C429)))</formula>
    </cfRule>
    <cfRule type="containsText" dxfId="79" priority="89" operator="containsText" text="En proceso">
      <formula>NOT(ISERROR(SEARCH("En proceso",C429)))</formula>
    </cfRule>
    <cfRule type="containsText" dxfId="78" priority="90" operator="containsText" text="Pendiente">
      <formula>NOT(ISERROR(SEARCH("Pendiente",C429)))</formula>
    </cfRule>
  </conditionalFormatting>
  <conditionalFormatting sqref="C440:C442">
    <cfRule type="containsText" dxfId="77" priority="85" operator="containsText" text="Listo">
      <formula>NOT(ISERROR(SEARCH("Listo",C440)))</formula>
    </cfRule>
    <cfRule type="containsText" dxfId="76" priority="86" operator="containsText" text="En proceso">
      <formula>NOT(ISERROR(SEARCH("En proceso",C440)))</formula>
    </cfRule>
    <cfRule type="containsText" dxfId="75" priority="87" operator="containsText" text="Pendiente">
      <formula>NOT(ISERROR(SEARCH("Pendiente",C440)))</formula>
    </cfRule>
  </conditionalFormatting>
  <conditionalFormatting sqref="C478:C479">
    <cfRule type="containsText" dxfId="74" priority="82" operator="containsText" text="Listo">
      <formula>NOT(ISERROR(SEARCH("Listo",C478)))</formula>
    </cfRule>
    <cfRule type="containsText" dxfId="73" priority="83" operator="containsText" text="En proceso">
      <formula>NOT(ISERROR(SEARCH("En proceso",C478)))</formula>
    </cfRule>
    <cfRule type="containsText" dxfId="72" priority="84" operator="containsText" text="Pendiente">
      <formula>NOT(ISERROR(SEARCH("Pendiente",C478)))</formula>
    </cfRule>
  </conditionalFormatting>
  <conditionalFormatting sqref="C34:C39 C47:C48">
    <cfRule type="containsText" dxfId="71" priority="118" operator="containsText" text="Listo">
      <formula>NOT(ISERROR(SEARCH("Listo",C34)))</formula>
    </cfRule>
    <cfRule type="containsText" dxfId="70" priority="119" operator="containsText" text="En proceso">
      <formula>NOT(ISERROR(SEARCH("En proceso",C34)))</formula>
    </cfRule>
    <cfRule type="containsText" dxfId="69" priority="120" operator="containsText" text="Pendiente">
      <formula>NOT(ISERROR(SEARCH("Pendiente",C34)))</formula>
    </cfRule>
  </conditionalFormatting>
  <conditionalFormatting sqref="C61:C63 C76:C80 C67:C74">
    <cfRule type="containsText" dxfId="68" priority="112" operator="containsText" text="Listo">
      <formula>NOT(ISERROR(SEARCH("Listo",C61)))</formula>
    </cfRule>
    <cfRule type="containsText" dxfId="67" priority="113" operator="containsText" text="En proceso">
      <formula>NOT(ISERROR(SEARCH("En proceso",C61)))</formula>
    </cfRule>
    <cfRule type="containsText" dxfId="66" priority="114" operator="containsText" text="Pendiente">
      <formula>NOT(ISERROR(SEARCH("Pendiente",C61)))</formula>
    </cfRule>
  </conditionalFormatting>
  <conditionalFormatting sqref="C56">
    <cfRule type="containsText" dxfId="65" priority="109" operator="containsText" text="Listo">
      <formula>NOT(ISERROR(SEARCH("Listo",C56)))</formula>
    </cfRule>
    <cfRule type="containsText" dxfId="64" priority="110" operator="containsText" text="En proceso">
      <formula>NOT(ISERROR(SEARCH("En proceso",C56)))</formula>
    </cfRule>
    <cfRule type="containsText" dxfId="63" priority="111" operator="containsText" text="Pendiente">
      <formula>NOT(ISERROR(SEARCH("Pendiente",C56)))</formula>
    </cfRule>
  </conditionalFormatting>
  <conditionalFormatting sqref="C57:C59">
    <cfRule type="containsText" dxfId="62" priority="106" operator="containsText" text="Listo">
      <formula>NOT(ISERROR(SEARCH("Listo",C57)))</formula>
    </cfRule>
    <cfRule type="containsText" dxfId="61" priority="107" operator="containsText" text="En proceso">
      <formula>NOT(ISERROR(SEARCH("En proceso",C57)))</formula>
    </cfRule>
    <cfRule type="containsText" dxfId="60" priority="108" operator="containsText" text="Pendiente">
      <formula>NOT(ISERROR(SEARCH("Pendiente",C57)))</formula>
    </cfRule>
  </conditionalFormatting>
  <conditionalFormatting sqref="C120:C123">
    <cfRule type="containsText" dxfId="59" priority="103" operator="containsText" text="Listo">
      <formula>NOT(ISERROR(SEARCH("Listo",C120)))</formula>
    </cfRule>
    <cfRule type="containsText" dxfId="58" priority="104" operator="containsText" text="En proceso">
      <formula>NOT(ISERROR(SEARCH("En proceso",C120)))</formula>
    </cfRule>
    <cfRule type="containsText" dxfId="57" priority="105" operator="containsText" text="Pendiente">
      <formula>NOT(ISERROR(SEARCH("Pendiente",C120)))</formula>
    </cfRule>
  </conditionalFormatting>
  <conditionalFormatting sqref="C127">
    <cfRule type="containsText" dxfId="56" priority="100" operator="containsText" text="Listo">
      <formula>NOT(ISERROR(SEARCH("Listo",C127)))</formula>
    </cfRule>
    <cfRule type="containsText" dxfId="55" priority="101" operator="containsText" text="En proceso">
      <formula>NOT(ISERROR(SEARCH("En proceso",C127)))</formula>
    </cfRule>
    <cfRule type="containsText" dxfId="54" priority="102" operator="containsText" text="Pendiente">
      <formula>NOT(ISERROR(SEARCH("Pendiente",C127)))</formula>
    </cfRule>
  </conditionalFormatting>
  <conditionalFormatting sqref="C128:C132 C146:C162">
    <cfRule type="containsText" dxfId="53" priority="97" operator="containsText" text="Listo">
      <formula>NOT(ISERROR(SEARCH("Listo",C128)))</formula>
    </cfRule>
    <cfRule type="containsText" dxfId="52" priority="98" operator="containsText" text="En proceso">
      <formula>NOT(ISERROR(SEARCH("En proceso",C128)))</formula>
    </cfRule>
    <cfRule type="containsText" dxfId="51" priority="99" operator="containsText" text="Pendiente">
      <formula>NOT(ISERROR(SEARCH("Pendiente",C128)))</formula>
    </cfRule>
  </conditionalFormatting>
  <conditionalFormatting sqref="C41:C43">
    <cfRule type="containsText" dxfId="50" priority="79" operator="containsText" text="Listo">
      <formula>NOT(ISERROR(SEARCH("Listo",C41)))</formula>
    </cfRule>
    <cfRule type="containsText" dxfId="49" priority="80" operator="containsText" text="En proceso">
      <formula>NOT(ISERROR(SEARCH("En proceso",C41)))</formula>
    </cfRule>
    <cfRule type="containsText" dxfId="48" priority="81" operator="containsText" text="Pendiente">
      <formula>NOT(ISERROR(SEARCH("Pendiente",C41)))</formula>
    </cfRule>
  </conditionalFormatting>
  <conditionalFormatting sqref="C50:C51">
    <cfRule type="containsText" dxfId="47" priority="76" operator="containsText" text="Listo">
      <formula>NOT(ISERROR(SEARCH("Listo",C50)))</formula>
    </cfRule>
    <cfRule type="containsText" dxfId="46" priority="77" operator="containsText" text="En proceso">
      <formula>NOT(ISERROR(SEARCH("En proceso",C50)))</formula>
    </cfRule>
    <cfRule type="containsText" dxfId="45" priority="78" operator="containsText" text="Pendiente">
      <formula>NOT(ISERROR(SEARCH("Pendiente",C50)))</formula>
    </cfRule>
  </conditionalFormatting>
  <conditionalFormatting sqref="C82:C86">
    <cfRule type="containsText" dxfId="44" priority="73" operator="containsText" text="Listo">
      <formula>NOT(ISERROR(SEARCH("Listo",C82)))</formula>
    </cfRule>
    <cfRule type="containsText" dxfId="43" priority="74" operator="containsText" text="En proceso">
      <formula>NOT(ISERROR(SEARCH("En proceso",C82)))</formula>
    </cfRule>
    <cfRule type="containsText" dxfId="42" priority="75" operator="containsText" text="Pendiente">
      <formula>NOT(ISERROR(SEARCH("Pendiente",C82)))</formula>
    </cfRule>
  </conditionalFormatting>
  <conditionalFormatting sqref="C93:C94">
    <cfRule type="containsText" dxfId="41" priority="70" operator="containsText" text="Listo">
      <formula>NOT(ISERROR(SEARCH("Listo",C93)))</formula>
    </cfRule>
    <cfRule type="containsText" dxfId="40" priority="71" operator="containsText" text="En proceso">
      <formula>NOT(ISERROR(SEARCH("En proceso",C93)))</formula>
    </cfRule>
    <cfRule type="containsText" dxfId="39" priority="72" operator="containsText" text="Pendiente">
      <formula>NOT(ISERROR(SEARCH("Pendiente",C93)))</formula>
    </cfRule>
  </conditionalFormatting>
  <conditionalFormatting sqref="C96">
    <cfRule type="containsText" dxfId="38" priority="67" operator="containsText" text="Listo">
      <formula>NOT(ISERROR(SEARCH("Listo",C96)))</formula>
    </cfRule>
    <cfRule type="containsText" dxfId="37" priority="68" operator="containsText" text="En proceso">
      <formula>NOT(ISERROR(SEARCH("En proceso",C96)))</formula>
    </cfRule>
    <cfRule type="containsText" dxfId="36" priority="69" operator="containsText" text="Pendiente">
      <formula>NOT(ISERROR(SEARCH("Pendiente",C96)))</formula>
    </cfRule>
  </conditionalFormatting>
  <conditionalFormatting sqref="C97">
    <cfRule type="containsText" dxfId="35" priority="64" operator="containsText" text="Listo">
      <formula>NOT(ISERROR(SEARCH("Listo",C97)))</formula>
    </cfRule>
    <cfRule type="containsText" dxfId="34" priority="65" operator="containsText" text="En proceso">
      <formula>NOT(ISERROR(SEARCH("En proceso",C97)))</formula>
    </cfRule>
    <cfRule type="containsText" dxfId="33" priority="66" operator="containsText" text="Pendiente">
      <formula>NOT(ISERROR(SEARCH("Pendiente",C97)))</formula>
    </cfRule>
  </conditionalFormatting>
  <conditionalFormatting sqref="C99">
    <cfRule type="containsText" dxfId="32" priority="61" operator="containsText" text="Listo">
      <formula>NOT(ISERROR(SEARCH("Listo",C99)))</formula>
    </cfRule>
    <cfRule type="containsText" dxfId="31" priority="62" operator="containsText" text="En proceso">
      <formula>NOT(ISERROR(SEARCH("En proceso",C99)))</formula>
    </cfRule>
    <cfRule type="containsText" dxfId="30" priority="63" operator="containsText" text="Pendiente">
      <formula>NOT(ISERROR(SEARCH("Pendiente",C99)))</formula>
    </cfRule>
  </conditionalFormatting>
  <conditionalFormatting sqref="C101">
    <cfRule type="containsText" dxfId="29" priority="58" operator="containsText" text="Listo">
      <formula>NOT(ISERROR(SEARCH("Listo",C101)))</formula>
    </cfRule>
    <cfRule type="containsText" dxfId="28" priority="59" operator="containsText" text="En proceso">
      <formula>NOT(ISERROR(SEARCH("En proceso",C101)))</formula>
    </cfRule>
    <cfRule type="containsText" dxfId="27" priority="60" operator="containsText" text="Pendiente">
      <formula>NOT(ISERROR(SEARCH("Pendiente",C101)))</formula>
    </cfRule>
  </conditionalFormatting>
  <conditionalFormatting sqref="C103:C107">
    <cfRule type="containsText" dxfId="26" priority="55" operator="containsText" text="Listo">
      <formula>NOT(ISERROR(SEARCH("Listo",C103)))</formula>
    </cfRule>
    <cfRule type="containsText" dxfId="25" priority="56" operator="containsText" text="En proceso">
      <formula>NOT(ISERROR(SEARCH("En proceso",C103)))</formula>
    </cfRule>
    <cfRule type="containsText" dxfId="24" priority="57" operator="containsText" text="Pendiente">
      <formula>NOT(ISERROR(SEARCH("Pendiente",C103)))</formula>
    </cfRule>
  </conditionalFormatting>
  <conditionalFormatting sqref="C109:C112">
    <cfRule type="containsText" dxfId="23" priority="52" operator="containsText" text="Listo">
      <formula>NOT(ISERROR(SEARCH("Listo",C109)))</formula>
    </cfRule>
    <cfRule type="containsText" dxfId="22" priority="53" operator="containsText" text="En proceso">
      <formula>NOT(ISERROR(SEARCH("En proceso",C109)))</formula>
    </cfRule>
    <cfRule type="containsText" dxfId="21" priority="54" operator="containsText" text="Pendiente">
      <formula>NOT(ISERROR(SEARCH("Pendiente",C109)))</formula>
    </cfRule>
  </conditionalFormatting>
  <conditionalFormatting sqref="C481:C484">
    <cfRule type="containsText" dxfId="20" priority="49" operator="containsText" text="Listo">
      <formula>NOT(ISERROR(SEARCH("Listo",C481)))</formula>
    </cfRule>
    <cfRule type="containsText" dxfId="19" priority="50" operator="containsText" text="En proceso">
      <formula>NOT(ISERROR(SEARCH("En proceso",C481)))</formula>
    </cfRule>
    <cfRule type="containsText" dxfId="18" priority="51" operator="containsText" text="Pendiente">
      <formula>NOT(ISERROR(SEARCH("Pendiente",C481)))</formula>
    </cfRule>
  </conditionalFormatting>
  <conditionalFormatting sqref="C210:C217">
    <cfRule type="containsText" dxfId="17" priority="46" operator="containsText" text="Listo">
      <formula>NOT(ISERROR(SEARCH("Listo",C210)))</formula>
    </cfRule>
    <cfRule type="containsText" dxfId="16" priority="47" operator="containsText" text="En proceso">
      <formula>NOT(ISERROR(SEARCH("En proceso",C210)))</formula>
    </cfRule>
    <cfRule type="containsText" dxfId="15" priority="48" operator="containsText" text="Pendiente">
      <formula>NOT(ISERROR(SEARCH("Pendiente",C210)))</formula>
    </cfRule>
  </conditionalFormatting>
  <conditionalFormatting sqref="C313:C338">
    <cfRule type="containsText" dxfId="14" priority="25" operator="containsText" text="Listo">
      <formula>NOT(ISERROR(SEARCH("Listo",C313)))</formula>
    </cfRule>
    <cfRule type="containsText" dxfId="13" priority="26" operator="containsText" text="En proceso">
      <formula>NOT(ISERROR(SEARCH("En proceso",C313)))</formula>
    </cfRule>
    <cfRule type="containsText" dxfId="12" priority="27" operator="containsText" text="Pendiente">
      <formula>NOT(ISERROR(SEARCH("Pendiente",C313)))</formula>
    </cfRule>
  </conditionalFormatting>
  <conditionalFormatting sqref="C346:C359">
    <cfRule type="containsText" dxfId="11" priority="22" operator="containsText" text="Listo">
      <formula>NOT(ISERROR(SEARCH("Listo",C346)))</formula>
    </cfRule>
    <cfRule type="containsText" dxfId="10" priority="23" operator="containsText" text="En proceso">
      <formula>NOT(ISERROR(SEARCH("En proceso",C346)))</formula>
    </cfRule>
    <cfRule type="containsText" dxfId="9" priority="24" operator="containsText" text="Pendiente">
      <formula>NOT(ISERROR(SEARCH("Pendiente",C346)))</formula>
    </cfRule>
  </conditionalFormatting>
  <conditionalFormatting sqref="C363:C372">
    <cfRule type="containsText" dxfId="8" priority="19" operator="containsText" text="Listo">
      <formula>NOT(ISERROR(SEARCH("Listo",C363)))</formula>
    </cfRule>
    <cfRule type="containsText" dxfId="7" priority="20" operator="containsText" text="En proceso">
      <formula>NOT(ISERROR(SEARCH("En proceso",C363)))</formula>
    </cfRule>
    <cfRule type="containsText" dxfId="6" priority="21" operator="containsText" text="Pendiente">
      <formula>NOT(ISERROR(SEARCH("Pendiente",C363)))</formula>
    </cfRule>
  </conditionalFormatting>
  <conditionalFormatting sqref="C390:C398">
    <cfRule type="containsText" dxfId="5" priority="7" operator="containsText" text="Listo">
      <formula>NOT(ISERROR(SEARCH("Listo",C390)))</formula>
    </cfRule>
    <cfRule type="containsText" dxfId="4" priority="8" operator="containsText" text="En proceso">
      <formula>NOT(ISERROR(SEARCH("En proceso",C390)))</formula>
    </cfRule>
    <cfRule type="containsText" dxfId="3" priority="9" operator="containsText" text="Pendiente">
      <formula>NOT(ISERROR(SEARCH("Pendiente",C390)))</formula>
    </cfRule>
  </conditionalFormatting>
  <conditionalFormatting sqref="C409:C415">
    <cfRule type="containsText" dxfId="2" priority="1" operator="containsText" text="Listo">
      <formula>NOT(ISERROR(SEARCH("Listo",C409)))</formula>
    </cfRule>
    <cfRule type="containsText" dxfId="1" priority="2" operator="containsText" text="En proceso">
      <formula>NOT(ISERROR(SEARCH("En proceso",C409)))</formula>
    </cfRule>
    <cfRule type="containsText" dxfId="0" priority="3" operator="containsText" text="Pendiente">
      <formula>NOT(ISERROR(SEARCH("Pendiente",C409)))</formula>
    </cfRule>
  </conditionalFormatting>
  <dataValidations count="2">
    <dataValidation type="list" showInputMessage="1" showErrorMessage="1" sqref="C6:C7" xr:uid="{D1FF2BB6-B0F1-4F34-B1D5-8F814FD40B15}">
      <formula1>$I$5:$I$9</formula1>
    </dataValidation>
    <dataValidation type="list" allowBlank="1" showInputMessage="1" showErrorMessage="1" sqref="C76:C80 C174:C178 C444:C451 C455:C463 C471:C476 C481:C484 C478:C479 C114:C118 C103:C107 C101 C99 C96:C97 C109:C112 C92:C94 C82:C86 C67:C74 C41:C43 C23:C30 C13:C17 C19 C9:C11 C465:C467 C440:C442 C170:C172 C134:C144 C127:C132 C166:C168 C50:C51 C61:C63 C56:C59 C34:C39 C47:C48 C146:C162 C120:C123 C429:C436 C210:C217 C346:C359 C340:C344 C313:C338 C380:C388 C409:C415 C188:C208 C221:C222 C224:C229 C233:C272 C274:C306 C308:C311 C363:C372 C374 C378 C390:C398 C400:C407 C182:C186 C421:C427" xr:uid="{E8E244BD-35DE-45FA-B71C-8A0C6C8A103C}">
      <formula1>$I$5:$I$9</formula1>
    </dataValidation>
  </dataValidations>
  <pageMargins left="0.7" right="0.7" top="0.75" bottom="0.75" header="0.3" footer="0.3"/>
  <pageSetup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D0A38-A290-41DC-8931-EAC5A9799883}">
  <dimension ref="B2:C12"/>
  <sheetViews>
    <sheetView showGridLines="0" workbookViewId="0">
      <selection activeCell="B17" sqref="B17"/>
    </sheetView>
  </sheetViews>
  <sheetFormatPr baseColWidth="10" defaultRowHeight="15"/>
  <cols>
    <col min="1" max="1" width="11.42578125" style="88"/>
    <col min="2" max="2" width="48" style="88" bestFit="1" customWidth="1"/>
    <col min="3" max="16384" width="11.42578125" style="88"/>
  </cols>
  <sheetData>
    <row r="2" spans="2:3" ht="15.75" thickBot="1"/>
    <row r="3" spans="2:3" ht="15.75" thickBot="1">
      <c r="B3" s="174" t="s">
        <v>90</v>
      </c>
      <c r="C3" s="175"/>
    </row>
    <row r="4" spans="2:3" ht="15.75" thickBot="1">
      <c r="B4" s="89" t="s">
        <v>305</v>
      </c>
      <c r="C4" s="90" t="s">
        <v>43</v>
      </c>
    </row>
    <row r="5" spans="2:3">
      <c r="B5" s="91" t="s">
        <v>49</v>
      </c>
      <c r="C5" s="92">
        <f>'Brecha 22000'!D21</f>
        <v>0</v>
      </c>
    </row>
    <row r="6" spans="2:3">
      <c r="B6" s="93" t="s">
        <v>4</v>
      </c>
      <c r="C6" s="94">
        <f>'Brecha 22000'!D52</f>
        <v>0</v>
      </c>
    </row>
    <row r="7" spans="2:3">
      <c r="B7" s="93" t="s">
        <v>6</v>
      </c>
      <c r="C7" s="94">
        <f>'Brecha 22000'!D88</f>
        <v>0</v>
      </c>
    </row>
    <row r="8" spans="2:3">
      <c r="B8" s="93" t="s">
        <v>50</v>
      </c>
      <c r="C8" s="94">
        <f>'Brecha 22000'!D180</f>
        <v>0</v>
      </c>
    </row>
    <row r="9" spans="2:3">
      <c r="B9" s="93" t="s">
        <v>25</v>
      </c>
      <c r="C9" s="94">
        <f>'Brecha 22000'!D417</f>
        <v>0</v>
      </c>
    </row>
    <row r="10" spans="2:3">
      <c r="B10" s="93" t="s">
        <v>51</v>
      </c>
      <c r="C10" s="94">
        <f>'Brecha 22000'!D469</f>
        <v>0</v>
      </c>
    </row>
    <row r="11" spans="2:3" ht="15.75" thickBot="1">
      <c r="B11" s="95" t="s">
        <v>39</v>
      </c>
      <c r="C11" s="96">
        <f>'Brecha 22000'!D486</f>
        <v>0</v>
      </c>
    </row>
    <row r="12" spans="2:3" ht="15.75" thickBot="1">
      <c r="B12" s="97" t="s">
        <v>52</v>
      </c>
      <c r="C12" s="98">
        <f>AVERAGE(C5:C11)</f>
        <v>0</v>
      </c>
    </row>
  </sheetData>
  <sheetProtection algorithmName="SHA-512" hashValue="DsghptgoC43jJwd4HKfImnjlWNs+N/8oLr8IrlPSL57JOsqR++zlg3rfwt38DOvNliYVNMHlc8jJgEii/dutFw==" saltValue="iZmdm6E4hu+scCuyRlgsVg==" spinCount="100000" sheet="1" objects="1" scenarios="1"/>
  <mergeCells count="1">
    <mergeCell ref="B3:C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Brecha 22000</vt:lpstr>
      <vt:lpstr>Análisis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dc:creator>
  <cp:lastModifiedBy>g</cp:lastModifiedBy>
  <cp:lastPrinted>2020-03-31T23:03:11Z</cp:lastPrinted>
  <dcterms:created xsi:type="dcterms:W3CDTF">2020-03-25T13:28:54Z</dcterms:created>
  <dcterms:modified xsi:type="dcterms:W3CDTF">2021-01-13T20:37:14Z</dcterms:modified>
</cp:coreProperties>
</file>