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Star Scores" sheetId="1" r:id="rId4"/>
    <sheet state="visible" name="All Star Team Averages" sheetId="2" r:id="rId5"/>
    <sheet state="visible" name="All Star Player Standings" sheetId="3" r:id="rId6"/>
  </sheets>
  <definedNames>
    <definedName hidden="1" localSheetId="2" name="_xlnm._FilterDatabase">'All Star Player Standings'!$A$1:$G$22</definedName>
  </definedNames>
  <calcPr/>
</workbook>
</file>

<file path=xl/sharedStrings.xml><?xml version="1.0" encoding="utf-8"?>
<sst xmlns="http://schemas.openxmlformats.org/spreadsheetml/2006/main" count="443" uniqueCount="92">
  <si>
    <t>Singles</t>
  </si>
  <si>
    <t>Points Earned</t>
  </si>
  <si>
    <t>Total Points</t>
  </si>
  <si>
    <t>Team</t>
  </si>
  <si>
    <t>Lane</t>
  </si>
  <si>
    <t>WYBT</t>
  </si>
  <si>
    <t>MJBT</t>
  </si>
  <si>
    <t>Trae Henrichsmeyer</t>
  </si>
  <si>
    <t>Zach Andresen</t>
  </si>
  <si>
    <t>21-22</t>
  </si>
  <si>
    <t>Ryan Dreikosen</t>
  </si>
  <si>
    <t>Gavin Suprenand</t>
  </si>
  <si>
    <t>Lucas Hersrud</t>
  </si>
  <si>
    <t>Luke Winter</t>
  </si>
  <si>
    <t>Brady Gustafson</t>
  </si>
  <si>
    <t>Braden Mallasch</t>
  </si>
  <si>
    <t>Dawson Unrath</t>
  </si>
  <si>
    <t>Gabe Staude</t>
  </si>
  <si>
    <t>Brendan Holl</t>
  </si>
  <si>
    <t>Noah Clayson</t>
  </si>
  <si>
    <t>Braden Mallach</t>
  </si>
  <si>
    <t>Dakota France</t>
  </si>
  <si>
    <t>Drake Wait</t>
  </si>
  <si>
    <t>Doubles</t>
  </si>
  <si>
    <t>17-18</t>
  </si>
  <si>
    <t>Blake Hansen</t>
  </si>
  <si>
    <t>Rory Clark</t>
  </si>
  <si>
    <t>Robert Vater</t>
  </si>
  <si>
    <t>Austin Anderson</t>
  </si>
  <si>
    <t>Cale Rusch</t>
  </si>
  <si>
    <t>Chase Swenson</t>
  </si>
  <si>
    <t>Abigail Starkey</t>
  </si>
  <si>
    <t>Hailey Triske</t>
  </si>
  <si>
    <t>15-16</t>
  </si>
  <si>
    <t>Kelly Whipple</t>
  </si>
  <si>
    <t>Elizabeth Rittenour</t>
  </si>
  <si>
    <t>19-20</t>
  </si>
  <si>
    <t>Zoey Darwin</t>
  </si>
  <si>
    <t>Natalie Curtis</t>
  </si>
  <si>
    <t>Payton Rowley</t>
  </si>
  <si>
    <t>Kalli Triske</t>
  </si>
  <si>
    <t>McKenzie Mattice</t>
  </si>
  <si>
    <t>Aubrey Kiddle</t>
  </si>
  <si>
    <t>Allison Roberts</t>
  </si>
  <si>
    <t>Ashley Gorman</t>
  </si>
  <si>
    <t>Trista Rauma</t>
  </si>
  <si>
    <t>Gaby Silva</t>
  </si>
  <si>
    <t>Maddy Wallace</t>
  </si>
  <si>
    <t>Claire Jacobson</t>
  </si>
  <si>
    <t>13-14</t>
  </si>
  <si>
    <t>Jade Oelke</t>
  </si>
  <si>
    <t>Brittany Kreyer</t>
  </si>
  <si>
    <t>Brystal Beyer</t>
  </si>
  <si>
    <t>Zoe Skinner</t>
  </si>
  <si>
    <t>Total Singles Points Earned</t>
  </si>
  <si>
    <t>Total Doubles Points Earned</t>
  </si>
  <si>
    <t>Total Team Points Earned</t>
  </si>
  <si>
    <t>Scores</t>
  </si>
  <si>
    <t>Gm 1</t>
  </si>
  <si>
    <t>Gm 2</t>
  </si>
  <si>
    <t>Gm 3</t>
  </si>
  <si>
    <t>Gm 4</t>
  </si>
  <si>
    <t>Gm 5</t>
  </si>
  <si>
    <t>WYBT BOYS</t>
  </si>
  <si>
    <t>MJBT BOYS</t>
  </si>
  <si>
    <t>Games</t>
  </si>
  <si>
    <t>WYBT GIRLS</t>
  </si>
  <si>
    <t>MJBT GIRLS</t>
  </si>
  <si>
    <t>Total Doubles Pins</t>
  </si>
  <si>
    <t>Doubles Averages</t>
  </si>
  <si>
    <t>Total Boys Doubles Pins</t>
  </si>
  <si>
    <t>Boys Doubles Averages</t>
  </si>
  <si>
    <t>Total Girls Doubles Pins</t>
  </si>
  <si>
    <t>Girls Doubles Averages</t>
  </si>
  <si>
    <t>Total Singles Pins</t>
  </si>
  <si>
    <t>Singles Averages</t>
  </si>
  <si>
    <t>Total Boys Singles Pins</t>
  </si>
  <si>
    <t>Boys Singles Averages</t>
  </si>
  <si>
    <t>Total Team Pins</t>
  </si>
  <si>
    <t>Team Averages</t>
  </si>
  <si>
    <t>Total Girls Singles Pins</t>
  </si>
  <si>
    <t>Girls Singles Averages</t>
  </si>
  <si>
    <t>Total Boys Team Pins</t>
  </si>
  <si>
    <t>Boys Team Averages</t>
  </si>
  <si>
    <t>Total Girls Team Pins</t>
  </si>
  <si>
    <t>Girls Team Averages</t>
  </si>
  <si>
    <t>Girls</t>
  </si>
  <si>
    <t>Boys</t>
  </si>
  <si>
    <t>Name</t>
  </si>
  <si>
    <t>Total Pins</t>
  </si>
  <si>
    <t>Total</t>
  </si>
  <si>
    <t>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</si>
</sst>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"/>
    <numFmt numFmtId="165" formatCode="0.0"/>
  </numFmts>
  <fonts count="8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  <scheme val="minor"/>
    </font>
    <font>
      <sz val="35.0"/>
      <color theme="1"/>
      <name val="Arial"/>
    </font>
    <font>
      <b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40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hair">
        <color rgb="FF000000"/>
      </left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dotted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dotted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Alignment="1" applyBorder="1" applyFont="1">
      <alignment horizontal="center" vertical="bottom"/>
    </xf>
    <xf borderId="2" fillId="0" fontId="3" numFmtId="0" xfId="0" applyBorder="1" applyFont="1"/>
    <xf borderId="2" fillId="0" fontId="2" numFmtId="0" xfId="0" applyAlignment="1" applyBorder="1" applyFont="1">
      <alignment horizontal="center" readingOrder="0" vertical="bottom"/>
    </xf>
    <xf borderId="3" fillId="0" fontId="3" numFmtId="0" xfId="0" applyBorder="1" applyFont="1"/>
    <xf borderId="4" fillId="2" fontId="2" numFmtId="0" xfId="0" applyAlignment="1" applyBorder="1" applyFill="1" applyFont="1">
      <alignment horizontal="center" readingOrder="0" vertical="bottom"/>
    </xf>
    <xf borderId="5" fillId="0" fontId="3" numFmtId="0" xfId="0" applyBorder="1" applyFont="1"/>
    <xf borderId="6" fillId="0" fontId="3" numFmtId="0" xfId="0" applyBorder="1" applyFont="1"/>
    <xf borderId="1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bottom"/>
    </xf>
    <xf borderId="8" fillId="3" fontId="4" numFmtId="0" xfId="0" applyAlignment="1" applyBorder="1" applyFill="1" applyFont="1">
      <alignment horizontal="center" vertical="bottom"/>
    </xf>
    <xf borderId="9" fillId="4" fontId="4" numFmtId="0" xfId="0" applyAlignment="1" applyBorder="1" applyFill="1" applyFont="1">
      <alignment horizontal="center" vertical="bottom"/>
    </xf>
    <xf borderId="10" fillId="2" fontId="4" numFmtId="0" xfId="0" applyAlignment="1" applyBorder="1" applyFont="1">
      <alignment horizontal="center" vertical="bottom"/>
    </xf>
    <xf borderId="11" fillId="0" fontId="3" numFmtId="0" xfId="0" applyBorder="1" applyFont="1"/>
    <xf borderId="12" fillId="2" fontId="4" numFmtId="0" xfId="0" applyAlignment="1" applyBorder="1" applyFont="1">
      <alignment horizontal="center" vertical="bottom"/>
    </xf>
    <xf borderId="7" fillId="0" fontId="1" numFmtId="0" xfId="0" applyAlignment="1" applyBorder="1" applyFont="1">
      <alignment vertical="bottom"/>
    </xf>
    <xf borderId="0" fillId="0" fontId="4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3" fillId="0" fontId="3" numFmtId="0" xfId="0" applyBorder="1" applyFont="1"/>
    <xf borderId="0" fillId="0" fontId="1" numFmtId="0" xfId="0" applyAlignment="1" applyFont="1">
      <alignment vertical="bottom"/>
    </xf>
    <xf borderId="7" fillId="0" fontId="1" numFmtId="0" xfId="0" applyAlignment="1" applyBorder="1" applyFont="1">
      <alignment horizontal="right" vertical="bottom"/>
    </xf>
    <xf borderId="0" fillId="5" fontId="1" numFmtId="0" xfId="0" applyAlignment="1" applyFill="1" applyFont="1">
      <alignment horizontal="center" vertical="bottom"/>
    </xf>
    <xf borderId="0" fillId="3" fontId="5" numFmtId="0" xfId="0" applyAlignment="1" applyFont="1">
      <alignment horizontal="center"/>
    </xf>
    <xf borderId="13" fillId="4" fontId="5" numFmtId="0" xfId="0" applyAlignment="1" applyBorder="1" applyFont="1">
      <alignment horizontal="center" readingOrder="0"/>
    </xf>
    <xf borderId="14" fillId="2" fontId="6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0" fillId="3" fontId="5" numFmtId="0" xfId="0" applyAlignment="1" applyFont="1">
      <alignment horizontal="center" readingOrder="0"/>
    </xf>
    <xf borderId="13" fillId="4" fontId="5" numFmtId="0" xfId="0" applyAlignment="1" applyBorder="1" applyFont="1">
      <alignment horizontal="center"/>
    </xf>
    <xf borderId="14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7" fillId="0" fontId="5" numFmtId="0" xfId="0" applyBorder="1" applyFont="1"/>
    <xf borderId="13" fillId="0" fontId="5" numFmtId="0" xfId="0" applyBorder="1" applyFont="1"/>
    <xf borderId="7" fillId="0" fontId="1" numFmtId="164" xfId="0" applyAlignment="1" applyBorder="1" applyFont="1" applyNumberFormat="1">
      <alignment horizontal="right" vertical="bottom"/>
    </xf>
    <xf borderId="0" fillId="6" fontId="5" numFmtId="0" xfId="0" applyAlignment="1" applyFill="1" applyFont="1">
      <alignment horizontal="center"/>
    </xf>
    <xf borderId="13" fillId="6" fontId="5" numFmtId="0" xfId="0" applyAlignment="1" applyBorder="1" applyFont="1">
      <alignment horizontal="center"/>
    </xf>
    <xf borderId="7" fillId="0" fontId="1" numFmtId="164" xfId="0" applyAlignment="1" applyBorder="1" applyFont="1" applyNumberFormat="1">
      <alignment vertical="bottom"/>
    </xf>
    <xf borderId="20" fillId="0" fontId="5" numFmtId="0" xfId="0" applyBorder="1" applyFont="1"/>
    <xf borderId="21" fillId="0" fontId="5" numFmtId="0" xfId="0" applyBorder="1" applyFont="1"/>
    <xf borderId="21" fillId="6" fontId="5" numFmtId="0" xfId="0" applyAlignment="1" applyBorder="1" applyFont="1">
      <alignment horizontal="center"/>
    </xf>
    <xf borderId="22" fillId="6" fontId="5" numFmtId="0" xfId="0" applyAlignment="1" applyBorder="1" applyFont="1">
      <alignment horizontal="center"/>
    </xf>
    <xf borderId="17" fillId="2" fontId="2" numFmtId="0" xfId="0" applyAlignment="1" applyBorder="1" applyFont="1">
      <alignment horizontal="center" readingOrder="0" vertical="bottom"/>
    </xf>
    <xf borderId="8" fillId="0" fontId="3" numFmtId="0" xfId="0" applyBorder="1" applyFont="1"/>
    <xf borderId="8" fillId="3" fontId="7" numFmtId="0" xfId="0" applyAlignment="1" applyBorder="1" applyFont="1">
      <alignment horizontal="center"/>
    </xf>
    <xf borderId="19" fillId="4" fontId="7" numFmtId="0" xfId="0" applyAlignment="1" applyBorder="1" applyFont="1">
      <alignment horizontal="center"/>
    </xf>
    <xf borderId="23" fillId="2" fontId="2" numFmtId="0" xfId="0" applyAlignment="1" applyBorder="1" applyFont="1">
      <alignment horizontal="center" readingOrder="0" vertical="bottom"/>
    </xf>
    <xf borderId="24" fillId="0" fontId="3" numFmtId="0" xfId="0" applyBorder="1" applyFont="1"/>
    <xf borderId="24" fillId="3" fontId="7" numFmtId="0" xfId="0" applyAlignment="1" applyBorder="1" applyFont="1">
      <alignment horizontal="center"/>
    </xf>
    <xf borderId="24" fillId="4" fontId="7" numFmtId="0" xfId="0" applyAlignment="1" applyBorder="1" applyFont="1">
      <alignment horizontal="center"/>
    </xf>
    <xf borderId="8" fillId="3" fontId="4" numFmtId="0" xfId="0" applyAlignment="1" applyBorder="1" applyFont="1">
      <alignment horizontal="center" readingOrder="0" vertical="bottom"/>
    </xf>
    <xf borderId="9" fillId="4" fontId="4" numFmtId="0" xfId="0" applyAlignment="1" applyBorder="1" applyFont="1">
      <alignment horizontal="center" readingOrder="0" vertical="bottom"/>
    </xf>
    <xf borderId="0" fillId="0" fontId="5" numFmtId="0" xfId="0" applyAlignment="1" applyFont="1">
      <alignment readingOrder="0"/>
    </xf>
    <xf borderId="0" fillId="4" fontId="5" numFmtId="0" xfId="0" applyAlignment="1" applyFont="1">
      <alignment horizontal="center" readingOrder="0"/>
    </xf>
    <xf borderId="8" fillId="4" fontId="4" numFmtId="0" xfId="0" applyAlignment="1" applyBorder="1" applyFont="1">
      <alignment horizontal="center" vertical="bottom"/>
    </xf>
    <xf borderId="0" fillId="4" fontId="5" numFmtId="0" xfId="0" applyAlignment="1" applyFont="1">
      <alignment horizontal="center"/>
    </xf>
    <xf borderId="0" fillId="0" fontId="5" numFmtId="0" xfId="0" applyFont="1"/>
    <xf borderId="21" fillId="0" fontId="3" numFmtId="0" xfId="0" applyBorder="1" applyFont="1"/>
    <xf borderId="0" fillId="0" fontId="7" numFmtId="0" xfId="0" applyAlignment="1" applyFont="1">
      <alignment horizontal="center" readingOrder="0"/>
    </xf>
    <xf borderId="25" fillId="3" fontId="7" numFmtId="0" xfId="0" applyAlignment="1" applyBorder="1" applyFont="1">
      <alignment horizontal="center"/>
    </xf>
    <xf borderId="26" fillId="0" fontId="3" numFmtId="0" xfId="0" applyBorder="1" applyFont="1"/>
    <xf borderId="27" fillId="4" fontId="7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5" fillId="3" fontId="7" numFmtId="165" xfId="0" applyAlignment="1" applyBorder="1" applyFont="1" applyNumberFormat="1">
      <alignment horizontal="center"/>
    </xf>
    <xf borderId="27" fillId="4" fontId="7" numFmtId="165" xfId="0" applyAlignment="1" applyBorder="1" applyFont="1" applyNumberFormat="1">
      <alignment horizontal="center"/>
    </xf>
    <xf borderId="29" fillId="3" fontId="7" numFmtId="0" xfId="0" applyAlignment="1" applyBorder="1" applyFont="1">
      <alignment horizontal="center"/>
    </xf>
    <xf borderId="29" fillId="4" fontId="7" numFmtId="0" xfId="0" applyAlignment="1" applyBorder="1" applyFont="1">
      <alignment horizontal="center"/>
    </xf>
    <xf borderId="29" fillId="3" fontId="7" numFmtId="165" xfId="0" applyAlignment="1" applyBorder="1" applyFont="1" applyNumberFormat="1">
      <alignment horizontal="center"/>
    </xf>
    <xf borderId="29" fillId="4" fontId="7" numFmtId="165" xfId="0" applyAlignment="1" applyBorder="1" applyFont="1" applyNumberFormat="1">
      <alignment horizontal="center"/>
    </xf>
    <xf borderId="8" fillId="4" fontId="7" numFmtId="0" xfId="0" applyAlignment="1" applyBorder="1" applyFont="1">
      <alignment horizontal="center"/>
    </xf>
    <xf borderId="30" fillId="0" fontId="7" numFmtId="0" xfId="0" applyAlignment="1" applyBorder="1" applyFont="1">
      <alignment horizontal="center" readingOrder="0"/>
    </xf>
    <xf borderId="31" fillId="0" fontId="3" numFmtId="0" xfId="0" applyBorder="1" applyFont="1"/>
    <xf borderId="32" fillId="0" fontId="3" numFmtId="0" xfId="0" applyBorder="1" applyFont="1"/>
    <xf borderId="0" fillId="0" fontId="5" numFmtId="0" xfId="0" applyAlignment="1" applyFont="1">
      <alignment horizontal="center"/>
    </xf>
    <xf borderId="33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34" fillId="0" fontId="5" numFmtId="0" xfId="0" applyAlignment="1" applyBorder="1" applyFont="1">
      <alignment horizontal="center" readingOrder="0"/>
    </xf>
    <xf borderId="35" fillId="0" fontId="5" numFmtId="0" xfId="0" applyAlignment="1" applyBorder="1" applyFont="1">
      <alignment horizontal="center" readingOrder="0"/>
    </xf>
    <xf borderId="33" fillId="7" fontId="5" numFmtId="0" xfId="0" applyAlignment="1" applyBorder="1" applyFill="1" applyFont="1">
      <alignment horizontal="center"/>
    </xf>
    <xf borderId="0" fillId="7" fontId="5" numFmtId="0" xfId="0" applyAlignment="1" applyFont="1">
      <alignment horizontal="center" readingOrder="0"/>
    </xf>
    <xf borderId="34" fillId="7" fontId="5" numFmtId="0" xfId="0" applyAlignment="1" applyBorder="1" applyFont="1">
      <alignment horizontal="center"/>
    </xf>
    <xf borderId="35" fillId="7" fontId="5" numFmtId="0" xfId="0" applyAlignment="1" applyBorder="1" applyFont="1">
      <alignment horizontal="center" readingOrder="0"/>
    </xf>
    <xf borderId="35" fillId="7" fontId="5" numFmtId="0" xfId="0" applyAlignment="1" applyBorder="1" applyFont="1">
      <alignment horizontal="center"/>
    </xf>
    <xf borderId="33" fillId="0" fontId="5" numFmtId="0" xfId="0" applyAlignment="1" applyBorder="1" applyFont="1">
      <alignment horizontal="center"/>
    </xf>
    <xf borderId="34" fillId="0" fontId="5" numFmtId="0" xfId="0" applyAlignment="1" applyBorder="1" applyFont="1">
      <alignment horizontal="center"/>
    </xf>
    <xf borderId="35" fillId="0" fontId="5" numFmtId="0" xfId="0" applyAlignment="1" applyBorder="1" applyFont="1">
      <alignment horizontal="center"/>
    </xf>
    <xf borderId="36" fillId="0" fontId="5" numFmtId="0" xfId="0" applyAlignment="1" applyBorder="1" applyFont="1">
      <alignment horizontal="center"/>
    </xf>
    <xf borderId="37" fillId="0" fontId="5" numFmtId="0" xfId="0" applyAlignment="1" applyBorder="1" applyFont="1">
      <alignment horizontal="center" readingOrder="0"/>
    </xf>
    <xf borderId="37" fillId="0" fontId="5" numFmtId="0" xfId="0" applyAlignment="1" applyBorder="1" applyFont="1">
      <alignment horizontal="center"/>
    </xf>
    <xf borderId="38" fillId="0" fontId="5" numFmtId="0" xfId="0" applyAlignment="1" applyBorder="1" applyFont="1">
      <alignment horizontal="center"/>
    </xf>
    <xf borderId="39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6.0"/>
    <col customWidth="1" min="3" max="3" width="15.13"/>
    <col customWidth="1" min="4" max="4" width="9.5"/>
    <col customWidth="1" min="5" max="5" width="9.88"/>
    <col customWidth="1" min="6" max="6" width="5.25"/>
    <col customWidth="1" min="7" max="7" width="16.0"/>
    <col customWidth="1" min="8" max="8" width="15.5"/>
    <col customWidth="1" min="9" max="9" width="14.0"/>
    <col customWidth="1" min="10" max="10" width="16.75"/>
    <col customWidth="1" min="11" max="11" width="8.88"/>
    <col customWidth="1" min="12" max="12" width="8.75"/>
    <col customWidth="1" min="13" max="13" width="5.25"/>
    <col customWidth="1" min="14" max="14" width="16.0"/>
    <col customWidth="1" min="15" max="15" width="15.13"/>
  </cols>
  <sheetData>
    <row r="1">
      <c r="A1" s="1"/>
      <c r="B1" s="2" t="s">
        <v>0</v>
      </c>
      <c r="C1" s="3"/>
      <c r="D1" s="4" t="s">
        <v>1</v>
      </c>
      <c r="E1" s="5"/>
      <c r="G1" s="6" t="s">
        <v>2</v>
      </c>
      <c r="H1" s="7"/>
      <c r="I1" s="7"/>
      <c r="J1" s="8"/>
      <c r="M1" s="9" t="s">
        <v>3</v>
      </c>
      <c r="N1" s="3"/>
      <c r="O1" s="3"/>
      <c r="P1" s="3"/>
      <c r="Q1" s="5"/>
      <c r="R1" s="10"/>
    </row>
    <row r="2">
      <c r="A2" s="11" t="s">
        <v>4</v>
      </c>
      <c r="B2" s="12" t="s">
        <v>5</v>
      </c>
      <c r="C2" s="12" t="s">
        <v>6</v>
      </c>
      <c r="D2" s="13" t="s">
        <v>5</v>
      </c>
      <c r="E2" s="14" t="s">
        <v>6</v>
      </c>
      <c r="G2" s="15" t="s">
        <v>5</v>
      </c>
      <c r="H2" s="16"/>
      <c r="I2" s="17" t="s">
        <v>6</v>
      </c>
      <c r="J2" s="16"/>
      <c r="M2" s="18" t="s">
        <v>4</v>
      </c>
      <c r="N2" s="19" t="s">
        <v>5</v>
      </c>
      <c r="O2" s="19" t="s">
        <v>6</v>
      </c>
      <c r="P2" s="20" t="s">
        <v>1</v>
      </c>
      <c r="Q2" s="21"/>
      <c r="R2" s="22"/>
    </row>
    <row r="3">
      <c r="A3" s="23">
        <v>3.0</v>
      </c>
      <c r="B3" s="24" t="s">
        <v>7</v>
      </c>
      <c r="C3" s="24" t="s">
        <v>8</v>
      </c>
      <c r="D3" s="25"/>
      <c r="E3" s="26">
        <v>1.0</v>
      </c>
      <c r="G3" s="27">
        <f>D25+K25+P27</f>
        <v>57</v>
      </c>
      <c r="H3" s="28"/>
      <c r="I3" s="27">
        <f>E25+L25+Q27</f>
        <v>23</v>
      </c>
      <c r="J3" s="29"/>
      <c r="M3" s="18" t="s">
        <v>9</v>
      </c>
      <c r="N3" s="24" t="s">
        <v>10</v>
      </c>
      <c r="O3" s="24" t="s">
        <v>8</v>
      </c>
      <c r="P3" s="13" t="s">
        <v>5</v>
      </c>
      <c r="Q3" s="14" t="s">
        <v>6</v>
      </c>
    </row>
    <row r="4">
      <c r="A4" s="23">
        <v>4.0</v>
      </c>
      <c r="B4" s="24" t="s">
        <v>11</v>
      </c>
      <c r="C4" s="24" t="s">
        <v>12</v>
      </c>
      <c r="D4" s="30">
        <v>1.0</v>
      </c>
      <c r="E4" s="31"/>
      <c r="G4" s="32"/>
      <c r="H4" s="28"/>
      <c r="I4" s="32"/>
      <c r="J4" s="29"/>
      <c r="M4" s="18"/>
      <c r="N4" s="24" t="s">
        <v>13</v>
      </c>
      <c r="O4" s="24" t="s">
        <v>14</v>
      </c>
      <c r="P4" s="30">
        <v>10.0</v>
      </c>
      <c r="Q4" s="31"/>
    </row>
    <row r="5">
      <c r="A5" s="23">
        <v>7.0</v>
      </c>
      <c r="B5" s="24" t="s">
        <v>15</v>
      </c>
      <c r="C5" s="24" t="s">
        <v>16</v>
      </c>
      <c r="D5" s="30">
        <v>1.0</v>
      </c>
      <c r="E5" s="31"/>
      <c r="G5" s="32"/>
      <c r="H5" s="28"/>
      <c r="I5" s="32"/>
      <c r="J5" s="29"/>
      <c r="M5" s="18"/>
      <c r="N5" s="24" t="s">
        <v>17</v>
      </c>
      <c r="O5" s="24" t="s">
        <v>16</v>
      </c>
      <c r="Q5" s="21"/>
    </row>
    <row r="6">
      <c r="A6" s="23">
        <v>8.0</v>
      </c>
      <c r="B6" s="24" t="s">
        <v>18</v>
      </c>
      <c r="C6" s="24" t="s">
        <v>19</v>
      </c>
      <c r="D6" s="30">
        <v>1.0</v>
      </c>
      <c r="E6" s="31"/>
      <c r="G6" s="33"/>
      <c r="H6" s="34"/>
      <c r="I6" s="33"/>
      <c r="J6" s="35"/>
      <c r="M6" s="36"/>
      <c r="N6" s="24" t="s">
        <v>20</v>
      </c>
      <c r="O6" s="24" t="s">
        <v>12</v>
      </c>
      <c r="Q6" s="21"/>
      <c r="R6" s="22"/>
      <c r="S6" s="22"/>
      <c r="T6" s="22"/>
      <c r="U6" s="22"/>
      <c r="V6" s="22"/>
      <c r="W6" s="22"/>
    </row>
    <row r="7">
      <c r="A7" s="23">
        <v>11.0</v>
      </c>
      <c r="B7" s="24" t="s">
        <v>13</v>
      </c>
      <c r="C7" s="24" t="s">
        <v>21</v>
      </c>
      <c r="D7" s="30">
        <v>1.0</v>
      </c>
      <c r="E7" s="31"/>
      <c r="M7" s="36"/>
      <c r="N7" s="24" t="s">
        <v>11</v>
      </c>
      <c r="O7" s="24" t="s">
        <v>21</v>
      </c>
      <c r="Q7" s="21"/>
    </row>
    <row r="8">
      <c r="A8" s="23">
        <v>12.0</v>
      </c>
      <c r="B8" s="24" t="s">
        <v>17</v>
      </c>
      <c r="C8" s="24" t="s">
        <v>22</v>
      </c>
      <c r="D8" s="30">
        <v>1.0</v>
      </c>
      <c r="E8" s="31"/>
      <c r="M8" s="36"/>
      <c r="Q8" s="37"/>
    </row>
    <row r="9">
      <c r="A9" s="23">
        <v>15.0</v>
      </c>
      <c r="B9" s="24" t="s">
        <v>10</v>
      </c>
      <c r="C9" s="24" t="s">
        <v>14</v>
      </c>
      <c r="D9" s="30">
        <v>1.0</v>
      </c>
      <c r="E9" s="31"/>
      <c r="F9" s="1"/>
      <c r="G9" s="2" t="s">
        <v>23</v>
      </c>
      <c r="H9" s="3"/>
      <c r="I9" s="3"/>
      <c r="J9" s="3"/>
      <c r="K9" s="4" t="s">
        <v>1</v>
      </c>
      <c r="L9" s="5"/>
      <c r="M9" s="18" t="s">
        <v>24</v>
      </c>
      <c r="N9" s="24" t="s">
        <v>18</v>
      </c>
      <c r="O9" s="24" t="s">
        <v>25</v>
      </c>
      <c r="P9" s="30">
        <v>10.0</v>
      </c>
      <c r="Q9" s="31"/>
    </row>
    <row r="10">
      <c r="A10" s="23">
        <v>16.0</v>
      </c>
      <c r="B10" s="24" t="s">
        <v>26</v>
      </c>
      <c r="C10" s="24" t="s">
        <v>25</v>
      </c>
      <c r="D10" s="30">
        <v>1.0</v>
      </c>
      <c r="E10" s="31"/>
      <c r="F10" s="11" t="s">
        <v>4</v>
      </c>
      <c r="G10" s="12" t="s">
        <v>5</v>
      </c>
      <c r="I10" s="12" t="s">
        <v>6</v>
      </c>
      <c r="K10" s="13" t="s">
        <v>5</v>
      </c>
      <c r="L10" s="14" t="s">
        <v>6</v>
      </c>
      <c r="M10" s="36"/>
      <c r="N10" s="24" t="s">
        <v>26</v>
      </c>
      <c r="O10" s="24" t="s">
        <v>19</v>
      </c>
      <c r="Q10" s="21"/>
    </row>
    <row r="11">
      <c r="A11" s="23">
        <v>19.0</v>
      </c>
      <c r="B11" s="24" t="s">
        <v>27</v>
      </c>
      <c r="C11" s="24" t="s">
        <v>28</v>
      </c>
      <c r="D11" s="30">
        <v>1.0</v>
      </c>
      <c r="E11" s="31"/>
      <c r="F11" s="38">
        <v>44989.0</v>
      </c>
      <c r="G11" s="24" t="s">
        <v>29</v>
      </c>
      <c r="H11" s="24" t="s">
        <v>18</v>
      </c>
      <c r="I11" s="24" t="s">
        <v>25</v>
      </c>
      <c r="J11" s="24" t="s">
        <v>19</v>
      </c>
      <c r="K11" s="30">
        <v>2.0</v>
      </c>
      <c r="L11" s="31"/>
      <c r="M11" s="36"/>
      <c r="N11" s="24" t="s">
        <v>29</v>
      </c>
      <c r="O11" s="24" t="s">
        <v>30</v>
      </c>
      <c r="Q11" s="21"/>
    </row>
    <row r="12">
      <c r="A12" s="23">
        <v>20.0</v>
      </c>
      <c r="B12" s="24" t="s">
        <v>29</v>
      </c>
      <c r="C12" s="24" t="s">
        <v>30</v>
      </c>
      <c r="D12" s="25"/>
      <c r="E12" s="26">
        <v>1.0</v>
      </c>
      <c r="F12" s="38">
        <v>45115.0</v>
      </c>
      <c r="G12" s="24" t="s">
        <v>7</v>
      </c>
      <c r="H12" s="24" t="s">
        <v>17</v>
      </c>
      <c r="I12" s="24" t="s">
        <v>22</v>
      </c>
      <c r="J12" s="24" t="s">
        <v>30</v>
      </c>
      <c r="K12" s="30">
        <v>2.0</v>
      </c>
      <c r="L12" s="31"/>
      <c r="M12" s="36"/>
      <c r="N12" s="24" t="s">
        <v>27</v>
      </c>
      <c r="O12" s="24" t="s">
        <v>22</v>
      </c>
      <c r="Q12" s="21"/>
    </row>
    <row r="13">
      <c r="A13" s="18"/>
      <c r="B13" s="12" t="s">
        <v>5</v>
      </c>
      <c r="C13" s="12" t="s">
        <v>6</v>
      </c>
      <c r="D13" s="39">
        <f t="shared" ref="D13:E13" si="1">sum(D3:D12)</f>
        <v>8</v>
      </c>
      <c r="E13" s="40">
        <f t="shared" si="1"/>
        <v>2</v>
      </c>
      <c r="F13" s="38">
        <v>45242.0</v>
      </c>
      <c r="G13" s="24" t="s">
        <v>11</v>
      </c>
      <c r="H13" s="24" t="s">
        <v>10</v>
      </c>
      <c r="I13" s="24" t="s">
        <v>28</v>
      </c>
      <c r="J13" s="24" t="s">
        <v>14</v>
      </c>
      <c r="K13" s="30">
        <v>2.0</v>
      </c>
      <c r="L13" s="31"/>
      <c r="M13" s="36"/>
      <c r="N13" s="24" t="s">
        <v>7</v>
      </c>
      <c r="O13" s="24" t="s">
        <v>28</v>
      </c>
      <c r="Q13" s="21"/>
    </row>
    <row r="14">
      <c r="A14" s="23">
        <v>5.0</v>
      </c>
      <c r="B14" s="24" t="s">
        <v>31</v>
      </c>
      <c r="C14" s="24" t="s">
        <v>32</v>
      </c>
      <c r="D14" s="30">
        <v>1.0</v>
      </c>
      <c r="E14" s="31"/>
      <c r="F14" s="23" t="s">
        <v>33</v>
      </c>
      <c r="G14" s="24" t="s">
        <v>20</v>
      </c>
      <c r="H14" s="24" t="s">
        <v>27</v>
      </c>
      <c r="I14" s="24" t="s">
        <v>21</v>
      </c>
      <c r="J14" s="24" t="s">
        <v>16</v>
      </c>
      <c r="K14" s="25"/>
      <c r="L14" s="26">
        <v>2.0</v>
      </c>
      <c r="M14" s="36"/>
      <c r="P14" s="39">
        <f t="shared" ref="P14:Q14" si="2">P4+P9</f>
        <v>20</v>
      </c>
      <c r="Q14" s="40">
        <f t="shared" si="2"/>
        <v>0</v>
      </c>
    </row>
    <row r="15">
      <c r="A15" s="23">
        <v>6.0</v>
      </c>
      <c r="B15" s="24" t="s">
        <v>34</v>
      </c>
      <c r="C15" s="24" t="s">
        <v>35</v>
      </c>
      <c r="D15" s="30">
        <v>1.0</v>
      </c>
      <c r="E15" s="31"/>
      <c r="F15" s="23" t="s">
        <v>36</v>
      </c>
      <c r="G15" s="24" t="s">
        <v>13</v>
      </c>
      <c r="H15" s="24" t="s">
        <v>26</v>
      </c>
      <c r="I15" s="24" t="s">
        <v>8</v>
      </c>
      <c r="J15" s="24" t="s">
        <v>12</v>
      </c>
      <c r="K15" s="25"/>
      <c r="L15" s="26">
        <v>2.0</v>
      </c>
      <c r="M15" s="18" t="s">
        <v>33</v>
      </c>
      <c r="N15" s="24" t="s">
        <v>37</v>
      </c>
      <c r="O15" s="24" t="s">
        <v>32</v>
      </c>
      <c r="P15" s="30">
        <v>10.0</v>
      </c>
      <c r="Q15" s="31"/>
    </row>
    <row r="16">
      <c r="A16" s="23">
        <v>9.0</v>
      </c>
      <c r="B16" s="24" t="s">
        <v>38</v>
      </c>
      <c r="C16" s="24" t="s">
        <v>39</v>
      </c>
      <c r="D16" s="30">
        <v>1.0</v>
      </c>
      <c r="E16" s="31"/>
      <c r="F16" s="18"/>
      <c r="G16" s="22"/>
      <c r="H16" s="22"/>
      <c r="I16" s="22"/>
      <c r="J16" s="22"/>
      <c r="K16" s="39">
        <f t="shared" ref="K16:L16" si="3">sum(K11:K15)</f>
        <v>6</v>
      </c>
      <c r="L16" s="40">
        <f t="shared" si="3"/>
        <v>4</v>
      </c>
      <c r="M16" s="18"/>
      <c r="N16" s="24" t="s">
        <v>38</v>
      </c>
      <c r="O16" s="24" t="s">
        <v>40</v>
      </c>
      <c r="Q16" s="21"/>
    </row>
    <row r="17">
      <c r="A17" s="23">
        <v>10.0</v>
      </c>
      <c r="B17" s="24" t="s">
        <v>41</v>
      </c>
      <c r="C17" s="24" t="s">
        <v>40</v>
      </c>
      <c r="D17" s="25"/>
      <c r="E17" s="26">
        <v>1.0</v>
      </c>
      <c r="F17" s="41">
        <v>45052.0</v>
      </c>
      <c r="G17" s="24" t="s">
        <v>42</v>
      </c>
      <c r="H17" s="24" t="s">
        <v>43</v>
      </c>
      <c r="I17" s="24" t="s">
        <v>44</v>
      </c>
      <c r="J17" s="24" t="s">
        <v>45</v>
      </c>
      <c r="K17" s="25"/>
      <c r="L17" s="26">
        <v>2.0</v>
      </c>
      <c r="M17" s="36"/>
      <c r="N17" s="24" t="s">
        <v>46</v>
      </c>
      <c r="O17" s="24" t="s">
        <v>45</v>
      </c>
      <c r="Q17" s="21"/>
    </row>
    <row r="18">
      <c r="A18" s="23">
        <v>13.0</v>
      </c>
      <c r="B18" s="24" t="s">
        <v>42</v>
      </c>
      <c r="C18" s="24" t="s">
        <v>45</v>
      </c>
      <c r="D18" s="30">
        <v>1.0</v>
      </c>
      <c r="E18" s="31"/>
      <c r="F18" s="41">
        <v>45179.0</v>
      </c>
      <c r="G18" s="24" t="s">
        <v>34</v>
      </c>
      <c r="H18" s="24" t="s">
        <v>46</v>
      </c>
      <c r="I18" s="24" t="s">
        <v>47</v>
      </c>
      <c r="J18" s="24" t="s">
        <v>48</v>
      </c>
      <c r="K18" s="30">
        <v>2.0</v>
      </c>
      <c r="L18" s="31"/>
      <c r="M18" s="36"/>
      <c r="N18" s="24" t="s">
        <v>34</v>
      </c>
      <c r="O18" s="24" t="s">
        <v>35</v>
      </c>
      <c r="Q18" s="21"/>
    </row>
    <row r="19">
      <c r="A19" s="23">
        <v>14.0</v>
      </c>
      <c r="B19" s="24" t="s">
        <v>43</v>
      </c>
      <c r="C19" s="24" t="s">
        <v>48</v>
      </c>
      <c r="D19" s="30">
        <v>1.0</v>
      </c>
      <c r="E19" s="31"/>
      <c r="F19" s="18" t="s">
        <v>49</v>
      </c>
      <c r="G19" s="24" t="s">
        <v>41</v>
      </c>
      <c r="H19" s="24" t="s">
        <v>50</v>
      </c>
      <c r="I19" s="24" t="s">
        <v>39</v>
      </c>
      <c r="J19" s="24" t="s">
        <v>35</v>
      </c>
      <c r="K19" s="25"/>
      <c r="L19" s="26">
        <v>2.0</v>
      </c>
      <c r="M19" s="36"/>
      <c r="N19" s="24" t="s">
        <v>31</v>
      </c>
      <c r="O19" s="24" t="s">
        <v>39</v>
      </c>
      <c r="Q19" s="21"/>
    </row>
    <row r="20">
      <c r="A20" s="23">
        <v>17.0</v>
      </c>
      <c r="B20" s="24" t="s">
        <v>46</v>
      </c>
      <c r="C20" s="24" t="s">
        <v>51</v>
      </c>
      <c r="D20" s="30">
        <v>1.0</v>
      </c>
      <c r="E20" s="31"/>
      <c r="F20" s="18" t="s">
        <v>24</v>
      </c>
      <c r="G20" s="24" t="s">
        <v>31</v>
      </c>
      <c r="H20" s="24" t="s">
        <v>52</v>
      </c>
      <c r="I20" s="24" t="s">
        <v>32</v>
      </c>
      <c r="J20" s="24" t="s">
        <v>40</v>
      </c>
      <c r="K20" s="25"/>
      <c r="L20" s="26">
        <v>2.0</v>
      </c>
      <c r="M20" s="36"/>
      <c r="Q20" s="37"/>
    </row>
    <row r="21">
      <c r="A21" s="23">
        <v>18.0</v>
      </c>
      <c r="B21" s="24" t="s">
        <v>37</v>
      </c>
      <c r="C21" s="24" t="s">
        <v>53</v>
      </c>
      <c r="D21" s="30">
        <v>1.0</v>
      </c>
      <c r="E21" s="31"/>
      <c r="F21" s="18" t="s">
        <v>9</v>
      </c>
      <c r="G21" s="24" t="s">
        <v>37</v>
      </c>
      <c r="H21" s="24" t="s">
        <v>38</v>
      </c>
      <c r="I21" s="24" t="s">
        <v>51</v>
      </c>
      <c r="J21" s="24" t="s">
        <v>53</v>
      </c>
      <c r="K21" s="30">
        <v>2.0</v>
      </c>
      <c r="L21" s="31"/>
      <c r="M21" s="18" t="s">
        <v>36</v>
      </c>
      <c r="N21" s="24" t="s">
        <v>42</v>
      </c>
      <c r="O21" s="24" t="s">
        <v>47</v>
      </c>
      <c r="P21" s="25"/>
      <c r="Q21" s="26">
        <v>10.0</v>
      </c>
    </row>
    <row r="22">
      <c r="A22" s="23">
        <v>21.0</v>
      </c>
      <c r="B22" s="24" t="s">
        <v>52</v>
      </c>
      <c r="C22" s="24" t="s">
        <v>47</v>
      </c>
      <c r="D22" s="30">
        <v>1.0</v>
      </c>
      <c r="E22" s="31"/>
      <c r="F22" s="42"/>
      <c r="G22" s="43"/>
      <c r="H22" s="43"/>
      <c r="I22" s="43"/>
      <c r="J22" s="43"/>
      <c r="K22" s="44">
        <f t="shared" ref="K22:L22" si="4">sum(K17:K21)</f>
        <v>4</v>
      </c>
      <c r="L22" s="45">
        <f t="shared" si="4"/>
        <v>6</v>
      </c>
      <c r="M22" s="18"/>
      <c r="N22" s="24" t="s">
        <v>43</v>
      </c>
      <c r="O22" s="24" t="s">
        <v>48</v>
      </c>
      <c r="Q22" s="21"/>
    </row>
    <row r="23">
      <c r="A23" s="23">
        <v>22.0</v>
      </c>
      <c r="B23" s="24" t="s">
        <v>50</v>
      </c>
      <c r="C23" s="24" t="s">
        <v>44</v>
      </c>
      <c r="D23" s="30">
        <v>1.0</v>
      </c>
      <c r="E23" s="31"/>
      <c r="M23" s="36"/>
      <c r="N23" s="24" t="s">
        <v>50</v>
      </c>
      <c r="O23" s="24" t="s">
        <v>51</v>
      </c>
      <c r="Q23" s="21"/>
    </row>
    <row r="24">
      <c r="A24" s="42"/>
      <c r="B24" s="43"/>
      <c r="C24" s="43"/>
      <c r="D24" s="44">
        <f t="shared" ref="D24:E24" si="5">sum(D14:D23)</f>
        <v>9</v>
      </c>
      <c r="E24" s="45">
        <f t="shared" si="5"/>
        <v>1</v>
      </c>
      <c r="M24" s="36"/>
      <c r="N24" s="24" t="s">
        <v>41</v>
      </c>
      <c r="O24" s="24" t="s">
        <v>53</v>
      </c>
      <c r="Q24" s="21"/>
    </row>
    <row r="25">
      <c r="A25" s="46" t="s">
        <v>54</v>
      </c>
      <c r="B25" s="47"/>
      <c r="C25" s="47"/>
      <c r="D25" s="48">
        <f t="shared" ref="D25:E25" si="6">D24+D13</f>
        <v>17</v>
      </c>
      <c r="E25" s="49">
        <f t="shared" si="6"/>
        <v>3</v>
      </c>
      <c r="H25" s="50" t="s">
        <v>55</v>
      </c>
      <c r="I25" s="51"/>
      <c r="J25" s="51"/>
      <c r="K25" s="52">
        <f t="shared" ref="K25:L25" si="7">K16+K22</f>
        <v>10</v>
      </c>
      <c r="L25" s="53">
        <f t="shared" si="7"/>
        <v>10</v>
      </c>
      <c r="M25" s="36"/>
      <c r="N25" s="24" t="s">
        <v>52</v>
      </c>
      <c r="O25" s="24" t="s">
        <v>44</v>
      </c>
      <c r="Q25" s="21"/>
    </row>
    <row r="26">
      <c r="M26" s="42"/>
      <c r="N26" s="43"/>
      <c r="O26" s="43"/>
      <c r="P26" s="44">
        <f t="shared" ref="P26:Q26" si="8">P15+P21</f>
        <v>10</v>
      </c>
      <c r="Q26" s="45">
        <f t="shared" si="8"/>
        <v>10</v>
      </c>
    </row>
    <row r="27">
      <c r="M27" s="46" t="s">
        <v>56</v>
      </c>
      <c r="N27" s="47"/>
      <c r="O27" s="47"/>
      <c r="P27" s="48">
        <f t="shared" ref="P27:Q27" si="9">P21+P15+P9+P4</f>
        <v>30</v>
      </c>
      <c r="Q27" s="49">
        <f t="shared" si="9"/>
        <v>10</v>
      </c>
    </row>
  </sheetData>
  <mergeCells count="24">
    <mergeCell ref="B1:C1"/>
    <mergeCell ref="D1:E1"/>
    <mergeCell ref="G1:J1"/>
    <mergeCell ref="M1:Q1"/>
    <mergeCell ref="G2:H2"/>
    <mergeCell ref="I2:J2"/>
    <mergeCell ref="P2:Q2"/>
    <mergeCell ref="G9:J9"/>
    <mergeCell ref="G10:H10"/>
    <mergeCell ref="I10:J10"/>
    <mergeCell ref="A25:C25"/>
    <mergeCell ref="H25:J25"/>
    <mergeCell ref="P15:P19"/>
    <mergeCell ref="Q15:Q19"/>
    <mergeCell ref="P21:P25"/>
    <mergeCell ref="Q21:Q25"/>
    <mergeCell ref="M27:O27"/>
    <mergeCell ref="G3:H6"/>
    <mergeCell ref="I3:J6"/>
    <mergeCell ref="P4:P7"/>
    <mergeCell ref="Q4:Q7"/>
    <mergeCell ref="K9:L9"/>
    <mergeCell ref="P9:P13"/>
    <mergeCell ref="Q9:Q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3.88"/>
    <col customWidth="1" min="6" max="6" width="2.5"/>
    <col customWidth="1" min="7" max="7" width="5.13"/>
    <col customWidth="1" min="11" max="11" width="15.13"/>
    <col customWidth="1" min="12" max="12" width="5.0"/>
    <col customWidth="1" min="13" max="21" width="5.13"/>
    <col customWidth="1" min="26" max="27" width="9.63"/>
    <col customWidth="1" min="28" max="28" width="9.88"/>
    <col customWidth="1" min="29" max="29" width="10.13"/>
    <col customWidth="1" min="30" max="30" width="10.75"/>
    <col customWidth="1" min="31" max="31" width="12.0"/>
    <col customWidth="1" min="32" max="32" width="10.5"/>
  </cols>
  <sheetData>
    <row r="1">
      <c r="A1" s="1"/>
      <c r="B1" s="2" t="s">
        <v>0</v>
      </c>
      <c r="C1" s="3"/>
      <c r="D1" s="4" t="s">
        <v>57</v>
      </c>
      <c r="E1" s="5"/>
      <c r="G1" s="1"/>
      <c r="H1" s="2" t="s">
        <v>23</v>
      </c>
      <c r="I1" s="3"/>
      <c r="J1" s="3"/>
      <c r="K1" s="3"/>
      <c r="L1" s="4" t="s">
        <v>57</v>
      </c>
      <c r="M1" s="3"/>
      <c r="N1" s="3"/>
      <c r="O1" s="3"/>
      <c r="P1" s="3"/>
      <c r="Q1" s="5"/>
      <c r="R1" s="20"/>
      <c r="S1" s="20"/>
      <c r="T1" s="20"/>
      <c r="U1" s="20"/>
      <c r="W1" s="9" t="s">
        <v>3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/>
    </row>
    <row r="2">
      <c r="A2" s="11" t="s">
        <v>4</v>
      </c>
      <c r="B2" s="12" t="s">
        <v>5</v>
      </c>
      <c r="C2" s="12" t="s">
        <v>6</v>
      </c>
      <c r="D2" s="13" t="s">
        <v>5</v>
      </c>
      <c r="E2" s="14" t="s">
        <v>6</v>
      </c>
      <c r="G2" s="11" t="s">
        <v>4</v>
      </c>
      <c r="H2" s="12" t="s">
        <v>5</v>
      </c>
      <c r="J2" s="12" t="s">
        <v>6</v>
      </c>
      <c r="L2" s="54" t="s">
        <v>58</v>
      </c>
      <c r="M2" s="54" t="s">
        <v>59</v>
      </c>
      <c r="N2" s="54" t="s">
        <v>60</v>
      </c>
      <c r="O2" s="54" t="s">
        <v>61</v>
      </c>
      <c r="P2" s="54" t="s">
        <v>62</v>
      </c>
      <c r="Q2" s="14" t="s">
        <v>58</v>
      </c>
      <c r="R2" s="55" t="s">
        <v>59</v>
      </c>
      <c r="S2" s="55" t="s">
        <v>60</v>
      </c>
      <c r="T2" s="55" t="s">
        <v>61</v>
      </c>
      <c r="U2" s="55" t="s">
        <v>62</v>
      </c>
      <c r="W2" s="18" t="s">
        <v>4</v>
      </c>
      <c r="X2" s="19" t="s">
        <v>5</v>
      </c>
      <c r="Y2" s="19" t="s">
        <v>6</v>
      </c>
      <c r="Z2" s="20" t="s">
        <v>57</v>
      </c>
      <c r="AM2" s="21"/>
      <c r="AS2" s="56" t="s">
        <v>63</v>
      </c>
      <c r="AT2" s="56" t="s">
        <v>64</v>
      </c>
    </row>
    <row r="3">
      <c r="A3" s="23">
        <v>3.0</v>
      </c>
      <c r="B3" s="24" t="s">
        <v>7</v>
      </c>
      <c r="C3" s="24" t="s">
        <v>8</v>
      </c>
      <c r="D3" s="30">
        <v>435.0</v>
      </c>
      <c r="E3" s="26">
        <v>506.0</v>
      </c>
      <c r="G3" s="38">
        <v>44989.0</v>
      </c>
      <c r="H3" s="24" t="s">
        <v>29</v>
      </c>
      <c r="I3" s="24" t="s">
        <v>18</v>
      </c>
      <c r="J3" s="24" t="s">
        <v>25</v>
      </c>
      <c r="K3" s="24" t="s">
        <v>19</v>
      </c>
      <c r="L3" s="30">
        <v>246.0</v>
      </c>
      <c r="M3" s="30">
        <v>214.0</v>
      </c>
      <c r="N3" s="30">
        <v>193.0</v>
      </c>
      <c r="O3" s="30">
        <v>161.0</v>
      </c>
      <c r="P3" s="30">
        <v>195.0</v>
      </c>
      <c r="Q3" s="57">
        <v>170.0</v>
      </c>
      <c r="R3" s="57">
        <v>205.0</v>
      </c>
      <c r="S3" s="57">
        <v>212.0</v>
      </c>
      <c r="T3" s="57">
        <v>219.0</v>
      </c>
      <c r="U3" s="57">
        <v>178.0</v>
      </c>
      <c r="W3" s="18" t="s">
        <v>9</v>
      </c>
      <c r="X3" s="24" t="s">
        <v>10</v>
      </c>
      <c r="Y3" s="24" t="s">
        <v>8</v>
      </c>
      <c r="Z3" s="13" t="s">
        <v>5</v>
      </c>
      <c r="AA3" s="13"/>
      <c r="AB3" s="13"/>
      <c r="AC3" s="13"/>
      <c r="AD3" s="13"/>
      <c r="AE3" s="13"/>
      <c r="AF3" s="13"/>
      <c r="AG3" s="58"/>
      <c r="AH3" s="58"/>
      <c r="AI3" s="58"/>
      <c r="AJ3" s="58"/>
      <c r="AK3" s="58"/>
      <c r="AL3" s="58"/>
      <c r="AM3" s="14" t="s">
        <v>6</v>
      </c>
      <c r="AS3" s="56" t="s">
        <v>65</v>
      </c>
    </row>
    <row r="4">
      <c r="A4" s="23">
        <v>4.0</v>
      </c>
      <c r="B4" s="24" t="s">
        <v>11</v>
      </c>
      <c r="C4" s="24" t="s">
        <v>12</v>
      </c>
      <c r="D4" s="30">
        <v>484.0</v>
      </c>
      <c r="E4" s="26">
        <v>432.0</v>
      </c>
      <c r="G4" s="38">
        <v>45115.0</v>
      </c>
      <c r="H4" s="24" t="s">
        <v>7</v>
      </c>
      <c r="I4" s="24" t="s">
        <v>17</v>
      </c>
      <c r="J4" s="24" t="s">
        <v>22</v>
      </c>
      <c r="K4" s="24" t="s">
        <v>30</v>
      </c>
      <c r="L4" s="30">
        <v>204.0</v>
      </c>
      <c r="M4" s="30">
        <v>258.0</v>
      </c>
      <c r="N4" s="30">
        <v>248.0</v>
      </c>
      <c r="O4" s="30"/>
      <c r="P4" s="30"/>
      <c r="Q4" s="57">
        <v>176.0</v>
      </c>
      <c r="R4" s="57">
        <v>195.0</v>
      </c>
      <c r="S4" s="57">
        <v>193.0</v>
      </c>
      <c r="T4" s="59"/>
      <c r="U4" s="59"/>
      <c r="W4" s="18"/>
      <c r="X4" s="24" t="s">
        <v>13</v>
      </c>
      <c r="Y4" s="24" t="s">
        <v>14</v>
      </c>
      <c r="Z4" s="30">
        <v>278.0</v>
      </c>
      <c r="AA4" s="30">
        <v>278.0</v>
      </c>
      <c r="AB4" s="30">
        <v>193.0</v>
      </c>
      <c r="AC4" s="30">
        <v>218.0</v>
      </c>
      <c r="AD4" s="30">
        <v>225.0</v>
      </c>
      <c r="AE4" s="30">
        <v>201.0</v>
      </c>
      <c r="AF4" s="25"/>
      <c r="AG4" s="26">
        <v>278.0</v>
      </c>
      <c r="AH4" s="26">
        <v>213.0</v>
      </c>
      <c r="AI4" s="26">
        <v>211.0</v>
      </c>
      <c r="AJ4" s="26">
        <v>214.0</v>
      </c>
      <c r="AK4" s="26">
        <v>190.0</v>
      </c>
      <c r="AL4" s="26">
        <v>183.0</v>
      </c>
      <c r="AM4" s="31"/>
      <c r="AS4" s="60">
        <f>counta(L3:P7)</f>
        <v>20</v>
      </c>
      <c r="AT4" s="60">
        <f>COUNTA(Q3:U7)</f>
        <v>20</v>
      </c>
    </row>
    <row r="5">
      <c r="A5" s="23">
        <v>7.0</v>
      </c>
      <c r="B5" s="24" t="s">
        <v>15</v>
      </c>
      <c r="C5" s="24" t="s">
        <v>16</v>
      </c>
      <c r="D5" s="30">
        <v>517.0</v>
      </c>
      <c r="E5" s="26">
        <v>376.0</v>
      </c>
      <c r="G5" s="38">
        <v>45242.0</v>
      </c>
      <c r="H5" s="24" t="s">
        <v>11</v>
      </c>
      <c r="I5" s="24" t="s">
        <v>10</v>
      </c>
      <c r="J5" s="24" t="s">
        <v>28</v>
      </c>
      <c r="K5" s="24" t="s">
        <v>14</v>
      </c>
      <c r="L5" s="30">
        <v>236.0</v>
      </c>
      <c r="M5" s="30">
        <v>211.0</v>
      </c>
      <c r="N5" s="30">
        <v>221.0</v>
      </c>
      <c r="O5" s="30">
        <v>248.0</v>
      </c>
      <c r="P5" s="30"/>
      <c r="Q5" s="57">
        <v>192.0</v>
      </c>
      <c r="R5" s="57">
        <v>216.0</v>
      </c>
      <c r="S5" s="57">
        <v>170.0</v>
      </c>
      <c r="T5" s="57">
        <v>204.0</v>
      </c>
      <c r="U5" s="59"/>
      <c r="W5" s="18"/>
      <c r="X5" s="24" t="s">
        <v>17</v>
      </c>
      <c r="Y5" s="24" t="s">
        <v>16</v>
      </c>
      <c r="AG5" s="21"/>
      <c r="AH5" s="21"/>
      <c r="AI5" s="21"/>
      <c r="AJ5" s="21"/>
      <c r="AK5" s="21"/>
      <c r="AL5" s="21"/>
      <c r="AM5" s="21"/>
    </row>
    <row r="6">
      <c r="A6" s="23">
        <v>8.0</v>
      </c>
      <c r="B6" s="24" t="s">
        <v>18</v>
      </c>
      <c r="C6" s="24" t="s">
        <v>19</v>
      </c>
      <c r="D6" s="30">
        <v>437.0</v>
      </c>
      <c r="E6" s="26">
        <v>376.0</v>
      </c>
      <c r="G6" s="23" t="s">
        <v>33</v>
      </c>
      <c r="H6" s="24" t="s">
        <v>20</v>
      </c>
      <c r="I6" s="24" t="s">
        <v>27</v>
      </c>
      <c r="J6" s="24" t="s">
        <v>21</v>
      </c>
      <c r="K6" s="24" t="s">
        <v>16</v>
      </c>
      <c r="L6" s="30">
        <v>247.0</v>
      </c>
      <c r="M6" s="30">
        <v>192.0</v>
      </c>
      <c r="N6" s="30">
        <v>244.0</v>
      </c>
      <c r="O6" s="30">
        <v>187.0</v>
      </c>
      <c r="P6" s="30">
        <v>224.0</v>
      </c>
      <c r="Q6" s="57">
        <v>266.0</v>
      </c>
      <c r="R6" s="57">
        <v>184.0</v>
      </c>
      <c r="S6" s="57">
        <v>214.0</v>
      </c>
      <c r="T6" s="57">
        <v>204.0</v>
      </c>
      <c r="U6" s="57">
        <v>256.0</v>
      </c>
      <c r="W6" s="36"/>
      <c r="X6" s="24" t="s">
        <v>20</v>
      </c>
      <c r="Y6" s="24" t="s">
        <v>12</v>
      </c>
      <c r="AG6" s="21"/>
      <c r="AH6" s="21"/>
      <c r="AI6" s="21"/>
      <c r="AJ6" s="21"/>
      <c r="AK6" s="21"/>
      <c r="AL6" s="21"/>
      <c r="AM6" s="21"/>
      <c r="AS6" s="56" t="s">
        <v>66</v>
      </c>
      <c r="AT6" s="56" t="s">
        <v>67</v>
      </c>
    </row>
    <row r="7">
      <c r="A7" s="23">
        <v>11.0</v>
      </c>
      <c r="B7" s="24" t="s">
        <v>13</v>
      </c>
      <c r="C7" s="24" t="s">
        <v>21</v>
      </c>
      <c r="D7" s="30">
        <v>405.0</v>
      </c>
      <c r="E7" s="26">
        <v>375.0</v>
      </c>
      <c r="G7" s="23" t="s">
        <v>36</v>
      </c>
      <c r="H7" s="24" t="s">
        <v>13</v>
      </c>
      <c r="I7" s="24" t="s">
        <v>26</v>
      </c>
      <c r="J7" s="24" t="s">
        <v>8</v>
      </c>
      <c r="K7" s="24" t="s">
        <v>12</v>
      </c>
      <c r="L7" s="30">
        <v>234.0</v>
      </c>
      <c r="M7" s="30">
        <v>189.0</v>
      </c>
      <c r="N7" s="30">
        <v>195.0</v>
      </c>
      <c r="O7" s="25"/>
      <c r="P7" s="25"/>
      <c r="Q7" s="57">
        <v>243.0</v>
      </c>
      <c r="R7" s="57">
        <v>249.0</v>
      </c>
      <c r="S7" s="57">
        <v>300.0</v>
      </c>
      <c r="T7" s="57"/>
      <c r="U7" s="57"/>
      <c r="W7" s="36"/>
      <c r="X7" s="24" t="s">
        <v>11</v>
      </c>
      <c r="Y7" s="24" t="s">
        <v>21</v>
      </c>
      <c r="AG7" s="21"/>
      <c r="AH7" s="21"/>
      <c r="AI7" s="21"/>
      <c r="AJ7" s="21"/>
      <c r="AK7" s="21"/>
      <c r="AL7" s="21"/>
      <c r="AM7" s="21"/>
      <c r="AS7" s="60">
        <f>COUNTA(L9:P13)</f>
        <v>22</v>
      </c>
      <c r="AT7" s="60">
        <f>COUNTA(Q9:U13)</f>
        <v>22</v>
      </c>
    </row>
    <row r="8">
      <c r="A8" s="23">
        <v>12.0</v>
      </c>
      <c r="B8" s="24" t="s">
        <v>17</v>
      </c>
      <c r="C8" s="24" t="s">
        <v>22</v>
      </c>
      <c r="D8" s="30">
        <v>491.0</v>
      </c>
      <c r="E8" s="26">
        <v>338.0</v>
      </c>
      <c r="G8" s="18"/>
      <c r="H8" s="22"/>
      <c r="I8" s="22"/>
      <c r="J8" s="22"/>
      <c r="K8" s="22"/>
      <c r="L8" s="39">
        <f>SUM(L3:P7)</f>
        <v>4347</v>
      </c>
      <c r="Q8" s="39">
        <f>SUM(Q3:U7)</f>
        <v>4246</v>
      </c>
      <c r="W8" s="36"/>
      <c r="AM8" s="37"/>
    </row>
    <row r="9">
      <c r="A9" s="23">
        <v>15.0</v>
      </c>
      <c r="B9" s="24" t="s">
        <v>10</v>
      </c>
      <c r="C9" s="24" t="s">
        <v>14</v>
      </c>
      <c r="D9" s="30">
        <v>411.0</v>
      </c>
      <c r="E9" s="26">
        <v>406.0</v>
      </c>
      <c r="G9" s="41">
        <v>45052.0</v>
      </c>
      <c r="H9" s="24" t="s">
        <v>42</v>
      </c>
      <c r="I9" s="24" t="s">
        <v>43</v>
      </c>
      <c r="J9" s="24" t="s">
        <v>44</v>
      </c>
      <c r="K9" s="24" t="s">
        <v>45</v>
      </c>
      <c r="L9" s="30">
        <v>189.0</v>
      </c>
      <c r="M9" s="30">
        <v>216.0</v>
      </c>
      <c r="N9" s="30">
        <v>172.0</v>
      </c>
      <c r="O9" s="30">
        <v>219.0</v>
      </c>
      <c r="P9" s="30">
        <v>152.0</v>
      </c>
      <c r="Q9" s="57">
        <v>159.0</v>
      </c>
      <c r="R9" s="57">
        <v>223.0</v>
      </c>
      <c r="S9" s="57">
        <v>210.0</v>
      </c>
      <c r="T9" s="57">
        <v>203.0</v>
      </c>
      <c r="U9" s="57">
        <v>221.0</v>
      </c>
      <c r="W9" s="18" t="s">
        <v>24</v>
      </c>
      <c r="X9" s="24" t="s">
        <v>18</v>
      </c>
      <c r="Y9" s="24" t="s">
        <v>25</v>
      </c>
      <c r="Z9" s="30">
        <v>177.0</v>
      </c>
      <c r="AA9" s="30">
        <v>234.0</v>
      </c>
      <c r="AB9" s="30">
        <v>226.0</v>
      </c>
      <c r="AC9" s="30">
        <v>206.0</v>
      </c>
      <c r="AD9" s="30">
        <v>259.0</v>
      </c>
      <c r="AE9" s="25"/>
      <c r="AF9" s="25"/>
      <c r="AG9" s="26">
        <v>167.0</v>
      </c>
      <c r="AH9" s="26">
        <v>193.0</v>
      </c>
      <c r="AI9" s="26">
        <v>174.0</v>
      </c>
      <c r="AJ9" s="26">
        <v>212.0</v>
      </c>
      <c r="AK9" s="26">
        <v>195.0</v>
      </c>
      <c r="AL9" s="31"/>
      <c r="AM9" s="31"/>
    </row>
    <row r="10">
      <c r="A10" s="23">
        <v>16.0</v>
      </c>
      <c r="B10" s="24" t="s">
        <v>26</v>
      </c>
      <c r="C10" s="24" t="s">
        <v>25</v>
      </c>
      <c r="D10" s="30">
        <v>415.0</v>
      </c>
      <c r="E10" s="26">
        <v>343.0</v>
      </c>
      <c r="G10" s="41">
        <v>45179.0</v>
      </c>
      <c r="H10" s="24" t="s">
        <v>34</v>
      </c>
      <c r="I10" s="24" t="s">
        <v>46</v>
      </c>
      <c r="J10" s="24" t="s">
        <v>47</v>
      </c>
      <c r="K10" s="24" t="s">
        <v>48</v>
      </c>
      <c r="L10" s="30">
        <v>146.0</v>
      </c>
      <c r="M10" s="30">
        <v>213.0</v>
      </c>
      <c r="N10" s="30">
        <v>224.0</v>
      </c>
      <c r="O10" s="30">
        <v>257.0</v>
      </c>
      <c r="P10" s="30"/>
      <c r="Q10" s="57">
        <v>201.0</v>
      </c>
      <c r="R10" s="57">
        <v>164.0</v>
      </c>
      <c r="S10" s="57">
        <v>188.0</v>
      </c>
      <c r="T10" s="57">
        <v>211.0</v>
      </c>
      <c r="U10" s="59"/>
      <c r="W10" s="36"/>
      <c r="X10" s="24" t="s">
        <v>26</v>
      </c>
      <c r="Y10" s="24" t="s">
        <v>19</v>
      </c>
      <c r="AG10" s="21"/>
      <c r="AH10" s="21"/>
      <c r="AI10" s="21"/>
      <c r="AJ10" s="21"/>
      <c r="AK10" s="21"/>
      <c r="AL10" s="21"/>
      <c r="AM10" s="21"/>
    </row>
    <row r="11">
      <c r="A11" s="23">
        <v>19.0</v>
      </c>
      <c r="B11" s="24" t="s">
        <v>27</v>
      </c>
      <c r="C11" s="24" t="s">
        <v>28</v>
      </c>
      <c r="D11" s="30">
        <v>501.0</v>
      </c>
      <c r="E11" s="26">
        <v>367.0</v>
      </c>
      <c r="G11" s="18" t="s">
        <v>49</v>
      </c>
      <c r="H11" s="24" t="s">
        <v>41</v>
      </c>
      <c r="I11" s="24" t="s">
        <v>50</v>
      </c>
      <c r="J11" s="24" t="s">
        <v>39</v>
      </c>
      <c r="K11" s="24" t="s">
        <v>35</v>
      </c>
      <c r="L11" s="30">
        <v>157.0</v>
      </c>
      <c r="M11" s="30">
        <v>144.0</v>
      </c>
      <c r="N11" s="30">
        <v>196.0</v>
      </c>
      <c r="O11" s="25"/>
      <c r="P11" s="25"/>
      <c r="Q11" s="57">
        <v>183.0</v>
      </c>
      <c r="R11" s="57">
        <v>158.0</v>
      </c>
      <c r="S11" s="57">
        <v>201.0</v>
      </c>
      <c r="T11" s="57"/>
      <c r="U11" s="57"/>
      <c r="W11" s="36"/>
      <c r="X11" s="24" t="s">
        <v>29</v>
      </c>
      <c r="Y11" s="24" t="s">
        <v>30</v>
      </c>
      <c r="AG11" s="21"/>
      <c r="AH11" s="21"/>
      <c r="AI11" s="21"/>
      <c r="AJ11" s="21"/>
      <c r="AK11" s="21"/>
      <c r="AL11" s="21"/>
      <c r="AM11" s="21"/>
    </row>
    <row r="12">
      <c r="A12" s="23">
        <v>20.0</v>
      </c>
      <c r="B12" s="24" t="s">
        <v>29</v>
      </c>
      <c r="C12" s="24" t="s">
        <v>30</v>
      </c>
      <c r="D12" s="30">
        <v>490.0</v>
      </c>
      <c r="E12" s="26">
        <v>511.0</v>
      </c>
      <c r="G12" s="18" t="s">
        <v>24</v>
      </c>
      <c r="H12" s="24" t="s">
        <v>31</v>
      </c>
      <c r="I12" s="24" t="s">
        <v>52</v>
      </c>
      <c r="J12" s="24" t="s">
        <v>32</v>
      </c>
      <c r="K12" s="24" t="s">
        <v>40</v>
      </c>
      <c r="L12" s="30">
        <v>178.0</v>
      </c>
      <c r="M12" s="30">
        <v>162.0</v>
      </c>
      <c r="N12" s="30">
        <v>211.0</v>
      </c>
      <c r="O12" s="30">
        <v>220.0</v>
      </c>
      <c r="P12" s="30">
        <v>188.0</v>
      </c>
      <c r="Q12" s="57">
        <v>213.0</v>
      </c>
      <c r="R12" s="57">
        <v>168.0</v>
      </c>
      <c r="S12" s="57">
        <v>180.0</v>
      </c>
      <c r="T12" s="57">
        <v>170.0</v>
      </c>
      <c r="U12" s="57">
        <v>205.0</v>
      </c>
      <c r="W12" s="36"/>
      <c r="X12" s="24" t="s">
        <v>27</v>
      </c>
      <c r="Y12" s="24" t="s">
        <v>22</v>
      </c>
      <c r="AG12" s="21"/>
      <c r="AH12" s="21"/>
      <c r="AI12" s="21"/>
      <c r="AJ12" s="21"/>
      <c r="AK12" s="21"/>
      <c r="AL12" s="21"/>
      <c r="AM12" s="21"/>
    </row>
    <row r="13">
      <c r="A13" s="18"/>
      <c r="B13" s="12" t="s">
        <v>5</v>
      </c>
      <c r="C13" s="12" t="s">
        <v>6</v>
      </c>
      <c r="D13" s="39">
        <f t="shared" ref="D13:E13" si="1">sum(D3:D12)</f>
        <v>4586</v>
      </c>
      <c r="E13" s="40">
        <f t="shared" si="1"/>
        <v>4030</v>
      </c>
      <c r="G13" s="18" t="s">
        <v>9</v>
      </c>
      <c r="H13" s="24" t="s">
        <v>37</v>
      </c>
      <c r="I13" s="24" t="s">
        <v>38</v>
      </c>
      <c r="J13" s="24" t="s">
        <v>51</v>
      </c>
      <c r="K13" s="24" t="s">
        <v>53</v>
      </c>
      <c r="L13" s="30">
        <v>135.0</v>
      </c>
      <c r="M13" s="30">
        <v>112.0</v>
      </c>
      <c r="N13" s="30">
        <v>200.0</v>
      </c>
      <c r="O13" s="30">
        <v>169.0</v>
      </c>
      <c r="P13" s="30">
        <v>191.0</v>
      </c>
      <c r="Q13" s="57">
        <v>168.0</v>
      </c>
      <c r="R13" s="57">
        <v>151.0</v>
      </c>
      <c r="S13" s="57">
        <v>163.0</v>
      </c>
      <c r="T13" s="57">
        <v>168.0</v>
      </c>
      <c r="U13" s="57">
        <v>147.0</v>
      </c>
      <c r="W13" s="36"/>
      <c r="X13" s="24" t="s">
        <v>7</v>
      </c>
      <c r="Y13" s="24" t="s">
        <v>28</v>
      </c>
      <c r="AG13" s="21"/>
      <c r="AH13" s="21"/>
      <c r="AI13" s="21"/>
      <c r="AJ13" s="21"/>
      <c r="AK13" s="21"/>
      <c r="AL13" s="21"/>
      <c r="AM13" s="21"/>
    </row>
    <row r="14">
      <c r="A14" s="23">
        <v>5.0</v>
      </c>
      <c r="B14" s="24" t="s">
        <v>31</v>
      </c>
      <c r="C14" s="24" t="s">
        <v>32</v>
      </c>
      <c r="D14" s="30">
        <v>413.0</v>
      </c>
      <c r="E14" s="26">
        <v>350.0</v>
      </c>
      <c r="G14" s="42"/>
      <c r="H14" s="43"/>
      <c r="I14" s="43"/>
      <c r="J14" s="43"/>
      <c r="K14" s="43"/>
      <c r="L14" s="44">
        <f>SUM(L9:P13)</f>
        <v>4051</v>
      </c>
      <c r="M14" s="61"/>
      <c r="N14" s="61"/>
      <c r="O14" s="61"/>
      <c r="P14" s="61"/>
      <c r="Q14" s="39">
        <f>SUM(Q9:U13)</f>
        <v>4055</v>
      </c>
      <c r="W14" s="36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40"/>
    </row>
    <row r="15">
      <c r="A15" s="23">
        <v>6.0</v>
      </c>
      <c r="B15" s="24" t="s">
        <v>34</v>
      </c>
      <c r="C15" s="24" t="s">
        <v>35</v>
      </c>
      <c r="D15" s="30">
        <v>349.0</v>
      </c>
      <c r="E15" s="26">
        <v>308.0</v>
      </c>
      <c r="W15" s="18" t="s">
        <v>33</v>
      </c>
      <c r="X15" s="24" t="s">
        <v>37</v>
      </c>
      <c r="Y15" s="24" t="s">
        <v>32</v>
      </c>
      <c r="Z15" s="30">
        <v>192.0</v>
      </c>
      <c r="AA15" s="30">
        <v>199.0</v>
      </c>
      <c r="AB15" s="30">
        <v>279.0</v>
      </c>
      <c r="AC15" s="30">
        <v>190.0</v>
      </c>
      <c r="AD15" s="30">
        <v>204.0</v>
      </c>
      <c r="AE15" s="25"/>
      <c r="AF15" s="25"/>
      <c r="AG15" s="26">
        <v>172.0</v>
      </c>
      <c r="AH15" s="26">
        <v>190.0</v>
      </c>
      <c r="AI15" s="26">
        <v>179.0</v>
      </c>
      <c r="AJ15" s="26">
        <v>205.0</v>
      </c>
      <c r="AK15" s="26">
        <v>186.0</v>
      </c>
      <c r="AL15" s="31"/>
      <c r="AM15" s="31"/>
    </row>
    <row r="16">
      <c r="A16" s="23">
        <v>9.0</v>
      </c>
      <c r="B16" s="24" t="s">
        <v>38</v>
      </c>
      <c r="C16" s="24" t="s">
        <v>39</v>
      </c>
      <c r="D16" s="30">
        <v>388.0</v>
      </c>
      <c r="E16" s="26">
        <v>353.0</v>
      </c>
      <c r="L16" s="62" t="s">
        <v>5</v>
      </c>
      <c r="Q16" s="62" t="s">
        <v>6</v>
      </c>
      <c r="W16" s="18"/>
      <c r="X16" s="24" t="s">
        <v>38</v>
      </c>
      <c r="Y16" s="24" t="s">
        <v>40</v>
      </c>
      <c r="AG16" s="21"/>
      <c r="AH16" s="21"/>
      <c r="AI16" s="21"/>
      <c r="AJ16" s="21"/>
      <c r="AK16" s="21"/>
      <c r="AL16" s="21"/>
      <c r="AM16" s="21"/>
    </row>
    <row r="17">
      <c r="A17" s="23">
        <v>10.0</v>
      </c>
      <c r="B17" s="24" t="s">
        <v>41</v>
      </c>
      <c r="C17" s="24" t="s">
        <v>40</v>
      </c>
      <c r="D17" s="30">
        <v>359.0</v>
      </c>
      <c r="E17" s="26">
        <v>406.0</v>
      </c>
      <c r="I17" s="50" t="s">
        <v>68</v>
      </c>
      <c r="J17" s="51"/>
      <c r="K17" s="51"/>
      <c r="L17" s="63">
        <f>L14+L8</f>
        <v>8398</v>
      </c>
      <c r="M17" s="51"/>
      <c r="N17" s="51"/>
      <c r="O17" s="51"/>
      <c r="P17" s="64"/>
      <c r="Q17" s="65">
        <f>Q8+Q14</f>
        <v>8301</v>
      </c>
      <c r="R17" s="66"/>
      <c r="S17" s="66"/>
      <c r="T17" s="66"/>
      <c r="U17" s="67"/>
      <c r="W17" s="36"/>
      <c r="X17" s="24" t="s">
        <v>46</v>
      </c>
      <c r="Y17" s="24" t="s">
        <v>45</v>
      </c>
      <c r="AG17" s="21"/>
      <c r="AH17" s="21"/>
      <c r="AI17" s="21"/>
      <c r="AJ17" s="21"/>
      <c r="AK17" s="21"/>
      <c r="AL17" s="21"/>
      <c r="AM17" s="21"/>
    </row>
    <row r="18">
      <c r="A18" s="23">
        <v>13.0</v>
      </c>
      <c r="B18" s="24" t="s">
        <v>42</v>
      </c>
      <c r="C18" s="24" t="s">
        <v>45</v>
      </c>
      <c r="D18" s="30">
        <v>381.0</v>
      </c>
      <c r="E18" s="26">
        <v>369.0</v>
      </c>
      <c r="I18" s="50" t="s">
        <v>69</v>
      </c>
      <c r="J18" s="51"/>
      <c r="K18" s="51"/>
      <c r="L18" s="68">
        <f>L17/(AS4+AS7)</f>
        <v>199.952381</v>
      </c>
      <c r="M18" s="51"/>
      <c r="N18" s="51"/>
      <c r="O18" s="51"/>
      <c r="P18" s="64"/>
      <c r="Q18" s="69">
        <f>Q17/(AT4+AT7)</f>
        <v>197.6428571</v>
      </c>
      <c r="R18" s="66"/>
      <c r="S18" s="66"/>
      <c r="T18" s="66"/>
      <c r="U18" s="67"/>
      <c r="W18" s="36"/>
      <c r="X18" s="24" t="s">
        <v>34</v>
      </c>
      <c r="Y18" s="24" t="s">
        <v>35</v>
      </c>
      <c r="AG18" s="21"/>
      <c r="AH18" s="21"/>
      <c r="AI18" s="21"/>
      <c r="AJ18" s="21"/>
      <c r="AK18" s="21"/>
      <c r="AL18" s="21"/>
      <c r="AM18" s="21"/>
    </row>
    <row r="19">
      <c r="A19" s="23">
        <v>14.0</v>
      </c>
      <c r="B19" s="24" t="s">
        <v>43</v>
      </c>
      <c r="C19" s="24" t="s">
        <v>48</v>
      </c>
      <c r="D19" s="30">
        <v>468.0</v>
      </c>
      <c r="E19" s="26">
        <v>370.0</v>
      </c>
      <c r="W19" s="36"/>
      <c r="X19" s="24" t="s">
        <v>31</v>
      </c>
      <c r="Y19" s="24" t="s">
        <v>39</v>
      </c>
      <c r="AG19" s="21"/>
      <c r="AH19" s="21"/>
      <c r="AI19" s="21"/>
      <c r="AJ19" s="21"/>
      <c r="AK19" s="21"/>
      <c r="AL19" s="21"/>
      <c r="AM19" s="21"/>
    </row>
    <row r="20">
      <c r="A20" s="23">
        <v>17.0</v>
      </c>
      <c r="B20" s="24" t="s">
        <v>46</v>
      </c>
      <c r="C20" s="24" t="s">
        <v>51</v>
      </c>
      <c r="D20" s="30">
        <v>325.0</v>
      </c>
      <c r="E20" s="26">
        <v>292.0</v>
      </c>
      <c r="I20" s="50" t="s">
        <v>70</v>
      </c>
      <c r="J20" s="51"/>
      <c r="K20" s="51"/>
      <c r="L20" s="63">
        <f>L8</f>
        <v>4347</v>
      </c>
      <c r="M20" s="51"/>
      <c r="N20" s="51"/>
      <c r="O20" s="51"/>
      <c r="P20" s="64"/>
      <c r="Q20" s="65">
        <f>Q8</f>
        <v>4246</v>
      </c>
      <c r="R20" s="66"/>
      <c r="S20" s="66"/>
      <c r="T20" s="66"/>
      <c r="U20" s="67"/>
      <c r="W20" s="36"/>
      <c r="AM20" s="37"/>
    </row>
    <row r="21">
      <c r="A21" s="23">
        <v>18.0</v>
      </c>
      <c r="B21" s="24" t="s">
        <v>37</v>
      </c>
      <c r="C21" s="24" t="s">
        <v>53</v>
      </c>
      <c r="D21" s="30">
        <v>378.0</v>
      </c>
      <c r="E21" s="26">
        <v>305.0</v>
      </c>
      <c r="I21" s="50" t="s">
        <v>71</v>
      </c>
      <c r="J21" s="51"/>
      <c r="K21" s="51"/>
      <c r="L21" s="68">
        <f>L20/AS4</f>
        <v>217.35</v>
      </c>
      <c r="M21" s="51"/>
      <c r="N21" s="51"/>
      <c r="O21" s="51"/>
      <c r="P21" s="64"/>
      <c r="Q21" s="69">
        <f>Q20/AT4</f>
        <v>212.3</v>
      </c>
      <c r="R21" s="66"/>
      <c r="S21" s="66"/>
      <c r="T21" s="66"/>
      <c r="U21" s="67"/>
      <c r="W21" s="18" t="s">
        <v>36</v>
      </c>
      <c r="X21" s="24" t="s">
        <v>42</v>
      </c>
      <c r="Y21" s="24" t="s">
        <v>47</v>
      </c>
      <c r="Z21" s="30">
        <v>213.0</v>
      </c>
      <c r="AA21" s="30">
        <v>195.0</v>
      </c>
      <c r="AB21" s="30">
        <v>161.0</v>
      </c>
      <c r="AC21" s="30">
        <v>215.0</v>
      </c>
      <c r="AD21" s="30">
        <v>159.0</v>
      </c>
      <c r="AE21" s="30">
        <v>269.0</v>
      </c>
      <c r="AF21" s="30">
        <v>212.0</v>
      </c>
      <c r="AG21" s="26">
        <v>190.0</v>
      </c>
      <c r="AH21" s="26">
        <v>242.0</v>
      </c>
      <c r="AI21" s="26">
        <v>194.0</v>
      </c>
      <c r="AJ21" s="26">
        <v>167.0</v>
      </c>
      <c r="AK21" s="26">
        <v>162.0</v>
      </c>
      <c r="AL21" s="26">
        <v>233.0</v>
      </c>
      <c r="AM21" s="26">
        <v>248.0</v>
      </c>
    </row>
    <row r="22">
      <c r="A22" s="23">
        <v>21.0</v>
      </c>
      <c r="B22" s="24" t="s">
        <v>52</v>
      </c>
      <c r="C22" s="24" t="s">
        <v>47</v>
      </c>
      <c r="D22" s="30">
        <v>416.0</v>
      </c>
      <c r="E22" s="26">
        <v>296.0</v>
      </c>
      <c r="W22" s="18"/>
      <c r="X22" s="24" t="s">
        <v>43</v>
      </c>
      <c r="Y22" s="24" t="s">
        <v>48</v>
      </c>
      <c r="AG22" s="21"/>
      <c r="AH22" s="21"/>
      <c r="AI22" s="21"/>
      <c r="AJ22" s="21"/>
      <c r="AK22" s="21"/>
      <c r="AL22" s="21"/>
      <c r="AM22" s="21"/>
    </row>
    <row r="23">
      <c r="A23" s="23">
        <v>22.0</v>
      </c>
      <c r="B23" s="24" t="s">
        <v>50</v>
      </c>
      <c r="C23" s="24" t="s">
        <v>44</v>
      </c>
      <c r="D23" s="30">
        <v>459.0</v>
      </c>
      <c r="E23" s="26">
        <v>292.0</v>
      </c>
      <c r="I23" s="50" t="s">
        <v>72</v>
      </c>
      <c r="J23" s="51"/>
      <c r="K23" s="51"/>
      <c r="L23" s="63">
        <f>L14</f>
        <v>4051</v>
      </c>
      <c r="M23" s="51"/>
      <c r="N23" s="51"/>
      <c r="O23" s="51"/>
      <c r="P23" s="64"/>
      <c r="Q23" s="65">
        <f>Q14</f>
        <v>4055</v>
      </c>
      <c r="R23" s="66"/>
      <c r="S23" s="66"/>
      <c r="T23" s="66"/>
      <c r="U23" s="67"/>
      <c r="W23" s="36"/>
      <c r="X23" s="24" t="s">
        <v>50</v>
      </c>
      <c r="Y23" s="24" t="s">
        <v>51</v>
      </c>
      <c r="AG23" s="21"/>
      <c r="AH23" s="21"/>
      <c r="AI23" s="21"/>
      <c r="AJ23" s="21"/>
      <c r="AK23" s="21"/>
      <c r="AL23" s="21"/>
      <c r="AM23" s="21"/>
    </row>
    <row r="24">
      <c r="A24" s="36"/>
      <c r="D24" s="39">
        <f t="shared" ref="D24:E24" si="2">sum(D14:D23)</f>
        <v>3936</v>
      </c>
      <c r="E24" s="40">
        <f t="shared" si="2"/>
        <v>3341</v>
      </c>
      <c r="I24" s="50" t="s">
        <v>73</v>
      </c>
      <c r="J24" s="51"/>
      <c r="K24" s="51"/>
      <c r="L24" s="68">
        <f>L23/AS7</f>
        <v>184.1363636</v>
      </c>
      <c r="M24" s="51"/>
      <c r="N24" s="51"/>
      <c r="O24" s="51"/>
      <c r="P24" s="64"/>
      <c r="Q24" s="69">
        <f>Q23/AT7</f>
        <v>184.3181818</v>
      </c>
      <c r="R24" s="66"/>
      <c r="S24" s="66"/>
      <c r="T24" s="66"/>
      <c r="U24" s="67"/>
      <c r="W24" s="36"/>
      <c r="X24" s="24" t="s">
        <v>41</v>
      </c>
      <c r="Y24" s="24" t="s">
        <v>53</v>
      </c>
      <c r="AG24" s="21"/>
      <c r="AH24" s="21"/>
      <c r="AI24" s="21"/>
      <c r="AJ24" s="21"/>
      <c r="AK24" s="21"/>
      <c r="AL24" s="21"/>
      <c r="AM24" s="21"/>
    </row>
    <row r="25">
      <c r="A25" s="50" t="s">
        <v>74</v>
      </c>
      <c r="B25" s="51"/>
      <c r="C25" s="51"/>
      <c r="D25" s="70">
        <f t="shared" ref="D25:E25" si="3">D24+D13</f>
        <v>8522</v>
      </c>
      <c r="E25" s="71">
        <f t="shared" si="3"/>
        <v>7371</v>
      </c>
      <c r="W25" s="36"/>
      <c r="X25" s="24" t="s">
        <v>52</v>
      </c>
      <c r="Y25" s="24" t="s">
        <v>44</v>
      </c>
      <c r="AG25" s="21"/>
      <c r="AH25" s="21"/>
      <c r="AI25" s="21"/>
      <c r="AJ25" s="21"/>
      <c r="AK25" s="21"/>
      <c r="AL25" s="21"/>
      <c r="AM25" s="21"/>
    </row>
    <row r="26">
      <c r="A26" s="50" t="s">
        <v>75</v>
      </c>
      <c r="B26" s="51"/>
      <c r="C26" s="51"/>
      <c r="D26" s="72">
        <f t="shared" ref="D26:E26" si="4">D25/counta(D3:D12,D14:D23)/2</f>
        <v>213.05</v>
      </c>
      <c r="E26" s="73">
        <f t="shared" si="4"/>
        <v>184.275</v>
      </c>
      <c r="W26" s="42"/>
      <c r="X26" s="43"/>
      <c r="Y26" s="43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</row>
    <row r="27">
      <c r="W27" s="46"/>
      <c r="X27" s="47"/>
      <c r="Y27" s="47"/>
      <c r="Z27" s="48"/>
      <c r="AA27" s="48"/>
      <c r="AB27" s="48"/>
      <c r="AC27" s="48"/>
      <c r="AD27" s="48"/>
      <c r="AE27" s="48"/>
      <c r="AF27" s="48"/>
      <c r="AG27" s="74"/>
      <c r="AH27" s="74"/>
      <c r="AI27" s="74"/>
      <c r="AJ27" s="74"/>
      <c r="AK27" s="74"/>
      <c r="AL27" s="74"/>
      <c r="AM27" s="49"/>
    </row>
    <row r="28">
      <c r="A28" s="50" t="s">
        <v>76</v>
      </c>
      <c r="B28" s="51"/>
      <c r="C28" s="51"/>
      <c r="D28" s="70">
        <f t="shared" ref="D28:E28" si="5">D13</f>
        <v>4586</v>
      </c>
      <c r="E28" s="71">
        <f t="shared" si="5"/>
        <v>4030</v>
      </c>
    </row>
    <row r="29">
      <c r="A29" s="50" t="s">
        <v>77</v>
      </c>
      <c r="B29" s="51"/>
      <c r="C29" s="51"/>
      <c r="D29" s="72">
        <f t="shared" ref="D29:E29" si="6">D28/20</f>
        <v>229.3</v>
      </c>
      <c r="E29" s="73">
        <f t="shared" si="6"/>
        <v>201.5</v>
      </c>
      <c r="Z29" s="50" t="s">
        <v>78</v>
      </c>
      <c r="AA29" s="51"/>
      <c r="AB29" s="51"/>
      <c r="AC29" s="63">
        <f>sum(Z4:AF7,Z9:AF13,Z15:AF19,Z21:AF25)</f>
        <v>4983</v>
      </c>
      <c r="AD29" s="51"/>
      <c r="AE29" s="51"/>
      <c r="AF29" s="51"/>
      <c r="AG29" s="64"/>
      <c r="AH29" s="65">
        <f>sum(AG4:AM7,AG9:AM13,AG15:AM19,AG21:AM25)</f>
        <v>4598</v>
      </c>
      <c r="AI29" s="66"/>
      <c r="AJ29" s="66"/>
      <c r="AK29" s="66"/>
      <c r="AL29" s="67"/>
    </row>
    <row r="30">
      <c r="Z30" s="50" t="s">
        <v>79</v>
      </c>
      <c r="AA30" s="51"/>
      <c r="AB30" s="51"/>
      <c r="AC30" s="68">
        <f>AC29/(counta(Z4:AF25))</f>
        <v>216.6521739</v>
      </c>
      <c r="AD30" s="51"/>
      <c r="AE30" s="51"/>
      <c r="AF30" s="51"/>
      <c r="AG30" s="64"/>
      <c r="AH30" s="69">
        <f>AH29/(counta(AG4:AM25))</f>
        <v>199.9130435</v>
      </c>
      <c r="AI30" s="66"/>
      <c r="AJ30" s="66"/>
      <c r="AK30" s="66"/>
      <c r="AL30" s="67"/>
    </row>
    <row r="31">
      <c r="A31" s="50" t="s">
        <v>80</v>
      </c>
      <c r="B31" s="51"/>
      <c r="C31" s="51"/>
      <c r="D31" s="70">
        <f t="shared" ref="D31:E31" si="7">D24</f>
        <v>3936</v>
      </c>
      <c r="E31" s="71">
        <f t="shared" si="7"/>
        <v>3341</v>
      </c>
    </row>
    <row r="32">
      <c r="A32" s="50" t="s">
        <v>81</v>
      </c>
      <c r="B32" s="51"/>
      <c r="C32" s="51"/>
      <c r="D32" s="70">
        <f t="shared" ref="D32:E32" si="8">D31/20</f>
        <v>196.8</v>
      </c>
      <c r="E32" s="71">
        <f t="shared" si="8"/>
        <v>167.05</v>
      </c>
      <c r="Z32" s="50" t="s">
        <v>82</v>
      </c>
      <c r="AA32" s="51"/>
      <c r="AB32" s="51"/>
      <c r="AC32" s="63">
        <f>sum(Z4:AF13)</f>
        <v>2495</v>
      </c>
      <c r="AD32" s="51"/>
      <c r="AE32" s="51"/>
      <c r="AF32" s="51"/>
      <c r="AG32" s="64"/>
      <c r="AH32" s="65">
        <f>sum(AG4:AM13)</f>
        <v>2230</v>
      </c>
      <c r="AI32" s="66"/>
      <c r="AJ32" s="66"/>
      <c r="AK32" s="66"/>
      <c r="AL32" s="67"/>
    </row>
    <row r="33">
      <c r="Z33" s="50" t="s">
        <v>83</v>
      </c>
      <c r="AA33" s="51"/>
      <c r="AB33" s="51"/>
      <c r="AC33" s="68">
        <f>AC32/counta(Z4:AF13)</f>
        <v>226.8181818</v>
      </c>
      <c r="AD33" s="51"/>
      <c r="AE33" s="51"/>
      <c r="AF33" s="51"/>
      <c r="AG33" s="64"/>
      <c r="AH33" s="69">
        <f>AH32/counta(AG4:AM13)</f>
        <v>202.7272727</v>
      </c>
      <c r="AI33" s="66"/>
      <c r="AJ33" s="66"/>
      <c r="AK33" s="66"/>
      <c r="AL33" s="67"/>
    </row>
    <row r="35">
      <c r="Z35" s="50" t="s">
        <v>84</v>
      </c>
      <c r="AA35" s="51"/>
      <c r="AB35" s="51"/>
      <c r="AC35" s="63">
        <f>sum(Z15:AF25)</f>
        <v>2488</v>
      </c>
      <c r="AD35" s="51"/>
      <c r="AE35" s="51"/>
      <c r="AF35" s="51"/>
      <c r="AG35" s="64"/>
      <c r="AH35" s="65">
        <f>sum(AG15:AM25)</f>
        <v>2368</v>
      </c>
      <c r="AI35" s="66"/>
      <c r="AJ35" s="66"/>
      <c r="AK35" s="66"/>
      <c r="AL35" s="67"/>
    </row>
    <row r="36">
      <c r="Z36" s="50" t="s">
        <v>85</v>
      </c>
      <c r="AA36" s="51"/>
      <c r="AB36" s="51"/>
      <c r="AC36" s="68">
        <f>AC35/counta(Z15:AF25)</f>
        <v>207.3333333</v>
      </c>
      <c r="AD36" s="51"/>
      <c r="AE36" s="51"/>
      <c r="AF36" s="51"/>
      <c r="AG36" s="64"/>
      <c r="AH36" s="69">
        <f>AH35/counta(AG15:AM25)</f>
        <v>197.3333333</v>
      </c>
      <c r="AI36" s="66"/>
      <c r="AJ36" s="66"/>
      <c r="AK36" s="66"/>
      <c r="AL36" s="67"/>
    </row>
  </sheetData>
  <mergeCells count="113">
    <mergeCell ref="L21:P21"/>
    <mergeCell ref="Q21:U21"/>
    <mergeCell ref="I18:K18"/>
    <mergeCell ref="L18:P18"/>
    <mergeCell ref="Q18:U18"/>
    <mergeCell ref="I20:K20"/>
    <mergeCell ref="L20:P20"/>
    <mergeCell ref="Q20:U20"/>
    <mergeCell ref="I21:K21"/>
    <mergeCell ref="Q24:U24"/>
    <mergeCell ref="W27:Y27"/>
    <mergeCell ref="Z29:AB29"/>
    <mergeCell ref="Z32:AB32"/>
    <mergeCell ref="A28:C28"/>
    <mergeCell ref="A29:C29"/>
    <mergeCell ref="A31:C31"/>
    <mergeCell ref="A32:C32"/>
    <mergeCell ref="I23:K23"/>
    <mergeCell ref="L23:P23"/>
    <mergeCell ref="Q23:U23"/>
    <mergeCell ref="I24:K24"/>
    <mergeCell ref="L24:P24"/>
    <mergeCell ref="A25:C25"/>
    <mergeCell ref="A26:C26"/>
    <mergeCell ref="B1:C1"/>
    <mergeCell ref="D1:E1"/>
    <mergeCell ref="H1:K1"/>
    <mergeCell ref="L1:Q1"/>
    <mergeCell ref="W1:AM1"/>
    <mergeCell ref="H2:I2"/>
    <mergeCell ref="J2:K2"/>
    <mergeCell ref="AF4:AF7"/>
    <mergeCell ref="AG4:AG7"/>
    <mergeCell ref="L8:P8"/>
    <mergeCell ref="Q8:U8"/>
    <mergeCell ref="AH4:AH7"/>
    <mergeCell ref="AI4:AI7"/>
    <mergeCell ref="AJ4:AJ7"/>
    <mergeCell ref="AK4:AK7"/>
    <mergeCell ref="AL4:AL7"/>
    <mergeCell ref="AM4:AM7"/>
    <mergeCell ref="Z2:AM2"/>
    <mergeCell ref="Z4:Z7"/>
    <mergeCell ref="AA4:AA7"/>
    <mergeCell ref="AB4:AB7"/>
    <mergeCell ref="AC4:AC7"/>
    <mergeCell ref="AD4:AD7"/>
    <mergeCell ref="AE4:AE7"/>
    <mergeCell ref="L14:P14"/>
    <mergeCell ref="Q14:U14"/>
    <mergeCell ref="L16:P16"/>
    <mergeCell ref="Q16:U16"/>
    <mergeCell ref="I17:K17"/>
    <mergeCell ref="L17:P17"/>
    <mergeCell ref="Q17:U17"/>
    <mergeCell ref="AH29:AL29"/>
    <mergeCell ref="AH30:AL30"/>
    <mergeCell ref="AH32:AL32"/>
    <mergeCell ref="AH33:AL33"/>
    <mergeCell ref="AH35:AL35"/>
    <mergeCell ref="AC29:AG29"/>
    <mergeCell ref="Z30:AB30"/>
    <mergeCell ref="AC30:AG30"/>
    <mergeCell ref="AC32:AG32"/>
    <mergeCell ref="Z33:AB33"/>
    <mergeCell ref="AC33:AG33"/>
    <mergeCell ref="AC35:AG35"/>
    <mergeCell ref="AG9:AG13"/>
    <mergeCell ref="AH9:AH13"/>
    <mergeCell ref="AI9:AI13"/>
    <mergeCell ref="AJ9:AJ13"/>
    <mergeCell ref="AK9:AK13"/>
    <mergeCell ref="AL9:AL13"/>
    <mergeCell ref="AM9:AM13"/>
    <mergeCell ref="Z9:Z13"/>
    <mergeCell ref="AA9:AA13"/>
    <mergeCell ref="AB9:AB13"/>
    <mergeCell ref="AC9:AC13"/>
    <mergeCell ref="AD9:AD13"/>
    <mergeCell ref="AE9:AE13"/>
    <mergeCell ref="AF9:AF13"/>
    <mergeCell ref="AG15:AG19"/>
    <mergeCell ref="AH15:AH19"/>
    <mergeCell ref="AI15:AI19"/>
    <mergeCell ref="AJ15:AJ19"/>
    <mergeCell ref="AK15:AK19"/>
    <mergeCell ref="AL15:AL19"/>
    <mergeCell ref="AM15:AM19"/>
    <mergeCell ref="Z15:Z19"/>
    <mergeCell ref="AA15:AA19"/>
    <mergeCell ref="AB15:AB19"/>
    <mergeCell ref="AC15:AC19"/>
    <mergeCell ref="AD15:AD19"/>
    <mergeCell ref="AE15:AE19"/>
    <mergeCell ref="AF15:AF19"/>
    <mergeCell ref="Z21:Z25"/>
    <mergeCell ref="AA21:AA25"/>
    <mergeCell ref="AB21:AB25"/>
    <mergeCell ref="AC21:AC25"/>
    <mergeCell ref="AD21:AD25"/>
    <mergeCell ref="AE21:AE25"/>
    <mergeCell ref="AF21:AF25"/>
    <mergeCell ref="AG21:AG25"/>
    <mergeCell ref="AH21:AH25"/>
    <mergeCell ref="AI21:AI25"/>
    <mergeCell ref="AJ21:AJ25"/>
    <mergeCell ref="AK21:AK25"/>
    <mergeCell ref="AL21:AL25"/>
    <mergeCell ref="AM21:AM25"/>
    <mergeCell ref="Z35:AB35"/>
    <mergeCell ref="Z36:AB36"/>
    <mergeCell ref="AC36:AG36"/>
    <mergeCell ref="AH36:AL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  <col customWidth="1" min="3" max="3" width="6.5"/>
    <col customWidth="1" min="4" max="4" width="7.13"/>
    <col customWidth="1" min="5" max="5" width="7.25"/>
    <col customWidth="1" min="6" max="6" width="9.63"/>
    <col customWidth="1" min="7" max="7" width="8.38"/>
    <col customWidth="1" min="8" max="8" width="1.75"/>
    <col customWidth="1" min="9" max="9" width="16.13"/>
    <col customWidth="1" min="11" max="11" width="6.5"/>
    <col customWidth="1" min="12" max="12" width="7.13"/>
    <col customWidth="1" min="13" max="13" width="8.75"/>
    <col customWidth="1" min="14" max="14" width="9.63"/>
    <col customWidth="1" min="15" max="15" width="8.38"/>
  </cols>
  <sheetData>
    <row r="1">
      <c r="A1" s="75" t="s">
        <v>86</v>
      </c>
      <c r="B1" s="76"/>
      <c r="C1" s="76"/>
      <c r="D1" s="76"/>
      <c r="E1" s="76"/>
      <c r="F1" s="76"/>
      <c r="G1" s="77"/>
      <c r="H1" s="62"/>
      <c r="I1" s="75" t="s">
        <v>87</v>
      </c>
      <c r="J1" s="76"/>
      <c r="K1" s="76"/>
      <c r="L1" s="76"/>
      <c r="M1" s="76"/>
      <c r="N1" s="76"/>
      <c r="O1" s="77"/>
      <c r="P1" s="62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>
      <c r="A2" s="79" t="s">
        <v>88</v>
      </c>
      <c r="B2" s="80" t="s">
        <v>3</v>
      </c>
      <c r="C2" s="80" t="s">
        <v>0</v>
      </c>
      <c r="D2" s="80" t="s">
        <v>23</v>
      </c>
      <c r="E2" s="80" t="s">
        <v>3</v>
      </c>
      <c r="F2" s="81" t="s">
        <v>2</v>
      </c>
      <c r="G2" s="82" t="s">
        <v>89</v>
      </c>
      <c r="H2" s="78"/>
      <c r="I2" s="79" t="s">
        <v>88</v>
      </c>
      <c r="J2" s="80" t="s">
        <v>3</v>
      </c>
      <c r="K2" s="80" t="s">
        <v>0</v>
      </c>
      <c r="L2" s="80" t="s">
        <v>23</v>
      </c>
      <c r="M2" s="80" t="s">
        <v>3</v>
      </c>
      <c r="N2" s="81" t="s">
        <v>2</v>
      </c>
      <c r="O2" s="82" t="s">
        <v>89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>
      <c r="A3" s="83" t="s">
        <v>38</v>
      </c>
      <c r="B3" s="84" t="s">
        <v>5</v>
      </c>
      <c r="C3" s="84">
        <v>1.0</v>
      </c>
      <c r="D3" s="84">
        <v>2.0</v>
      </c>
      <c r="E3" s="84">
        <v>10.0</v>
      </c>
      <c r="F3" s="85">
        <f t="shared" ref="F3:F22" si="1">SUM(C3:E3)</f>
        <v>13</v>
      </c>
      <c r="G3" s="86">
        <v>388.0</v>
      </c>
      <c r="H3" s="78"/>
      <c r="I3" s="83" t="s">
        <v>17</v>
      </c>
      <c r="J3" s="84" t="s">
        <v>5</v>
      </c>
      <c r="K3" s="84">
        <v>1.0</v>
      </c>
      <c r="L3" s="84">
        <v>2.0</v>
      </c>
      <c r="M3" s="84">
        <v>10.0</v>
      </c>
      <c r="N3" s="85">
        <f t="shared" ref="N3:N22" si="2">SUM(K3:M3)</f>
        <v>13</v>
      </c>
      <c r="O3" s="86">
        <v>491.0</v>
      </c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>
      <c r="A4" s="83" t="s">
        <v>37</v>
      </c>
      <c r="B4" s="84" t="s">
        <v>5</v>
      </c>
      <c r="C4" s="84">
        <v>1.0</v>
      </c>
      <c r="D4" s="84">
        <v>2.0</v>
      </c>
      <c r="E4" s="84">
        <v>10.0</v>
      </c>
      <c r="F4" s="85">
        <f t="shared" si="1"/>
        <v>13</v>
      </c>
      <c r="G4" s="86">
        <v>378.0</v>
      </c>
      <c r="H4" s="78"/>
      <c r="I4" s="83" t="s">
        <v>11</v>
      </c>
      <c r="J4" s="84" t="s">
        <v>5</v>
      </c>
      <c r="K4" s="84">
        <v>1.0</v>
      </c>
      <c r="L4" s="84">
        <v>2.0</v>
      </c>
      <c r="M4" s="84">
        <v>10.0</v>
      </c>
      <c r="N4" s="85">
        <f t="shared" si="2"/>
        <v>13</v>
      </c>
      <c r="O4" s="86">
        <v>484.0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>
      <c r="A5" s="83" t="s">
        <v>34</v>
      </c>
      <c r="B5" s="84" t="s">
        <v>5</v>
      </c>
      <c r="C5" s="84">
        <v>1.0</v>
      </c>
      <c r="D5" s="84">
        <v>2.0</v>
      </c>
      <c r="E5" s="84">
        <v>10.0</v>
      </c>
      <c r="F5" s="85">
        <f t="shared" si="1"/>
        <v>13</v>
      </c>
      <c r="G5" s="86">
        <v>349.0</v>
      </c>
      <c r="H5" s="78"/>
      <c r="I5" s="83" t="s">
        <v>18</v>
      </c>
      <c r="J5" s="84" t="s">
        <v>5</v>
      </c>
      <c r="K5" s="84">
        <v>1.0</v>
      </c>
      <c r="L5" s="84">
        <v>2.0</v>
      </c>
      <c r="M5" s="84">
        <v>10.0</v>
      </c>
      <c r="N5" s="85">
        <f t="shared" si="2"/>
        <v>13</v>
      </c>
      <c r="O5" s="86">
        <v>437.0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>
      <c r="A6" s="83" t="s">
        <v>46</v>
      </c>
      <c r="B6" s="84" t="s">
        <v>5</v>
      </c>
      <c r="C6" s="84">
        <v>1.0</v>
      </c>
      <c r="D6" s="84">
        <v>2.0</v>
      </c>
      <c r="E6" s="84">
        <v>10.0</v>
      </c>
      <c r="F6" s="85">
        <f t="shared" si="1"/>
        <v>13</v>
      </c>
      <c r="G6" s="86">
        <v>325.0</v>
      </c>
      <c r="H6" s="78"/>
      <c r="I6" s="83" t="s">
        <v>10</v>
      </c>
      <c r="J6" s="84" t="s">
        <v>5</v>
      </c>
      <c r="K6" s="84">
        <v>1.0</v>
      </c>
      <c r="L6" s="84">
        <v>2.0</v>
      </c>
      <c r="M6" s="84">
        <v>10.0</v>
      </c>
      <c r="N6" s="85">
        <f t="shared" si="2"/>
        <v>13</v>
      </c>
      <c r="O6" s="87">
        <f>215+196</f>
        <v>411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>
      <c r="A7" s="88" t="s">
        <v>44</v>
      </c>
      <c r="B7" s="80" t="s">
        <v>6</v>
      </c>
      <c r="C7" s="78"/>
      <c r="D7" s="80">
        <v>2.0</v>
      </c>
      <c r="E7" s="80">
        <v>10.0</v>
      </c>
      <c r="F7" s="89">
        <f t="shared" si="1"/>
        <v>12</v>
      </c>
      <c r="G7" s="82">
        <v>292.0</v>
      </c>
      <c r="H7" s="78"/>
      <c r="I7" s="88" t="s">
        <v>29</v>
      </c>
      <c r="J7" s="80" t="s">
        <v>5</v>
      </c>
      <c r="K7" s="78"/>
      <c r="L7" s="80">
        <v>2.0</v>
      </c>
      <c r="M7" s="80">
        <v>10.0</v>
      </c>
      <c r="N7" s="89">
        <f t="shared" si="2"/>
        <v>12</v>
      </c>
      <c r="O7" s="82">
        <v>490.0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>
      <c r="A8" s="88" t="s">
        <v>31</v>
      </c>
      <c r="B8" s="80" t="s">
        <v>5</v>
      </c>
      <c r="C8" s="80">
        <v>1.0</v>
      </c>
      <c r="D8" s="80"/>
      <c r="E8" s="80">
        <v>10.0</v>
      </c>
      <c r="F8" s="89">
        <f t="shared" si="1"/>
        <v>11</v>
      </c>
      <c r="G8" s="82">
        <v>413.0</v>
      </c>
      <c r="H8" s="78"/>
      <c r="I8" s="88" t="s">
        <v>7</v>
      </c>
      <c r="J8" s="80" t="s">
        <v>5</v>
      </c>
      <c r="K8" s="78"/>
      <c r="L8" s="80">
        <v>2.0</v>
      </c>
      <c r="M8" s="80">
        <v>10.0</v>
      </c>
      <c r="N8" s="89">
        <f t="shared" si="2"/>
        <v>12</v>
      </c>
      <c r="O8" s="82">
        <v>435.0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>
      <c r="A9" s="88" t="s">
        <v>48</v>
      </c>
      <c r="B9" s="80" t="s">
        <v>6</v>
      </c>
      <c r="C9" s="78"/>
      <c r="D9" s="78"/>
      <c r="E9" s="80">
        <v>10.0</v>
      </c>
      <c r="F9" s="89">
        <f t="shared" si="1"/>
        <v>10</v>
      </c>
      <c r="G9" s="82">
        <v>370.0</v>
      </c>
      <c r="H9" s="78"/>
      <c r="I9" s="88" t="s">
        <v>15</v>
      </c>
      <c r="J9" s="80" t="s">
        <v>5</v>
      </c>
      <c r="K9" s="80">
        <v>1.0</v>
      </c>
      <c r="L9" s="78"/>
      <c r="M9" s="80">
        <v>10.0</v>
      </c>
      <c r="N9" s="89">
        <f t="shared" si="2"/>
        <v>11</v>
      </c>
      <c r="O9" s="82">
        <v>517.0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>
      <c r="A10" s="88" t="s">
        <v>53</v>
      </c>
      <c r="B10" s="80" t="s">
        <v>6</v>
      </c>
      <c r="C10" s="78"/>
      <c r="D10" s="78"/>
      <c r="E10" s="80">
        <v>10.0</v>
      </c>
      <c r="F10" s="89">
        <f t="shared" si="1"/>
        <v>10</v>
      </c>
      <c r="G10" s="82">
        <v>305.0</v>
      </c>
      <c r="H10" s="78"/>
      <c r="I10" s="88" t="s">
        <v>27</v>
      </c>
      <c r="J10" s="80" t="s">
        <v>5</v>
      </c>
      <c r="K10" s="80">
        <v>1.0</v>
      </c>
      <c r="L10" s="78"/>
      <c r="M10" s="80">
        <v>10.0</v>
      </c>
      <c r="N10" s="89">
        <f t="shared" si="2"/>
        <v>11</v>
      </c>
      <c r="O10" s="82">
        <v>501.0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>
      <c r="A11" s="88" t="s">
        <v>47</v>
      </c>
      <c r="B11" s="80" t="s">
        <v>6</v>
      </c>
      <c r="C11" s="78"/>
      <c r="D11" s="78"/>
      <c r="E11" s="80">
        <v>10.0</v>
      </c>
      <c r="F11" s="89">
        <f t="shared" si="1"/>
        <v>10</v>
      </c>
      <c r="G11" s="82">
        <v>296.0</v>
      </c>
      <c r="H11" s="78"/>
      <c r="I11" s="88" t="s">
        <v>26</v>
      </c>
      <c r="J11" s="80" t="s">
        <v>5</v>
      </c>
      <c r="K11" s="80">
        <v>1.0</v>
      </c>
      <c r="L11" s="78"/>
      <c r="M11" s="80">
        <v>10.0</v>
      </c>
      <c r="N11" s="89">
        <f t="shared" si="2"/>
        <v>11</v>
      </c>
      <c r="O11" s="82">
        <v>415.0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>
      <c r="A12" s="88" t="s">
        <v>51</v>
      </c>
      <c r="B12" s="80" t="s">
        <v>6</v>
      </c>
      <c r="C12" s="78"/>
      <c r="D12" s="78"/>
      <c r="E12" s="80">
        <v>10.0</v>
      </c>
      <c r="F12" s="89">
        <f t="shared" si="1"/>
        <v>10</v>
      </c>
      <c r="G12" s="82">
        <v>292.0</v>
      </c>
      <c r="H12" s="78"/>
      <c r="I12" s="88" t="s">
        <v>13</v>
      </c>
      <c r="J12" s="80" t="s">
        <v>5</v>
      </c>
      <c r="K12" s="80">
        <v>1.0</v>
      </c>
      <c r="L12" s="78"/>
      <c r="M12" s="80">
        <v>10.0</v>
      </c>
      <c r="N12" s="89">
        <f t="shared" si="2"/>
        <v>11</v>
      </c>
      <c r="O12" s="82">
        <v>405.0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>
      <c r="A13" s="88" t="s">
        <v>40</v>
      </c>
      <c r="B13" s="80" t="s">
        <v>6</v>
      </c>
      <c r="C13" s="78">
        <f>1</f>
        <v>1</v>
      </c>
      <c r="D13" s="80">
        <v>2.0</v>
      </c>
      <c r="E13" s="78"/>
      <c r="F13" s="89">
        <f t="shared" si="1"/>
        <v>3</v>
      </c>
      <c r="G13" s="82">
        <v>406.0</v>
      </c>
      <c r="H13" s="78"/>
      <c r="I13" s="88" t="s">
        <v>8</v>
      </c>
      <c r="J13" s="80" t="s">
        <v>6</v>
      </c>
      <c r="K13" s="78">
        <f>1</f>
        <v>1</v>
      </c>
      <c r="L13" s="80">
        <v>2.0</v>
      </c>
      <c r="M13" s="78"/>
      <c r="N13" s="89">
        <f t="shared" si="2"/>
        <v>3</v>
      </c>
      <c r="O13" s="82">
        <v>506.0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>
      <c r="A14" s="88" t="s">
        <v>45</v>
      </c>
      <c r="B14" s="80" t="s">
        <v>6</v>
      </c>
      <c r="C14" s="78"/>
      <c r="D14" s="80">
        <v>2.0</v>
      </c>
      <c r="E14" s="78"/>
      <c r="F14" s="89">
        <f t="shared" si="1"/>
        <v>2</v>
      </c>
      <c r="G14" s="82">
        <v>369.0</v>
      </c>
      <c r="H14" s="78"/>
      <c r="I14" s="88" t="s">
        <v>12</v>
      </c>
      <c r="J14" s="80" t="s">
        <v>6</v>
      </c>
      <c r="K14" s="78"/>
      <c r="L14" s="80">
        <v>2.0</v>
      </c>
      <c r="M14" s="78"/>
      <c r="N14" s="89">
        <f t="shared" si="2"/>
        <v>2</v>
      </c>
      <c r="O14" s="82">
        <v>432.0</v>
      </c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>
      <c r="A15" s="88" t="s">
        <v>39</v>
      </c>
      <c r="B15" s="80" t="s">
        <v>6</v>
      </c>
      <c r="C15" s="78"/>
      <c r="D15" s="80">
        <v>2.0</v>
      </c>
      <c r="E15" s="78"/>
      <c r="F15" s="89">
        <f t="shared" si="1"/>
        <v>2</v>
      </c>
      <c r="G15" s="82">
        <v>353.0</v>
      </c>
      <c r="H15" s="78"/>
      <c r="I15" s="88" t="s">
        <v>16</v>
      </c>
      <c r="J15" s="80" t="s">
        <v>6</v>
      </c>
      <c r="K15" s="78"/>
      <c r="L15" s="80">
        <v>2.0</v>
      </c>
      <c r="M15" s="78"/>
      <c r="N15" s="89">
        <f t="shared" si="2"/>
        <v>2</v>
      </c>
      <c r="O15" s="82">
        <v>376.0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>
      <c r="A16" s="88" t="s">
        <v>32</v>
      </c>
      <c r="B16" s="80" t="s">
        <v>6</v>
      </c>
      <c r="C16" s="78"/>
      <c r="D16" s="80">
        <v>2.0</v>
      </c>
      <c r="E16" s="78"/>
      <c r="F16" s="89">
        <f t="shared" si="1"/>
        <v>2</v>
      </c>
      <c r="G16" s="90">
        <f>184+166</f>
        <v>350</v>
      </c>
      <c r="H16" s="78"/>
      <c r="I16" s="88" t="s">
        <v>21</v>
      </c>
      <c r="J16" s="80" t="s">
        <v>6</v>
      </c>
      <c r="K16" s="78"/>
      <c r="L16" s="80">
        <v>2.0</v>
      </c>
      <c r="M16" s="78"/>
      <c r="N16" s="89">
        <f t="shared" si="2"/>
        <v>2</v>
      </c>
      <c r="O16" s="82">
        <v>375.0</v>
      </c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>
      <c r="A17" s="88" t="s">
        <v>35</v>
      </c>
      <c r="B17" s="80" t="s">
        <v>6</v>
      </c>
      <c r="C17" s="78"/>
      <c r="D17" s="80">
        <v>2.0</v>
      </c>
      <c r="E17" s="78"/>
      <c r="F17" s="89">
        <f t="shared" si="1"/>
        <v>2</v>
      </c>
      <c r="G17" s="82">
        <v>308.0</v>
      </c>
      <c r="H17" s="78"/>
      <c r="I17" s="88" t="s">
        <v>30</v>
      </c>
      <c r="J17" s="80" t="s">
        <v>6</v>
      </c>
      <c r="K17" s="78">
        <f>1</f>
        <v>1</v>
      </c>
      <c r="L17" s="78"/>
      <c r="M17" s="78"/>
      <c r="N17" s="89">
        <f t="shared" si="2"/>
        <v>1</v>
      </c>
      <c r="O17" s="82">
        <v>511.0</v>
      </c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>
      <c r="A18" s="88" t="s">
        <v>43</v>
      </c>
      <c r="B18" s="80" t="s">
        <v>5</v>
      </c>
      <c r="C18" s="80">
        <v>1.0</v>
      </c>
      <c r="D18" s="78"/>
      <c r="E18" s="78"/>
      <c r="F18" s="89">
        <f t="shared" si="1"/>
        <v>1</v>
      </c>
      <c r="G18" s="82">
        <v>468.0</v>
      </c>
      <c r="H18" s="78"/>
      <c r="I18" s="88" t="s">
        <v>14</v>
      </c>
      <c r="J18" s="80" t="s">
        <v>6</v>
      </c>
      <c r="K18" s="78"/>
      <c r="L18" s="78"/>
      <c r="M18" s="78"/>
      <c r="N18" s="89">
        <f t="shared" si="2"/>
        <v>0</v>
      </c>
      <c r="O18" s="90">
        <f>172+234</f>
        <v>406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>
      <c r="A19" s="88" t="s">
        <v>50</v>
      </c>
      <c r="B19" s="80" t="s">
        <v>5</v>
      </c>
      <c r="C19" s="80">
        <v>1.0</v>
      </c>
      <c r="D19" s="78"/>
      <c r="E19" s="78"/>
      <c r="F19" s="89">
        <f t="shared" si="1"/>
        <v>1</v>
      </c>
      <c r="G19" s="82">
        <v>459.0</v>
      </c>
      <c r="H19" s="78"/>
      <c r="I19" s="88" t="s">
        <v>19</v>
      </c>
      <c r="J19" s="80" t="s">
        <v>6</v>
      </c>
      <c r="K19" s="78"/>
      <c r="L19" s="78"/>
      <c r="M19" s="78"/>
      <c r="N19" s="89">
        <f t="shared" si="2"/>
        <v>0</v>
      </c>
      <c r="O19" s="82">
        <v>376.0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>
      <c r="A20" s="88" t="s">
        <v>52</v>
      </c>
      <c r="B20" s="80" t="s">
        <v>5</v>
      </c>
      <c r="C20" s="80">
        <v>1.0</v>
      </c>
      <c r="D20" s="78"/>
      <c r="E20" s="78"/>
      <c r="F20" s="89">
        <f t="shared" si="1"/>
        <v>1</v>
      </c>
      <c r="G20" s="82">
        <v>416.0</v>
      </c>
      <c r="H20" s="78"/>
      <c r="I20" s="88" t="s">
        <v>28</v>
      </c>
      <c r="J20" s="80" t="s">
        <v>6</v>
      </c>
      <c r="K20" s="78"/>
      <c r="L20" s="78"/>
      <c r="M20" s="78"/>
      <c r="N20" s="89">
        <f t="shared" si="2"/>
        <v>0</v>
      </c>
      <c r="O20" s="82">
        <v>367.0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>
      <c r="A21" s="88" t="s">
        <v>42</v>
      </c>
      <c r="B21" s="80" t="s">
        <v>5</v>
      </c>
      <c r="C21" s="80">
        <v>1.0</v>
      </c>
      <c r="D21" s="78"/>
      <c r="E21" s="78"/>
      <c r="F21" s="89">
        <f t="shared" si="1"/>
        <v>1</v>
      </c>
      <c r="G21" s="82">
        <v>381.0</v>
      </c>
      <c r="H21" s="78"/>
      <c r="I21" s="88" t="s">
        <v>25</v>
      </c>
      <c r="J21" s="80" t="s">
        <v>6</v>
      </c>
      <c r="K21" s="78"/>
      <c r="L21" s="78"/>
      <c r="M21" s="78"/>
      <c r="N21" s="89">
        <f t="shared" si="2"/>
        <v>0</v>
      </c>
      <c r="O21" s="82">
        <v>343.0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>
      <c r="A22" s="91" t="s">
        <v>41</v>
      </c>
      <c r="B22" s="92" t="s">
        <v>5</v>
      </c>
      <c r="C22" s="93"/>
      <c r="D22" s="93"/>
      <c r="E22" s="93"/>
      <c r="F22" s="94">
        <f t="shared" si="1"/>
        <v>0</v>
      </c>
      <c r="G22" s="95">
        <v>359.0</v>
      </c>
      <c r="H22" s="78"/>
      <c r="I22" s="91" t="s">
        <v>22</v>
      </c>
      <c r="J22" s="92" t="s">
        <v>6</v>
      </c>
      <c r="K22" s="93"/>
      <c r="L22" s="93"/>
      <c r="M22" s="93"/>
      <c r="N22" s="94">
        <f t="shared" si="2"/>
        <v>0</v>
      </c>
      <c r="O22" s="95">
        <v>338.0</v>
      </c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>
      <c r="A24" s="78"/>
      <c r="B24" s="78"/>
      <c r="C24" s="78"/>
      <c r="D24" s="78"/>
      <c r="E24" s="78"/>
      <c r="F24" s="80" t="s">
        <v>90</v>
      </c>
      <c r="G24" s="78">
        <f>SUM(G3:G22)</f>
        <v>7277</v>
      </c>
      <c r="H24" s="78"/>
      <c r="I24" s="78"/>
      <c r="J24" s="78"/>
      <c r="K24" s="78"/>
      <c r="L24" s="78"/>
      <c r="M24" s="78"/>
      <c r="N24" s="80" t="s">
        <v>90</v>
      </c>
      <c r="O24" s="78">
        <f>SUM(O3:O22)</f>
        <v>8616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>
      <c r="A25" s="78"/>
      <c r="B25" s="78"/>
      <c r="C25" s="78"/>
      <c r="D25" s="78"/>
      <c r="E25" s="78"/>
      <c r="F25" s="80" t="s">
        <v>91</v>
      </c>
      <c r="G25" s="78">
        <f>G24/40</f>
        <v>181.925</v>
      </c>
      <c r="H25" s="78"/>
      <c r="I25" s="78"/>
      <c r="J25" s="78"/>
      <c r="K25" s="78"/>
      <c r="L25" s="78"/>
      <c r="M25" s="78"/>
      <c r="N25" s="80" t="s">
        <v>91</v>
      </c>
      <c r="O25" s="78">
        <f>O24/40</f>
        <v>215.4</v>
      </c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>
      <c r="A28" s="78"/>
      <c r="B28" s="78"/>
      <c r="C28" s="78"/>
      <c r="D28" s="78"/>
      <c r="E28" s="78"/>
      <c r="F28" s="78"/>
      <c r="G28" s="78"/>
      <c r="H28" s="78"/>
      <c r="I28" s="8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>
      <c r="A30" s="78"/>
      <c r="B30" s="78"/>
      <c r="C30" s="78"/>
      <c r="D30" s="78"/>
      <c r="E30" s="78"/>
      <c r="F30" s="78"/>
      <c r="G30" s="78"/>
      <c r="H30" s="78"/>
      <c r="I30" s="80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</row>
    <row r="4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</row>
    <row r="70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</row>
    <row r="7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</row>
    <row r="73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</row>
    <row r="74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</row>
    <row r="7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</row>
    <row r="7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</row>
    <row r="77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</row>
    <row r="78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</row>
    <row r="79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</row>
    <row r="80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</row>
    <row r="83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</row>
    <row r="8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</row>
    <row r="8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</row>
    <row r="8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</row>
    <row r="90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</row>
    <row r="9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  <row r="9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</row>
    <row r="97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</row>
    <row r="98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</row>
    <row r="99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</row>
    <row r="100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</row>
    <row r="10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</row>
    <row r="10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</row>
    <row r="103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</row>
    <row r="10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</row>
    <row r="10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</row>
    <row r="118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</row>
    <row r="11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</row>
    <row r="120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</row>
    <row r="12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</row>
    <row r="12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</row>
    <row r="123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</row>
    <row r="12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</row>
    <row r="1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</row>
    <row r="12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</row>
    <row r="127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</row>
    <row r="128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</row>
    <row r="1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</row>
    <row r="130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</row>
    <row r="13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</row>
    <row r="13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</row>
    <row r="133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</row>
    <row r="13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</row>
    <row r="137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</row>
    <row r="138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</row>
    <row r="139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</row>
    <row r="140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</row>
    <row r="14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</row>
    <row r="14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</row>
    <row r="143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</row>
    <row r="1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</row>
    <row r="14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</row>
    <row r="146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</row>
    <row r="147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</row>
    <row r="148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</row>
    <row r="149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</row>
    <row r="150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</row>
    <row r="15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</row>
    <row r="15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</row>
    <row r="153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</row>
    <row r="15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</row>
    <row r="15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</row>
    <row r="156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</row>
    <row r="157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</row>
    <row r="158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</row>
    <row r="159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</row>
    <row r="160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</row>
    <row r="16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</row>
    <row r="16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</row>
    <row r="163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</row>
    <row r="164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</row>
    <row r="16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</row>
    <row r="166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</row>
    <row r="167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</row>
    <row r="168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</row>
    <row r="169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</row>
    <row r="170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</row>
    <row r="17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</row>
    <row r="17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</row>
    <row r="173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</row>
    <row r="174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</row>
    <row r="17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</row>
    <row r="176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</row>
    <row r="177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</row>
    <row r="178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</row>
    <row r="179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</row>
    <row r="180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</row>
    <row r="18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</row>
    <row r="18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</row>
    <row r="183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</row>
    <row r="184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</row>
    <row r="18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</row>
    <row r="186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</row>
    <row r="187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</row>
    <row r="188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</row>
    <row r="189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</row>
    <row r="190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</row>
    <row r="19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</row>
    <row r="19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</row>
    <row r="193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</row>
    <row r="194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</row>
    <row r="19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</row>
    <row r="196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</row>
    <row r="197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</row>
    <row r="198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</row>
    <row r="199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</row>
    <row r="200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</row>
    <row r="20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</row>
    <row r="20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</row>
    <row r="203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</row>
    <row r="204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</row>
    <row r="20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</row>
    <row r="206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</row>
    <row r="207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</row>
    <row r="208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</row>
    <row r="209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</row>
    <row r="210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</row>
    <row r="21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</row>
    <row r="220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</row>
    <row r="22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</row>
    <row r="22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</row>
    <row r="223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</row>
    <row r="224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</row>
    <row r="2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</row>
    <row r="226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</row>
    <row r="227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</row>
    <row r="228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</row>
    <row r="229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</row>
    <row r="230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</row>
    <row r="23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</row>
    <row r="23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</row>
    <row r="233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</row>
    <row r="234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</row>
    <row r="23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</row>
    <row r="23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</row>
    <row r="237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</row>
    <row r="238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</row>
    <row r="239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</row>
    <row r="240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</row>
    <row r="24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</row>
    <row r="24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</row>
    <row r="243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</row>
    <row r="244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</row>
    <row r="24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</row>
    <row r="24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</row>
    <row r="247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</row>
    <row r="248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</row>
    <row r="249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</row>
    <row r="250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</row>
    <row r="25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</row>
    <row r="254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</row>
    <row r="25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</row>
    <row r="25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</row>
    <row r="257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</row>
    <row r="258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</row>
    <row r="259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</row>
    <row r="260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</row>
    <row r="26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</row>
    <row r="26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</row>
    <row r="263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</row>
    <row r="264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</row>
    <row r="26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</row>
    <row r="26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</row>
    <row r="267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</row>
    <row r="268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</row>
    <row r="269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</row>
    <row r="270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</row>
    <row r="27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</row>
    <row r="27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</row>
    <row r="273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</row>
    <row r="274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</row>
    <row r="27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</row>
    <row r="27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</row>
    <row r="277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</row>
    <row r="278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</row>
    <row r="279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</row>
    <row r="280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</row>
    <row r="28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</row>
    <row r="28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</row>
    <row r="283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</row>
    <row r="284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</row>
    <row r="28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</row>
    <row r="28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</row>
    <row r="287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</row>
    <row r="288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</row>
    <row r="289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</row>
    <row r="290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</row>
    <row r="29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</row>
    <row r="29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</row>
    <row r="293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</row>
    <row r="294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</row>
    <row r="29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</row>
    <row r="29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</row>
    <row r="297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</row>
    <row r="298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</row>
    <row r="299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</row>
    <row r="300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</row>
    <row r="30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</row>
    <row r="30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</row>
    <row r="303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</row>
    <row r="304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</row>
    <row r="30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</row>
    <row r="30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</row>
    <row r="307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</row>
    <row r="308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</row>
    <row r="309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</row>
    <row r="310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</row>
    <row r="31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</row>
    <row r="31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</row>
    <row r="313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</row>
    <row r="314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</row>
    <row r="31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</row>
    <row r="31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</row>
    <row r="317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</row>
    <row r="318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</row>
    <row r="319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</row>
    <row r="320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</row>
    <row r="32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</row>
    <row r="32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</row>
    <row r="323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</row>
    <row r="324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</row>
    <row r="3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</row>
    <row r="3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</row>
    <row r="327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</row>
    <row r="328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</row>
    <row r="329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</row>
    <row r="330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</row>
    <row r="33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</row>
    <row r="33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</row>
    <row r="333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</row>
    <row r="334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</row>
    <row r="33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</row>
    <row r="33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</row>
    <row r="337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</row>
    <row r="338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</row>
    <row r="339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</row>
    <row r="340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</row>
    <row r="34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</row>
    <row r="34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</row>
    <row r="343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</row>
    <row r="344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</row>
    <row r="34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</row>
    <row r="34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</row>
    <row r="347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</row>
    <row r="348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</row>
    <row r="349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</row>
    <row r="350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</row>
    <row r="35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</row>
    <row r="35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</row>
    <row r="353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</row>
    <row r="354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</row>
    <row r="35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</row>
    <row r="35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</row>
    <row r="357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</row>
    <row r="358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</row>
    <row r="359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</row>
    <row r="360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</row>
    <row r="36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</row>
    <row r="36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</row>
    <row r="363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</row>
    <row r="364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</row>
    <row r="36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</row>
    <row r="36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</row>
    <row r="367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</row>
    <row r="368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</row>
    <row r="369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</row>
    <row r="370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</row>
    <row r="37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</row>
    <row r="37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</row>
    <row r="373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</row>
    <row r="374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</row>
    <row r="37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</row>
    <row r="37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</row>
    <row r="377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</row>
    <row r="378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</row>
    <row r="379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</row>
    <row r="380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</row>
    <row r="38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</row>
    <row r="38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</row>
    <row r="383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</row>
    <row r="384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</row>
    <row r="38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</row>
    <row r="38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</row>
    <row r="387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</row>
    <row r="388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</row>
    <row r="389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</row>
    <row r="390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</row>
    <row r="39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</row>
    <row r="39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</row>
    <row r="393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</row>
    <row r="394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</row>
    <row r="39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</row>
    <row r="39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</row>
    <row r="397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</row>
    <row r="398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</row>
    <row r="399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</row>
    <row r="400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</row>
    <row r="40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</row>
    <row r="40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</row>
    <row r="403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</row>
    <row r="404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</row>
    <row r="40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</row>
    <row r="40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</row>
    <row r="407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</row>
    <row r="408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</row>
    <row r="409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</row>
    <row r="410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</row>
    <row r="41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</row>
    <row r="41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</row>
    <row r="413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</row>
    <row r="414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</row>
    <row r="41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</row>
    <row r="41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</row>
    <row r="417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</row>
    <row r="418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</row>
    <row r="419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</row>
    <row r="420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</row>
    <row r="42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</row>
    <row r="42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</row>
    <row r="423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</row>
    <row r="424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</row>
    <row r="4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</row>
    <row r="4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</row>
    <row r="427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</row>
    <row r="428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</row>
    <row r="429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</row>
    <row r="430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</row>
    <row r="43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</row>
    <row r="43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</row>
    <row r="433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</row>
    <row r="434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</row>
    <row r="43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</row>
    <row r="43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</row>
    <row r="437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</row>
    <row r="438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</row>
    <row r="439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</row>
    <row r="440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</row>
    <row r="44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</row>
    <row r="44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</row>
    <row r="443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</row>
    <row r="444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</row>
    <row r="44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</row>
    <row r="44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</row>
    <row r="447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</row>
    <row r="448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</row>
    <row r="449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</row>
    <row r="450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</row>
    <row r="45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</row>
    <row r="45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</row>
    <row r="453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</row>
    <row r="454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</row>
    <row r="45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</row>
    <row r="45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</row>
    <row r="457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</row>
    <row r="458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</row>
    <row r="459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</row>
    <row r="460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</row>
    <row r="46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</row>
    <row r="46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</row>
    <row r="463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</row>
    <row r="464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</row>
    <row r="46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</row>
    <row r="46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</row>
    <row r="467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</row>
    <row r="468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</row>
    <row r="469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</row>
    <row r="470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</row>
    <row r="47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</row>
    <row r="47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</row>
    <row r="473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</row>
    <row r="474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</row>
    <row r="47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</row>
    <row r="47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</row>
    <row r="477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</row>
    <row r="478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</row>
    <row r="479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</row>
    <row r="480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</row>
    <row r="48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</row>
    <row r="48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</row>
    <row r="483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</row>
    <row r="484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</row>
    <row r="48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</row>
    <row r="48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</row>
    <row r="487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</row>
    <row r="488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</row>
    <row r="489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</row>
    <row r="490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</row>
    <row r="49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</row>
    <row r="49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</row>
    <row r="493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</row>
    <row r="494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</row>
    <row r="49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</row>
    <row r="49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</row>
    <row r="497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</row>
    <row r="498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</row>
    <row r="499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</row>
    <row r="500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</row>
    <row r="50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</row>
    <row r="50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</row>
    <row r="503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</row>
    <row r="504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</row>
    <row r="50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</row>
    <row r="50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</row>
    <row r="507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</row>
    <row r="508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</row>
    <row r="509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</row>
    <row r="510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</row>
    <row r="51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</row>
    <row r="51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</row>
    <row r="513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</row>
    <row r="514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</row>
    <row r="51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</row>
    <row r="51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</row>
    <row r="517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</row>
    <row r="518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</row>
    <row r="519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</row>
    <row r="520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</row>
    <row r="52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</row>
    <row r="52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</row>
    <row r="523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</row>
    <row r="524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</row>
    <row r="5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</row>
    <row r="5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</row>
    <row r="527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</row>
    <row r="528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</row>
    <row r="529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</row>
    <row r="530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</row>
    <row r="53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</row>
    <row r="53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</row>
    <row r="533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</row>
    <row r="534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</row>
    <row r="53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</row>
    <row r="53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</row>
    <row r="537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</row>
    <row r="538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</row>
    <row r="539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</row>
    <row r="540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</row>
    <row r="54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</row>
    <row r="54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</row>
    <row r="543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</row>
    <row r="544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</row>
    <row r="54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</row>
    <row r="54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</row>
    <row r="547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</row>
    <row r="548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</row>
    <row r="549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</row>
    <row r="550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</row>
    <row r="55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</row>
    <row r="55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</row>
    <row r="553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</row>
    <row r="554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</row>
    <row r="55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</row>
    <row r="55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</row>
    <row r="557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</row>
    <row r="558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</row>
    <row r="559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</row>
    <row r="560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</row>
    <row r="56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</row>
    <row r="56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</row>
    <row r="563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</row>
    <row r="564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</row>
    <row r="56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</row>
    <row r="56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</row>
    <row r="567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</row>
    <row r="568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</row>
    <row r="569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</row>
    <row r="570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</row>
    <row r="57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</row>
    <row r="57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</row>
    <row r="573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</row>
    <row r="574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</row>
    <row r="57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</row>
    <row r="57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</row>
    <row r="577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</row>
    <row r="578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</row>
    <row r="579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</row>
    <row r="580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</row>
    <row r="58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</row>
    <row r="58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</row>
    <row r="583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</row>
    <row r="584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</row>
    <row r="58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</row>
    <row r="58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</row>
    <row r="587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</row>
    <row r="588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</row>
    <row r="589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</row>
    <row r="590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</row>
    <row r="59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</row>
    <row r="59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</row>
    <row r="593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</row>
    <row r="594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</row>
    <row r="59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</row>
    <row r="59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</row>
    <row r="597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</row>
    <row r="598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</row>
    <row r="599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</row>
    <row r="600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</row>
    <row r="60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</row>
    <row r="60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</row>
    <row r="603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</row>
    <row r="604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</row>
    <row r="60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</row>
    <row r="60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</row>
    <row r="607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</row>
    <row r="608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</row>
    <row r="609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</row>
    <row r="610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</row>
    <row r="61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</row>
    <row r="61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</row>
    <row r="613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</row>
    <row r="614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</row>
    <row r="61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</row>
    <row r="61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</row>
    <row r="617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</row>
    <row r="618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</row>
    <row r="619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</row>
    <row r="620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</row>
    <row r="62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</row>
    <row r="62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</row>
    <row r="623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</row>
    <row r="624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</row>
    <row r="6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</row>
    <row r="6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</row>
    <row r="627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</row>
    <row r="628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</row>
    <row r="629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</row>
    <row r="630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</row>
    <row r="63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</row>
    <row r="63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</row>
    <row r="633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</row>
    <row r="634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</row>
    <row r="63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</row>
    <row r="63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</row>
    <row r="637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</row>
    <row r="638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</row>
    <row r="639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</row>
    <row r="640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</row>
    <row r="64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</row>
    <row r="64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</row>
    <row r="643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</row>
    <row r="644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</row>
    <row r="64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</row>
    <row r="64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</row>
    <row r="647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</row>
    <row r="648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</row>
    <row r="649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</row>
    <row r="650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</row>
    <row r="65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</row>
    <row r="65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</row>
    <row r="653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</row>
    <row r="654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</row>
    <row r="65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</row>
    <row r="65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</row>
    <row r="657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</row>
    <row r="658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</row>
    <row r="659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</row>
    <row r="660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</row>
    <row r="66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</row>
    <row r="66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</row>
    <row r="663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</row>
    <row r="664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</row>
    <row r="66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</row>
    <row r="66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</row>
    <row r="667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</row>
    <row r="668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</row>
    <row r="669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</row>
    <row r="670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</row>
    <row r="67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</row>
    <row r="67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</row>
    <row r="673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</row>
    <row r="674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</row>
    <row r="67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</row>
    <row r="67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</row>
    <row r="677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</row>
    <row r="678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</row>
    <row r="679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</row>
    <row r="680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</row>
    <row r="68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</row>
    <row r="68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</row>
    <row r="683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</row>
    <row r="684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</row>
    <row r="68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</row>
    <row r="68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</row>
    <row r="687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</row>
    <row r="688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</row>
    <row r="689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</row>
    <row r="690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</row>
    <row r="69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</row>
    <row r="69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</row>
    <row r="693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</row>
    <row r="694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</row>
    <row r="69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</row>
    <row r="69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</row>
    <row r="697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</row>
    <row r="698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</row>
    <row r="699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</row>
    <row r="700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</row>
    <row r="70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</row>
    <row r="70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</row>
    <row r="703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</row>
    <row r="704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</row>
    <row r="70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</row>
    <row r="70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</row>
    <row r="707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</row>
    <row r="708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</row>
    <row r="709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</row>
    <row r="710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</row>
    <row r="71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</row>
    <row r="71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</row>
    <row r="713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</row>
    <row r="714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</row>
    <row r="71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</row>
    <row r="71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</row>
    <row r="717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</row>
    <row r="718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</row>
    <row r="719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</row>
    <row r="720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</row>
    <row r="72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</row>
    <row r="72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</row>
    <row r="723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</row>
    <row r="724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</row>
    <row r="7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</row>
    <row r="7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</row>
    <row r="727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</row>
    <row r="728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</row>
    <row r="729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</row>
    <row r="730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</row>
    <row r="73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</row>
    <row r="73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</row>
    <row r="733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</row>
    <row r="734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</row>
    <row r="73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</row>
    <row r="73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</row>
    <row r="737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</row>
    <row r="738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</row>
    <row r="739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</row>
    <row r="740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</row>
    <row r="74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</row>
    <row r="74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</row>
    <row r="743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</row>
    <row r="744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</row>
    <row r="74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</row>
    <row r="74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</row>
    <row r="747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</row>
    <row r="748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</row>
    <row r="749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</row>
    <row r="750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</row>
    <row r="75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</row>
    <row r="75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</row>
    <row r="753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</row>
    <row r="754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</row>
    <row r="75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</row>
    <row r="75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</row>
    <row r="757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</row>
    <row r="758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</row>
    <row r="759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</row>
    <row r="760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</row>
    <row r="76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</row>
    <row r="76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</row>
    <row r="763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</row>
    <row r="764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</row>
    <row r="76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</row>
    <row r="76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</row>
    <row r="767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</row>
    <row r="768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</row>
    <row r="769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</row>
    <row r="770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</row>
    <row r="77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</row>
    <row r="77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</row>
    <row r="773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</row>
    <row r="774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</row>
    <row r="77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</row>
    <row r="77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</row>
    <row r="777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</row>
    <row r="778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</row>
    <row r="779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</row>
    <row r="780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</row>
    <row r="78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</row>
    <row r="78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</row>
    <row r="783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</row>
    <row r="784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</row>
    <row r="78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</row>
    <row r="78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</row>
    <row r="787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</row>
    <row r="788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</row>
    <row r="789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</row>
    <row r="790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</row>
    <row r="79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</row>
    <row r="79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</row>
    <row r="793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</row>
    <row r="794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</row>
    <row r="79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</row>
    <row r="79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</row>
    <row r="797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</row>
    <row r="798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</row>
    <row r="799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</row>
    <row r="800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</row>
    <row r="80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</row>
    <row r="80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</row>
    <row r="803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</row>
    <row r="804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</row>
    <row r="80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</row>
    <row r="80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</row>
    <row r="807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</row>
    <row r="808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</row>
    <row r="809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</row>
    <row r="810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</row>
    <row r="81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</row>
    <row r="81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</row>
    <row r="813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</row>
    <row r="814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</row>
    <row r="81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</row>
    <row r="81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</row>
    <row r="817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</row>
    <row r="818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</row>
    <row r="819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</row>
    <row r="820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</row>
    <row r="82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</row>
    <row r="82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</row>
    <row r="823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</row>
    <row r="824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</row>
    <row r="8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</row>
    <row r="8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</row>
    <row r="827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</row>
    <row r="828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</row>
    <row r="829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</row>
    <row r="830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</row>
    <row r="83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</row>
    <row r="83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</row>
    <row r="833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</row>
    <row r="834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</row>
    <row r="83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</row>
    <row r="83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</row>
    <row r="837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</row>
    <row r="838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</row>
    <row r="839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</row>
    <row r="840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</row>
    <row r="84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</row>
    <row r="84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</row>
    <row r="843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</row>
    <row r="844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</row>
    <row r="84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</row>
    <row r="84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</row>
    <row r="847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</row>
    <row r="848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</row>
    <row r="849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</row>
    <row r="850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</row>
    <row r="85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</row>
    <row r="85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</row>
    <row r="853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</row>
    <row r="854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</row>
    <row r="85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</row>
    <row r="85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</row>
    <row r="857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</row>
    <row r="858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</row>
    <row r="859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</row>
    <row r="860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</row>
    <row r="86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</row>
    <row r="86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</row>
    <row r="863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</row>
    <row r="864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</row>
    <row r="86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</row>
    <row r="86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</row>
    <row r="867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</row>
    <row r="868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</row>
    <row r="869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</row>
    <row r="870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</row>
    <row r="87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</row>
    <row r="87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</row>
    <row r="873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</row>
    <row r="874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</row>
    <row r="87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</row>
    <row r="87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</row>
    <row r="877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</row>
    <row r="878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</row>
    <row r="879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</row>
    <row r="880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</row>
    <row r="88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</row>
    <row r="88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</row>
    <row r="883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</row>
    <row r="884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</row>
    <row r="88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</row>
    <row r="88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</row>
    <row r="887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</row>
    <row r="888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</row>
    <row r="889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</row>
    <row r="890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</row>
    <row r="89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</row>
    <row r="89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</row>
    <row r="893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</row>
    <row r="894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</row>
    <row r="89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</row>
    <row r="89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</row>
    <row r="897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</row>
    <row r="898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</row>
    <row r="899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</row>
    <row r="900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</row>
    <row r="90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</row>
    <row r="90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</row>
    <row r="903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</row>
    <row r="904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</row>
    <row r="90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</row>
    <row r="90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</row>
    <row r="907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</row>
    <row r="908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</row>
    <row r="909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</row>
    <row r="910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</row>
    <row r="91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</row>
    <row r="91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</row>
    <row r="913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</row>
    <row r="914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</row>
    <row r="91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</row>
    <row r="91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</row>
    <row r="917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</row>
    <row r="918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</row>
    <row r="919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</row>
    <row r="920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</row>
    <row r="92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</row>
    <row r="92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</row>
    <row r="923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</row>
    <row r="924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</row>
    <row r="9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</row>
    <row r="9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</row>
    <row r="927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</row>
    <row r="928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</row>
    <row r="929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</row>
    <row r="930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</row>
    <row r="93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</row>
    <row r="93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</row>
    <row r="933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</row>
    <row r="934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</row>
    <row r="93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</row>
    <row r="936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</row>
    <row r="937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</row>
    <row r="938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</row>
    <row r="939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</row>
    <row r="940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</row>
    <row r="94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</row>
    <row r="94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</row>
    <row r="943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</row>
    <row r="944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</row>
    <row r="94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</row>
    <row r="946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</row>
    <row r="947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</row>
    <row r="948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</row>
    <row r="949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</row>
    <row r="950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</row>
    <row r="95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</row>
    <row r="95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</row>
    <row r="953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</row>
    <row r="954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</row>
    <row r="95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</row>
    <row r="956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</row>
    <row r="957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</row>
    <row r="958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</row>
    <row r="959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</row>
    <row r="960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</row>
    <row r="96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</row>
    <row r="96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</row>
    <row r="963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</row>
    <row r="964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</row>
    <row r="96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</row>
    <row r="966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</row>
    <row r="967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</row>
    <row r="968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</row>
    <row r="969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</row>
    <row r="970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</row>
    <row r="97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</row>
    <row r="97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</row>
    <row r="973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</row>
    <row r="974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</row>
    <row r="97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</row>
    <row r="976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</row>
    <row r="977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</row>
    <row r="978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</row>
    <row r="979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</row>
    <row r="980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</row>
    <row r="98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</row>
    <row r="98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</row>
    <row r="983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</row>
    <row r="984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</row>
    <row r="98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</row>
    <row r="986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</row>
    <row r="987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</row>
    <row r="988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</row>
    <row r="989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</row>
    <row r="990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</row>
    <row r="99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</row>
    <row r="99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</row>
    <row r="993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</row>
    <row r="994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</row>
    <row r="99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</row>
    <row r="996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</row>
    <row r="997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</row>
    <row r="998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</row>
    <row r="999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</row>
    <row r="1000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</row>
  </sheetData>
  <autoFilter ref="$A$1:$G$22">
    <sortState ref="A1:G22">
      <sortCondition descending="1" ref="F1:F22"/>
      <sortCondition descending="1" ref="G1:G22"/>
    </sortState>
  </autoFilter>
  <mergeCells count="2">
    <mergeCell ref="A1:G1"/>
    <mergeCell ref="I1:O1"/>
  </mergeCells>
  <drawing r:id="rId1"/>
</worksheet>
</file>