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s\Budgets\2025-2026\"/>
    </mc:Choice>
  </mc:AlternateContent>
  <xr:revisionPtr revIDLastSave="0" documentId="13_ncr:1_{7C8B0930-35F1-4F71-97CC-6133580C83A2}" xr6:coauthVersionLast="47" xr6:coauthVersionMax="47" xr10:uidLastSave="{00000000-0000-0000-0000-000000000000}"/>
  <bookViews>
    <workbookView xWindow="76680" yWindow="-120" windowWidth="38640" windowHeight="15720" xr2:uid="{00EED564-928B-442D-B107-F864C376E906}"/>
  </bookViews>
  <sheets>
    <sheet name="Sheet1" sheetId="1" r:id="rId1"/>
  </sheets>
  <definedNames>
    <definedName name="_xlnm.Print_Area" localSheetId="0">Sheet1!$A$1:$H$105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15" i="1"/>
  <c r="E85" i="1"/>
  <c r="E41" i="1"/>
  <c r="E44" i="1"/>
  <c r="G35" i="1"/>
  <c r="G27" i="1"/>
  <c r="E15" i="1"/>
  <c r="F65" i="1"/>
  <c r="F60" i="1"/>
  <c r="F50" i="1"/>
  <c r="F44" i="1"/>
  <c r="F35" i="1"/>
  <c r="F31" i="1"/>
  <c r="F27" i="1"/>
  <c r="F24" i="1"/>
  <c r="F15" i="1"/>
  <c r="F74" i="1" s="1"/>
  <c r="D85" i="1" l="1"/>
  <c r="D60" i="1"/>
  <c r="D50" i="1"/>
  <c r="D41" i="1"/>
  <c r="D24" i="1"/>
  <c r="D15" i="1"/>
  <c r="D44" i="1"/>
  <c r="C85" i="1"/>
  <c r="C35" i="1"/>
  <c r="C27" i="1"/>
  <c r="C65" i="1"/>
  <c r="C60" i="1"/>
  <c r="C50" i="1"/>
  <c r="C31" i="1"/>
  <c r="C24" i="1"/>
  <c r="C15" i="1"/>
  <c r="C74" i="1" l="1"/>
  <c r="G31" i="1"/>
  <c r="G85" i="1"/>
  <c r="G65" i="1"/>
  <c r="G60" i="1"/>
  <c r="G50" i="1"/>
  <c r="G24" i="1"/>
  <c r="E65" i="1"/>
  <c r="D65" i="1"/>
  <c r="E60" i="1"/>
  <c r="E50" i="1"/>
  <c r="E35" i="1"/>
  <c r="D35" i="1"/>
  <c r="E31" i="1"/>
  <c r="D31" i="1"/>
  <c r="E27" i="1"/>
  <c r="D27" i="1"/>
  <c r="E24" i="1"/>
  <c r="E74" i="1" l="1"/>
  <c r="G74" i="1"/>
  <c r="D74" i="1"/>
</calcChain>
</file>

<file path=xl/sharedStrings.xml><?xml version="1.0" encoding="utf-8"?>
<sst xmlns="http://schemas.openxmlformats.org/spreadsheetml/2006/main" count="108" uniqueCount="103">
  <si>
    <t>Acct. No.</t>
  </si>
  <si>
    <t>Description</t>
  </si>
  <si>
    <t xml:space="preserve">Workspace </t>
  </si>
  <si>
    <t>Administration</t>
  </si>
  <si>
    <t>Office Rent and Utilities</t>
  </si>
  <si>
    <t>Copier/Printer/Fax Expense</t>
  </si>
  <si>
    <t>Office Maintenance</t>
  </si>
  <si>
    <t xml:space="preserve">Equipment Pur. &amp; Rep. </t>
  </si>
  <si>
    <t>Misc. Office supplies and expenses</t>
  </si>
  <si>
    <t>Postage/Postal Box Rental</t>
  </si>
  <si>
    <t>Office Furniture</t>
  </si>
  <si>
    <t>Internet Service</t>
  </si>
  <si>
    <t>Advertising and Press</t>
  </si>
  <si>
    <t>Total Administrative Budget</t>
  </si>
  <si>
    <t xml:space="preserve">Salaries </t>
  </si>
  <si>
    <t>1132 State Unemployment Taxes</t>
  </si>
  <si>
    <t>1133 Manager's Salary</t>
  </si>
  <si>
    <t>1134 Employee Mileage Reimbursement</t>
  </si>
  <si>
    <t>Payroll Expenses</t>
  </si>
  <si>
    <t>Total Salary Budget</t>
  </si>
  <si>
    <t>Education and Comm. Act.</t>
  </si>
  <si>
    <t>Total Education Budget</t>
  </si>
  <si>
    <t>Total Seminars Budget</t>
  </si>
  <si>
    <t>Attorney Fees</t>
  </si>
  <si>
    <t>Contract Financial Services</t>
  </si>
  <si>
    <t>Total Legal Expenses Budget</t>
  </si>
  <si>
    <t>Insurance</t>
  </si>
  <si>
    <t>Directors &amp; Employee Bonds</t>
  </si>
  <si>
    <t>E &amp; O Insurance</t>
  </si>
  <si>
    <t>Gen. Lib.&amp; Bldg Con. Ins.</t>
  </si>
  <si>
    <t>Total Insurance Budget</t>
  </si>
  <si>
    <t>Technical Expenses</t>
  </si>
  <si>
    <t xml:space="preserve">Technical Expenses </t>
  </si>
  <si>
    <t xml:space="preserve">Well plugging </t>
  </si>
  <si>
    <t>Joint Planning</t>
  </si>
  <si>
    <t>Water Testing - District</t>
  </si>
  <si>
    <t>Water Testing - Landowner</t>
  </si>
  <si>
    <t>Professional Consultants</t>
  </si>
  <si>
    <t>Total Technical Expenses Budget</t>
  </si>
  <si>
    <t>Director's Expenses</t>
  </si>
  <si>
    <t>Director's Expenses - other</t>
  </si>
  <si>
    <t>Reimburse Travel Costs</t>
  </si>
  <si>
    <t>Total Director's Expenses Budget</t>
  </si>
  <si>
    <t>Tax Appraisal District Fees</t>
  </si>
  <si>
    <t>Total Appraisal District Fees Budget</t>
  </si>
  <si>
    <t>Contingency</t>
  </si>
  <si>
    <t>Total Contingency Budget</t>
  </si>
  <si>
    <t>Total Yearly Operating Budget</t>
  </si>
  <si>
    <t>Interest</t>
  </si>
  <si>
    <t>Miscellaneous Income</t>
  </si>
  <si>
    <t>Permit Fees</t>
  </si>
  <si>
    <t>Transfer from Reserves</t>
  </si>
  <si>
    <t>Well Registration Fees</t>
  </si>
  <si>
    <t>Well Sampling Fees</t>
  </si>
  <si>
    <t>Total Budgeted Income</t>
  </si>
  <si>
    <t>Notes</t>
  </si>
  <si>
    <t>Payroll Expenses 7.65%</t>
  </si>
  <si>
    <t>Budget Items for Discussion</t>
  </si>
  <si>
    <t>101B</t>
  </si>
  <si>
    <t>Fund Balances</t>
  </si>
  <si>
    <t>Committed</t>
  </si>
  <si>
    <t>Assigned</t>
  </si>
  <si>
    <t>Unassigned</t>
  </si>
  <si>
    <t>Total</t>
  </si>
  <si>
    <t>Legal Expenses</t>
  </si>
  <si>
    <t>Technical Studies</t>
  </si>
  <si>
    <t>Well Plugging Assistance</t>
  </si>
  <si>
    <t>Water Testing Quality Control</t>
  </si>
  <si>
    <t>Building Maintenance / Building Fund</t>
  </si>
  <si>
    <t>1131 Employee's Pay (Parttime)</t>
  </si>
  <si>
    <t>Memberships</t>
  </si>
  <si>
    <t>Contested Case Hearing</t>
  </si>
  <si>
    <t>Attorneys</t>
  </si>
  <si>
    <t>Experts</t>
  </si>
  <si>
    <t>Miscellaneous</t>
  </si>
  <si>
    <t>Total Contested Case Hearing</t>
  </si>
  <si>
    <t>Water Well Drilling</t>
  </si>
  <si>
    <t>2023 Net Taxable - $1,278,921,193</t>
  </si>
  <si>
    <t>1133a Managerial assistance</t>
  </si>
  <si>
    <t>Seminars and Training</t>
  </si>
  <si>
    <t>Future Office Site</t>
  </si>
  <si>
    <t>205a</t>
  </si>
  <si>
    <t>205b</t>
  </si>
  <si>
    <t>205c</t>
  </si>
  <si>
    <t>UEC Mining Permit</t>
  </si>
  <si>
    <t>Total UEC Mining Permit</t>
  </si>
  <si>
    <t>Telephone Service: Spectrum</t>
  </si>
  <si>
    <t>Contract will renew in January</t>
  </si>
  <si>
    <t>Large tax rate increase this year.  Normal hike across the board.  Went from .1% to 1.3%.</t>
  </si>
  <si>
    <t>2024 Net Taxable - $1,256,056,574</t>
  </si>
  <si>
    <t>Amended Budget             2024-2025</t>
  </si>
  <si>
    <t>2024/2025</t>
  </si>
  <si>
    <t>1,401,241,349 @ $0.011750 per $100 valuation at 100% Collection Rate</t>
  </si>
  <si>
    <t>Expenditures/ Month End as of July 2025</t>
  </si>
  <si>
    <t>Projected Expenditures           2024-2025</t>
  </si>
  <si>
    <t>Final Budget 2023-2024</t>
  </si>
  <si>
    <t>Adobe $22; Dropbox $130; Go Daddy email renews at $383.00; Antivirus $15/mo for 3 computers; Backup $25/mo paid annually; misc office supplies i.e. water, cups, placards, etc.</t>
  </si>
  <si>
    <t>Survey stakes, field equipment, etc.</t>
  </si>
  <si>
    <t>Added $750.00 for lot general liability</t>
  </si>
  <si>
    <t xml:space="preserve"> </t>
  </si>
  <si>
    <t>1,429,129,816 @ $0.013429 per $100 valuation at 100% Collection Rate</t>
  </si>
  <si>
    <t>Adopted Budget                 2025-2026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</si>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</sst>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9"/>
      <color rgb="FF7030A0"/>
      <name val="Arial"/>
      <family val="2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7030A0"/>
      <name val="Times New Roman"/>
      <family val="1"/>
    </font>
    <font>
      <b/>
      <sz val="9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4"/>
      <name val="Times New Roman"/>
      <family val="1"/>
    </font>
    <font>
      <b/>
      <sz val="11"/>
      <color theme="9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wrapText="1"/>
    </xf>
    <xf numFmtId="44" fontId="0" fillId="0" borderId="0" xfId="0" applyNumberFormat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4" fontId="3" fillId="0" borderId="0" xfId="1" applyFont="1" applyAlignment="1">
      <alignment horizontal="center"/>
    </xf>
    <xf numFmtId="44" fontId="0" fillId="0" borderId="0" xfId="1" applyFont="1"/>
    <xf numFmtId="164" fontId="0" fillId="0" borderId="0" xfId="0" applyNumberFormat="1"/>
    <xf numFmtId="164" fontId="0" fillId="0" borderId="0" xfId="1" applyNumberFormat="1" applyFont="1"/>
    <xf numFmtId="164" fontId="7" fillId="0" borderId="0" xfId="0" applyNumberFormat="1" applyFont="1"/>
    <xf numFmtId="164" fontId="8" fillId="0" borderId="0" xfId="1" applyNumberFormat="1" applyFont="1"/>
    <xf numFmtId="164" fontId="11" fillId="0" borderId="0" xfId="1" applyNumberFormat="1" applyFont="1"/>
    <xf numFmtId="164" fontId="9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4" fontId="1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164" fontId="14" fillId="0" borderId="4" xfId="0" applyNumberFormat="1" applyFont="1" applyBorder="1" applyAlignment="1">
      <alignment horizontal="center" vertical="center" wrapText="1"/>
    </xf>
    <xf numFmtId="44" fontId="15" fillId="0" borderId="0" xfId="0" applyNumberFormat="1" applyFont="1" applyAlignment="1">
      <alignment horizontal="center" wrapText="1"/>
    </xf>
    <xf numFmtId="44" fontId="16" fillId="0" borderId="0" xfId="0" applyNumberFormat="1" applyFont="1"/>
    <xf numFmtId="164" fontId="16" fillId="0" borderId="0" xfId="0" applyNumberFormat="1" applyFont="1"/>
    <xf numFmtId="164" fontId="11" fillId="0" borderId="0" xfId="0" applyNumberFormat="1" applyFont="1"/>
    <xf numFmtId="164" fontId="17" fillId="0" borderId="4" xfId="0" applyNumberFormat="1" applyFont="1" applyBorder="1" applyAlignment="1">
      <alignment horizontal="center" vertical="center" wrapText="1"/>
    </xf>
    <xf numFmtId="164" fontId="18" fillId="0" borderId="0" xfId="1" applyNumberFormat="1" applyFont="1"/>
    <xf numFmtId="164" fontId="19" fillId="0" borderId="0" xfId="1" applyNumberFormat="1" applyFont="1"/>
    <xf numFmtId="164" fontId="8" fillId="0" borderId="0" xfId="0" applyNumberFormat="1" applyFont="1"/>
    <xf numFmtId="44" fontId="20" fillId="0" borderId="0" xfId="0" applyNumberFormat="1" applyFont="1" applyAlignment="1">
      <alignment horizontal="center" wrapText="1"/>
    </xf>
    <xf numFmtId="44" fontId="21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/>
    <xf numFmtId="164" fontId="23" fillId="0" borderId="0" xfId="0" applyNumberFormat="1" applyFont="1" applyAlignment="1">
      <alignment horizontal="center" vertical="center" wrapText="1"/>
    </xf>
    <xf numFmtId="164" fontId="24" fillId="0" borderId="0" xfId="0" applyNumberFormat="1" applyFont="1"/>
    <xf numFmtId="164" fontId="0" fillId="0" borderId="0" xfId="1" applyNumberFormat="1" applyFont="1" applyAlignment="1">
      <alignment wrapText="1"/>
    </xf>
    <xf numFmtId="44" fontId="25" fillId="0" borderId="0" xfId="1" applyFont="1" applyAlignment="1">
      <alignment horizontal="center" wrapText="1"/>
    </xf>
    <xf numFmtId="44" fontId="26" fillId="0" borderId="0" xfId="1" applyFont="1"/>
    <xf numFmtId="164" fontId="26" fillId="0" borderId="0" xfId="1" applyNumberFormat="1" applyFont="1"/>
    <xf numFmtId="164" fontId="25" fillId="0" borderId="0" xfId="1" applyNumberFormat="1" applyFont="1"/>
    <xf numFmtId="164" fontId="25" fillId="0" borderId="0" xfId="0" applyNumberFormat="1" applyFont="1"/>
    <xf numFmtId="164" fontId="27" fillId="0" borderId="0" xfId="1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8236-E62F-4E4D-B746-AD3EC59ED23E}">
  <dimension ref="A1:K105"/>
  <sheetViews>
    <sheetView tabSelected="1" view="pageBreakPreview" zoomScale="97" zoomScaleNormal="100" zoomScaleSheetLayoutView="97" workbookViewId="0">
      <pane ySplit="1" topLeftCell="A2" activePane="bottomLeft" state="frozen"/>
      <selection activeCell="B1" sqref="B1"/>
      <selection pane="bottomLeft" activeCell="H1" sqref="H1:H1048576"/>
    </sheetView>
  </sheetViews>
  <sheetFormatPr defaultRowHeight="15" x14ac:dyDescent="0.25"/>
  <cols>
    <col min="1" max="1" width="5.5703125" customWidth="1"/>
    <col min="2" max="2" width="32.42578125" customWidth="1"/>
    <col min="3" max="3" width="11.42578125" style="15" hidden="1" customWidth="1"/>
    <col min="4" max="4" width="12.5703125" style="28" hidden="1" customWidth="1"/>
    <col min="5" max="5" width="11.85546875" style="33" hidden="1" customWidth="1"/>
    <col min="6" max="6" width="11.85546875" style="41" hidden="1" customWidth="1"/>
    <col min="7" max="7" width="14.140625" style="48" bestFit="1" customWidth="1"/>
    <col min="8" max="8" width="41" style="20" hidden="1" customWidth="1"/>
  </cols>
  <sheetData>
    <row r="1" spans="1:8" ht="45" x14ac:dyDescent="0.25">
      <c r="A1" s="1" t="s">
        <v>0</v>
      </c>
      <c r="B1" s="2" t="s">
        <v>1</v>
      </c>
      <c r="C1" s="14" t="s">
        <v>90</v>
      </c>
      <c r="D1" s="3" t="s">
        <v>93</v>
      </c>
      <c r="E1" s="32" t="s">
        <v>94</v>
      </c>
      <c r="F1" s="40" t="s">
        <v>95</v>
      </c>
      <c r="G1" s="47" t="s">
        <v>101</v>
      </c>
      <c r="H1" s="19" t="s">
        <v>2</v>
      </c>
    </row>
    <row r="2" spans="1:8" x14ac:dyDescent="0.25">
      <c r="A2" s="4"/>
      <c r="B2" s="8"/>
    </row>
    <row r="3" spans="1:8" x14ac:dyDescent="0.25">
      <c r="A3" s="4">
        <v>100</v>
      </c>
      <c r="B3" s="9" t="s">
        <v>3</v>
      </c>
      <c r="C3" s="21"/>
      <c r="D3" s="29"/>
      <c r="E3" s="34"/>
      <c r="F3" s="42"/>
      <c r="G3" s="49"/>
      <c r="H3" s="22"/>
    </row>
    <row r="4" spans="1:8" x14ac:dyDescent="0.25">
      <c r="A4" s="4">
        <v>101</v>
      </c>
      <c r="B4" s="8" t="s">
        <v>4</v>
      </c>
      <c r="C4" s="38">
        <v>3500</v>
      </c>
      <c r="D4" s="29">
        <v>2079.0300000000002</v>
      </c>
      <c r="E4" s="34">
        <v>2500</v>
      </c>
      <c r="F4" s="42">
        <v>3500</v>
      </c>
      <c r="G4" s="49">
        <v>3000</v>
      </c>
      <c r="H4" s="22"/>
    </row>
    <row r="5" spans="1:8" x14ac:dyDescent="0.25">
      <c r="A5" s="4" t="s">
        <v>58</v>
      </c>
      <c r="B5" s="8" t="s">
        <v>80</v>
      </c>
      <c r="C5" s="38">
        <v>900</v>
      </c>
      <c r="D5" s="29">
        <v>3392.8</v>
      </c>
      <c r="E5" s="34">
        <v>3500</v>
      </c>
      <c r="F5" s="42">
        <v>900</v>
      </c>
      <c r="G5" s="49">
        <v>900</v>
      </c>
      <c r="H5" s="22"/>
    </row>
    <row r="6" spans="1:8" x14ac:dyDescent="0.25">
      <c r="A6" s="4">
        <v>102</v>
      </c>
      <c r="B6" s="8" t="s">
        <v>5</v>
      </c>
      <c r="C6" s="38">
        <v>1200</v>
      </c>
      <c r="D6" s="29">
        <v>989.45</v>
      </c>
      <c r="E6" s="34">
        <v>1030</v>
      </c>
      <c r="F6" s="42">
        <v>1400</v>
      </c>
      <c r="G6" s="49">
        <v>1200</v>
      </c>
      <c r="H6" s="22"/>
    </row>
    <row r="7" spans="1:8" x14ac:dyDescent="0.25">
      <c r="A7" s="4">
        <v>103</v>
      </c>
      <c r="B7" s="8" t="s">
        <v>6</v>
      </c>
      <c r="C7" s="38">
        <v>1400</v>
      </c>
      <c r="D7" s="29">
        <v>859.93</v>
      </c>
      <c r="E7" s="34">
        <v>1100</v>
      </c>
      <c r="F7" s="42">
        <v>2000</v>
      </c>
      <c r="G7" s="49">
        <v>1400</v>
      </c>
      <c r="H7" s="22"/>
    </row>
    <row r="8" spans="1:8" x14ac:dyDescent="0.25">
      <c r="A8" s="4">
        <v>104</v>
      </c>
      <c r="B8" s="8" t="s">
        <v>7</v>
      </c>
      <c r="C8" s="38">
        <v>1696.45</v>
      </c>
      <c r="D8" s="29">
        <v>1696.45</v>
      </c>
      <c r="E8" s="34">
        <v>1696.45</v>
      </c>
      <c r="F8" s="42">
        <v>2200</v>
      </c>
      <c r="G8" s="49">
        <v>1000</v>
      </c>
      <c r="H8" s="37"/>
    </row>
    <row r="9" spans="1:8" ht="75" x14ac:dyDescent="0.25">
      <c r="A9" s="4">
        <v>106</v>
      </c>
      <c r="B9" s="8" t="s">
        <v>8</v>
      </c>
      <c r="C9" s="38">
        <v>2000</v>
      </c>
      <c r="D9" s="29">
        <v>1688.18</v>
      </c>
      <c r="E9" s="34">
        <v>1888</v>
      </c>
      <c r="F9" s="42">
        <v>1800</v>
      </c>
      <c r="G9" s="49">
        <v>2000</v>
      </c>
      <c r="H9" s="46" t="s">
        <v>96</v>
      </c>
    </row>
    <row r="10" spans="1:8" x14ac:dyDescent="0.25">
      <c r="A10" s="4">
        <v>107</v>
      </c>
      <c r="B10" s="8" t="s">
        <v>9</v>
      </c>
      <c r="C10" s="38">
        <v>1000</v>
      </c>
      <c r="D10" s="29">
        <v>377.45</v>
      </c>
      <c r="E10" s="34">
        <v>706</v>
      </c>
      <c r="F10" s="42">
        <v>1000</v>
      </c>
      <c r="G10" s="49">
        <v>1000</v>
      </c>
      <c r="H10" s="22"/>
    </row>
    <row r="11" spans="1:8" x14ac:dyDescent="0.25">
      <c r="A11" s="4">
        <v>108</v>
      </c>
      <c r="B11" s="8" t="s">
        <v>10</v>
      </c>
      <c r="C11" s="38">
        <v>0</v>
      </c>
      <c r="D11" s="29">
        <v>0</v>
      </c>
      <c r="E11" s="34">
        <v>0</v>
      </c>
      <c r="F11" s="42">
        <v>500</v>
      </c>
      <c r="G11" s="49">
        <v>0</v>
      </c>
      <c r="H11" s="22"/>
    </row>
    <row r="12" spans="1:8" x14ac:dyDescent="0.25">
      <c r="A12" s="4">
        <v>110</v>
      </c>
      <c r="B12" s="8" t="s">
        <v>86</v>
      </c>
      <c r="C12" s="38">
        <v>1200</v>
      </c>
      <c r="D12" s="29">
        <v>325.52</v>
      </c>
      <c r="E12" s="34">
        <v>400</v>
      </c>
      <c r="F12" s="42">
        <v>2000</v>
      </c>
      <c r="G12" s="49">
        <v>500</v>
      </c>
      <c r="H12" s="22" t="s">
        <v>87</v>
      </c>
    </row>
    <row r="13" spans="1:8" x14ac:dyDescent="0.25">
      <c r="A13" s="4">
        <v>111</v>
      </c>
      <c r="B13" s="8" t="s">
        <v>11</v>
      </c>
      <c r="C13" s="38">
        <v>1000</v>
      </c>
      <c r="D13" s="29">
        <v>1009.9</v>
      </c>
      <c r="E13" s="34">
        <v>1250</v>
      </c>
      <c r="F13" s="42">
        <v>1132.8</v>
      </c>
      <c r="G13" s="49">
        <v>1500</v>
      </c>
      <c r="H13" s="22" t="s">
        <v>87</v>
      </c>
    </row>
    <row r="14" spans="1:8" x14ac:dyDescent="0.25">
      <c r="A14" s="4">
        <v>114</v>
      </c>
      <c r="B14" s="8" t="s">
        <v>12</v>
      </c>
      <c r="C14" s="38">
        <v>390</v>
      </c>
      <c r="D14" s="29">
        <v>0</v>
      </c>
      <c r="E14" s="34">
        <v>0</v>
      </c>
      <c r="F14" s="42">
        <v>1000</v>
      </c>
      <c r="G14" s="49">
        <v>390</v>
      </c>
      <c r="H14" s="22"/>
    </row>
    <row r="15" spans="1:8" x14ac:dyDescent="0.25">
      <c r="A15" s="4"/>
      <c r="B15" s="9" t="s">
        <v>13</v>
      </c>
      <c r="C15" s="24">
        <f>SUM(C4:C14)</f>
        <v>14286.45</v>
      </c>
      <c r="D15" s="30">
        <f>SUM(D4:D14)</f>
        <v>12418.710000000001</v>
      </c>
      <c r="E15" s="35">
        <f>SUM(E4:E14)</f>
        <v>14070.45</v>
      </c>
      <c r="F15" s="43">
        <f>SUM(F4:F14)</f>
        <v>17432.8</v>
      </c>
      <c r="G15" s="50">
        <f>SUM(G4:G14)</f>
        <v>12890</v>
      </c>
      <c r="H15" s="22"/>
    </row>
    <row r="16" spans="1:8" x14ac:dyDescent="0.25">
      <c r="A16" s="4"/>
      <c r="B16" s="9"/>
      <c r="C16" s="24"/>
      <c r="D16" s="30"/>
      <c r="E16" s="34"/>
      <c r="F16" s="42"/>
      <c r="G16" s="50"/>
      <c r="H16" s="22"/>
    </row>
    <row r="17" spans="1:11" x14ac:dyDescent="0.25">
      <c r="A17" s="4">
        <v>113</v>
      </c>
      <c r="B17" s="9" t="s">
        <v>14</v>
      </c>
      <c r="C17" s="38"/>
      <c r="D17" s="29"/>
      <c r="E17" s="34"/>
      <c r="F17" s="42"/>
      <c r="G17" s="49"/>
      <c r="H17" s="22"/>
    </row>
    <row r="18" spans="1:11" x14ac:dyDescent="0.25">
      <c r="A18" s="4"/>
      <c r="B18" s="8" t="s">
        <v>69</v>
      </c>
      <c r="C18" s="38">
        <v>8000</v>
      </c>
      <c r="D18" s="29">
        <v>411.41</v>
      </c>
      <c r="E18" s="34">
        <v>600</v>
      </c>
      <c r="F18" s="42">
        <v>15000</v>
      </c>
      <c r="G18" s="49">
        <v>8000</v>
      </c>
      <c r="H18" s="22"/>
    </row>
    <row r="19" spans="1:11" ht="45" x14ac:dyDescent="0.25">
      <c r="A19" s="4"/>
      <c r="B19" s="8" t="s">
        <v>15</v>
      </c>
      <c r="C19" s="38">
        <v>500</v>
      </c>
      <c r="D19" s="29">
        <v>63</v>
      </c>
      <c r="E19" s="34">
        <v>150</v>
      </c>
      <c r="F19" s="42">
        <v>300</v>
      </c>
      <c r="G19" s="49">
        <v>500</v>
      </c>
      <c r="H19" s="46" t="s">
        <v>88</v>
      </c>
    </row>
    <row r="20" spans="1:11" x14ac:dyDescent="0.25">
      <c r="A20" s="4"/>
      <c r="B20" s="8" t="s">
        <v>16</v>
      </c>
      <c r="C20" s="38">
        <v>63000</v>
      </c>
      <c r="D20" s="29">
        <v>52500</v>
      </c>
      <c r="E20" s="34">
        <v>63000</v>
      </c>
      <c r="F20" s="42">
        <v>60000</v>
      </c>
      <c r="G20" s="49">
        <v>65000</v>
      </c>
      <c r="H20" s="22"/>
    </row>
    <row r="21" spans="1:11" x14ac:dyDescent="0.25">
      <c r="A21" s="4"/>
      <c r="B21" s="8" t="s">
        <v>78</v>
      </c>
      <c r="C21" s="38">
        <v>1000</v>
      </c>
      <c r="D21" s="29">
        <v>0</v>
      </c>
      <c r="E21" s="34">
        <v>0</v>
      </c>
      <c r="F21" s="42">
        <v>3000</v>
      </c>
      <c r="G21" s="49">
        <v>500</v>
      </c>
      <c r="H21" s="22"/>
    </row>
    <row r="22" spans="1:11" x14ac:dyDescent="0.25">
      <c r="A22" s="4"/>
      <c r="B22" s="8" t="s">
        <v>17</v>
      </c>
      <c r="C22" s="38">
        <v>3000</v>
      </c>
      <c r="D22" s="29">
        <v>1862.93</v>
      </c>
      <c r="E22" s="34">
        <v>2500</v>
      </c>
      <c r="F22" s="42">
        <v>3000</v>
      </c>
      <c r="G22" s="49">
        <v>3000</v>
      </c>
      <c r="H22" s="22"/>
    </row>
    <row r="23" spans="1:11" x14ac:dyDescent="0.25">
      <c r="A23" s="4"/>
      <c r="B23" s="8" t="s">
        <v>18</v>
      </c>
      <c r="C23" s="38">
        <v>7000</v>
      </c>
      <c r="D23" s="29">
        <v>4016.2</v>
      </c>
      <c r="E23" s="34">
        <v>4900</v>
      </c>
      <c r="F23" s="42">
        <v>7000</v>
      </c>
      <c r="G23" s="49">
        <v>6000</v>
      </c>
      <c r="H23" s="22"/>
    </row>
    <row r="24" spans="1:11" x14ac:dyDescent="0.25">
      <c r="A24" s="4"/>
      <c r="B24" s="9" t="s">
        <v>19</v>
      </c>
      <c r="C24" s="24">
        <f t="shared" ref="C24:G24" si="0">SUM(C18:C23)</f>
        <v>82500</v>
      </c>
      <c r="D24" s="30">
        <f t="shared" si="0"/>
        <v>58853.54</v>
      </c>
      <c r="E24" s="35">
        <f t="shared" si="0"/>
        <v>71150</v>
      </c>
      <c r="F24" s="43">
        <f>SUM(F18:F23)</f>
        <v>88300</v>
      </c>
      <c r="G24" s="50">
        <f t="shared" si="0"/>
        <v>83000</v>
      </c>
      <c r="H24" s="22"/>
    </row>
    <row r="25" spans="1:11" x14ac:dyDescent="0.25">
      <c r="A25" s="4"/>
      <c r="B25" s="8"/>
      <c r="C25" s="38"/>
      <c r="D25" s="29"/>
      <c r="E25" s="34"/>
      <c r="F25" s="42"/>
      <c r="G25" s="49"/>
      <c r="H25" s="22"/>
    </row>
    <row r="26" spans="1:11" x14ac:dyDescent="0.25">
      <c r="A26" s="4">
        <v>1000</v>
      </c>
      <c r="B26" s="9" t="s">
        <v>20</v>
      </c>
      <c r="C26" s="38">
        <v>1085</v>
      </c>
      <c r="D26" s="29">
        <v>1045</v>
      </c>
      <c r="E26" s="34">
        <v>1045</v>
      </c>
      <c r="F26" s="42">
        <v>727.5</v>
      </c>
      <c r="G26" s="49">
        <v>1085</v>
      </c>
      <c r="H26" s="22"/>
    </row>
    <row r="27" spans="1:11" x14ac:dyDescent="0.25">
      <c r="A27" s="5"/>
      <c r="B27" s="9" t="s">
        <v>21</v>
      </c>
      <c r="C27" s="24">
        <f>C26</f>
        <v>1085</v>
      </c>
      <c r="D27" s="30">
        <f>D26</f>
        <v>1045</v>
      </c>
      <c r="E27" s="35">
        <f>E26</f>
        <v>1045</v>
      </c>
      <c r="F27" s="43">
        <f>SUM(F26)</f>
        <v>727.5</v>
      </c>
      <c r="G27" s="50">
        <f>SUM(G26)</f>
        <v>1085</v>
      </c>
      <c r="H27" s="22"/>
      <c r="K27" s="16"/>
    </row>
    <row r="28" spans="1:11" x14ac:dyDescent="0.25">
      <c r="A28" s="5"/>
      <c r="B28" s="9"/>
      <c r="C28" s="38"/>
      <c r="D28" s="29"/>
      <c r="E28" s="34"/>
      <c r="F28" s="42"/>
      <c r="G28" s="49"/>
      <c r="H28" s="22"/>
    </row>
    <row r="29" spans="1:11" x14ac:dyDescent="0.25">
      <c r="A29" s="4">
        <v>1100</v>
      </c>
      <c r="B29" s="9" t="s">
        <v>79</v>
      </c>
      <c r="C29" s="38">
        <v>500</v>
      </c>
      <c r="D29" s="29">
        <v>0</v>
      </c>
      <c r="E29" s="34">
        <v>120</v>
      </c>
      <c r="F29" s="42">
        <v>267.5</v>
      </c>
      <c r="G29" s="49">
        <v>250</v>
      </c>
      <c r="H29" s="22"/>
    </row>
    <row r="30" spans="1:11" x14ac:dyDescent="0.25">
      <c r="A30" s="4"/>
      <c r="B30" s="9" t="s">
        <v>70</v>
      </c>
      <c r="C30" s="38">
        <v>550</v>
      </c>
      <c r="D30" s="29">
        <v>0</v>
      </c>
      <c r="E30" s="34">
        <v>0</v>
      </c>
      <c r="F30" s="42">
        <v>0</v>
      </c>
      <c r="G30" s="49">
        <v>100</v>
      </c>
      <c r="H30" s="22"/>
    </row>
    <row r="31" spans="1:11" x14ac:dyDescent="0.25">
      <c r="A31" s="5"/>
      <c r="B31" s="9" t="s">
        <v>22</v>
      </c>
      <c r="C31" s="24">
        <f>C29+C30</f>
        <v>1050</v>
      </c>
      <c r="D31" s="30">
        <f t="shared" ref="D31:E31" si="1">SUM(D29:D30)</f>
        <v>0</v>
      </c>
      <c r="E31" s="35">
        <f t="shared" si="1"/>
        <v>120</v>
      </c>
      <c r="F31" s="43">
        <f>SUM(F29:F30)</f>
        <v>267.5</v>
      </c>
      <c r="G31" s="50">
        <f>G29+G30</f>
        <v>350</v>
      </c>
      <c r="H31" s="22"/>
    </row>
    <row r="32" spans="1:11" x14ac:dyDescent="0.25">
      <c r="A32" s="5"/>
      <c r="B32" s="9"/>
      <c r="C32" s="24"/>
      <c r="D32" s="30"/>
      <c r="E32" s="34"/>
      <c r="F32" s="42"/>
      <c r="G32" s="50"/>
      <c r="H32" s="22"/>
    </row>
    <row r="33" spans="1:8" x14ac:dyDescent="0.25">
      <c r="A33" s="4">
        <v>201</v>
      </c>
      <c r="B33" s="8" t="s">
        <v>23</v>
      </c>
      <c r="C33" s="38">
        <v>3000</v>
      </c>
      <c r="D33" s="29">
        <v>0</v>
      </c>
      <c r="E33" s="34">
        <v>0</v>
      </c>
      <c r="F33" s="42">
        <v>7000</v>
      </c>
      <c r="G33" s="49">
        <v>3000</v>
      </c>
      <c r="H33" s="22"/>
    </row>
    <row r="34" spans="1:8" x14ac:dyDescent="0.25">
      <c r="A34" s="4">
        <v>203</v>
      </c>
      <c r="B34" s="8" t="s">
        <v>24</v>
      </c>
      <c r="C34" s="38">
        <v>4700</v>
      </c>
      <c r="D34" s="29">
        <v>4700</v>
      </c>
      <c r="E34" s="34">
        <v>0</v>
      </c>
      <c r="F34" s="42">
        <v>4200</v>
      </c>
      <c r="G34" s="49">
        <v>4700</v>
      </c>
      <c r="H34" s="22"/>
    </row>
    <row r="35" spans="1:8" x14ac:dyDescent="0.25">
      <c r="A35" s="4"/>
      <c r="B35" s="9" t="s">
        <v>25</v>
      </c>
      <c r="C35" s="24">
        <f>SUM(C33:C34)</f>
        <v>7700</v>
      </c>
      <c r="D35" s="30">
        <f t="shared" ref="D35:E35" si="2">SUM(D33:D34)</f>
        <v>4700</v>
      </c>
      <c r="E35" s="35">
        <f t="shared" si="2"/>
        <v>0</v>
      </c>
      <c r="F35" s="43">
        <f>SUM(F33:F34)</f>
        <v>11200</v>
      </c>
      <c r="G35" s="50">
        <f>SUM(G33:G34)</f>
        <v>7700</v>
      </c>
      <c r="H35" s="22"/>
    </row>
    <row r="36" spans="1:8" x14ac:dyDescent="0.25">
      <c r="A36" s="4"/>
      <c r="B36" s="9"/>
      <c r="C36" s="24"/>
      <c r="D36" s="30"/>
      <c r="E36" s="34"/>
      <c r="F36" s="42"/>
      <c r="G36" s="50"/>
      <c r="H36" s="22"/>
    </row>
    <row r="37" spans="1:8" x14ac:dyDescent="0.25">
      <c r="A37" s="4">
        <v>205</v>
      </c>
      <c r="B37" s="9" t="s">
        <v>71</v>
      </c>
      <c r="C37" s="24"/>
      <c r="D37" s="30"/>
      <c r="E37" s="34"/>
      <c r="F37" s="42"/>
      <c r="G37" s="50"/>
      <c r="H37" s="22"/>
    </row>
    <row r="38" spans="1:8" x14ac:dyDescent="0.25">
      <c r="A38" s="4" t="s">
        <v>81</v>
      </c>
      <c r="B38" s="8" t="s">
        <v>72</v>
      </c>
      <c r="C38" s="38">
        <v>50000</v>
      </c>
      <c r="D38" s="29">
        <v>15942.31</v>
      </c>
      <c r="E38" s="34">
        <v>15942.31</v>
      </c>
      <c r="F38" s="42"/>
      <c r="G38" s="50">
        <v>75000</v>
      </c>
      <c r="H38" s="22"/>
    </row>
    <row r="39" spans="1:8" x14ac:dyDescent="0.25">
      <c r="A39" s="4" t="s">
        <v>82</v>
      </c>
      <c r="B39" s="8" t="s">
        <v>73</v>
      </c>
      <c r="C39" s="38">
        <v>0</v>
      </c>
      <c r="D39" s="29">
        <v>0</v>
      </c>
      <c r="E39" s="34">
        <v>0</v>
      </c>
      <c r="F39" s="42"/>
      <c r="G39" s="50">
        <v>0</v>
      </c>
      <c r="H39" s="22"/>
    </row>
    <row r="40" spans="1:8" x14ac:dyDescent="0.25">
      <c r="A40" s="4" t="s">
        <v>83</v>
      </c>
      <c r="B40" s="8" t="s">
        <v>74</v>
      </c>
      <c r="C40" s="38">
        <v>0</v>
      </c>
      <c r="D40" s="29">
        <v>0</v>
      </c>
      <c r="E40" s="34">
        <v>0</v>
      </c>
      <c r="F40" s="42"/>
      <c r="G40" s="50">
        <v>0</v>
      </c>
      <c r="H40" s="22"/>
    </row>
    <row r="41" spans="1:8" x14ac:dyDescent="0.25">
      <c r="A41" s="4"/>
      <c r="B41" s="9" t="s">
        <v>75</v>
      </c>
      <c r="C41" s="24">
        <v>50000</v>
      </c>
      <c r="D41" s="30">
        <f>SUM(D38:D40)</f>
        <v>15942.31</v>
      </c>
      <c r="E41" s="35">
        <f>SUM(E38:E40)</f>
        <v>15942.31</v>
      </c>
      <c r="F41" s="43">
        <v>150000</v>
      </c>
      <c r="G41" s="50">
        <f>SUM(G38:G40)</f>
        <v>75000</v>
      </c>
      <c r="H41" s="22"/>
    </row>
    <row r="42" spans="1:8" x14ac:dyDescent="0.25">
      <c r="A42" s="4"/>
      <c r="B42" s="9"/>
      <c r="C42" s="24"/>
      <c r="D42" s="30"/>
      <c r="E42" s="35"/>
      <c r="F42" s="43"/>
      <c r="G42" s="50"/>
      <c r="H42" s="22"/>
    </row>
    <row r="43" spans="1:8" x14ac:dyDescent="0.25">
      <c r="A43" s="4">
        <v>207</v>
      </c>
      <c r="B43" s="9" t="s">
        <v>84</v>
      </c>
      <c r="C43" s="38">
        <v>40000</v>
      </c>
      <c r="D43" s="29">
        <v>0</v>
      </c>
      <c r="E43" s="35">
        <v>1000</v>
      </c>
      <c r="F43" s="42">
        <v>5000</v>
      </c>
      <c r="G43" s="49">
        <v>0</v>
      </c>
      <c r="H43" s="22"/>
    </row>
    <row r="44" spans="1:8" x14ac:dyDescent="0.25">
      <c r="A44" s="4"/>
      <c r="B44" s="9" t="s">
        <v>85</v>
      </c>
      <c r="C44" s="24">
        <v>40000</v>
      </c>
      <c r="D44" s="30">
        <f>D43</f>
        <v>0</v>
      </c>
      <c r="E44" s="35">
        <f>SUM(E43)</f>
        <v>1000</v>
      </c>
      <c r="F44" s="43">
        <f>SUM(F43)</f>
        <v>5000</v>
      </c>
      <c r="G44" s="50">
        <v>0</v>
      </c>
      <c r="H44" s="22"/>
    </row>
    <row r="45" spans="1:8" x14ac:dyDescent="0.25">
      <c r="A45" s="4"/>
      <c r="B45" s="9"/>
      <c r="C45" s="24"/>
      <c r="D45" s="30"/>
      <c r="E45" s="34"/>
      <c r="F45" s="42"/>
      <c r="G45" s="50"/>
      <c r="H45" s="22"/>
    </row>
    <row r="46" spans="1:8" x14ac:dyDescent="0.25">
      <c r="A46" s="4">
        <v>300</v>
      </c>
      <c r="B46" s="9" t="s">
        <v>26</v>
      </c>
      <c r="C46" s="38"/>
      <c r="D46" s="29"/>
      <c r="E46" s="34"/>
      <c r="F46" s="42"/>
      <c r="G46" s="49"/>
      <c r="H46" s="22"/>
    </row>
    <row r="47" spans="1:8" x14ac:dyDescent="0.25">
      <c r="A47" s="4"/>
      <c r="B47" s="8" t="s">
        <v>27</v>
      </c>
      <c r="C47" s="38">
        <v>400</v>
      </c>
      <c r="D47" s="29">
        <v>294</v>
      </c>
      <c r="E47" s="34">
        <v>350</v>
      </c>
      <c r="F47" s="42">
        <v>400</v>
      </c>
      <c r="G47" s="49">
        <v>400</v>
      </c>
      <c r="H47" s="22"/>
    </row>
    <row r="48" spans="1:8" x14ac:dyDescent="0.25">
      <c r="A48" s="4"/>
      <c r="B48" s="8" t="s">
        <v>28</v>
      </c>
      <c r="C48" s="38">
        <v>2800</v>
      </c>
      <c r="D48" s="29">
        <v>2229.5</v>
      </c>
      <c r="E48" s="34">
        <v>2229.5</v>
      </c>
      <c r="F48" s="42">
        <v>2253.02</v>
      </c>
      <c r="G48" s="49">
        <v>2800</v>
      </c>
      <c r="H48" s="46" t="s">
        <v>99</v>
      </c>
    </row>
    <row r="49" spans="1:8" x14ac:dyDescent="0.25">
      <c r="A49" s="4"/>
      <c r="B49" s="8" t="s">
        <v>29</v>
      </c>
      <c r="C49" s="38">
        <v>650</v>
      </c>
      <c r="D49" s="29">
        <v>0</v>
      </c>
      <c r="E49" s="34">
        <v>637</v>
      </c>
      <c r="F49" s="42">
        <v>637</v>
      </c>
      <c r="G49" s="49">
        <v>1400</v>
      </c>
      <c r="H49" s="22" t="s">
        <v>98</v>
      </c>
    </row>
    <row r="50" spans="1:8" x14ac:dyDescent="0.25">
      <c r="A50" s="4"/>
      <c r="B50" s="9" t="s">
        <v>30</v>
      </c>
      <c r="C50" s="24">
        <f>SUM(C47:C49)</f>
        <v>3850</v>
      </c>
      <c r="D50" s="30">
        <f>SUM(D47:D49)</f>
        <v>2523.5</v>
      </c>
      <c r="E50" s="35">
        <f t="shared" ref="E50" si="3">SUM(E47:E49)</f>
        <v>3216.5</v>
      </c>
      <c r="F50" s="43">
        <f>SUM(F47:F49)</f>
        <v>3290.02</v>
      </c>
      <c r="G50" s="50">
        <f>SUM(G47:G49)</f>
        <v>4600</v>
      </c>
      <c r="H50" s="22"/>
    </row>
    <row r="51" spans="1:8" x14ac:dyDescent="0.25">
      <c r="A51" s="4"/>
      <c r="B51" s="9"/>
      <c r="C51" s="38"/>
      <c r="D51" s="29"/>
      <c r="E51" s="34"/>
      <c r="F51" s="42"/>
      <c r="G51" s="49"/>
      <c r="H51" s="22"/>
    </row>
    <row r="52" spans="1:8" x14ac:dyDescent="0.25">
      <c r="A52" s="5">
        <v>400</v>
      </c>
      <c r="B52" s="9" t="s">
        <v>31</v>
      </c>
      <c r="C52" s="38"/>
      <c r="D52" s="29"/>
      <c r="E52" s="34"/>
      <c r="F52" s="42"/>
      <c r="G52" s="49"/>
      <c r="H52" s="22"/>
    </row>
    <row r="53" spans="1:8" x14ac:dyDescent="0.25">
      <c r="A53" s="4">
        <v>401</v>
      </c>
      <c r="B53" s="8" t="s">
        <v>32</v>
      </c>
      <c r="C53" s="38">
        <v>200</v>
      </c>
      <c r="D53" s="29">
        <v>67.98</v>
      </c>
      <c r="E53" s="34">
        <v>100</v>
      </c>
      <c r="F53" s="42">
        <v>300</v>
      </c>
      <c r="G53" s="49">
        <v>700</v>
      </c>
      <c r="H53" s="22" t="s">
        <v>97</v>
      </c>
    </row>
    <row r="54" spans="1:8" x14ac:dyDescent="0.25">
      <c r="A54" s="4">
        <v>402</v>
      </c>
      <c r="B54" s="8" t="s">
        <v>33</v>
      </c>
      <c r="C54" s="38">
        <v>0</v>
      </c>
      <c r="D54" s="29">
        <v>0</v>
      </c>
      <c r="E54" s="34">
        <v>0</v>
      </c>
      <c r="F54" s="42">
        <v>500</v>
      </c>
      <c r="G54" s="49">
        <v>1100</v>
      </c>
      <c r="H54" s="22"/>
    </row>
    <row r="55" spans="1:8" x14ac:dyDescent="0.25">
      <c r="A55" s="4"/>
      <c r="B55" s="8" t="s">
        <v>76</v>
      </c>
      <c r="C55" s="38">
        <v>0</v>
      </c>
      <c r="D55" s="29">
        <v>0</v>
      </c>
      <c r="E55" s="34">
        <v>0</v>
      </c>
      <c r="F55" s="42">
        <v>0</v>
      </c>
      <c r="G55" s="49">
        <v>0</v>
      </c>
      <c r="H55" s="22"/>
    </row>
    <row r="56" spans="1:8" x14ac:dyDescent="0.25">
      <c r="A56" s="4">
        <v>404</v>
      </c>
      <c r="B56" s="8" t="s">
        <v>34</v>
      </c>
      <c r="C56" s="38">
        <v>10000</v>
      </c>
      <c r="D56" s="29">
        <v>2500</v>
      </c>
      <c r="E56" s="34">
        <v>2500</v>
      </c>
      <c r="F56" s="42">
        <v>4000</v>
      </c>
      <c r="G56" s="49">
        <v>1000</v>
      </c>
      <c r="H56" s="22"/>
    </row>
    <row r="57" spans="1:8" x14ac:dyDescent="0.25">
      <c r="A57" s="4">
        <v>406</v>
      </c>
      <c r="B57" s="8" t="s">
        <v>35</v>
      </c>
      <c r="C57" s="38">
        <v>6000</v>
      </c>
      <c r="D57" s="29">
        <v>443.68</v>
      </c>
      <c r="E57" s="34">
        <v>443.68</v>
      </c>
      <c r="F57" s="42">
        <v>5000</v>
      </c>
      <c r="G57" s="49">
        <v>6000</v>
      </c>
      <c r="H57" s="22"/>
    </row>
    <row r="58" spans="1:8" x14ac:dyDescent="0.25">
      <c r="A58" s="4">
        <v>407</v>
      </c>
      <c r="B58" s="8" t="s">
        <v>36</v>
      </c>
      <c r="C58" s="38">
        <v>2000</v>
      </c>
      <c r="D58" s="29">
        <v>93.96</v>
      </c>
      <c r="E58" s="34">
        <v>93.96</v>
      </c>
      <c r="F58" s="42">
        <v>2000</v>
      </c>
      <c r="G58" s="49">
        <v>2000</v>
      </c>
      <c r="H58" s="22"/>
    </row>
    <row r="59" spans="1:8" x14ac:dyDescent="0.25">
      <c r="A59" s="4">
        <v>409</v>
      </c>
      <c r="B59" s="8" t="s">
        <v>37</v>
      </c>
      <c r="C59" s="38">
        <v>10000</v>
      </c>
      <c r="D59" s="29">
        <v>0</v>
      </c>
      <c r="E59" s="34">
        <v>0</v>
      </c>
      <c r="F59" s="42">
        <v>5000</v>
      </c>
      <c r="G59" s="49">
        <v>10000</v>
      </c>
      <c r="H59" s="22"/>
    </row>
    <row r="60" spans="1:8" x14ac:dyDescent="0.25">
      <c r="A60" s="4"/>
      <c r="B60" s="9" t="s">
        <v>38</v>
      </c>
      <c r="C60" s="24">
        <f>SUM(C53:C59)</f>
        <v>28200</v>
      </c>
      <c r="D60" s="30">
        <f>SUM(D53:D59)</f>
        <v>3105.62</v>
      </c>
      <c r="E60" s="35">
        <f t="shared" ref="E60" si="4">SUM(E53:E59)</f>
        <v>3137.64</v>
      </c>
      <c r="F60" s="43">
        <f>SUM(F53:F59)</f>
        <v>16800</v>
      </c>
      <c r="G60" s="50">
        <f>SUM(G53:G59)</f>
        <v>20800</v>
      </c>
      <c r="H60" s="22"/>
    </row>
    <row r="61" spans="1:8" x14ac:dyDescent="0.25">
      <c r="A61" s="4"/>
      <c r="B61" s="9"/>
      <c r="C61" s="38"/>
      <c r="D61" s="29"/>
      <c r="E61" s="34"/>
      <c r="F61" s="42"/>
      <c r="G61" s="49"/>
      <c r="H61" s="22"/>
    </row>
    <row r="62" spans="1:8" x14ac:dyDescent="0.25">
      <c r="A62" s="4">
        <v>600</v>
      </c>
      <c r="B62" s="9" t="s">
        <v>39</v>
      </c>
      <c r="C62" s="38"/>
      <c r="D62" s="29"/>
      <c r="E62" s="34"/>
      <c r="F62" s="42"/>
      <c r="G62" s="49"/>
      <c r="H62" s="22"/>
    </row>
    <row r="63" spans="1:8" x14ac:dyDescent="0.25">
      <c r="A63" s="4"/>
      <c r="B63" s="8" t="s">
        <v>40</v>
      </c>
      <c r="C63" s="38">
        <v>400</v>
      </c>
      <c r="D63" s="29">
        <v>64.62</v>
      </c>
      <c r="E63" s="34">
        <v>75</v>
      </c>
      <c r="F63" s="42">
        <v>500</v>
      </c>
      <c r="G63" s="49">
        <v>400</v>
      </c>
      <c r="H63" s="22"/>
    </row>
    <row r="64" spans="1:8" x14ac:dyDescent="0.25">
      <c r="A64" s="4"/>
      <c r="B64" s="8" t="s">
        <v>41</v>
      </c>
      <c r="C64" s="38">
        <v>400</v>
      </c>
      <c r="D64" s="29">
        <v>0</v>
      </c>
      <c r="E64" s="34">
        <v>0</v>
      </c>
      <c r="F64" s="42">
        <v>500</v>
      </c>
      <c r="G64" s="49">
        <v>0</v>
      </c>
      <c r="H64" s="22"/>
    </row>
    <row r="65" spans="1:8" x14ac:dyDescent="0.25">
      <c r="A65" s="4"/>
      <c r="B65" s="9" t="s">
        <v>42</v>
      </c>
      <c r="C65" s="24">
        <f>SUM(C63:C64)</f>
        <v>800</v>
      </c>
      <c r="D65" s="30">
        <f t="shared" ref="D65:E65" si="5">SUM(D63:D64)</f>
        <v>64.62</v>
      </c>
      <c r="E65" s="35">
        <f t="shared" si="5"/>
        <v>75</v>
      </c>
      <c r="F65" s="43">
        <f>SUM(F63:F64)</f>
        <v>1000</v>
      </c>
      <c r="G65" s="50">
        <f>SUM(G63:G64)</f>
        <v>400</v>
      </c>
      <c r="H65" s="22"/>
    </row>
    <row r="66" spans="1:8" x14ac:dyDescent="0.25">
      <c r="A66" s="4"/>
      <c r="B66" s="9"/>
      <c r="C66" s="38"/>
      <c r="D66" s="29"/>
      <c r="E66" s="34"/>
      <c r="F66" s="42"/>
      <c r="G66" s="49"/>
      <c r="H66" s="22"/>
    </row>
    <row r="67" spans="1:8" x14ac:dyDescent="0.25">
      <c r="A67" s="5">
        <v>700</v>
      </c>
      <c r="B67" s="9" t="s">
        <v>43</v>
      </c>
      <c r="C67" s="38"/>
      <c r="D67" s="29"/>
      <c r="E67" s="34"/>
      <c r="F67" s="42"/>
      <c r="G67" s="49"/>
      <c r="H67" s="22"/>
    </row>
    <row r="68" spans="1:8" x14ac:dyDescent="0.25">
      <c r="A68" s="5"/>
      <c r="B68" s="9" t="s">
        <v>44</v>
      </c>
      <c r="C68" s="24">
        <v>4000</v>
      </c>
      <c r="D68" s="30">
        <v>3154</v>
      </c>
      <c r="E68" s="35">
        <v>4205</v>
      </c>
      <c r="F68" s="43">
        <v>4000</v>
      </c>
      <c r="G68" s="50">
        <v>4500</v>
      </c>
      <c r="H68" s="22"/>
    </row>
    <row r="69" spans="1:8" x14ac:dyDescent="0.25">
      <c r="A69" s="5"/>
      <c r="B69" s="9"/>
      <c r="C69" s="38"/>
      <c r="D69" s="29"/>
      <c r="E69" s="34"/>
      <c r="F69" s="42"/>
      <c r="G69" s="49"/>
      <c r="H69" s="22"/>
    </row>
    <row r="70" spans="1:8" x14ac:dyDescent="0.25">
      <c r="A70" s="5">
        <v>800</v>
      </c>
      <c r="B70" s="9" t="s">
        <v>45</v>
      </c>
      <c r="C70" s="38"/>
      <c r="D70" s="29"/>
      <c r="E70" s="34"/>
      <c r="F70" s="42"/>
      <c r="G70" s="49"/>
      <c r="H70" s="22"/>
    </row>
    <row r="71" spans="1:8" x14ac:dyDescent="0.25">
      <c r="A71" s="5"/>
      <c r="B71" s="9" t="s">
        <v>46</v>
      </c>
      <c r="C71" s="24">
        <v>8228.5499999999993</v>
      </c>
      <c r="D71" s="30">
        <v>1771.45</v>
      </c>
      <c r="E71" s="35">
        <v>1800</v>
      </c>
      <c r="F71" s="43">
        <v>12282.18</v>
      </c>
      <c r="G71" s="50">
        <v>10000</v>
      </c>
      <c r="H71" s="22"/>
    </row>
    <row r="72" spans="1:8" x14ac:dyDescent="0.25">
      <c r="A72" s="5"/>
      <c r="B72" s="9"/>
      <c r="C72" s="38"/>
      <c r="D72" s="29"/>
      <c r="E72" s="34"/>
      <c r="F72" s="42"/>
      <c r="G72" s="49"/>
      <c r="H72" s="22"/>
    </row>
    <row r="73" spans="1:8" x14ac:dyDescent="0.25">
      <c r="A73" s="5"/>
      <c r="B73" s="9"/>
      <c r="C73" s="38"/>
      <c r="D73" s="29"/>
      <c r="E73" s="34"/>
      <c r="F73" s="42"/>
      <c r="G73" s="49"/>
      <c r="H73" s="22"/>
    </row>
    <row r="74" spans="1:8" x14ac:dyDescent="0.25">
      <c r="A74" s="4"/>
      <c r="B74" s="9" t="s">
        <v>47</v>
      </c>
      <c r="C74" s="39">
        <f>C15+C24+C27+C31+C35+C41+C44+C50+C60+C65+C68+C71</f>
        <v>241700</v>
      </c>
      <c r="D74" s="30">
        <f>D15+D24+D27+D31+D35+D41+D44+D50+D60+D65+D68+D71</f>
        <v>103578.74999999999</v>
      </c>
      <c r="E74" s="45">
        <f t="shared" ref="E74:F74" si="6">E15+E24+E27+E31+E35+E41+E44+E50+E60+E65+E68+E71</f>
        <v>115761.9</v>
      </c>
      <c r="F74" s="43">
        <f t="shared" si="6"/>
        <v>310300</v>
      </c>
      <c r="G74" s="51">
        <f>G15+G24+G27+G31+G35+G41+G44+G50+G60+G65+G68+G71</f>
        <v>220325</v>
      </c>
      <c r="H74" s="22"/>
    </row>
    <row r="75" spans="1:8" x14ac:dyDescent="0.25">
      <c r="A75" s="4"/>
      <c r="B75" s="9"/>
      <c r="C75" s="21"/>
      <c r="D75" s="29"/>
      <c r="E75" s="34"/>
      <c r="F75" s="42"/>
      <c r="G75" s="49"/>
      <c r="H75" s="22" t="s">
        <v>99</v>
      </c>
    </row>
    <row r="76" spans="1:8" ht="29.25" x14ac:dyDescent="0.25">
      <c r="A76" s="1" t="s">
        <v>0</v>
      </c>
      <c r="B76" s="2" t="s">
        <v>1</v>
      </c>
      <c r="C76" s="21"/>
      <c r="D76" s="29"/>
      <c r="E76" s="34"/>
      <c r="F76" s="42"/>
      <c r="G76" s="50"/>
      <c r="H76" s="25"/>
    </row>
    <row r="77" spans="1:8" ht="24" x14ac:dyDescent="0.25">
      <c r="A77" s="6" t="s">
        <v>91</v>
      </c>
      <c r="B77" s="13" t="s">
        <v>92</v>
      </c>
      <c r="C77" s="23">
        <v>166480</v>
      </c>
      <c r="D77" s="29">
        <v>144816.28</v>
      </c>
      <c r="E77" s="34">
        <v>145000</v>
      </c>
      <c r="F77" s="42"/>
      <c r="G77" s="49"/>
      <c r="H77" s="22"/>
    </row>
    <row r="78" spans="1:8" ht="24" x14ac:dyDescent="0.25">
      <c r="A78" s="6" t="s">
        <v>102</v>
      </c>
      <c r="B78" s="13" t="s">
        <v>100</v>
      </c>
      <c r="C78" s="23"/>
      <c r="D78" s="29"/>
      <c r="E78" s="34"/>
      <c r="F78" s="42"/>
      <c r="G78" s="49">
        <v>192000</v>
      </c>
      <c r="H78" s="22"/>
    </row>
    <row r="79" spans="1:8" x14ac:dyDescent="0.25">
      <c r="A79" s="4"/>
      <c r="B79" s="8" t="s">
        <v>48</v>
      </c>
      <c r="C79" s="21">
        <v>6000</v>
      </c>
      <c r="D79" s="29">
        <v>9777.82</v>
      </c>
      <c r="E79" s="34">
        <v>10000</v>
      </c>
      <c r="F79" s="42"/>
      <c r="G79" s="49">
        <v>8000</v>
      </c>
      <c r="H79" s="22"/>
    </row>
    <row r="80" spans="1:8" x14ac:dyDescent="0.25">
      <c r="A80" s="4"/>
      <c r="B80" s="8" t="s">
        <v>49</v>
      </c>
      <c r="C80" s="21">
        <v>300</v>
      </c>
      <c r="D80" s="29">
        <v>605.21</v>
      </c>
      <c r="E80" s="34">
        <v>605.21</v>
      </c>
      <c r="F80" s="42"/>
      <c r="G80" s="49">
        <v>700</v>
      </c>
      <c r="H80" s="22"/>
    </row>
    <row r="81" spans="1:8" x14ac:dyDescent="0.25">
      <c r="A81" s="4"/>
      <c r="B81" s="8" t="s">
        <v>50</v>
      </c>
      <c r="C81" s="21">
        <v>3000</v>
      </c>
      <c r="D81" s="29">
        <v>100</v>
      </c>
      <c r="E81" s="34">
        <v>500</v>
      </c>
      <c r="F81" s="42"/>
      <c r="G81" s="49">
        <v>500</v>
      </c>
      <c r="H81" s="22"/>
    </row>
    <row r="82" spans="1:8" x14ac:dyDescent="0.25">
      <c r="A82" s="4"/>
      <c r="B82" s="8" t="s">
        <v>51</v>
      </c>
      <c r="C82" s="21">
        <v>62920</v>
      </c>
      <c r="D82" s="29"/>
      <c r="E82" s="34"/>
      <c r="F82" s="42"/>
      <c r="G82" s="49">
        <v>14125</v>
      </c>
      <c r="H82" s="25"/>
    </row>
    <row r="83" spans="1:8" x14ac:dyDescent="0.25">
      <c r="A83" s="4"/>
      <c r="B83" s="8" t="s">
        <v>52</v>
      </c>
      <c r="C83" s="21">
        <v>1000</v>
      </c>
      <c r="D83" s="29">
        <v>1125</v>
      </c>
      <c r="E83" s="34">
        <v>1500</v>
      </c>
      <c r="F83" s="42"/>
      <c r="G83" s="49">
        <v>3000</v>
      </c>
      <c r="H83" s="22"/>
    </row>
    <row r="84" spans="1:8" x14ac:dyDescent="0.25">
      <c r="A84" s="4"/>
      <c r="B84" s="8" t="s">
        <v>53</v>
      </c>
      <c r="C84" s="21">
        <v>2000</v>
      </c>
      <c r="D84" s="29"/>
      <c r="E84" s="34">
        <v>2000</v>
      </c>
      <c r="F84" s="42"/>
      <c r="G84" s="49">
        <v>2000</v>
      </c>
      <c r="H84" s="22"/>
    </row>
    <row r="85" spans="1:8" x14ac:dyDescent="0.25">
      <c r="A85" s="4"/>
      <c r="B85" s="9" t="s">
        <v>54</v>
      </c>
      <c r="C85" s="23">
        <f>SUM(C77:C84)</f>
        <v>241700</v>
      </c>
      <c r="D85" s="30">
        <f>SUM(D77:D84)</f>
        <v>156424.31</v>
      </c>
      <c r="E85" s="35">
        <f>SUM(E79:E84)</f>
        <v>14605.21</v>
      </c>
      <c r="F85" s="43"/>
      <c r="G85" s="50">
        <f>SUM(G77:G84)</f>
        <v>220325</v>
      </c>
      <c r="H85" s="22"/>
    </row>
    <row r="86" spans="1:8" x14ac:dyDescent="0.25">
      <c r="A86" s="1"/>
      <c r="B86" s="2"/>
      <c r="C86" s="21"/>
      <c r="D86" s="29"/>
      <c r="E86" s="34"/>
      <c r="F86" s="42"/>
      <c r="G86" s="49"/>
      <c r="H86" s="22"/>
    </row>
    <row r="87" spans="1:8" x14ac:dyDescent="0.25">
      <c r="B87" s="10"/>
      <c r="C87" s="21"/>
      <c r="D87" s="29"/>
      <c r="E87" s="34"/>
      <c r="F87" s="42"/>
      <c r="G87" s="49"/>
      <c r="H87" s="22"/>
    </row>
    <row r="88" spans="1:8" ht="18.75" x14ac:dyDescent="0.3">
      <c r="B88" s="11" t="s">
        <v>55</v>
      </c>
      <c r="C88" s="21"/>
      <c r="D88" s="29"/>
      <c r="E88" s="34"/>
      <c r="F88" s="42"/>
      <c r="G88" s="49"/>
      <c r="H88" s="22"/>
    </row>
    <row r="89" spans="1:8" x14ac:dyDescent="0.25">
      <c r="B89" t="s">
        <v>89</v>
      </c>
      <c r="C89" s="21"/>
      <c r="D89" s="29"/>
      <c r="E89" s="34"/>
      <c r="F89" s="42"/>
      <c r="G89" s="49"/>
      <c r="H89" s="22"/>
    </row>
    <row r="90" spans="1:8" x14ac:dyDescent="0.25">
      <c r="A90" s="7"/>
      <c r="B90" t="s">
        <v>77</v>
      </c>
      <c r="C90" s="21"/>
      <c r="D90" s="29"/>
      <c r="E90" s="34"/>
      <c r="F90" s="42"/>
      <c r="G90" s="49"/>
      <c r="H90" s="22"/>
    </row>
    <row r="91" spans="1:8" x14ac:dyDescent="0.25">
      <c r="A91" s="7"/>
      <c r="B91" t="s">
        <v>56</v>
      </c>
      <c r="C91" s="21"/>
      <c r="D91" s="29"/>
      <c r="E91" s="34"/>
      <c r="F91" s="42"/>
      <c r="G91" s="49"/>
      <c r="H91" s="22"/>
    </row>
    <row r="92" spans="1:8" x14ac:dyDescent="0.25">
      <c r="A92" s="7"/>
      <c r="B92" s="12"/>
      <c r="C92" s="21"/>
      <c r="D92" s="29"/>
      <c r="E92" s="34"/>
      <c r="F92" s="42"/>
      <c r="G92" s="49"/>
      <c r="H92" s="22"/>
    </row>
    <row r="93" spans="1:8" ht="18.75" x14ac:dyDescent="0.3">
      <c r="B93" s="11" t="s">
        <v>57</v>
      </c>
      <c r="C93" s="21"/>
      <c r="D93" s="29"/>
      <c r="E93" s="34"/>
      <c r="F93" s="42"/>
      <c r="G93" s="49"/>
      <c r="H93" s="22"/>
    </row>
    <row r="94" spans="1:8" x14ac:dyDescent="0.25">
      <c r="C94" s="21"/>
      <c r="D94" s="29"/>
      <c r="E94" s="34"/>
      <c r="F94" s="42"/>
      <c r="G94" s="49"/>
      <c r="H94" s="22"/>
    </row>
    <row r="95" spans="1:8" x14ac:dyDescent="0.25">
      <c r="C95" s="21"/>
      <c r="D95" s="29"/>
      <c r="E95" s="34"/>
      <c r="F95" s="42"/>
      <c r="G95" s="49"/>
      <c r="H95" s="22"/>
    </row>
    <row r="96" spans="1:8" x14ac:dyDescent="0.25">
      <c r="C96" s="21"/>
      <c r="D96" s="29"/>
      <c r="E96" s="34"/>
      <c r="F96" s="42"/>
      <c r="G96" s="49"/>
      <c r="H96" s="22"/>
    </row>
    <row r="97" spans="2:8" ht="15.75" thickBot="1" x14ac:dyDescent="0.3">
      <c r="B97" s="16" t="s">
        <v>59</v>
      </c>
      <c r="C97" s="21"/>
      <c r="D97" s="29"/>
      <c r="E97" s="34"/>
      <c r="F97" s="42"/>
      <c r="G97" s="49"/>
      <c r="H97" s="22"/>
    </row>
    <row r="98" spans="2:8" ht="15.75" thickBot="1" x14ac:dyDescent="0.3">
      <c r="B98" s="17"/>
      <c r="C98" s="26" t="s">
        <v>60</v>
      </c>
      <c r="D98" s="26" t="s">
        <v>61</v>
      </c>
      <c r="E98" s="26" t="s">
        <v>62</v>
      </c>
      <c r="F98" s="44"/>
      <c r="G98" s="52"/>
      <c r="H98" s="22"/>
    </row>
    <row r="99" spans="2:8" ht="15.75" thickBot="1" x14ac:dyDescent="0.3">
      <c r="B99" s="18" t="s">
        <v>64</v>
      </c>
      <c r="C99" s="27"/>
      <c r="D99" s="31"/>
      <c r="E99" s="36"/>
      <c r="F99" s="44"/>
      <c r="G99" s="52"/>
      <c r="H99" s="22"/>
    </row>
    <row r="100" spans="2:8" ht="15.75" thickBot="1" x14ac:dyDescent="0.3">
      <c r="B100" s="18" t="s">
        <v>65</v>
      </c>
      <c r="C100" s="27"/>
      <c r="D100" s="31"/>
      <c r="E100" s="36"/>
      <c r="F100" s="44"/>
      <c r="G100" s="52"/>
      <c r="H100" s="22"/>
    </row>
    <row r="101" spans="2:8" ht="15.75" thickBot="1" x14ac:dyDescent="0.3">
      <c r="B101" s="18" t="s">
        <v>66</v>
      </c>
      <c r="C101" s="27"/>
      <c r="D101" s="31"/>
      <c r="E101" s="36"/>
      <c r="F101" s="44"/>
      <c r="G101" s="52"/>
      <c r="H101" s="22"/>
    </row>
    <row r="102" spans="2:8" ht="15.75" thickBot="1" x14ac:dyDescent="0.3">
      <c r="B102" s="18" t="s">
        <v>67</v>
      </c>
      <c r="C102" s="27"/>
      <c r="D102" s="31"/>
      <c r="E102" s="36"/>
      <c r="F102" s="44"/>
      <c r="G102" s="52"/>
      <c r="H102" s="22"/>
    </row>
    <row r="103" spans="2:8" ht="29.25" thickBot="1" x14ac:dyDescent="0.3">
      <c r="B103" s="18" t="s">
        <v>68</v>
      </c>
      <c r="C103" s="27"/>
      <c r="D103" s="31"/>
      <c r="E103" s="36"/>
      <c r="F103" s="44"/>
      <c r="G103" s="52"/>
      <c r="H103" s="22"/>
    </row>
    <row r="104" spans="2:8" ht="15.75" thickBot="1" x14ac:dyDescent="0.3">
      <c r="B104" s="18" t="s">
        <v>62</v>
      </c>
      <c r="C104" s="27"/>
      <c r="D104" s="31"/>
      <c r="E104" s="36"/>
      <c r="F104" s="44"/>
      <c r="G104" s="52"/>
      <c r="H104" s="22"/>
    </row>
    <row r="105" spans="2:8" ht="15.75" thickBot="1" x14ac:dyDescent="0.3">
      <c r="B105" s="18" t="s">
        <v>63</v>
      </c>
      <c r="C105" s="27"/>
      <c r="D105" s="31"/>
      <c r="E105" s="36"/>
      <c r="F105" s="44"/>
      <c r="G105" s="52"/>
      <c r="H105" s="22"/>
    </row>
  </sheetData>
  <printOptions horizontalCentered="1" gridLines="1"/>
  <pageMargins left="0.7" right="0.7" top="0.75" bottom="0.75" header="0.3" footer="0.3"/>
  <pageSetup scale="93" orientation="portrait" r:id="rId1"/>
  <rowBreaks count="2" manualBreakCount="2">
    <brk id="41" max="7" man="1"/>
    <brk id="8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Michelle Shelton</cp:lastModifiedBy>
  <cp:lastPrinted>2025-09-15T18:45:04Z</cp:lastPrinted>
  <dcterms:created xsi:type="dcterms:W3CDTF">2022-07-26T14:40:43Z</dcterms:created>
  <dcterms:modified xsi:type="dcterms:W3CDTF">2025-09-15T18:45:09Z</dcterms:modified>
</cp:coreProperties>
</file>