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f9eb0deeec0f114/Documents/Performance Reviews/2023-2024 Performance Review/"/>
    </mc:Choice>
  </mc:AlternateContent>
  <xr:revisionPtr revIDLastSave="0" documentId="14_{48690220-AB13-484C-B854-740F0EC3D4A4}" xr6:coauthVersionLast="47" xr6:coauthVersionMax="47" xr10:uidLastSave="{00000000-0000-0000-0000-000000000000}"/>
  <bookViews>
    <workbookView xWindow="76680" yWindow="-120" windowWidth="38640" windowHeight="15720" activeTab="2" xr2:uid="{9D89F750-2BB1-4BB0-BC77-0307333D4D6D}"/>
  </bookViews>
  <sheets>
    <sheet name="HUAC" sheetId="1" r:id="rId1"/>
    <sheet name="Permited" sheetId="2" r:id="rId2"/>
    <sheet name="TOTALS" sheetId="3" r:id="rId3"/>
    <sheet name="Region L Water Plan" sheetId="4" r:id="rId4"/>
    <sheet name="Livestock" sheetId="5" r:id="rId5"/>
  </sheets>
  <definedNames>
    <definedName name="_xlnm._FilterDatabase" localSheetId="0" hidden="1">HUAC!$A$4:$WVJ$56</definedName>
    <definedName name="_xlnm.Print_Titles" localSheetId="0">HUAC!$1:$4</definedName>
    <definedName name="_xlnm.Print_Titles" localSheetId="1">Permited!$1:$4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0" i="2" l="1"/>
  <c r="C80" i="2"/>
  <c r="D80" i="2"/>
  <c r="F80" i="2"/>
  <c r="G80" i="2"/>
  <c r="H80" i="2"/>
  <c r="I80" i="2"/>
  <c r="F7" i="5"/>
  <c r="F8" i="5" s="1"/>
  <c r="F9" i="5" l="1"/>
  <c r="H5" i="3"/>
  <c r="G5" i="3"/>
  <c r="F5" i="3"/>
  <c r="E5" i="3"/>
  <c r="D5" i="3"/>
  <c r="B5" i="3"/>
  <c r="C5" i="3"/>
  <c r="E56" i="1" l="1"/>
  <c r="E6" i="3" s="1"/>
  <c r="E12" i="3"/>
  <c r="D7" i="3" l="1"/>
  <c r="E7" i="3"/>
  <c r="C13" i="3" s="1"/>
  <c r="C14" i="3" s="1"/>
  <c r="C56" i="1"/>
  <c r="B6" i="3" s="1"/>
  <c r="B7" i="3" s="1"/>
  <c r="K56" i="1"/>
  <c r="H6" i="3" s="1"/>
  <c r="H7" i="3" s="1"/>
  <c r="H56" i="1"/>
  <c r="J6" i="3" s="1"/>
  <c r="J7" i="3" s="1"/>
  <c r="I56" i="1"/>
  <c r="K6" i="3" s="1"/>
  <c r="K7" i="3" s="1"/>
  <c r="J56" i="1"/>
  <c r="I6" i="3" s="1"/>
  <c r="I7" i="3" s="1"/>
  <c r="G56" i="1"/>
  <c r="G6" i="3" s="1"/>
  <c r="G7" i="3" s="1"/>
  <c r="F56" i="1"/>
  <c r="F6" i="3" s="1"/>
  <c r="F7" i="3" s="1"/>
  <c r="D56" i="1"/>
  <c r="C6" i="3" s="1"/>
  <c r="C7" i="3" s="1"/>
  <c r="C18" i="3" s="1"/>
  <c r="D13" i="3" l="1"/>
  <c r="E13" i="3" s="1"/>
  <c r="E14" i="3" s="1"/>
  <c r="C19" i="3" s="1"/>
  <c r="C20" i="3" s="1"/>
  <c r="D1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General Manager</author>
  </authors>
  <commentList>
    <comment ref="A72" authorId="0" shapeId="0" xr:uid="{0B6AA4B7-B090-43B2-B9BE-E82B709879CE}">
      <text>
        <r>
          <rPr>
            <b/>
            <sz val="10"/>
            <color indexed="81"/>
            <rFont val="Tahoma"/>
            <family val="2"/>
          </rPr>
          <t>General Manager:</t>
        </r>
        <r>
          <rPr>
            <sz val="10"/>
            <color indexed="81"/>
            <rFont val="Tahoma"/>
            <family val="2"/>
          </rPr>
          <t xml:space="preserve">
Permit to expire one year or completion of road construction
</t>
        </r>
      </text>
    </comment>
  </commentList>
</comments>
</file>

<file path=xl/sharedStrings.xml><?xml version="1.0" encoding="utf-8"?>
<sst xmlns="http://schemas.openxmlformats.org/spreadsheetml/2006/main" count="302" uniqueCount="253">
  <si>
    <t>Connie Arnold</t>
  </si>
  <si>
    <t>BDL Family Ltd.</t>
  </si>
  <si>
    <t>Art Dohmann</t>
  </si>
  <si>
    <t>George R. Kullick</t>
  </si>
  <si>
    <t>Maurice Reitz</t>
  </si>
  <si>
    <t>Mike Abrameit</t>
  </si>
  <si>
    <t>Raymond L. Bednorz</t>
  </si>
  <si>
    <t>David Post</t>
  </si>
  <si>
    <t>Michael Reagan</t>
  </si>
  <si>
    <t>Louis Willeke</t>
  </si>
  <si>
    <t>James W. Cosper</t>
  </si>
  <si>
    <t>Timothy Meyer</t>
  </si>
  <si>
    <t>Gary Voigt</t>
  </si>
  <si>
    <t>Janice Ohrt</t>
  </si>
  <si>
    <t>Randy Riggs</t>
  </si>
  <si>
    <t>Wanda Pounds</t>
  </si>
  <si>
    <t>James A. Young</t>
  </si>
  <si>
    <t>Carl W. Barrett</t>
  </si>
  <si>
    <t>Clifford W. Carter</t>
  </si>
  <si>
    <t>GBRA - Coleto Creek Park</t>
  </si>
  <si>
    <t>Coleto Creek Power Station</t>
  </si>
  <si>
    <t>Robert J. Gardner</t>
  </si>
  <si>
    <t>Dale and Patsy Rasco</t>
  </si>
  <si>
    <t>Morgan Dunn O'Connor</t>
  </si>
  <si>
    <t>City of Goliad</t>
  </si>
  <si>
    <t>N/A</t>
  </si>
  <si>
    <t>Larry Lange</t>
  </si>
  <si>
    <t>Sidney Arnold</t>
  </si>
  <si>
    <t>Nolan Jacob</t>
  </si>
  <si>
    <t>JRG Service</t>
  </si>
  <si>
    <t>A11 Acres LLC</t>
  </si>
  <si>
    <t>Richard Schendel</t>
  </si>
  <si>
    <t>Areage Considered</t>
  </si>
  <si>
    <t>Permit #</t>
  </si>
  <si>
    <t>Land Owner</t>
  </si>
  <si>
    <t>Conover Charco Properties</t>
  </si>
  <si>
    <t>Cravens LLC</t>
  </si>
  <si>
    <t>David Landgrebe</t>
  </si>
  <si>
    <t>Kimberly &amp; Paul Olson</t>
  </si>
  <si>
    <t>TOTAL:</t>
  </si>
  <si>
    <t>39/40</t>
  </si>
  <si>
    <t>Owl Ranch LLC</t>
  </si>
  <si>
    <t>Mildred Johnson Estate</t>
  </si>
  <si>
    <t>Barnhart Family Partnership</t>
  </si>
  <si>
    <t>Goliad Golf Course</t>
  </si>
  <si>
    <t>Landowner</t>
  </si>
  <si>
    <t>Well Permit #</t>
  </si>
  <si>
    <t>Acreage Considered (Total Acreage)</t>
  </si>
  <si>
    <t>WSC - Berclair</t>
  </si>
  <si>
    <t>CASH FORTENBERRY TRUST, Jeremy Fortenberry, Trustee</t>
  </si>
  <si>
    <t>79-20-P-0001</t>
  </si>
  <si>
    <t>QQ Ranch - D Bar J Ranch - Buck McKinney</t>
  </si>
  <si>
    <t>79-21-P-0002</t>
  </si>
  <si>
    <t>D. Crow (Wyotex Realty LLC))</t>
  </si>
  <si>
    <t>79-23-P-0004</t>
  </si>
  <si>
    <t>Bissett Ranch</t>
  </si>
  <si>
    <t>79-29-P-0005</t>
  </si>
  <si>
    <t>D Bar J Ranch Management Co. (Buck McKinney)</t>
  </si>
  <si>
    <t>79-29-P-0006</t>
  </si>
  <si>
    <t>Riley Cothern (Cothern Living Trust)</t>
  </si>
  <si>
    <t>79-38-P-0007</t>
  </si>
  <si>
    <t>Sabrena Wieland</t>
  </si>
  <si>
    <t>79-14-P-0008</t>
  </si>
  <si>
    <t>Tim Meyer</t>
  </si>
  <si>
    <t>79-13-P-0009</t>
  </si>
  <si>
    <t>8 Shooter Ranch LP</t>
  </si>
  <si>
    <t>79-20-P-0010</t>
  </si>
  <si>
    <t>Goliad Water Supply Corp.-Fannin</t>
  </si>
  <si>
    <t>79-23-P-0016</t>
  </si>
  <si>
    <t>79-23-P-0017</t>
  </si>
  <si>
    <t>Michael &amp; Shelagh Cope</t>
  </si>
  <si>
    <t>79-14-P-0019</t>
  </si>
  <si>
    <t>Louis R. Willeke</t>
  </si>
  <si>
    <t>79-20-P-0027</t>
  </si>
  <si>
    <t>79-20-P-0028</t>
  </si>
  <si>
    <t>Brent Dornburg</t>
  </si>
  <si>
    <t>79-14-P-0030</t>
  </si>
  <si>
    <t>Goliad Water Supply Corp - La Bahia</t>
  </si>
  <si>
    <t>79-21-P-0037</t>
  </si>
  <si>
    <t>Albrecht Ranch - Albrecht Cattle Co</t>
  </si>
  <si>
    <t>79-13-P-0039</t>
  </si>
  <si>
    <t>Tom Dorrell</t>
  </si>
  <si>
    <t>79-20-P-0040</t>
  </si>
  <si>
    <t>Cody Parr</t>
  </si>
  <si>
    <t>79-22-P-0041</t>
  </si>
  <si>
    <t>Joseph Hadjik</t>
  </si>
  <si>
    <t>79-22-P-0043</t>
  </si>
  <si>
    <t>Albrecht Cattle Company</t>
  </si>
  <si>
    <t>79-13-P-0048</t>
  </si>
  <si>
    <t>Holt Ranch Properties, Ltd.</t>
  </si>
  <si>
    <t>79-20-P-0050</t>
  </si>
  <si>
    <t>JRG Service LLC</t>
  </si>
  <si>
    <t>79-13-P-0052</t>
  </si>
  <si>
    <t>Wes Warren</t>
  </si>
  <si>
    <t>79-05-P-0053</t>
  </si>
  <si>
    <t xml:space="preserve">The DAM Company               </t>
  </si>
  <si>
    <t>79-22-P-0055</t>
  </si>
  <si>
    <t>Bobby Tislow III - Shady Acres RV Park</t>
  </si>
  <si>
    <t>79-06-P-0059</t>
  </si>
  <si>
    <t>79-20-P-0060</t>
  </si>
  <si>
    <t>Craig Duderstadt</t>
  </si>
  <si>
    <t>79-13-P-0061</t>
  </si>
  <si>
    <t>John Ware - Countryside RV's</t>
  </si>
  <si>
    <t>79-21-P-0062</t>
  </si>
  <si>
    <t>79-20-P-0063</t>
  </si>
  <si>
    <t>Wexford Cattle Co.</t>
  </si>
  <si>
    <t>79-22-P-0065</t>
  </si>
  <si>
    <t>Los Dos Robles</t>
  </si>
  <si>
    <t>79-14-P-0068</t>
  </si>
  <si>
    <t>79-13-P-0069</t>
  </si>
  <si>
    <t>79-13-P-0070</t>
  </si>
  <si>
    <t>DCP Midstream, LP - INDUSTRIAL</t>
  </si>
  <si>
    <t>79-28-P-0071</t>
  </si>
  <si>
    <t xml:space="preserve">DCP Midstream, LP - POTABLE </t>
  </si>
  <si>
    <t>79-28-P-0072</t>
  </si>
  <si>
    <t>Encina Partnership</t>
  </si>
  <si>
    <t>79-28-P-0073</t>
  </si>
  <si>
    <t>Albrecht, William E &amp; Franke</t>
  </si>
  <si>
    <t>79-13-P-0074</t>
  </si>
  <si>
    <t>Olivia Puga</t>
  </si>
  <si>
    <t>79-22-P-0075</t>
  </si>
  <si>
    <t>Joe K &amp; Melissa Sterling</t>
  </si>
  <si>
    <t>79-22-P-0077</t>
  </si>
  <si>
    <t>Jack Medcalf/Stefan Zurakowski (Goliad Brewery)</t>
  </si>
  <si>
    <t>79-21-P-0080</t>
  </si>
  <si>
    <t>Jay Hanslik</t>
  </si>
  <si>
    <t>79-21-P-0082</t>
  </si>
  <si>
    <t>Trail Head Cowboy Church % Sheldon Johnson</t>
  </si>
  <si>
    <t>79-21-P-0083</t>
  </si>
  <si>
    <t>1303 Properties</t>
  </si>
  <si>
    <t>79-28-P-0086</t>
  </si>
  <si>
    <t>79-29-P-0089</t>
  </si>
  <si>
    <t>SueLan LTD</t>
  </si>
  <si>
    <t>79-22-P-0091</t>
  </si>
  <si>
    <t>Carter Bruce</t>
  </si>
  <si>
    <t>79-21-P-0092</t>
  </si>
  <si>
    <t>By Faith Ranch</t>
  </si>
  <si>
    <t>79-12-P-0094</t>
  </si>
  <si>
    <t>Unit Petroleum -  Engel</t>
  </si>
  <si>
    <t>79-05-P-0095</t>
  </si>
  <si>
    <t>79-21-P-0096</t>
  </si>
  <si>
    <t>Raven Forest Operating LLC</t>
  </si>
  <si>
    <t>79-13-P-0098</t>
  </si>
  <si>
    <t>Texas Eastern Transmission</t>
  </si>
  <si>
    <t>79-19-P-0099</t>
  </si>
  <si>
    <t>79-21-P-0101</t>
  </si>
  <si>
    <t>Annette Milleken</t>
  </si>
  <si>
    <t>79-20-P-0102</t>
  </si>
  <si>
    <t>Wesley Ball</t>
  </si>
  <si>
    <t>79-20-P-0103</t>
  </si>
  <si>
    <t>Sahara Ranches LLC</t>
  </si>
  <si>
    <t>79-13-P-0105</t>
  </si>
  <si>
    <t>Arleen Peterson</t>
  </si>
  <si>
    <t>79-21-P-0106</t>
  </si>
  <si>
    <t>79-28-P-0107</t>
  </si>
  <si>
    <t>Coy &amp; Marci Blaschke</t>
  </si>
  <si>
    <t>79-30-P-0108</t>
  </si>
  <si>
    <t>Permitted Livestock</t>
  </si>
  <si>
    <t>Permitted Irrigation</t>
  </si>
  <si>
    <t>Permitted Manufacturing</t>
  </si>
  <si>
    <t>Permitted County Other</t>
  </si>
  <si>
    <t>79-14-P-0109</t>
  </si>
  <si>
    <t>Carol Rains</t>
  </si>
  <si>
    <t>79-21-P-0111</t>
  </si>
  <si>
    <t>79-30-P-0112</t>
  </si>
  <si>
    <t>JRK revocable Living Trust Life Esstate</t>
  </si>
  <si>
    <t>ORYX OILFIELD SVCS</t>
  </si>
  <si>
    <t>Jim Bob Crow</t>
  </si>
  <si>
    <t>HUAC Livestock</t>
  </si>
  <si>
    <t>HUAC Irrigation</t>
  </si>
  <si>
    <t>HUAC Municipal</t>
  </si>
  <si>
    <t>HUAC County Other</t>
  </si>
  <si>
    <t>HUAC Manufacturing</t>
  </si>
  <si>
    <t>HUAC Steam Electric</t>
  </si>
  <si>
    <t>HUAC Mining</t>
  </si>
  <si>
    <t>HUAC Allocation (ac/ ft per year)</t>
  </si>
  <si>
    <t>Water Usage Numbers for Goliad County Groundwater Conservation District</t>
  </si>
  <si>
    <t>Historic Use Allocation Certificates</t>
  </si>
  <si>
    <t>Permitted Wells Allocation</t>
  </si>
  <si>
    <t>Livestock</t>
  </si>
  <si>
    <t>Irrigation</t>
  </si>
  <si>
    <t>Manufacturing</t>
  </si>
  <si>
    <t>County Other</t>
  </si>
  <si>
    <t>Permitted</t>
  </si>
  <si>
    <t>HUAC</t>
  </si>
  <si>
    <t>Allocation (AC/FT per year)</t>
  </si>
  <si>
    <t>n/a</t>
  </si>
  <si>
    <t>Goliad County Groundwater Conservervation District</t>
  </si>
  <si>
    <r>
      <rPr>
        <b/>
        <sz val="12"/>
        <color theme="1"/>
        <rFont val="Times New Roman"/>
        <family val="1"/>
      </rPr>
      <t xml:space="preserve">Total Domestic: </t>
    </r>
    <r>
      <rPr>
        <b/>
        <sz val="11"/>
        <color theme="1"/>
        <rFont val="Times New Roman"/>
        <family val="1"/>
      </rPr>
      <t>759.15</t>
    </r>
  </si>
  <si>
    <t>Exempt Water Usage</t>
  </si>
  <si>
    <t>2022 South Central Texas Regional Water Plan Demand Projections</t>
  </si>
  <si>
    <t>Municipal</t>
  </si>
  <si>
    <t>Steam Electric</t>
  </si>
  <si>
    <t>Mining</t>
  </si>
  <si>
    <t>2016 South Central Texas Regional Water Plan Demand Projections</t>
  </si>
  <si>
    <t>Values used by GCGCD for modeling for GMA-15 DFC development - LRE Water</t>
  </si>
  <si>
    <t>Water Demand Projections</t>
  </si>
  <si>
    <t>Goliad County Groundwater Conservation District</t>
  </si>
  <si>
    <t>79-28-G-0019</t>
  </si>
  <si>
    <t>Domestic</t>
  </si>
  <si>
    <t>TOTAL</t>
  </si>
  <si>
    <t>Permitted/HUAC Allocation</t>
  </si>
  <si>
    <t xml:space="preserve">TOTAL: </t>
  </si>
  <si>
    <t>Total Permitted, HUAC, and Exempt Livestock Allocation:</t>
  </si>
  <si>
    <t>Calculating Exempt (Livestock and Domestic) Water Usage</t>
  </si>
  <si>
    <t>Exempt Water Usage              (Projected - Allocation)</t>
  </si>
  <si>
    <t>Total GCGCD Allocation and                                   Total Exempt Water Usage Needs</t>
  </si>
  <si>
    <t>Livestock and Rainfall</t>
  </si>
  <si>
    <t>Lamar and Edna Riggs</t>
  </si>
  <si>
    <t>David Bruns &amp; Carol Rains</t>
  </si>
  <si>
    <t>Tierra Padre Partners</t>
  </si>
  <si>
    <t>TOTAL PERMITTED ALLOCATION:</t>
  </si>
  <si>
    <t>TOTAL HUAC ALLOCATION:</t>
  </si>
  <si>
    <t>City Limits</t>
  </si>
  <si>
    <t>Acreage Considered (Total reage)</t>
  </si>
  <si>
    <t>Grandfathered</t>
  </si>
  <si>
    <t>Permitted Allocation ( per year)</t>
  </si>
  <si>
    <t>79-22-P-0058</t>
  </si>
  <si>
    <t>Janey Hiller - CED Peregrine Solar</t>
  </si>
  <si>
    <t>79-29-P-0114</t>
  </si>
  <si>
    <t>79-21-P-0115</t>
  </si>
  <si>
    <t>79-20-P-0116</t>
  </si>
  <si>
    <t>Mark Edwards</t>
  </si>
  <si>
    <t>79-22-P-0117</t>
  </si>
  <si>
    <t>79-22-P-0118</t>
  </si>
  <si>
    <t>2023 Usage Report (ac/ft)</t>
  </si>
  <si>
    <t>GCGCD Projected Groundwater Use Estimates ac/ft/yr</t>
  </si>
  <si>
    <t>Total Water Use Allocation Numbers</t>
  </si>
  <si>
    <t>GCGCD Allocation</t>
  </si>
  <si>
    <t xml:space="preserve">Groundwater 80%: </t>
  </si>
  <si>
    <t xml:space="preserve">Surface water 20%: </t>
  </si>
  <si>
    <t>Livestock &amp; Wildlife</t>
  </si>
  <si>
    <t>January 1, 2024 - December 31, 2024</t>
  </si>
  <si>
    <t xml:space="preserve">2024 Usage Report </t>
  </si>
  <si>
    <t>Janey Hiller -MYR Operating</t>
  </si>
  <si>
    <t>79-29-P-0119</t>
  </si>
  <si>
    <t>Goliad County Recreation Assoc.</t>
  </si>
  <si>
    <t>79-21-P-0120</t>
  </si>
  <si>
    <t>R H Ranching/Ray Ranch Solar, LLC</t>
  </si>
  <si>
    <t>79-19-P-0121</t>
  </si>
  <si>
    <t>Watersville Holdings, LLC</t>
  </si>
  <si>
    <t>79-22-P-0122</t>
  </si>
  <si>
    <t>St. Peter's Lutheran Church</t>
  </si>
  <si>
    <t>79-14-P-0123</t>
  </si>
  <si>
    <t>David Bruns</t>
  </si>
  <si>
    <t>79-22-P-0110</t>
  </si>
  <si>
    <t>Heike Jenkins</t>
  </si>
  <si>
    <t>Weesatche Fire Association (previously Hunter Industries)</t>
  </si>
  <si>
    <t>not drilled yet</t>
  </si>
  <si>
    <t>GCGCD Projected Groundwater Total Use Estimate (2024)</t>
  </si>
  <si>
    <t>January 01, 2024 - December 31, 2024</t>
  </si>
  <si>
    <t xml:space="preserve">GCGCD has determined that the percent of groundwater to surface water based on rainfall for 2024 is 80%/20% </t>
  </si>
  <si>
    <t>2024 Average rainfall (inches):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</si>
</sst>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 Narrow"/>
      <family val="2"/>
    </font>
    <font>
      <sz val="11"/>
      <name val="Arial"/>
      <family val="2"/>
    </font>
    <font>
      <b/>
      <sz val="11"/>
      <name val="Arial Narrow"/>
      <family val="2"/>
    </font>
    <font>
      <sz val="8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0"/>
      <color indexed="8"/>
      <name val="Arial"/>
      <family val="2"/>
    </font>
    <font>
      <sz val="12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137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/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/>
    <xf numFmtId="0" fontId="8" fillId="0" borderId="1" xfId="0" applyFont="1" applyBorder="1"/>
    <xf numFmtId="0" fontId="7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6" fillId="0" borderId="0" xfId="0" applyFont="1"/>
    <xf numFmtId="0" fontId="8" fillId="0" borderId="0" xfId="0" applyFont="1"/>
    <xf numFmtId="0" fontId="1" fillId="0" borderId="0" xfId="0" applyFont="1" applyAlignment="1">
      <alignment horizontal="center" wrapText="1"/>
    </xf>
    <xf numFmtId="0" fontId="9" fillId="0" borderId="1" xfId="0" applyFont="1" applyBorder="1"/>
    <xf numFmtId="4" fontId="9" fillId="0" borderId="1" xfId="0" applyNumberFormat="1" applyFont="1" applyBorder="1" applyAlignment="1">
      <alignment horizontal="center"/>
    </xf>
    <xf numFmtId="4" fontId="8" fillId="0" borderId="1" xfId="0" applyNumberFormat="1" applyFont="1" applyBorder="1"/>
    <xf numFmtId="4" fontId="8" fillId="0" borderId="1" xfId="0" applyNumberFormat="1" applyFont="1" applyBorder="1" applyAlignment="1">
      <alignment horizontal="right"/>
    </xf>
    <xf numFmtId="0" fontId="9" fillId="0" borderId="0" xfId="0" applyFont="1"/>
    <xf numFmtId="0" fontId="8" fillId="0" borderId="0" xfId="0" applyFont="1" applyAlignment="1">
      <alignment wrapText="1"/>
    </xf>
    <xf numFmtId="0" fontId="8" fillId="3" borderId="5" xfId="0" applyFont="1" applyFill="1" applyBorder="1"/>
    <xf numFmtId="0" fontId="8" fillId="3" borderId="6" xfId="0" applyFont="1" applyFill="1" applyBorder="1"/>
    <xf numFmtId="0" fontId="8" fillId="3" borderId="7" xfId="0" applyFont="1" applyFill="1" applyBorder="1"/>
    <xf numFmtId="0" fontId="8" fillId="3" borderId="10" xfId="0" applyFont="1" applyFill="1" applyBorder="1"/>
    <xf numFmtId="0" fontId="8" fillId="3" borderId="0" xfId="0" applyFont="1" applyFill="1"/>
    <xf numFmtId="0" fontId="8" fillId="3" borderId="11" xfId="0" applyFont="1" applyFill="1" applyBorder="1"/>
    <xf numFmtId="0" fontId="9" fillId="3" borderId="12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9" fillId="0" borderId="0" xfId="0" applyFont="1" applyAlignment="1">
      <alignment wrapText="1"/>
    </xf>
    <xf numFmtId="4" fontId="8" fillId="0" borderId="0" xfId="0" applyNumberFormat="1" applyFont="1"/>
    <xf numFmtId="4" fontId="9" fillId="0" borderId="0" xfId="0" applyNumberFormat="1" applyFont="1"/>
    <xf numFmtId="0" fontId="9" fillId="0" borderId="23" xfId="0" applyFont="1" applyBorder="1"/>
    <xf numFmtId="0" fontId="1" fillId="0" borderId="24" xfId="0" applyFont="1" applyBorder="1" applyAlignment="1">
      <alignment horizontal="center" wrapText="1"/>
    </xf>
    <xf numFmtId="4" fontId="8" fillId="0" borderId="24" xfId="0" applyNumberFormat="1" applyFont="1" applyBorder="1" applyAlignment="1">
      <alignment horizontal="right"/>
    </xf>
    <xf numFmtId="4" fontId="8" fillId="0" borderId="24" xfId="0" applyNumberFormat="1" applyFont="1" applyBorder="1"/>
    <xf numFmtId="0" fontId="9" fillId="0" borderId="25" xfId="0" applyFont="1" applyBorder="1"/>
    <xf numFmtId="4" fontId="9" fillId="0" borderId="3" xfId="0" applyNumberFormat="1" applyFont="1" applyBorder="1"/>
    <xf numFmtId="4" fontId="9" fillId="0" borderId="26" xfId="0" applyNumberFormat="1" applyFont="1" applyBorder="1"/>
    <xf numFmtId="0" fontId="9" fillId="0" borderId="24" xfId="0" applyFont="1" applyBorder="1" applyAlignment="1">
      <alignment horizontal="center"/>
    </xf>
    <xf numFmtId="9" fontId="8" fillId="0" borderId="0" xfId="0" applyNumberFormat="1" applyFont="1"/>
    <xf numFmtId="0" fontId="8" fillId="0" borderId="24" xfId="0" applyFont="1" applyBorder="1"/>
    <xf numFmtId="0" fontId="8" fillId="0" borderId="26" xfId="0" applyFont="1" applyBorder="1"/>
    <xf numFmtId="4" fontId="8" fillId="0" borderId="3" xfId="0" applyNumberFormat="1" applyFont="1" applyBorder="1"/>
    <xf numFmtId="4" fontId="1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7" fillId="0" borderId="4" xfId="0" applyFont="1" applyBorder="1" applyAlignment="1">
      <alignment wrapText="1"/>
    </xf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7" fillId="0" borderId="0" xfId="0" applyFont="1"/>
    <xf numFmtId="3" fontId="7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/>
    <xf numFmtId="0" fontId="7" fillId="0" borderId="1" xfId="0" applyFont="1" applyBorder="1" applyAlignment="1">
      <alignment horizontal="right" wrapText="1"/>
    </xf>
    <xf numFmtId="9" fontId="9" fillId="0" borderId="0" xfId="0" applyNumberFormat="1" applyFont="1"/>
    <xf numFmtId="4" fontId="3" fillId="0" borderId="0" xfId="0" applyNumberFormat="1" applyFont="1"/>
    <xf numFmtId="3" fontId="7" fillId="0" borderId="1" xfId="0" applyNumberFormat="1" applyFont="1" applyBorder="1" applyAlignment="1">
      <alignment horizontal="center" wrapText="1"/>
    </xf>
    <xf numFmtId="3" fontId="8" fillId="0" borderId="1" xfId="0" applyNumberFormat="1" applyFont="1" applyBorder="1"/>
    <xf numFmtId="0" fontId="15" fillId="0" borderId="1" xfId="1" applyFont="1" applyBorder="1" applyAlignment="1">
      <alignment horizontal="left" wrapText="1"/>
    </xf>
    <xf numFmtId="0" fontId="8" fillId="0" borderId="29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9" fillId="0" borderId="30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8" fillId="0" borderId="23" xfId="0" applyFont="1" applyBorder="1" applyAlignment="1">
      <alignment horizontal="right" wrapText="1"/>
    </xf>
    <xf numFmtId="0" fontId="8" fillId="0" borderId="1" xfId="0" applyFont="1" applyBorder="1" applyAlignment="1">
      <alignment horizontal="right" wrapText="1"/>
    </xf>
    <xf numFmtId="0" fontId="8" fillId="0" borderId="23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9" fillId="0" borderId="25" xfId="0" applyFont="1" applyBorder="1" applyAlignment="1">
      <alignment horizontal="right" wrapText="1"/>
    </xf>
    <xf numFmtId="0" fontId="9" fillId="0" borderId="3" xfId="0" applyFont="1" applyBorder="1" applyAlignment="1">
      <alignment horizontal="right" wrapText="1"/>
    </xf>
    <xf numFmtId="0" fontId="9" fillId="0" borderId="16" xfId="0" applyFont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9" fillId="0" borderId="2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22" xfId="0" applyFont="1" applyBorder="1" applyAlignment="1">
      <alignment horizontal="center" wrapText="1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6" fillId="0" borderId="12" xfId="0" applyFont="1" applyBorder="1" applyAlignment="1">
      <alignment horizontal="right" wrapText="1"/>
    </xf>
    <xf numFmtId="0" fontId="6" fillId="0" borderId="14" xfId="0" applyFont="1" applyBorder="1" applyAlignment="1">
      <alignment horizontal="right" wrapText="1"/>
    </xf>
    <xf numFmtId="0" fontId="6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3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9" fontId="9" fillId="0" borderId="23" xfId="0" applyNumberFormat="1" applyFont="1" applyBorder="1" applyAlignment="1">
      <alignment horizontal="center"/>
    </xf>
    <xf numFmtId="9" fontId="9" fillId="0" borderId="1" xfId="0" applyNumberFormat="1" applyFont="1" applyBorder="1" applyAlignment="1">
      <alignment horizontal="center"/>
    </xf>
    <xf numFmtId="9" fontId="9" fillId="0" borderId="25" xfId="0" applyNumberFormat="1" applyFont="1" applyBorder="1" applyAlignment="1">
      <alignment horizontal="center"/>
    </xf>
    <xf numFmtId="9" fontId="9" fillId="0" borderId="3" xfId="0" applyNumberFormat="1" applyFont="1" applyBorder="1" applyAlignment="1">
      <alignment horizontal="center"/>
    </xf>
    <xf numFmtId="0" fontId="8" fillId="0" borderId="23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24" xfId="0" applyFont="1" applyBorder="1" applyAlignment="1">
      <alignment horizontal="center" wrapText="1"/>
    </xf>
    <xf numFmtId="0" fontId="9" fillId="0" borderId="23" xfId="0" applyFont="1" applyBorder="1" applyAlignment="1">
      <alignment horizontal="center"/>
    </xf>
  </cellXfs>
  <cellStyles count="2">
    <cellStyle name="Normal" xfId="0" builtinId="0"/>
    <cellStyle name="Normal_Sheet1" xfId="1" xr:uid="{6ED97D8F-76CA-4702-B80D-94A250C6FA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113ED-1C94-4FE1-A41F-A061B4A12EEC}">
  <dimension ref="A1:M66"/>
  <sheetViews>
    <sheetView workbookViewId="0">
      <pane xSplit="8" ySplit="16" topLeftCell="I44" activePane="bottomRight" state="frozen"/>
      <selection pane="topRight" activeCell="I1" sqref="I1"/>
      <selection pane="bottomLeft" activeCell="A17" sqref="A17"/>
      <selection pane="bottomRight" activeCell="V18" sqref="V18"/>
    </sheetView>
  </sheetViews>
  <sheetFormatPr defaultRowHeight="14.25" x14ac:dyDescent="0.2"/>
  <cols>
    <col min="1" max="1" width="26.42578125" style="57" customWidth="1"/>
    <col min="2" max="2" width="7.28515625" style="57" customWidth="1"/>
    <col min="3" max="3" width="12.85546875" style="8" customWidth="1"/>
    <col min="4" max="4" width="19.140625" style="2" customWidth="1"/>
    <col min="5" max="6" width="12.28515625" style="2" customWidth="1"/>
    <col min="7" max="7" width="15" style="2" customWidth="1"/>
    <col min="8" max="8" width="15.140625" style="2" customWidth="1"/>
    <col min="9" max="10" width="12.28515625" style="2" customWidth="1"/>
    <col min="11" max="11" width="14" style="2" customWidth="1"/>
    <col min="12" max="228" width="9.140625" style="2"/>
    <col min="229" max="229" width="10.140625" style="2" customWidth="1"/>
    <col min="230" max="230" width="24.7109375" style="2" bestFit="1" customWidth="1"/>
    <col min="231" max="231" width="15.7109375" style="2" customWidth="1"/>
    <col min="232" max="232" width="17.42578125" style="2" customWidth="1"/>
    <col min="233" max="233" width="19.7109375" style="2" customWidth="1"/>
    <col min="234" max="234" width="10" style="2" customWidth="1"/>
    <col min="235" max="235" width="5.42578125" style="2" customWidth="1"/>
    <col min="236" max="236" width="9.140625" style="2"/>
    <col min="237" max="237" width="20.42578125" style="2" customWidth="1"/>
    <col min="238" max="238" width="22.28515625" style="2" customWidth="1"/>
    <col min="239" max="239" width="16.42578125" style="2" bestFit="1" customWidth="1"/>
    <col min="240" max="244" width="22.28515625" style="2" customWidth="1"/>
    <col min="245" max="245" width="15.85546875" style="2" customWidth="1"/>
    <col min="246" max="246" width="13.5703125" style="2" customWidth="1"/>
    <col min="247" max="247" width="53.5703125" style="2" bestFit="1" customWidth="1"/>
    <col min="248" max="248" width="11.42578125" style="2" bestFit="1" customWidth="1"/>
    <col min="249" max="249" width="20.140625" style="2" customWidth="1"/>
    <col min="250" max="250" width="52.28515625" style="2" customWidth="1"/>
    <col min="251" max="251" width="15.85546875" style="2" bestFit="1" customWidth="1"/>
    <col min="252" max="252" width="11.28515625" style="2" customWidth="1"/>
    <col min="253" max="253" width="16.7109375" style="2" customWidth="1"/>
    <col min="254" max="254" width="12.140625" style="2" customWidth="1"/>
    <col min="255" max="255" width="8.140625" style="2" customWidth="1"/>
    <col min="256" max="256" width="12.140625" style="2" customWidth="1"/>
    <col min="257" max="258" width="10.140625" style="2" bestFit="1" customWidth="1"/>
    <col min="259" max="484" width="9.140625" style="2"/>
    <col min="485" max="485" width="10.140625" style="2" customWidth="1"/>
    <col min="486" max="486" width="24.7109375" style="2" bestFit="1" customWidth="1"/>
    <col min="487" max="487" width="15.7109375" style="2" customWidth="1"/>
    <col min="488" max="488" width="17.42578125" style="2" customWidth="1"/>
    <col min="489" max="489" width="19.7109375" style="2" customWidth="1"/>
    <col min="490" max="490" width="10" style="2" customWidth="1"/>
    <col min="491" max="491" width="5.42578125" style="2" customWidth="1"/>
    <col min="492" max="492" width="9.140625" style="2"/>
    <col min="493" max="493" width="20.42578125" style="2" customWidth="1"/>
    <col min="494" max="494" width="22.28515625" style="2" customWidth="1"/>
    <col min="495" max="495" width="16.42578125" style="2" bestFit="1" customWidth="1"/>
    <col min="496" max="500" width="22.28515625" style="2" customWidth="1"/>
    <col min="501" max="501" width="15.85546875" style="2" customWidth="1"/>
    <col min="502" max="502" width="13.5703125" style="2" customWidth="1"/>
    <col min="503" max="503" width="53.5703125" style="2" bestFit="1" customWidth="1"/>
    <col min="504" max="504" width="11.42578125" style="2" bestFit="1" customWidth="1"/>
    <col min="505" max="505" width="20.140625" style="2" customWidth="1"/>
    <col min="506" max="506" width="52.28515625" style="2" customWidth="1"/>
    <col min="507" max="507" width="15.85546875" style="2" bestFit="1" customWidth="1"/>
    <col min="508" max="508" width="11.28515625" style="2" customWidth="1"/>
    <col min="509" max="509" width="16.7109375" style="2" customWidth="1"/>
    <col min="510" max="510" width="12.140625" style="2" customWidth="1"/>
    <col min="511" max="511" width="8.140625" style="2" customWidth="1"/>
    <col min="512" max="512" width="12.140625" style="2" customWidth="1"/>
    <col min="513" max="514" width="10.140625" style="2" bestFit="1" customWidth="1"/>
    <col min="515" max="740" width="9.140625" style="2"/>
    <col min="741" max="741" width="10.140625" style="2" customWidth="1"/>
    <col min="742" max="742" width="24.7109375" style="2" bestFit="1" customWidth="1"/>
    <col min="743" max="743" width="15.7109375" style="2" customWidth="1"/>
    <col min="744" max="744" width="17.42578125" style="2" customWidth="1"/>
    <col min="745" max="745" width="19.7109375" style="2" customWidth="1"/>
    <col min="746" max="746" width="10" style="2" customWidth="1"/>
    <col min="747" max="747" width="5.42578125" style="2" customWidth="1"/>
    <col min="748" max="748" width="9.140625" style="2"/>
    <col min="749" max="749" width="20.42578125" style="2" customWidth="1"/>
    <col min="750" max="750" width="22.28515625" style="2" customWidth="1"/>
    <col min="751" max="751" width="16.42578125" style="2" bestFit="1" customWidth="1"/>
    <col min="752" max="756" width="22.28515625" style="2" customWidth="1"/>
    <col min="757" max="757" width="15.85546875" style="2" customWidth="1"/>
    <col min="758" max="758" width="13.5703125" style="2" customWidth="1"/>
    <col min="759" max="759" width="53.5703125" style="2" bestFit="1" customWidth="1"/>
    <col min="760" max="760" width="11.42578125" style="2" bestFit="1" customWidth="1"/>
    <col min="761" max="761" width="20.140625" style="2" customWidth="1"/>
    <col min="762" max="762" width="52.28515625" style="2" customWidth="1"/>
    <col min="763" max="763" width="15.85546875" style="2" bestFit="1" customWidth="1"/>
    <col min="764" max="764" width="11.28515625" style="2" customWidth="1"/>
    <col min="765" max="765" width="16.7109375" style="2" customWidth="1"/>
    <col min="766" max="766" width="12.140625" style="2" customWidth="1"/>
    <col min="767" max="767" width="8.140625" style="2" customWidth="1"/>
    <col min="768" max="768" width="12.140625" style="2" customWidth="1"/>
    <col min="769" max="770" width="10.140625" style="2" bestFit="1" customWidth="1"/>
    <col min="771" max="996" width="9.140625" style="2"/>
    <col min="997" max="997" width="10.140625" style="2" customWidth="1"/>
    <col min="998" max="998" width="24.7109375" style="2" bestFit="1" customWidth="1"/>
    <col min="999" max="999" width="15.7109375" style="2" customWidth="1"/>
    <col min="1000" max="1000" width="17.42578125" style="2" customWidth="1"/>
    <col min="1001" max="1001" width="19.7109375" style="2" customWidth="1"/>
    <col min="1002" max="1002" width="10" style="2" customWidth="1"/>
    <col min="1003" max="1003" width="5.42578125" style="2" customWidth="1"/>
    <col min="1004" max="1004" width="9.140625" style="2"/>
    <col min="1005" max="1005" width="20.42578125" style="2" customWidth="1"/>
    <col min="1006" max="1006" width="22.28515625" style="2" customWidth="1"/>
    <col min="1007" max="1007" width="16.42578125" style="2" bestFit="1" customWidth="1"/>
    <col min="1008" max="1012" width="22.28515625" style="2" customWidth="1"/>
    <col min="1013" max="1013" width="15.85546875" style="2" customWidth="1"/>
    <col min="1014" max="1014" width="13.5703125" style="2" customWidth="1"/>
    <col min="1015" max="1015" width="53.5703125" style="2" bestFit="1" customWidth="1"/>
    <col min="1016" max="1016" width="11.42578125" style="2" bestFit="1" customWidth="1"/>
    <col min="1017" max="1017" width="20.140625" style="2" customWidth="1"/>
    <col min="1018" max="1018" width="52.28515625" style="2" customWidth="1"/>
    <col min="1019" max="1019" width="15.85546875" style="2" bestFit="1" customWidth="1"/>
    <col min="1020" max="1020" width="11.28515625" style="2" customWidth="1"/>
    <col min="1021" max="1021" width="16.7109375" style="2" customWidth="1"/>
    <col min="1022" max="1022" width="12.140625" style="2" customWidth="1"/>
    <col min="1023" max="1023" width="8.140625" style="2" customWidth="1"/>
    <col min="1024" max="1024" width="12.140625" style="2" customWidth="1"/>
    <col min="1025" max="1026" width="10.140625" style="2" bestFit="1" customWidth="1"/>
    <col min="1027" max="1252" width="9.140625" style="2"/>
    <col min="1253" max="1253" width="10.140625" style="2" customWidth="1"/>
    <col min="1254" max="1254" width="24.7109375" style="2" bestFit="1" customWidth="1"/>
    <col min="1255" max="1255" width="15.7109375" style="2" customWidth="1"/>
    <col min="1256" max="1256" width="17.42578125" style="2" customWidth="1"/>
    <col min="1257" max="1257" width="19.7109375" style="2" customWidth="1"/>
    <col min="1258" max="1258" width="10" style="2" customWidth="1"/>
    <col min="1259" max="1259" width="5.42578125" style="2" customWidth="1"/>
    <col min="1260" max="1260" width="9.140625" style="2"/>
    <col min="1261" max="1261" width="20.42578125" style="2" customWidth="1"/>
    <col min="1262" max="1262" width="22.28515625" style="2" customWidth="1"/>
    <col min="1263" max="1263" width="16.42578125" style="2" bestFit="1" customWidth="1"/>
    <col min="1264" max="1268" width="22.28515625" style="2" customWidth="1"/>
    <col min="1269" max="1269" width="15.85546875" style="2" customWidth="1"/>
    <col min="1270" max="1270" width="13.5703125" style="2" customWidth="1"/>
    <col min="1271" max="1271" width="53.5703125" style="2" bestFit="1" customWidth="1"/>
    <col min="1272" max="1272" width="11.42578125" style="2" bestFit="1" customWidth="1"/>
    <col min="1273" max="1273" width="20.140625" style="2" customWidth="1"/>
    <col min="1274" max="1274" width="52.28515625" style="2" customWidth="1"/>
    <col min="1275" max="1275" width="15.85546875" style="2" bestFit="1" customWidth="1"/>
    <col min="1276" max="1276" width="11.28515625" style="2" customWidth="1"/>
    <col min="1277" max="1277" width="16.7109375" style="2" customWidth="1"/>
    <col min="1278" max="1278" width="12.140625" style="2" customWidth="1"/>
    <col min="1279" max="1279" width="8.140625" style="2" customWidth="1"/>
    <col min="1280" max="1280" width="12.140625" style="2" customWidth="1"/>
    <col min="1281" max="1282" width="10.140625" style="2" bestFit="1" customWidth="1"/>
    <col min="1283" max="1508" width="9.140625" style="2"/>
    <col min="1509" max="1509" width="10.140625" style="2" customWidth="1"/>
    <col min="1510" max="1510" width="24.7109375" style="2" bestFit="1" customWidth="1"/>
    <col min="1511" max="1511" width="15.7109375" style="2" customWidth="1"/>
    <col min="1512" max="1512" width="17.42578125" style="2" customWidth="1"/>
    <col min="1513" max="1513" width="19.7109375" style="2" customWidth="1"/>
    <col min="1514" max="1514" width="10" style="2" customWidth="1"/>
    <col min="1515" max="1515" width="5.42578125" style="2" customWidth="1"/>
    <col min="1516" max="1516" width="9.140625" style="2"/>
    <col min="1517" max="1517" width="20.42578125" style="2" customWidth="1"/>
    <col min="1518" max="1518" width="22.28515625" style="2" customWidth="1"/>
    <col min="1519" max="1519" width="16.42578125" style="2" bestFit="1" customWidth="1"/>
    <col min="1520" max="1524" width="22.28515625" style="2" customWidth="1"/>
    <col min="1525" max="1525" width="15.85546875" style="2" customWidth="1"/>
    <col min="1526" max="1526" width="13.5703125" style="2" customWidth="1"/>
    <col min="1527" max="1527" width="53.5703125" style="2" bestFit="1" customWidth="1"/>
    <col min="1528" max="1528" width="11.42578125" style="2" bestFit="1" customWidth="1"/>
    <col min="1529" max="1529" width="20.140625" style="2" customWidth="1"/>
    <col min="1530" max="1530" width="52.28515625" style="2" customWidth="1"/>
    <col min="1531" max="1531" width="15.85546875" style="2" bestFit="1" customWidth="1"/>
    <col min="1532" max="1532" width="11.28515625" style="2" customWidth="1"/>
    <col min="1533" max="1533" width="16.7109375" style="2" customWidth="1"/>
    <col min="1534" max="1534" width="12.140625" style="2" customWidth="1"/>
    <col min="1535" max="1535" width="8.140625" style="2" customWidth="1"/>
    <col min="1536" max="1536" width="12.140625" style="2" customWidth="1"/>
    <col min="1537" max="1538" width="10.140625" style="2" bestFit="1" customWidth="1"/>
    <col min="1539" max="1764" width="9.140625" style="2"/>
    <col min="1765" max="1765" width="10.140625" style="2" customWidth="1"/>
    <col min="1766" max="1766" width="24.7109375" style="2" bestFit="1" customWidth="1"/>
    <col min="1767" max="1767" width="15.7109375" style="2" customWidth="1"/>
    <col min="1768" max="1768" width="17.42578125" style="2" customWidth="1"/>
    <col min="1769" max="1769" width="19.7109375" style="2" customWidth="1"/>
    <col min="1770" max="1770" width="10" style="2" customWidth="1"/>
    <col min="1771" max="1771" width="5.42578125" style="2" customWidth="1"/>
    <col min="1772" max="1772" width="9.140625" style="2"/>
    <col min="1773" max="1773" width="20.42578125" style="2" customWidth="1"/>
    <col min="1774" max="1774" width="22.28515625" style="2" customWidth="1"/>
    <col min="1775" max="1775" width="16.42578125" style="2" bestFit="1" customWidth="1"/>
    <col min="1776" max="1780" width="22.28515625" style="2" customWidth="1"/>
    <col min="1781" max="1781" width="15.85546875" style="2" customWidth="1"/>
    <col min="1782" max="1782" width="13.5703125" style="2" customWidth="1"/>
    <col min="1783" max="1783" width="53.5703125" style="2" bestFit="1" customWidth="1"/>
    <col min="1784" max="1784" width="11.42578125" style="2" bestFit="1" customWidth="1"/>
    <col min="1785" max="1785" width="20.140625" style="2" customWidth="1"/>
    <col min="1786" max="1786" width="52.28515625" style="2" customWidth="1"/>
    <col min="1787" max="1787" width="15.85546875" style="2" bestFit="1" customWidth="1"/>
    <col min="1788" max="1788" width="11.28515625" style="2" customWidth="1"/>
    <col min="1789" max="1789" width="16.7109375" style="2" customWidth="1"/>
    <col min="1790" max="1790" width="12.140625" style="2" customWidth="1"/>
    <col min="1791" max="1791" width="8.140625" style="2" customWidth="1"/>
    <col min="1792" max="1792" width="12.140625" style="2" customWidth="1"/>
    <col min="1793" max="1794" width="10.140625" style="2" bestFit="1" customWidth="1"/>
    <col min="1795" max="2020" width="9.140625" style="2"/>
    <col min="2021" max="2021" width="10.140625" style="2" customWidth="1"/>
    <col min="2022" max="2022" width="24.7109375" style="2" bestFit="1" customWidth="1"/>
    <col min="2023" max="2023" width="15.7109375" style="2" customWidth="1"/>
    <col min="2024" max="2024" width="17.42578125" style="2" customWidth="1"/>
    <col min="2025" max="2025" width="19.7109375" style="2" customWidth="1"/>
    <col min="2026" max="2026" width="10" style="2" customWidth="1"/>
    <col min="2027" max="2027" width="5.42578125" style="2" customWidth="1"/>
    <col min="2028" max="2028" width="9.140625" style="2"/>
    <col min="2029" max="2029" width="20.42578125" style="2" customWidth="1"/>
    <col min="2030" max="2030" width="22.28515625" style="2" customWidth="1"/>
    <col min="2031" max="2031" width="16.42578125" style="2" bestFit="1" customWidth="1"/>
    <col min="2032" max="2036" width="22.28515625" style="2" customWidth="1"/>
    <col min="2037" max="2037" width="15.85546875" style="2" customWidth="1"/>
    <col min="2038" max="2038" width="13.5703125" style="2" customWidth="1"/>
    <col min="2039" max="2039" width="53.5703125" style="2" bestFit="1" customWidth="1"/>
    <col min="2040" max="2040" width="11.42578125" style="2" bestFit="1" customWidth="1"/>
    <col min="2041" max="2041" width="20.140625" style="2" customWidth="1"/>
    <col min="2042" max="2042" width="52.28515625" style="2" customWidth="1"/>
    <col min="2043" max="2043" width="15.85546875" style="2" bestFit="1" customWidth="1"/>
    <col min="2044" max="2044" width="11.28515625" style="2" customWidth="1"/>
    <col min="2045" max="2045" width="16.7109375" style="2" customWidth="1"/>
    <col min="2046" max="2046" width="12.140625" style="2" customWidth="1"/>
    <col min="2047" max="2047" width="8.140625" style="2" customWidth="1"/>
    <col min="2048" max="2048" width="12.140625" style="2" customWidth="1"/>
    <col min="2049" max="2050" width="10.140625" style="2" bestFit="1" customWidth="1"/>
    <col min="2051" max="2276" width="9.140625" style="2"/>
    <col min="2277" max="2277" width="10.140625" style="2" customWidth="1"/>
    <col min="2278" max="2278" width="24.7109375" style="2" bestFit="1" customWidth="1"/>
    <col min="2279" max="2279" width="15.7109375" style="2" customWidth="1"/>
    <col min="2280" max="2280" width="17.42578125" style="2" customWidth="1"/>
    <col min="2281" max="2281" width="19.7109375" style="2" customWidth="1"/>
    <col min="2282" max="2282" width="10" style="2" customWidth="1"/>
    <col min="2283" max="2283" width="5.42578125" style="2" customWidth="1"/>
    <col min="2284" max="2284" width="9.140625" style="2"/>
    <col min="2285" max="2285" width="20.42578125" style="2" customWidth="1"/>
    <col min="2286" max="2286" width="22.28515625" style="2" customWidth="1"/>
    <col min="2287" max="2287" width="16.42578125" style="2" bestFit="1" customWidth="1"/>
    <col min="2288" max="2292" width="22.28515625" style="2" customWidth="1"/>
    <col min="2293" max="2293" width="15.85546875" style="2" customWidth="1"/>
    <col min="2294" max="2294" width="13.5703125" style="2" customWidth="1"/>
    <col min="2295" max="2295" width="53.5703125" style="2" bestFit="1" customWidth="1"/>
    <col min="2296" max="2296" width="11.42578125" style="2" bestFit="1" customWidth="1"/>
    <col min="2297" max="2297" width="20.140625" style="2" customWidth="1"/>
    <col min="2298" max="2298" width="52.28515625" style="2" customWidth="1"/>
    <col min="2299" max="2299" width="15.85546875" style="2" bestFit="1" customWidth="1"/>
    <col min="2300" max="2300" width="11.28515625" style="2" customWidth="1"/>
    <col min="2301" max="2301" width="16.7109375" style="2" customWidth="1"/>
    <col min="2302" max="2302" width="12.140625" style="2" customWidth="1"/>
    <col min="2303" max="2303" width="8.140625" style="2" customWidth="1"/>
    <col min="2304" max="2304" width="12.140625" style="2" customWidth="1"/>
    <col min="2305" max="2306" width="10.140625" style="2" bestFit="1" customWidth="1"/>
    <col min="2307" max="2532" width="9.140625" style="2"/>
    <col min="2533" max="2533" width="10.140625" style="2" customWidth="1"/>
    <col min="2534" max="2534" width="24.7109375" style="2" bestFit="1" customWidth="1"/>
    <col min="2535" max="2535" width="15.7109375" style="2" customWidth="1"/>
    <col min="2536" max="2536" width="17.42578125" style="2" customWidth="1"/>
    <col min="2537" max="2537" width="19.7109375" style="2" customWidth="1"/>
    <col min="2538" max="2538" width="10" style="2" customWidth="1"/>
    <col min="2539" max="2539" width="5.42578125" style="2" customWidth="1"/>
    <col min="2540" max="2540" width="9.140625" style="2"/>
    <col min="2541" max="2541" width="20.42578125" style="2" customWidth="1"/>
    <col min="2542" max="2542" width="22.28515625" style="2" customWidth="1"/>
    <col min="2543" max="2543" width="16.42578125" style="2" bestFit="1" customWidth="1"/>
    <col min="2544" max="2548" width="22.28515625" style="2" customWidth="1"/>
    <col min="2549" max="2549" width="15.85546875" style="2" customWidth="1"/>
    <col min="2550" max="2550" width="13.5703125" style="2" customWidth="1"/>
    <col min="2551" max="2551" width="53.5703125" style="2" bestFit="1" customWidth="1"/>
    <col min="2552" max="2552" width="11.42578125" style="2" bestFit="1" customWidth="1"/>
    <col min="2553" max="2553" width="20.140625" style="2" customWidth="1"/>
    <col min="2554" max="2554" width="52.28515625" style="2" customWidth="1"/>
    <col min="2555" max="2555" width="15.85546875" style="2" bestFit="1" customWidth="1"/>
    <col min="2556" max="2556" width="11.28515625" style="2" customWidth="1"/>
    <col min="2557" max="2557" width="16.7109375" style="2" customWidth="1"/>
    <col min="2558" max="2558" width="12.140625" style="2" customWidth="1"/>
    <col min="2559" max="2559" width="8.140625" style="2" customWidth="1"/>
    <col min="2560" max="2560" width="12.140625" style="2" customWidth="1"/>
    <col min="2561" max="2562" width="10.140625" style="2" bestFit="1" customWidth="1"/>
    <col min="2563" max="2788" width="9.140625" style="2"/>
    <col min="2789" max="2789" width="10.140625" style="2" customWidth="1"/>
    <col min="2790" max="2790" width="24.7109375" style="2" bestFit="1" customWidth="1"/>
    <col min="2791" max="2791" width="15.7109375" style="2" customWidth="1"/>
    <col min="2792" max="2792" width="17.42578125" style="2" customWidth="1"/>
    <col min="2793" max="2793" width="19.7109375" style="2" customWidth="1"/>
    <col min="2794" max="2794" width="10" style="2" customWidth="1"/>
    <col min="2795" max="2795" width="5.42578125" style="2" customWidth="1"/>
    <col min="2796" max="2796" width="9.140625" style="2"/>
    <col min="2797" max="2797" width="20.42578125" style="2" customWidth="1"/>
    <col min="2798" max="2798" width="22.28515625" style="2" customWidth="1"/>
    <col min="2799" max="2799" width="16.42578125" style="2" bestFit="1" customWidth="1"/>
    <col min="2800" max="2804" width="22.28515625" style="2" customWidth="1"/>
    <col min="2805" max="2805" width="15.85546875" style="2" customWidth="1"/>
    <col min="2806" max="2806" width="13.5703125" style="2" customWidth="1"/>
    <col min="2807" max="2807" width="53.5703125" style="2" bestFit="1" customWidth="1"/>
    <col min="2808" max="2808" width="11.42578125" style="2" bestFit="1" customWidth="1"/>
    <col min="2809" max="2809" width="20.140625" style="2" customWidth="1"/>
    <col min="2810" max="2810" width="52.28515625" style="2" customWidth="1"/>
    <col min="2811" max="2811" width="15.85546875" style="2" bestFit="1" customWidth="1"/>
    <col min="2812" max="2812" width="11.28515625" style="2" customWidth="1"/>
    <col min="2813" max="2813" width="16.7109375" style="2" customWidth="1"/>
    <col min="2814" max="2814" width="12.140625" style="2" customWidth="1"/>
    <col min="2815" max="2815" width="8.140625" style="2" customWidth="1"/>
    <col min="2816" max="2816" width="12.140625" style="2" customWidth="1"/>
    <col min="2817" max="2818" width="10.140625" style="2" bestFit="1" customWidth="1"/>
    <col min="2819" max="3044" width="9.140625" style="2"/>
    <col min="3045" max="3045" width="10.140625" style="2" customWidth="1"/>
    <col min="3046" max="3046" width="24.7109375" style="2" bestFit="1" customWidth="1"/>
    <col min="3047" max="3047" width="15.7109375" style="2" customWidth="1"/>
    <col min="3048" max="3048" width="17.42578125" style="2" customWidth="1"/>
    <col min="3049" max="3049" width="19.7109375" style="2" customWidth="1"/>
    <col min="3050" max="3050" width="10" style="2" customWidth="1"/>
    <col min="3051" max="3051" width="5.42578125" style="2" customWidth="1"/>
    <col min="3052" max="3052" width="9.140625" style="2"/>
    <col min="3053" max="3053" width="20.42578125" style="2" customWidth="1"/>
    <col min="3054" max="3054" width="22.28515625" style="2" customWidth="1"/>
    <col min="3055" max="3055" width="16.42578125" style="2" bestFit="1" customWidth="1"/>
    <col min="3056" max="3060" width="22.28515625" style="2" customWidth="1"/>
    <col min="3061" max="3061" width="15.85546875" style="2" customWidth="1"/>
    <col min="3062" max="3062" width="13.5703125" style="2" customWidth="1"/>
    <col min="3063" max="3063" width="53.5703125" style="2" bestFit="1" customWidth="1"/>
    <col min="3064" max="3064" width="11.42578125" style="2" bestFit="1" customWidth="1"/>
    <col min="3065" max="3065" width="20.140625" style="2" customWidth="1"/>
    <col min="3066" max="3066" width="52.28515625" style="2" customWidth="1"/>
    <col min="3067" max="3067" width="15.85546875" style="2" bestFit="1" customWidth="1"/>
    <col min="3068" max="3068" width="11.28515625" style="2" customWidth="1"/>
    <col min="3069" max="3069" width="16.7109375" style="2" customWidth="1"/>
    <col min="3070" max="3070" width="12.140625" style="2" customWidth="1"/>
    <col min="3071" max="3071" width="8.140625" style="2" customWidth="1"/>
    <col min="3072" max="3072" width="12.140625" style="2" customWidth="1"/>
    <col min="3073" max="3074" width="10.140625" style="2" bestFit="1" customWidth="1"/>
    <col min="3075" max="3300" width="9.140625" style="2"/>
    <col min="3301" max="3301" width="10.140625" style="2" customWidth="1"/>
    <col min="3302" max="3302" width="24.7109375" style="2" bestFit="1" customWidth="1"/>
    <col min="3303" max="3303" width="15.7109375" style="2" customWidth="1"/>
    <col min="3304" max="3304" width="17.42578125" style="2" customWidth="1"/>
    <col min="3305" max="3305" width="19.7109375" style="2" customWidth="1"/>
    <col min="3306" max="3306" width="10" style="2" customWidth="1"/>
    <col min="3307" max="3307" width="5.42578125" style="2" customWidth="1"/>
    <col min="3308" max="3308" width="9.140625" style="2"/>
    <col min="3309" max="3309" width="20.42578125" style="2" customWidth="1"/>
    <col min="3310" max="3310" width="22.28515625" style="2" customWidth="1"/>
    <col min="3311" max="3311" width="16.42578125" style="2" bestFit="1" customWidth="1"/>
    <col min="3312" max="3316" width="22.28515625" style="2" customWidth="1"/>
    <col min="3317" max="3317" width="15.85546875" style="2" customWidth="1"/>
    <col min="3318" max="3318" width="13.5703125" style="2" customWidth="1"/>
    <col min="3319" max="3319" width="53.5703125" style="2" bestFit="1" customWidth="1"/>
    <col min="3320" max="3320" width="11.42578125" style="2" bestFit="1" customWidth="1"/>
    <col min="3321" max="3321" width="20.140625" style="2" customWidth="1"/>
    <col min="3322" max="3322" width="52.28515625" style="2" customWidth="1"/>
    <col min="3323" max="3323" width="15.85546875" style="2" bestFit="1" customWidth="1"/>
    <col min="3324" max="3324" width="11.28515625" style="2" customWidth="1"/>
    <col min="3325" max="3325" width="16.7109375" style="2" customWidth="1"/>
    <col min="3326" max="3326" width="12.140625" style="2" customWidth="1"/>
    <col min="3327" max="3327" width="8.140625" style="2" customWidth="1"/>
    <col min="3328" max="3328" width="12.140625" style="2" customWidth="1"/>
    <col min="3329" max="3330" width="10.140625" style="2" bestFit="1" customWidth="1"/>
    <col min="3331" max="3556" width="9.140625" style="2"/>
    <col min="3557" max="3557" width="10.140625" style="2" customWidth="1"/>
    <col min="3558" max="3558" width="24.7109375" style="2" bestFit="1" customWidth="1"/>
    <col min="3559" max="3559" width="15.7109375" style="2" customWidth="1"/>
    <col min="3560" max="3560" width="17.42578125" style="2" customWidth="1"/>
    <col min="3561" max="3561" width="19.7109375" style="2" customWidth="1"/>
    <col min="3562" max="3562" width="10" style="2" customWidth="1"/>
    <col min="3563" max="3563" width="5.42578125" style="2" customWidth="1"/>
    <col min="3564" max="3564" width="9.140625" style="2"/>
    <col min="3565" max="3565" width="20.42578125" style="2" customWidth="1"/>
    <col min="3566" max="3566" width="22.28515625" style="2" customWidth="1"/>
    <col min="3567" max="3567" width="16.42578125" style="2" bestFit="1" customWidth="1"/>
    <col min="3568" max="3572" width="22.28515625" style="2" customWidth="1"/>
    <col min="3573" max="3573" width="15.85546875" style="2" customWidth="1"/>
    <col min="3574" max="3574" width="13.5703125" style="2" customWidth="1"/>
    <col min="3575" max="3575" width="53.5703125" style="2" bestFit="1" customWidth="1"/>
    <col min="3576" max="3576" width="11.42578125" style="2" bestFit="1" customWidth="1"/>
    <col min="3577" max="3577" width="20.140625" style="2" customWidth="1"/>
    <col min="3578" max="3578" width="52.28515625" style="2" customWidth="1"/>
    <col min="3579" max="3579" width="15.85546875" style="2" bestFit="1" customWidth="1"/>
    <col min="3580" max="3580" width="11.28515625" style="2" customWidth="1"/>
    <col min="3581" max="3581" width="16.7109375" style="2" customWidth="1"/>
    <col min="3582" max="3582" width="12.140625" style="2" customWidth="1"/>
    <col min="3583" max="3583" width="8.140625" style="2" customWidth="1"/>
    <col min="3584" max="3584" width="12.140625" style="2" customWidth="1"/>
    <col min="3585" max="3586" width="10.140625" style="2" bestFit="1" customWidth="1"/>
    <col min="3587" max="3812" width="9.140625" style="2"/>
    <col min="3813" max="3813" width="10.140625" style="2" customWidth="1"/>
    <col min="3814" max="3814" width="24.7109375" style="2" bestFit="1" customWidth="1"/>
    <col min="3815" max="3815" width="15.7109375" style="2" customWidth="1"/>
    <col min="3816" max="3816" width="17.42578125" style="2" customWidth="1"/>
    <col min="3817" max="3817" width="19.7109375" style="2" customWidth="1"/>
    <col min="3818" max="3818" width="10" style="2" customWidth="1"/>
    <col min="3819" max="3819" width="5.42578125" style="2" customWidth="1"/>
    <col min="3820" max="3820" width="9.140625" style="2"/>
    <col min="3821" max="3821" width="20.42578125" style="2" customWidth="1"/>
    <col min="3822" max="3822" width="22.28515625" style="2" customWidth="1"/>
    <col min="3823" max="3823" width="16.42578125" style="2" bestFit="1" customWidth="1"/>
    <col min="3824" max="3828" width="22.28515625" style="2" customWidth="1"/>
    <col min="3829" max="3829" width="15.85546875" style="2" customWidth="1"/>
    <col min="3830" max="3830" width="13.5703125" style="2" customWidth="1"/>
    <col min="3831" max="3831" width="53.5703125" style="2" bestFit="1" customWidth="1"/>
    <col min="3832" max="3832" width="11.42578125" style="2" bestFit="1" customWidth="1"/>
    <col min="3833" max="3833" width="20.140625" style="2" customWidth="1"/>
    <col min="3834" max="3834" width="52.28515625" style="2" customWidth="1"/>
    <col min="3835" max="3835" width="15.85546875" style="2" bestFit="1" customWidth="1"/>
    <col min="3836" max="3836" width="11.28515625" style="2" customWidth="1"/>
    <col min="3837" max="3837" width="16.7109375" style="2" customWidth="1"/>
    <col min="3838" max="3838" width="12.140625" style="2" customWidth="1"/>
    <col min="3839" max="3839" width="8.140625" style="2" customWidth="1"/>
    <col min="3840" max="3840" width="12.140625" style="2" customWidth="1"/>
    <col min="3841" max="3842" width="10.140625" style="2" bestFit="1" customWidth="1"/>
    <col min="3843" max="4068" width="9.140625" style="2"/>
    <col min="4069" max="4069" width="10.140625" style="2" customWidth="1"/>
    <col min="4070" max="4070" width="24.7109375" style="2" bestFit="1" customWidth="1"/>
    <col min="4071" max="4071" width="15.7109375" style="2" customWidth="1"/>
    <col min="4072" max="4072" width="17.42578125" style="2" customWidth="1"/>
    <col min="4073" max="4073" width="19.7109375" style="2" customWidth="1"/>
    <col min="4074" max="4074" width="10" style="2" customWidth="1"/>
    <col min="4075" max="4075" width="5.42578125" style="2" customWidth="1"/>
    <col min="4076" max="4076" width="9.140625" style="2"/>
    <col min="4077" max="4077" width="20.42578125" style="2" customWidth="1"/>
    <col min="4078" max="4078" width="22.28515625" style="2" customWidth="1"/>
    <col min="4079" max="4079" width="16.42578125" style="2" bestFit="1" customWidth="1"/>
    <col min="4080" max="4084" width="22.28515625" style="2" customWidth="1"/>
    <col min="4085" max="4085" width="15.85546875" style="2" customWidth="1"/>
    <col min="4086" max="4086" width="13.5703125" style="2" customWidth="1"/>
    <col min="4087" max="4087" width="53.5703125" style="2" bestFit="1" customWidth="1"/>
    <col min="4088" max="4088" width="11.42578125" style="2" bestFit="1" customWidth="1"/>
    <col min="4089" max="4089" width="20.140625" style="2" customWidth="1"/>
    <col min="4090" max="4090" width="52.28515625" style="2" customWidth="1"/>
    <col min="4091" max="4091" width="15.85546875" style="2" bestFit="1" customWidth="1"/>
    <col min="4092" max="4092" width="11.28515625" style="2" customWidth="1"/>
    <col min="4093" max="4093" width="16.7109375" style="2" customWidth="1"/>
    <col min="4094" max="4094" width="12.140625" style="2" customWidth="1"/>
    <col min="4095" max="4095" width="8.140625" style="2" customWidth="1"/>
    <col min="4096" max="4096" width="12.140625" style="2" customWidth="1"/>
    <col min="4097" max="4098" width="10.140625" style="2" bestFit="1" customWidth="1"/>
    <col min="4099" max="4324" width="9.140625" style="2"/>
    <col min="4325" max="4325" width="10.140625" style="2" customWidth="1"/>
    <col min="4326" max="4326" width="24.7109375" style="2" bestFit="1" customWidth="1"/>
    <col min="4327" max="4327" width="15.7109375" style="2" customWidth="1"/>
    <col min="4328" max="4328" width="17.42578125" style="2" customWidth="1"/>
    <col min="4329" max="4329" width="19.7109375" style="2" customWidth="1"/>
    <col min="4330" max="4330" width="10" style="2" customWidth="1"/>
    <col min="4331" max="4331" width="5.42578125" style="2" customWidth="1"/>
    <col min="4332" max="4332" width="9.140625" style="2"/>
    <col min="4333" max="4333" width="20.42578125" style="2" customWidth="1"/>
    <col min="4334" max="4334" width="22.28515625" style="2" customWidth="1"/>
    <col min="4335" max="4335" width="16.42578125" style="2" bestFit="1" customWidth="1"/>
    <col min="4336" max="4340" width="22.28515625" style="2" customWidth="1"/>
    <col min="4341" max="4341" width="15.85546875" style="2" customWidth="1"/>
    <col min="4342" max="4342" width="13.5703125" style="2" customWidth="1"/>
    <col min="4343" max="4343" width="53.5703125" style="2" bestFit="1" customWidth="1"/>
    <col min="4344" max="4344" width="11.42578125" style="2" bestFit="1" customWidth="1"/>
    <col min="4345" max="4345" width="20.140625" style="2" customWidth="1"/>
    <col min="4346" max="4346" width="52.28515625" style="2" customWidth="1"/>
    <col min="4347" max="4347" width="15.85546875" style="2" bestFit="1" customWidth="1"/>
    <col min="4348" max="4348" width="11.28515625" style="2" customWidth="1"/>
    <col min="4349" max="4349" width="16.7109375" style="2" customWidth="1"/>
    <col min="4350" max="4350" width="12.140625" style="2" customWidth="1"/>
    <col min="4351" max="4351" width="8.140625" style="2" customWidth="1"/>
    <col min="4352" max="4352" width="12.140625" style="2" customWidth="1"/>
    <col min="4353" max="4354" width="10.140625" style="2" bestFit="1" customWidth="1"/>
    <col min="4355" max="4580" width="9.140625" style="2"/>
    <col min="4581" max="4581" width="10.140625" style="2" customWidth="1"/>
    <col min="4582" max="4582" width="24.7109375" style="2" bestFit="1" customWidth="1"/>
    <col min="4583" max="4583" width="15.7109375" style="2" customWidth="1"/>
    <col min="4584" max="4584" width="17.42578125" style="2" customWidth="1"/>
    <col min="4585" max="4585" width="19.7109375" style="2" customWidth="1"/>
    <col min="4586" max="4586" width="10" style="2" customWidth="1"/>
    <col min="4587" max="4587" width="5.42578125" style="2" customWidth="1"/>
    <col min="4588" max="4588" width="9.140625" style="2"/>
    <col min="4589" max="4589" width="20.42578125" style="2" customWidth="1"/>
    <col min="4590" max="4590" width="22.28515625" style="2" customWidth="1"/>
    <col min="4591" max="4591" width="16.42578125" style="2" bestFit="1" customWidth="1"/>
    <col min="4592" max="4596" width="22.28515625" style="2" customWidth="1"/>
    <col min="4597" max="4597" width="15.85546875" style="2" customWidth="1"/>
    <col min="4598" max="4598" width="13.5703125" style="2" customWidth="1"/>
    <col min="4599" max="4599" width="53.5703125" style="2" bestFit="1" customWidth="1"/>
    <col min="4600" max="4600" width="11.42578125" style="2" bestFit="1" customWidth="1"/>
    <col min="4601" max="4601" width="20.140625" style="2" customWidth="1"/>
    <col min="4602" max="4602" width="52.28515625" style="2" customWidth="1"/>
    <col min="4603" max="4603" width="15.85546875" style="2" bestFit="1" customWidth="1"/>
    <col min="4604" max="4604" width="11.28515625" style="2" customWidth="1"/>
    <col min="4605" max="4605" width="16.7109375" style="2" customWidth="1"/>
    <col min="4606" max="4606" width="12.140625" style="2" customWidth="1"/>
    <col min="4607" max="4607" width="8.140625" style="2" customWidth="1"/>
    <col min="4608" max="4608" width="12.140625" style="2" customWidth="1"/>
    <col min="4609" max="4610" width="10.140625" style="2" bestFit="1" customWidth="1"/>
    <col min="4611" max="4836" width="9.140625" style="2"/>
    <col min="4837" max="4837" width="10.140625" style="2" customWidth="1"/>
    <col min="4838" max="4838" width="24.7109375" style="2" bestFit="1" customWidth="1"/>
    <col min="4839" max="4839" width="15.7109375" style="2" customWidth="1"/>
    <col min="4840" max="4840" width="17.42578125" style="2" customWidth="1"/>
    <col min="4841" max="4841" width="19.7109375" style="2" customWidth="1"/>
    <col min="4842" max="4842" width="10" style="2" customWidth="1"/>
    <col min="4843" max="4843" width="5.42578125" style="2" customWidth="1"/>
    <col min="4844" max="4844" width="9.140625" style="2"/>
    <col min="4845" max="4845" width="20.42578125" style="2" customWidth="1"/>
    <col min="4846" max="4846" width="22.28515625" style="2" customWidth="1"/>
    <col min="4847" max="4847" width="16.42578125" style="2" bestFit="1" customWidth="1"/>
    <col min="4848" max="4852" width="22.28515625" style="2" customWidth="1"/>
    <col min="4853" max="4853" width="15.85546875" style="2" customWidth="1"/>
    <col min="4854" max="4854" width="13.5703125" style="2" customWidth="1"/>
    <col min="4855" max="4855" width="53.5703125" style="2" bestFit="1" customWidth="1"/>
    <col min="4856" max="4856" width="11.42578125" style="2" bestFit="1" customWidth="1"/>
    <col min="4857" max="4857" width="20.140625" style="2" customWidth="1"/>
    <col min="4858" max="4858" width="52.28515625" style="2" customWidth="1"/>
    <col min="4859" max="4859" width="15.85546875" style="2" bestFit="1" customWidth="1"/>
    <col min="4860" max="4860" width="11.28515625" style="2" customWidth="1"/>
    <col min="4861" max="4861" width="16.7109375" style="2" customWidth="1"/>
    <col min="4862" max="4862" width="12.140625" style="2" customWidth="1"/>
    <col min="4863" max="4863" width="8.140625" style="2" customWidth="1"/>
    <col min="4864" max="4864" width="12.140625" style="2" customWidth="1"/>
    <col min="4865" max="4866" width="10.140625" style="2" bestFit="1" customWidth="1"/>
    <col min="4867" max="5092" width="9.140625" style="2"/>
    <col min="5093" max="5093" width="10.140625" style="2" customWidth="1"/>
    <col min="5094" max="5094" width="24.7109375" style="2" bestFit="1" customWidth="1"/>
    <col min="5095" max="5095" width="15.7109375" style="2" customWidth="1"/>
    <col min="5096" max="5096" width="17.42578125" style="2" customWidth="1"/>
    <col min="5097" max="5097" width="19.7109375" style="2" customWidth="1"/>
    <col min="5098" max="5098" width="10" style="2" customWidth="1"/>
    <col min="5099" max="5099" width="5.42578125" style="2" customWidth="1"/>
    <col min="5100" max="5100" width="9.140625" style="2"/>
    <col min="5101" max="5101" width="20.42578125" style="2" customWidth="1"/>
    <col min="5102" max="5102" width="22.28515625" style="2" customWidth="1"/>
    <col min="5103" max="5103" width="16.42578125" style="2" bestFit="1" customWidth="1"/>
    <col min="5104" max="5108" width="22.28515625" style="2" customWidth="1"/>
    <col min="5109" max="5109" width="15.85546875" style="2" customWidth="1"/>
    <col min="5110" max="5110" width="13.5703125" style="2" customWidth="1"/>
    <col min="5111" max="5111" width="53.5703125" style="2" bestFit="1" customWidth="1"/>
    <col min="5112" max="5112" width="11.42578125" style="2" bestFit="1" customWidth="1"/>
    <col min="5113" max="5113" width="20.140625" style="2" customWidth="1"/>
    <col min="5114" max="5114" width="52.28515625" style="2" customWidth="1"/>
    <col min="5115" max="5115" width="15.85546875" style="2" bestFit="1" customWidth="1"/>
    <col min="5116" max="5116" width="11.28515625" style="2" customWidth="1"/>
    <col min="5117" max="5117" width="16.7109375" style="2" customWidth="1"/>
    <col min="5118" max="5118" width="12.140625" style="2" customWidth="1"/>
    <col min="5119" max="5119" width="8.140625" style="2" customWidth="1"/>
    <col min="5120" max="5120" width="12.140625" style="2" customWidth="1"/>
    <col min="5121" max="5122" width="10.140625" style="2" bestFit="1" customWidth="1"/>
    <col min="5123" max="5348" width="9.140625" style="2"/>
    <col min="5349" max="5349" width="10.140625" style="2" customWidth="1"/>
    <col min="5350" max="5350" width="24.7109375" style="2" bestFit="1" customWidth="1"/>
    <col min="5351" max="5351" width="15.7109375" style="2" customWidth="1"/>
    <col min="5352" max="5352" width="17.42578125" style="2" customWidth="1"/>
    <col min="5353" max="5353" width="19.7109375" style="2" customWidth="1"/>
    <col min="5354" max="5354" width="10" style="2" customWidth="1"/>
    <col min="5355" max="5355" width="5.42578125" style="2" customWidth="1"/>
    <col min="5356" max="5356" width="9.140625" style="2"/>
    <col min="5357" max="5357" width="20.42578125" style="2" customWidth="1"/>
    <col min="5358" max="5358" width="22.28515625" style="2" customWidth="1"/>
    <col min="5359" max="5359" width="16.42578125" style="2" bestFit="1" customWidth="1"/>
    <col min="5360" max="5364" width="22.28515625" style="2" customWidth="1"/>
    <col min="5365" max="5365" width="15.85546875" style="2" customWidth="1"/>
    <col min="5366" max="5366" width="13.5703125" style="2" customWidth="1"/>
    <col min="5367" max="5367" width="53.5703125" style="2" bestFit="1" customWidth="1"/>
    <col min="5368" max="5368" width="11.42578125" style="2" bestFit="1" customWidth="1"/>
    <col min="5369" max="5369" width="20.140625" style="2" customWidth="1"/>
    <col min="5370" max="5370" width="52.28515625" style="2" customWidth="1"/>
    <col min="5371" max="5371" width="15.85546875" style="2" bestFit="1" customWidth="1"/>
    <col min="5372" max="5372" width="11.28515625" style="2" customWidth="1"/>
    <col min="5373" max="5373" width="16.7109375" style="2" customWidth="1"/>
    <col min="5374" max="5374" width="12.140625" style="2" customWidth="1"/>
    <col min="5375" max="5375" width="8.140625" style="2" customWidth="1"/>
    <col min="5376" max="5376" width="12.140625" style="2" customWidth="1"/>
    <col min="5377" max="5378" width="10.140625" style="2" bestFit="1" customWidth="1"/>
    <col min="5379" max="5604" width="9.140625" style="2"/>
    <col min="5605" max="5605" width="10.140625" style="2" customWidth="1"/>
    <col min="5606" max="5606" width="24.7109375" style="2" bestFit="1" customWidth="1"/>
    <col min="5607" max="5607" width="15.7109375" style="2" customWidth="1"/>
    <col min="5608" max="5608" width="17.42578125" style="2" customWidth="1"/>
    <col min="5609" max="5609" width="19.7109375" style="2" customWidth="1"/>
    <col min="5610" max="5610" width="10" style="2" customWidth="1"/>
    <col min="5611" max="5611" width="5.42578125" style="2" customWidth="1"/>
    <col min="5612" max="5612" width="9.140625" style="2"/>
    <col min="5613" max="5613" width="20.42578125" style="2" customWidth="1"/>
    <col min="5614" max="5614" width="22.28515625" style="2" customWidth="1"/>
    <col min="5615" max="5615" width="16.42578125" style="2" bestFit="1" customWidth="1"/>
    <col min="5616" max="5620" width="22.28515625" style="2" customWidth="1"/>
    <col min="5621" max="5621" width="15.85546875" style="2" customWidth="1"/>
    <col min="5622" max="5622" width="13.5703125" style="2" customWidth="1"/>
    <col min="5623" max="5623" width="53.5703125" style="2" bestFit="1" customWidth="1"/>
    <col min="5624" max="5624" width="11.42578125" style="2" bestFit="1" customWidth="1"/>
    <col min="5625" max="5625" width="20.140625" style="2" customWidth="1"/>
    <col min="5626" max="5626" width="52.28515625" style="2" customWidth="1"/>
    <col min="5627" max="5627" width="15.85546875" style="2" bestFit="1" customWidth="1"/>
    <col min="5628" max="5628" width="11.28515625" style="2" customWidth="1"/>
    <col min="5629" max="5629" width="16.7109375" style="2" customWidth="1"/>
    <col min="5630" max="5630" width="12.140625" style="2" customWidth="1"/>
    <col min="5631" max="5631" width="8.140625" style="2" customWidth="1"/>
    <col min="5632" max="5632" width="12.140625" style="2" customWidth="1"/>
    <col min="5633" max="5634" width="10.140625" style="2" bestFit="1" customWidth="1"/>
    <col min="5635" max="5860" width="9.140625" style="2"/>
    <col min="5861" max="5861" width="10.140625" style="2" customWidth="1"/>
    <col min="5862" max="5862" width="24.7109375" style="2" bestFit="1" customWidth="1"/>
    <col min="5863" max="5863" width="15.7109375" style="2" customWidth="1"/>
    <col min="5864" max="5864" width="17.42578125" style="2" customWidth="1"/>
    <col min="5865" max="5865" width="19.7109375" style="2" customWidth="1"/>
    <col min="5866" max="5866" width="10" style="2" customWidth="1"/>
    <col min="5867" max="5867" width="5.42578125" style="2" customWidth="1"/>
    <col min="5868" max="5868" width="9.140625" style="2"/>
    <col min="5869" max="5869" width="20.42578125" style="2" customWidth="1"/>
    <col min="5870" max="5870" width="22.28515625" style="2" customWidth="1"/>
    <col min="5871" max="5871" width="16.42578125" style="2" bestFit="1" customWidth="1"/>
    <col min="5872" max="5876" width="22.28515625" style="2" customWidth="1"/>
    <col min="5877" max="5877" width="15.85546875" style="2" customWidth="1"/>
    <col min="5878" max="5878" width="13.5703125" style="2" customWidth="1"/>
    <col min="5879" max="5879" width="53.5703125" style="2" bestFit="1" customWidth="1"/>
    <col min="5880" max="5880" width="11.42578125" style="2" bestFit="1" customWidth="1"/>
    <col min="5881" max="5881" width="20.140625" style="2" customWidth="1"/>
    <col min="5882" max="5882" width="52.28515625" style="2" customWidth="1"/>
    <col min="5883" max="5883" width="15.85546875" style="2" bestFit="1" customWidth="1"/>
    <col min="5884" max="5884" width="11.28515625" style="2" customWidth="1"/>
    <col min="5885" max="5885" width="16.7109375" style="2" customWidth="1"/>
    <col min="5886" max="5886" width="12.140625" style="2" customWidth="1"/>
    <col min="5887" max="5887" width="8.140625" style="2" customWidth="1"/>
    <col min="5888" max="5888" width="12.140625" style="2" customWidth="1"/>
    <col min="5889" max="5890" width="10.140625" style="2" bestFit="1" customWidth="1"/>
    <col min="5891" max="6116" width="9.140625" style="2"/>
    <col min="6117" max="6117" width="10.140625" style="2" customWidth="1"/>
    <col min="6118" max="6118" width="24.7109375" style="2" bestFit="1" customWidth="1"/>
    <col min="6119" max="6119" width="15.7109375" style="2" customWidth="1"/>
    <col min="6120" max="6120" width="17.42578125" style="2" customWidth="1"/>
    <col min="6121" max="6121" width="19.7109375" style="2" customWidth="1"/>
    <col min="6122" max="6122" width="10" style="2" customWidth="1"/>
    <col min="6123" max="6123" width="5.42578125" style="2" customWidth="1"/>
    <col min="6124" max="6124" width="9.140625" style="2"/>
    <col min="6125" max="6125" width="20.42578125" style="2" customWidth="1"/>
    <col min="6126" max="6126" width="22.28515625" style="2" customWidth="1"/>
    <col min="6127" max="6127" width="16.42578125" style="2" bestFit="1" customWidth="1"/>
    <col min="6128" max="6132" width="22.28515625" style="2" customWidth="1"/>
    <col min="6133" max="6133" width="15.85546875" style="2" customWidth="1"/>
    <col min="6134" max="6134" width="13.5703125" style="2" customWidth="1"/>
    <col min="6135" max="6135" width="53.5703125" style="2" bestFit="1" customWidth="1"/>
    <col min="6136" max="6136" width="11.42578125" style="2" bestFit="1" customWidth="1"/>
    <col min="6137" max="6137" width="20.140625" style="2" customWidth="1"/>
    <col min="6138" max="6138" width="52.28515625" style="2" customWidth="1"/>
    <col min="6139" max="6139" width="15.85546875" style="2" bestFit="1" customWidth="1"/>
    <col min="6140" max="6140" width="11.28515625" style="2" customWidth="1"/>
    <col min="6141" max="6141" width="16.7109375" style="2" customWidth="1"/>
    <col min="6142" max="6142" width="12.140625" style="2" customWidth="1"/>
    <col min="6143" max="6143" width="8.140625" style="2" customWidth="1"/>
    <col min="6144" max="6144" width="12.140625" style="2" customWidth="1"/>
    <col min="6145" max="6146" width="10.140625" style="2" bestFit="1" customWidth="1"/>
    <col min="6147" max="6372" width="9.140625" style="2"/>
    <col min="6373" max="6373" width="10.140625" style="2" customWidth="1"/>
    <col min="6374" max="6374" width="24.7109375" style="2" bestFit="1" customWidth="1"/>
    <col min="6375" max="6375" width="15.7109375" style="2" customWidth="1"/>
    <col min="6376" max="6376" width="17.42578125" style="2" customWidth="1"/>
    <col min="6377" max="6377" width="19.7109375" style="2" customWidth="1"/>
    <col min="6378" max="6378" width="10" style="2" customWidth="1"/>
    <col min="6379" max="6379" width="5.42578125" style="2" customWidth="1"/>
    <col min="6380" max="6380" width="9.140625" style="2"/>
    <col min="6381" max="6381" width="20.42578125" style="2" customWidth="1"/>
    <col min="6382" max="6382" width="22.28515625" style="2" customWidth="1"/>
    <col min="6383" max="6383" width="16.42578125" style="2" bestFit="1" customWidth="1"/>
    <col min="6384" max="6388" width="22.28515625" style="2" customWidth="1"/>
    <col min="6389" max="6389" width="15.85546875" style="2" customWidth="1"/>
    <col min="6390" max="6390" width="13.5703125" style="2" customWidth="1"/>
    <col min="6391" max="6391" width="53.5703125" style="2" bestFit="1" customWidth="1"/>
    <col min="6392" max="6392" width="11.42578125" style="2" bestFit="1" customWidth="1"/>
    <col min="6393" max="6393" width="20.140625" style="2" customWidth="1"/>
    <col min="6394" max="6394" width="52.28515625" style="2" customWidth="1"/>
    <col min="6395" max="6395" width="15.85546875" style="2" bestFit="1" customWidth="1"/>
    <col min="6396" max="6396" width="11.28515625" style="2" customWidth="1"/>
    <col min="6397" max="6397" width="16.7109375" style="2" customWidth="1"/>
    <col min="6398" max="6398" width="12.140625" style="2" customWidth="1"/>
    <col min="6399" max="6399" width="8.140625" style="2" customWidth="1"/>
    <col min="6400" max="6400" width="12.140625" style="2" customWidth="1"/>
    <col min="6401" max="6402" width="10.140625" style="2" bestFit="1" customWidth="1"/>
    <col min="6403" max="6628" width="9.140625" style="2"/>
    <col min="6629" max="6629" width="10.140625" style="2" customWidth="1"/>
    <col min="6630" max="6630" width="24.7109375" style="2" bestFit="1" customWidth="1"/>
    <col min="6631" max="6631" width="15.7109375" style="2" customWidth="1"/>
    <col min="6632" max="6632" width="17.42578125" style="2" customWidth="1"/>
    <col min="6633" max="6633" width="19.7109375" style="2" customWidth="1"/>
    <col min="6634" max="6634" width="10" style="2" customWidth="1"/>
    <col min="6635" max="6635" width="5.42578125" style="2" customWidth="1"/>
    <col min="6636" max="6636" width="9.140625" style="2"/>
    <col min="6637" max="6637" width="20.42578125" style="2" customWidth="1"/>
    <col min="6638" max="6638" width="22.28515625" style="2" customWidth="1"/>
    <col min="6639" max="6639" width="16.42578125" style="2" bestFit="1" customWidth="1"/>
    <col min="6640" max="6644" width="22.28515625" style="2" customWidth="1"/>
    <col min="6645" max="6645" width="15.85546875" style="2" customWidth="1"/>
    <col min="6646" max="6646" width="13.5703125" style="2" customWidth="1"/>
    <col min="6647" max="6647" width="53.5703125" style="2" bestFit="1" customWidth="1"/>
    <col min="6648" max="6648" width="11.42578125" style="2" bestFit="1" customWidth="1"/>
    <col min="6649" max="6649" width="20.140625" style="2" customWidth="1"/>
    <col min="6650" max="6650" width="52.28515625" style="2" customWidth="1"/>
    <col min="6651" max="6651" width="15.85546875" style="2" bestFit="1" customWidth="1"/>
    <col min="6652" max="6652" width="11.28515625" style="2" customWidth="1"/>
    <col min="6653" max="6653" width="16.7109375" style="2" customWidth="1"/>
    <col min="6654" max="6654" width="12.140625" style="2" customWidth="1"/>
    <col min="6655" max="6655" width="8.140625" style="2" customWidth="1"/>
    <col min="6656" max="6656" width="12.140625" style="2" customWidth="1"/>
    <col min="6657" max="6658" width="10.140625" style="2" bestFit="1" customWidth="1"/>
    <col min="6659" max="6884" width="9.140625" style="2"/>
    <col min="6885" max="6885" width="10.140625" style="2" customWidth="1"/>
    <col min="6886" max="6886" width="24.7109375" style="2" bestFit="1" customWidth="1"/>
    <col min="6887" max="6887" width="15.7109375" style="2" customWidth="1"/>
    <col min="6888" max="6888" width="17.42578125" style="2" customWidth="1"/>
    <col min="6889" max="6889" width="19.7109375" style="2" customWidth="1"/>
    <col min="6890" max="6890" width="10" style="2" customWidth="1"/>
    <col min="6891" max="6891" width="5.42578125" style="2" customWidth="1"/>
    <col min="6892" max="6892" width="9.140625" style="2"/>
    <col min="6893" max="6893" width="20.42578125" style="2" customWidth="1"/>
    <col min="6894" max="6894" width="22.28515625" style="2" customWidth="1"/>
    <col min="6895" max="6895" width="16.42578125" style="2" bestFit="1" customWidth="1"/>
    <col min="6896" max="6900" width="22.28515625" style="2" customWidth="1"/>
    <col min="6901" max="6901" width="15.85546875" style="2" customWidth="1"/>
    <col min="6902" max="6902" width="13.5703125" style="2" customWidth="1"/>
    <col min="6903" max="6903" width="53.5703125" style="2" bestFit="1" customWidth="1"/>
    <col min="6904" max="6904" width="11.42578125" style="2" bestFit="1" customWidth="1"/>
    <col min="6905" max="6905" width="20.140625" style="2" customWidth="1"/>
    <col min="6906" max="6906" width="52.28515625" style="2" customWidth="1"/>
    <col min="6907" max="6907" width="15.85546875" style="2" bestFit="1" customWidth="1"/>
    <col min="6908" max="6908" width="11.28515625" style="2" customWidth="1"/>
    <col min="6909" max="6909" width="16.7109375" style="2" customWidth="1"/>
    <col min="6910" max="6910" width="12.140625" style="2" customWidth="1"/>
    <col min="6911" max="6911" width="8.140625" style="2" customWidth="1"/>
    <col min="6912" max="6912" width="12.140625" style="2" customWidth="1"/>
    <col min="6913" max="6914" width="10.140625" style="2" bestFit="1" customWidth="1"/>
    <col min="6915" max="7140" width="9.140625" style="2"/>
    <col min="7141" max="7141" width="10.140625" style="2" customWidth="1"/>
    <col min="7142" max="7142" width="24.7109375" style="2" bestFit="1" customWidth="1"/>
    <col min="7143" max="7143" width="15.7109375" style="2" customWidth="1"/>
    <col min="7144" max="7144" width="17.42578125" style="2" customWidth="1"/>
    <col min="7145" max="7145" width="19.7109375" style="2" customWidth="1"/>
    <col min="7146" max="7146" width="10" style="2" customWidth="1"/>
    <col min="7147" max="7147" width="5.42578125" style="2" customWidth="1"/>
    <col min="7148" max="7148" width="9.140625" style="2"/>
    <col min="7149" max="7149" width="20.42578125" style="2" customWidth="1"/>
    <col min="7150" max="7150" width="22.28515625" style="2" customWidth="1"/>
    <col min="7151" max="7151" width="16.42578125" style="2" bestFit="1" customWidth="1"/>
    <col min="7152" max="7156" width="22.28515625" style="2" customWidth="1"/>
    <col min="7157" max="7157" width="15.85546875" style="2" customWidth="1"/>
    <col min="7158" max="7158" width="13.5703125" style="2" customWidth="1"/>
    <col min="7159" max="7159" width="53.5703125" style="2" bestFit="1" customWidth="1"/>
    <col min="7160" max="7160" width="11.42578125" style="2" bestFit="1" customWidth="1"/>
    <col min="7161" max="7161" width="20.140625" style="2" customWidth="1"/>
    <col min="7162" max="7162" width="52.28515625" style="2" customWidth="1"/>
    <col min="7163" max="7163" width="15.85546875" style="2" bestFit="1" customWidth="1"/>
    <col min="7164" max="7164" width="11.28515625" style="2" customWidth="1"/>
    <col min="7165" max="7165" width="16.7109375" style="2" customWidth="1"/>
    <col min="7166" max="7166" width="12.140625" style="2" customWidth="1"/>
    <col min="7167" max="7167" width="8.140625" style="2" customWidth="1"/>
    <col min="7168" max="7168" width="12.140625" style="2" customWidth="1"/>
    <col min="7169" max="7170" width="10.140625" style="2" bestFit="1" customWidth="1"/>
    <col min="7171" max="7396" width="9.140625" style="2"/>
    <col min="7397" max="7397" width="10.140625" style="2" customWidth="1"/>
    <col min="7398" max="7398" width="24.7109375" style="2" bestFit="1" customWidth="1"/>
    <col min="7399" max="7399" width="15.7109375" style="2" customWidth="1"/>
    <col min="7400" max="7400" width="17.42578125" style="2" customWidth="1"/>
    <col min="7401" max="7401" width="19.7109375" style="2" customWidth="1"/>
    <col min="7402" max="7402" width="10" style="2" customWidth="1"/>
    <col min="7403" max="7403" width="5.42578125" style="2" customWidth="1"/>
    <col min="7404" max="7404" width="9.140625" style="2"/>
    <col min="7405" max="7405" width="20.42578125" style="2" customWidth="1"/>
    <col min="7406" max="7406" width="22.28515625" style="2" customWidth="1"/>
    <col min="7407" max="7407" width="16.42578125" style="2" bestFit="1" customWidth="1"/>
    <col min="7408" max="7412" width="22.28515625" style="2" customWidth="1"/>
    <col min="7413" max="7413" width="15.85546875" style="2" customWidth="1"/>
    <col min="7414" max="7414" width="13.5703125" style="2" customWidth="1"/>
    <col min="7415" max="7415" width="53.5703125" style="2" bestFit="1" customWidth="1"/>
    <col min="7416" max="7416" width="11.42578125" style="2" bestFit="1" customWidth="1"/>
    <col min="7417" max="7417" width="20.140625" style="2" customWidth="1"/>
    <col min="7418" max="7418" width="52.28515625" style="2" customWidth="1"/>
    <col min="7419" max="7419" width="15.85546875" style="2" bestFit="1" customWidth="1"/>
    <col min="7420" max="7420" width="11.28515625" style="2" customWidth="1"/>
    <col min="7421" max="7421" width="16.7109375" style="2" customWidth="1"/>
    <col min="7422" max="7422" width="12.140625" style="2" customWidth="1"/>
    <col min="7423" max="7423" width="8.140625" style="2" customWidth="1"/>
    <col min="7424" max="7424" width="12.140625" style="2" customWidth="1"/>
    <col min="7425" max="7426" width="10.140625" style="2" bestFit="1" customWidth="1"/>
    <col min="7427" max="7652" width="9.140625" style="2"/>
    <col min="7653" max="7653" width="10.140625" style="2" customWidth="1"/>
    <col min="7654" max="7654" width="24.7109375" style="2" bestFit="1" customWidth="1"/>
    <col min="7655" max="7655" width="15.7109375" style="2" customWidth="1"/>
    <col min="7656" max="7656" width="17.42578125" style="2" customWidth="1"/>
    <col min="7657" max="7657" width="19.7109375" style="2" customWidth="1"/>
    <col min="7658" max="7658" width="10" style="2" customWidth="1"/>
    <col min="7659" max="7659" width="5.42578125" style="2" customWidth="1"/>
    <col min="7660" max="7660" width="9.140625" style="2"/>
    <col min="7661" max="7661" width="20.42578125" style="2" customWidth="1"/>
    <col min="7662" max="7662" width="22.28515625" style="2" customWidth="1"/>
    <col min="7663" max="7663" width="16.42578125" style="2" bestFit="1" customWidth="1"/>
    <col min="7664" max="7668" width="22.28515625" style="2" customWidth="1"/>
    <col min="7669" max="7669" width="15.85546875" style="2" customWidth="1"/>
    <col min="7670" max="7670" width="13.5703125" style="2" customWidth="1"/>
    <col min="7671" max="7671" width="53.5703125" style="2" bestFit="1" customWidth="1"/>
    <col min="7672" max="7672" width="11.42578125" style="2" bestFit="1" customWidth="1"/>
    <col min="7673" max="7673" width="20.140625" style="2" customWidth="1"/>
    <col min="7674" max="7674" width="52.28515625" style="2" customWidth="1"/>
    <col min="7675" max="7675" width="15.85546875" style="2" bestFit="1" customWidth="1"/>
    <col min="7676" max="7676" width="11.28515625" style="2" customWidth="1"/>
    <col min="7677" max="7677" width="16.7109375" style="2" customWidth="1"/>
    <col min="7678" max="7678" width="12.140625" style="2" customWidth="1"/>
    <col min="7679" max="7679" width="8.140625" style="2" customWidth="1"/>
    <col min="7680" max="7680" width="12.140625" style="2" customWidth="1"/>
    <col min="7681" max="7682" width="10.140625" style="2" bestFit="1" customWidth="1"/>
    <col min="7683" max="7908" width="9.140625" style="2"/>
    <col min="7909" max="7909" width="10.140625" style="2" customWidth="1"/>
    <col min="7910" max="7910" width="24.7109375" style="2" bestFit="1" customWidth="1"/>
    <col min="7911" max="7911" width="15.7109375" style="2" customWidth="1"/>
    <col min="7912" max="7912" width="17.42578125" style="2" customWidth="1"/>
    <col min="7913" max="7913" width="19.7109375" style="2" customWidth="1"/>
    <col min="7914" max="7914" width="10" style="2" customWidth="1"/>
    <col min="7915" max="7915" width="5.42578125" style="2" customWidth="1"/>
    <col min="7916" max="7916" width="9.140625" style="2"/>
    <col min="7917" max="7917" width="20.42578125" style="2" customWidth="1"/>
    <col min="7918" max="7918" width="22.28515625" style="2" customWidth="1"/>
    <col min="7919" max="7919" width="16.42578125" style="2" bestFit="1" customWidth="1"/>
    <col min="7920" max="7924" width="22.28515625" style="2" customWidth="1"/>
    <col min="7925" max="7925" width="15.85546875" style="2" customWidth="1"/>
    <col min="7926" max="7926" width="13.5703125" style="2" customWidth="1"/>
    <col min="7927" max="7927" width="53.5703125" style="2" bestFit="1" customWidth="1"/>
    <col min="7928" max="7928" width="11.42578125" style="2" bestFit="1" customWidth="1"/>
    <col min="7929" max="7929" width="20.140625" style="2" customWidth="1"/>
    <col min="7930" max="7930" width="52.28515625" style="2" customWidth="1"/>
    <col min="7931" max="7931" width="15.85546875" style="2" bestFit="1" customWidth="1"/>
    <col min="7932" max="7932" width="11.28515625" style="2" customWidth="1"/>
    <col min="7933" max="7933" width="16.7109375" style="2" customWidth="1"/>
    <col min="7934" max="7934" width="12.140625" style="2" customWidth="1"/>
    <col min="7935" max="7935" width="8.140625" style="2" customWidth="1"/>
    <col min="7936" max="7936" width="12.140625" style="2" customWidth="1"/>
    <col min="7937" max="7938" width="10.140625" style="2" bestFit="1" customWidth="1"/>
    <col min="7939" max="8164" width="9.140625" style="2"/>
    <col min="8165" max="8165" width="10.140625" style="2" customWidth="1"/>
    <col min="8166" max="8166" width="24.7109375" style="2" bestFit="1" customWidth="1"/>
    <col min="8167" max="8167" width="15.7109375" style="2" customWidth="1"/>
    <col min="8168" max="8168" width="17.42578125" style="2" customWidth="1"/>
    <col min="8169" max="8169" width="19.7109375" style="2" customWidth="1"/>
    <col min="8170" max="8170" width="10" style="2" customWidth="1"/>
    <col min="8171" max="8171" width="5.42578125" style="2" customWidth="1"/>
    <col min="8172" max="8172" width="9.140625" style="2"/>
    <col min="8173" max="8173" width="20.42578125" style="2" customWidth="1"/>
    <col min="8174" max="8174" width="22.28515625" style="2" customWidth="1"/>
    <col min="8175" max="8175" width="16.42578125" style="2" bestFit="1" customWidth="1"/>
    <col min="8176" max="8180" width="22.28515625" style="2" customWidth="1"/>
    <col min="8181" max="8181" width="15.85546875" style="2" customWidth="1"/>
    <col min="8182" max="8182" width="13.5703125" style="2" customWidth="1"/>
    <col min="8183" max="8183" width="53.5703125" style="2" bestFit="1" customWidth="1"/>
    <col min="8184" max="8184" width="11.42578125" style="2" bestFit="1" customWidth="1"/>
    <col min="8185" max="8185" width="20.140625" style="2" customWidth="1"/>
    <col min="8186" max="8186" width="52.28515625" style="2" customWidth="1"/>
    <col min="8187" max="8187" width="15.85546875" style="2" bestFit="1" customWidth="1"/>
    <col min="8188" max="8188" width="11.28515625" style="2" customWidth="1"/>
    <col min="8189" max="8189" width="16.7109375" style="2" customWidth="1"/>
    <col min="8190" max="8190" width="12.140625" style="2" customWidth="1"/>
    <col min="8191" max="8191" width="8.140625" style="2" customWidth="1"/>
    <col min="8192" max="8192" width="12.140625" style="2" customWidth="1"/>
    <col min="8193" max="8194" width="10.140625" style="2" bestFit="1" customWidth="1"/>
    <col min="8195" max="8420" width="9.140625" style="2"/>
    <col min="8421" max="8421" width="10.140625" style="2" customWidth="1"/>
    <col min="8422" max="8422" width="24.7109375" style="2" bestFit="1" customWidth="1"/>
    <col min="8423" max="8423" width="15.7109375" style="2" customWidth="1"/>
    <col min="8424" max="8424" width="17.42578125" style="2" customWidth="1"/>
    <col min="8425" max="8425" width="19.7109375" style="2" customWidth="1"/>
    <col min="8426" max="8426" width="10" style="2" customWidth="1"/>
    <col min="8427" max="8427" width="5.42578125" style="2" customWidth="1"/>
    <col min="8428" max="8428" width="9.140625" style="2"/>
    <col min="8429" max="8429" width="20.42578125" style="2" customWidth="1"/>
    <col min="8430" max="8430" width="22.28515625" style="2" customWidth="1"/>
    <col min="8431" max="8431" width="16.42578125" style="2" bestFit="1" customWidth="1"/>
    <col min="8432" max="8436" width="22.28515625" style="2" customWidth="1"/>
    <col min="8437" max="8437" width="15.85546875" style="2" customWidth="1"/>
    <col min="8438" max="8438" width="13.5703125" style="2" customWidth="1"/>
    <col min="8439" max="8439" width="53.5703125" style="2" bestFit="1" customWidth="1"/>
    <col min="8440" max="8440" width="11.42578125" style="2" bestFit="1" customWidth="1"/>
    <col min="8441" max="8441" width="20.140625" style="2" customWidth="1"/>
    <col min="8442" max="8442" width="52.28515625" style="2" customWidth="1"/>
    <col min="8443" max="8443" width="15.85546875" style="2" bestFit="1" customWidth="1"/>
    <col min="8444" max="8444" width="11.28515625" style="2" customWidth="1"/>
    <col min="8445" max="8445" width="16.7109375" style="2" customWidth="1"/>
    <col min="8446" max="8446" width="12.140625" style="2" customWidth="1"/>
    <col min="8447" max="8447" width="8.140625" style="2" customWidth="1"/>
    <col min="8448" max="8448" width="12.140625" style="2" customWidth="1"/>
    <col min="8449" max="8450" width="10.140625" style="2" bestFit="1" customWidth="1"/>
    <col min="8451" max="8676" width="9.140625" style="2"/>
    <col min="8677" max="8677" width="10.140625" style="2" customWidth="1"/>
    <col min="8678" max="8678" width="24.7109375" style="2" bestFit="1" customWidth="1"/>
    <col min="8679" max="8679" width="15.7109375" style="2" customWidth="1"/>
    <col min="8680" max="8680" width="17.42578125" style="2" customWidth="1"/>
    <col min="8681" max="8681" width="19.7109375" style="2" customWidth="1"/>
    <col min="8682" max="8682" width="10" style="2" customWidth="1"/>
    <col min="8683" max="8683" width="5.42578125" style="2" customWidth="1"/>
    <col min="8684" max="8684" width="9.140625" style="2"/>
    <col min="8685" max="8685" width="20.42578125" style="2" customWidth="1"/>
    <col min="8686" max="8686" width="22.28515625" style="2" customWidth="1"/>
    <col min="8687" max="8687" width="16.42578125" style="2" bestFit="1" customWidth="1"/>
    <col min="8688" max="8692" width="22.28515625" style="2" customWidth="1"/>
    <col min="8693" max="8693" width="15.85546875" style="2" customWidth="1"/>
    <col min="8694" max="8694" width="13.5703125" style="2" customWidth="1"/>
    <col min="8695" max="8695" width="53.5703125" style="2" bestFit="1" customWidth="1"/>
    <col min="8696" max="8696" width="11.42578125" style="2" bestFit="1" customWidth="1"/>
    <col min="8697" max="8697" width="20.140625" style="2" customWidth="1"/>
    <col min="8698" max="8698" width="52.28515625" style="2" customWidth="1"/>
    <col min="8699" max="8699" width="15.85546875" style="2" bestFit="1" customWidth="1"/>
    <col min="8700" max="8700" width="11.28515625" style="2" customWidth="1"/>
    <col min="8701" max="8701" width="16.7109375" style="2" customWidth="1"/>
    <col min="8702" max="8702" width="12.140625" style="2" customWidth="1"/>
    <col min="8703" max="8703" width="8.140625" style="2" customWidth="1"/>
    <col min="8704" max="8704" width="12.140625" style="2" customWidth="1"/>
    <col min="8705" max="8706" width="10.140625" style="2" bestFit="1" customWidth="1"/>
    <col min="8707" max="8932" width="9.140625" style="2"/>
    <col min="8933" max="8933" width="10.140625" style="2" customWidth="1"/>
    <col min="8934" max="8934" width="24.7109375" style="2" bestFit="1" customWidth="1"/>
    <col min="8935" max="8935" width="15.7109375" style="2" customWidth="1"/>
    <col min="8936" max="8936" width="17.42578125" style="2" customWidth="1"/>
    <col min="8937" max="8937" width="19.7109375" style="2" customWidth="1"/>
    <col min="8938" max="8938" width="10" style="2" customWidth="1"/>
    <col min="8939" max="8939" width="5.42578125" style="2" customWidth="1"/>
    <col min="8940" max="8940" width="9.140625" style="2"/>
    <col min="8941" max="8941" width="20.42578125" style="2" customWidth="1"/>
    <col min="8942" max="8942" width="22.28515625" style="2" customWidth="1"/>
    <col min="8943" max="8943" width="16.42578125" style="2" bestFit="1" customWidth="1"/>
    <col min="8944" max="8948" width="22.28515625" style="2" customWidth="1"/>
    <col min="8949" max="8949" width="15.85546875" style="2" customWidth="1"/>
    <col min="8950" max="8950" width="13.5703125" style="2" customWidth="1"/>
    <col min="8951" max="8951" width="53.5703125" style="2" bestFit="1" customWidth="1"/>
    <col min="8952" max="8952" width="11.42578125" style="2" bestFit="1" customWidth="1"/>
    <col min="8953" max="8953" width="20.140625" style="2" customWidth="1"/>
    <col min="8954" max="8954" width="52.28515625" style="2" customWidth="1"/>
    <col min="8955" max="8955" width="15.85546875" style="2" bestFit="1" customWidth="1"/>
    <col min="8956" max="8956" width="11.28515625" style="2" customWidth="1"/>
    <col min="8957" max="8957" width="16.7109375" style="2" customWidth="1"/>
    <col min="8958" max="8958" width="12.140625" style="2" customWidth="1"/>
    <col min="8959" max="8959" width="8.140625" style="2" customWidth="1"/>
    <col min="8960" max="8960" width="12.140625" style="2" customWidth="1"/>
    <col min="8961" max="8962" width="10.140625" style="2" bestFit="1" customWidth="1"/>
    <col min="8963" max="9188" width="9.140625" style="2"/>
    <col min="9189" max="9189" width="10.140625" style="2" customWidth="1"/>
    <col min="9190" max="9190" width="24.7109375" style="2" bestFit="1" customWidth="1"/>
    <col min="9191" max="9191" width="15.7109375" style="2" customWidth="1"/>
    <col min="9192" max="9192" width="17.42578125" style="2" customWidth="1"/>
    <col min="9193" max="9193" width="19.7109375" style="2" customWidth="1"/>
    <col min="9194" max="9194" width="10" style="2" customWidth="1"/>
    <col min="9195" max="9195" width="5.42578125" style="2" customWidth="1"/>
    <col min="9196" max="9196" width="9.140625" style="2"/>
    <col min="9197" max="9197" width="20.42578125" style="2" customWidth="1"/>
    <col min="9198" max="9198" width="22.28515625" style="2" customWidth="1"/>
    <col min="9199" max="9199" width="16.42578125" style="2" bestFit="1" customWidth="1"/>
    <col min="9200" max="9204" width="22.28515625" style="2" customWidth="1"/>
    <col min="9205" max="9205" width="15.85546875" style="2" customWidth="1"/>
    <col min="9206" max="9206" width="13.5703125" style="2" customWidth="1"/>
    <col min="9207" max="9207" width="53.5703125" style="2" bestFit="1" customWidth="1"/>
    <col min="9208" max="9208" width="11.42578125" style="2" bestFit="1" customWidth="1"/>
    <col min="9209" max="9209" width="20.140625" style="2" customWidth="1"/>
    <col min="9210" max="9210" width="52.28515625" style="2" customWidth="1"/>
    <col min="9211" max="9211" width="15.85546875" style="2" bestFit="1" customWidth="1"/>
    <col min="9212" max="9212" width="11.28515625" style="2" customWidth="1"/>
    <col min="9213" max="9213" width="16.7109375" style="2" customWidth="1"/>
    <col min="9214" max="9214" width="12.140625" style="2" customWidth="1"/>
    <col min="9215" max="9215" width="8.140625" style="2" customWidth="1"/>
    <col min="9216" max="9216" width="12.140625" style="2" customWidth="1"/>
    <col min="9217" max="9218" width="10.140625" style="2" bestFit="1" customWidth="1"/>
    <col min="9219" max="9444" width="9.140625" style="2"/>
    <col min="9445" max="9445" width="10.140625" style="2" customWidth="1"/>
    <col min="9446" max="9446" width="24.7109375" style="2" bestFit="1" customWidth="1"/>
    <col min="9447" max="9447" width="15.7109375" style="2" customWidth="1"/>
    <col min="9448" max="9448" width="17.42578125" style="2" customWidth="1"/>
    <col min="9449" max="9449" width="19.7109375" style="2" customWidth="1"/>
    <col min="9450" max="9450" width="10" style="2" customWidth="1"/>
    <col min="9451" max="9451" width="5.42578125" style="2" customWidth="1"/>
    <col min="9452" max="9452" width="9.140625" style="2"/>
    <col min="9453" max="9453" width="20.42578125" style="2" customWidth="1"/>
    <col min="9454" max="9454" width="22.28515625" style="2" customWidth="1"/>
    <col min="9455" max="9455" width="16.42578125" style="2" bestFit="1" customWidth="1"/>
    <col min="9456" max="9460" width="22.28515625" style="2" customWidth="1"/>
    <col min="9461" max="9461" width="15.85546875" style="2" customWidth="1"/>
    <col min="9462" max="9462" width="13.5703125" style="2" customWidth="1"/>
    <col min="9463" max="9463" width="53.5703125" style="2" bestFit="1" customWidth="1"/>
    <col min="9464" max="9464" width="11.42578125" style="2" bestFit="1" customWidth="1"/>
    <col min="9465" max="9465" width="20.140625" style="2" customWidth="1"/>
    <col min="9466" max="9466" width="52.28515625" style="2" customWidth="1"/>
    <col min="9467" max="9467" width="15.85546875" style="2" bestFit="1" customWidth="1"/>
    <col min="9468" max="9468" width="11.28515625" style="2" customWidth="1"/>
    <col min="9469" max="9469" width="16.7109375" style="2" customWidth="1"/>
    <col min="9470" max="9470" width="12.140625" style="2" customWidth="1"/>
    <col min="9471" max="9471" width="8.140625" style="2" customWidth="1"/>
    <col min="9472" max="9472" width="12.140625" style="2" customWidth="1"/>
    <col min="9473" max="9474" width="10.140625" style="2" bestFit="1" customWidth="1"/>
    <col min="9475" max="9700" width="9.140625" style="2"/>
    <col min="9701" max="9701" width="10.140625" style="2" customWidth="1"/>
    <col min="9702" max="9702" width="24.7109375" style="2" bestFit="1" customWidth="1"/>
    <col min="9703" max="9703" width="15.7109375" style="2" customWidth="1"/>
    <col min="9704" max="9704" width="17.42578125" style="2" customWidth="1"/>
    <col min="9705" max="9705" width="19.7109375" style="2" customWidth="1"/>
    <col min="9706" max="9706" width="10" style="2" customWidth="1"/>
    <col min="9707" max="9707" width="5.42578125" style="2" customWidth="1"/>
    <col min="9708" max="9708" width="9.140625" style="2"/>
    <col min="9709" max="9709" width="20.42578125" style="2" customWidth="1"/>
    <col min="9710" max="9710" width="22.28515625" style="2" customWidth="1"/>
    <col min="9711" max="9711" width="16.42578125" style="2" bestFit="1" customWidth="1"/>
    <col min="9712" max="9716" width="22.28515625" style="2" customWidth="1"/>
    <col min="9717" max="9717" width="15.85546875" style="2" customWidth="1"/>
    <col min="9718" max="9718" width="13.5703125" style="2" customWidth="1"/>
    <col min="9719" max="9719" width="53.5703125" style="2" bestFit="1" customWidth="1"/>
    <col min="9720" max="9720" width="11.42578125" style="2" bestFit="1" customWidth="1"/>
    <col min="9721" max="9721" width="20.140625" style="2" customWidth="1"/>
    <col min="9722" max="9722" width="52.28515625" style="2" customWidth="1"/>
    <col min="9723" max="9723" width="15.85546875" style="2" bestFit="1" customWidth="1"/>
    <col min="9724" max="9724" width="11.28515625" style="2" customWidth="1"/>
    <col min="9725" max="9725" width="16.7109375" style="2" customWidth="1"/>
    <col min="9726" max="9726" width="12.140625" style="2" customWidth="1"/>
    <col min="9727" max="9727" width="8.140625" style="2" customWidth="1"/>
    <col min="9728" max="9728" width="12.140625" style="2" customWidth="1"/>
    <col min="9729" max="9730" width="10.140625" style="2" bestFit="1" customWidth="1"/>
    <col min="9731" max="9956" width="9.140625" style="2"/>
    <col min="9957" max="9957" width="10.140625" style="2" customWidth="1"/>
    <col min="9958" max="9958" width="24.7109375" style="2" bestFit="1" customWidth="1"/>
    <col min="9959" max="9959" width="15.7109375" style="2" customWidth="1"/>
    <col min="9960" max="9960" width="17.42578125" style="2" customWidth="1"/>
    <col min="9961" max="9961" width="19.7109375" style="2" customWidth="1"/>
    <col min="9962" max="9962" width="10" style="2" customWidth="1"/>
    <col min="9963" max="9963" width="5.42578125" style="2" customWidth="1"/>
    <col min="9964" max="9964" width="9.140625" style="2"/>
    <col min="9965" max="9965" width="20.42578125" style="2" customWidth="1"/>
    <col min="9966" max="9966" width="22.28515625" style="2" customWidth="1"/>
    <col min="9967" max="9967" width="16.42578125" style="2" bestFit="1" customWidth="1"/>
    <col min="9968" max="9972" width="22.28515625" style="2" customWidth="1"/>
    <col min="9973" max="9973" width="15.85546875" style="2" customWidth="1"/>
    <col min="9974" max="9974" width="13.5703125" style="2" customWidth="1"/>
    <col min="9975" max="9975" width="53.5703125" style="2" bestFit="1" customWidth="1"/>
    <col min="9976" max="9976" width="11.42578125" style="2" bestFit="1" customWidth="1"/>
    <col min="9977" max="9977" width="20.140625" style="2" customWidth="1"/>
    <col min="9978" max="9978" width="52.28515625" style="2" customWidth="1"/>
    <col min="9979" max="9979" width="15.85546875" style="2" bestFit="1" customWidth="1"/>
    <col min="9980" max="9980" width="11.28515625" style="2" customWidth="1"/>
    <col min="9981" max="9981" width="16.7109375" style="2" customWidth="1"/>
    <col min="9982" max="9982" width="12.140625" style="2" customWidth="1"/>
    <col min="9983" max="9983" width="8.140625" style="2" customWidth="1"/>
    <col min="9984" max="9984" width="12.140625" style="2" customWidth="1"/>
    <col min="9985" max="9986" width="10.140625" style="2" bestFit="1" customWidth="1"/>
    <col min="9987" max="10212" width="9.140625" style="2"/>
    <col min="10213" max="10213" width="10.140625" style="2" customWidth="1"/>
    <col min="10214" max="10214" width="24.7109375" style="2" bestFit="1" customWidth="1"/>
    <col min="10215" max="10215" width="15.7109375" style="2" customWidth="1"/>
    <col min="10216" max="10216" width="17.42578125" style="2" customWidth="1"/>
    <col min="10217" max="10217" width="19.7109375" style="2" customWidth="1"/>
    <col min="10218" max="10218" width="10" style="2" customWidth="1"/>
    <col min="10219" max="10219" width="5.42578125" style="2" customWidth="1"/>
    <col min="10220" max="10220" width="9.140625" style="2"/>
    <col min="10221" max="10221" width="20.42578125" style="2" customWidth="1"/>
    <col min="10222" max="10222" width="22.28515625" style="2" customWidth="1"/>
    <col min="10223" max="10223" width="16.42578125" style="2" bestFit="1" customWidth="1"/>
    <col min="10224" max="10228" width="22.28515625" style="2" customWidth="1"/>
    <col min="10229" max="10229" width="15.85546875" style="2" customWidth="1"/>
    <col min="10230" max="10230" width="13.5703125" style="2" customWidth="1"/>
    <col min="10231" max="10231" width="53.5703125" style="2" bestFit="1" customWidth="1"/>
    <col min="10232" max="10232" width="11.42578125" style="2" bestFit="1" customWidth="1"/>
    <col min="10233" max="10233" width="20.140625" style="2" customWidth="1"/>
    <col min="10234" max="10234" width="52.28515625" style="2" customWidth="1"/>
    <col min="10235" max="10235" width="15.85546875" style="2" bestFit="1" customWidth="1"/>
    <col min="10236" max="10236" width="11.28515625" style="2" customWidth="1"/>
    <col min="10237" max="10237" width="16.7109375" style="2" customWidth="1"/>
    <col min="10238" max="10238" width="12.140625" style="2" customWidth="1"/>
    <col min="10239" max="10239" width="8.140625" style="2" customWidth="1"/>
    <col min="10240" max="10240" width="12.140625" style="2" customWidth="1"/>
    <col min="10241" max="10242" width="10.140625" style="2" bestFit="1" customWidth="1"/>
    <col min="10243" max="10468" width="9.140625" style="2"/>
    <col min="10469" max="10469" width="10.140625" style="2" customWidth="1"/>
    <col min="10470" max="10470" width="24.7109375" style="2" bestFit="1" customWidth="1"/>
    <col min="10471" max="10471" width="15.7109375" style="2" customWidth="1"/>
    <col min="10472" max="10472" width="17.42578125" style="2" customWidth="1"/>
    <col min="10473" max="10473" width="19.7109375" style="2" customWidth="1"/>
    <col min="10474" max="10474" width="10" style="2" customWidth="1"/>
    <col min="10475" max="10475" width="5.42578125" style="2" customWidth="1"/>
    <col min="10476" max="10476" width="9.140625" style="2"/>
    <col min="10477" max="10477" width="20.42578125" style="2" customWidth="1"/>
    <col min="10478" max="10478" width="22.28515625" style="2" customWidth="1"/>
    <col min="10479" max="10479" width="16.42578125" style="2" bestFit="1" customWidth="1"/>
    <col min="10480" max="10484" width="22.28515625" style="2" customWidth="1"/>
    <col min="10485" max="10485" width="15.85546875" style="2" customWidth="1"/>
    <col min="10486" max="10486" width="13.5703125" style="2" customWidth="1"/>
    <col min="10487" max="10487" width="53.5703125" style="2" bestFit="1" customWidth="1"/>
    <col min="10488" max="10488" width="11.42578125" style="2" bestFit="1" customWidth="1"/>
    <col min="10489" max="10489" width="20.140625" style="2" customWidth="1"/>
    <col min="10490" max="10490" width="52.28515625" style="2" customWidth="1"/>
    <col min="10491" max="10491" width="15.85546875" style="2" bestFit="1" customWidth="1"/>
    <col min="10492" max="10492" width="11.28515625" style="2" customWidth="1"/>
    <col min="10493" max="10493" width="16.7109375" style="2" customWidth="1"/>
    <col min="10494" max="10494" width="12.140625" style="2" customWidth="1"/>
    <col min="10495" max="10495" width="8.140625" style="2" customWidth="1"/>
    <col min="10496" max="10496" width="12.140625" style="2" customWidth="1"/>
    <col min="10497" max="10498" width="10.140625" style="2" bestFit="1" customWidth="1"/>
    <col min="10499" max="10724" width="9.140625" style="2"/>
    <col min="10725" max="10725" width="10.140625" style="2" customWidth="1"/>
    <col min="10726" max="10726" width="24.7109375" style="2" bestFit="1" customWidth="1"/>
    <col min="10727" max="10727" width="15.7109375" style="2" customWidth="1"/>
    <col min="10728" max="10728" width="17.42578125" style="2" customWidth="1"/>
    <col min="10729" max="10729" width="19.7109375" style="2" customWidth="1"/>
    <col min="10730" max="10730" width="10" style="2" customWidth="1"/>
    <col min="10731" max="10731" width="5.42578125" style="2" customWidth="1"/>
    <col min="10732" max="10732" width="9.140625" style="2"/>
    <col min="10733" max="10733" width="20.42578125" style="2" customWidth="1"/>
    <col min="10734" max="10734" width="22.28515625" style="2" customWidth="1"/>
    <col min="10735" max="10735" width="16.42578125" style="2" bestFit="1" customWidth="1"/>
    <col min="10736" max="10740" width="22.28515625" style="2" customWidth="1"/>
    <col min="10741" max="10741" width="15.85546875" style="2" customWidth="1"/>
    <col min="10742" max="10742" width="13.5703125" style="2" customWidth="1"/>
    <col min="10743" max="10743" width="53.5703125" style="2" bestFit="1" customWidth="1"/>
    <col min="10744" max="10744" width="11.42578125" style="2" bestFit="1" customWidth="1"/>
    <col min="10745" max="10745" width="20.140625" style="2" customWidth="1"/>
    <col min="10746" max="10746" width="52.28515625" style="2" customWidth="1"/>
    <col min="10747" max="10747" width="15.85546875" style="2" bestFit="1" customWidth="1"/>
    <col min="10748" max="10748" width="11.28515625" style="2" customWidth="1"/>
    <col min="10749" max="10749" width="16.7109375" style="2" customWidth="1"/>
    <col min="10750" max="10750" width="12.140625" style="2" customWidth="1"/>
    <col min="10751" max="10751" width="8.140625" style="2" customWidth="1"/>
    <col min="10752" max="10752" width="12.140625" style="2" customWidth="1"/>
    <col min="10753" max="10754" width="10.140625" style="2" bestFit="1" customWidth="1"/>
    <col min="10755" max="10980" width="9.140625" style="2"/>
    <col min="10981" max="10981" width="10.140625" style="2" customWidth="1"/>
    <col min="10982" max="10982" width="24.7109375" style="2" bestFit="1" customWidth="1"/>
    <col min="10983" max="10983" width="15.7109375" style="2" customWidth="1"/>
    <col min="10984" max="10984" width="17.42578125" style="2" customWidth="1"/>
    <col min="10985" max="10985" width="19.7109375" style="2" customWidth="1"/>
    <col min="10986" max="10986" width="10" style="2" customWidth="1"/>
    <col min="10987" max="10987" width="5.42578125" style="2" customWidth="1"/>
    <col min="10988" max="10988" width="9.140625" style="2"/>
    <col min="10989" max="10989" width="20.42578125" style="2" customWidth="1"/>
    <col min="10990" max="10990" width="22.28515625" style="2" customWidth="1"/>
    <col min="10991" max="10991" width="16.42578125" style="2" bestFit="1" customWidth="1"/>
    <col min="10992" max="10996" width="22.28515625" style="2" customWidth="1"/>
    <col min="10997" max="10997" width="15.85546875" style="2" customWidth="1"/>
    <col min="10998" max="10998" width="13.5703125" style="2" customWidth="1"/>
    <col min="10999" max="10999" width="53.5703125" style="2" bestFit="1" customWidth="1"/>
    <col min="11000" max="11000" width="11.42578125" style="2" bestFit="1" customWidth="1"/>
    <col min="11001" max="11001" width="20.140625" style="2" customWidth="1"/>
    <col min="11002" max="11002" width="52.28515625" style="2" customWidth="1"/>
    <col min="11003" max="11003" width="15.85546875" style="2" bestFit="1" customWidth="1"/>
    <col min="11004" max="11004" width="11.28515625" style="2" customWidth="1"/>
    <col min="11005" max="11005" width="16.7109375" style="2" customWidth="1"/>
    <col min="11006" max="11006" width="12.140625" style="2" customWidth="1"/>
    <col min="11007" max="11007" width="8.140625" style="2" customWidth="1"/>
    <col min="11008" max="11008" width="12.140625" style="2" customWidth="1"/>
    <col min="11009" max="11010" width="10.140625" style="2" bestFit="1" customWidth="1"/>
    <col min="11011" max="11236" width="9.140625" style="2"/>
    <col min="11237" max="11237" width="10.140625" style="2" customWidth="1"/>
    <col min="11238" max="11238" width="24.7109375" style="2" bestFit="1" customWidth="1"/>
    <col min="11239" max="11239" width="15.7109375" style="2" customWidth="1"/>
    <col min="11240" max="11240" width="17.42578125" style="2" customWidth="1"/>
    <col min="11241" max="11241" width="19.7109375" style="2" customWidth="1"/>
    <col min="11242" max="11242" width="10" style="2" customWidth="1"/>
    <col min="11243" max="11243" width="5.42578125" style="2" customWidth="1"/>
    <col min="11244" max="11244" width="9.140625" style="2"/>
    <col min="11245" max="11245" width="20.42578125" style="2" customWidth="1"/>
    <col min="11246" max="11246" width="22.28515625" style="2" customWidth="1"/>
    <col min="11247" max="11247" width="16.42578125" style="2" bestFit="1" customWidth="1"/>
    <col min="11248" max="11252" width="22.28515625" style="2" customWidth="1"/>
    <col min="11253" max="11253" width="15.85546875" style="2" customWidth="1"/>
    <col min="11254" max="11254" width="13.5703125" style="2" customWidth="1"/>
    <col min="11255" max="11255" width="53.5703125" style="2" bestFit="1" customWidth="1"/>
    <col min="11256" max="11256" width="11.42578125" style="2" bestFit="1" customWidth="1"/>
    <col min="11257" max="11257" width="20.140625" style="2" customWidth="1"/>
    <col min="11258" max="11258" width="52.28515625" style="2" customWidth="1"/>
    <col min="11259" max="11259" width="15.85546875" style="2" bestFit="1" customWidth="1"/>
    <col min="11260" max="11260" width="11.28515625" style="2" customWidth="1"/>
    <col min="11261" max="11261" width="16.7109375" style="2" customWidth="1"/>
    <col min="11262" max="11262" width="12.140625" style="2" customWidth="1"/>
    <col min="11263" max="11263" width="8.140625" style="2" customWidth="1"/>
    <col min="11264" max="11264" width="12.140625" style="2" customWidth="1"/>
    <col min="11265" max="11266" width="10.140625" style="2" bestFit="1" customWidth="1"/>
    <col min="11267" max="11492" width="9.140625" style="2"/>
    <col min="11493" max="11493" width="10.140625" style="2" customWidth="1"/>
    <col min="11494" max="11494" width="24.7109375" style="2" bestFit="1" customWidth="1"/>
    <col min="11495" max="11495" width="15.7109375" style="2" customWidth="1"/>
    <col min="11496" max="11496" width="17.42578125" style="2" customWidth="1"/>
    <col min="11497" max="11497" width="19.7109375" style="2" customWidth="1"/>
    <col min="11498" max="11498" width="10" style="2" customWidth="1"/>
    <col min="11499" max="11499" width="5.42578125" style="2" customWidth="1"/>
    <col min="11500" max="11500" width="9.140625" style="2"/>
    <col min="11501" max="11501" width="20.42578125" style="2" customWidth="1"/>
    <col min="11502" max="11502" width="22.28515625" style="2" customWidth="1"/>
    <col min="11503" max="11503" width="16.42578125" style="2" bestFit="1" customWidth="1"/>
    <col min="11504" max="11508" width="22.28515625" style="2" customWidth="1"/>
    <col min="11509" max="11509" width="15.85546875" style="2" customWidth="1"/>
    <col min="11510" max="11510" width="13.5703125" style="2" customWidth="1"/>
    <col min="11511" max="11511" width="53.5703125" style="2" bestFit="1" customWidth="1"/>
    <col min="11512" max="11512" width="11.42578125" style="2" bestFit="1" customWidth="1"/>
    <col min="11513" max="11513" width="20.140625" style="2" customWidth="1"/>
    <col min="11514" max="11514" width="52.28515625" style="2" customWidth="1"/>
    <col min="11515" max="11515" width="15.85546875" style="2" bestFit="1" customWidth="1"/>
    <col min="11516" max="11516" width="11.28515625" style="2" customWidth="1"/>
    <col min="11517" max="11517" width="16.7109375" style="2" customWidth="1"/>
    <col min="11518" max="11518" width="12.140625" style="2" customWidth="1"/>
    <col min="11519" max="11519" width="8.140625" style="2" customWidth="1"/>
    <col min="11520" max="11520" width="12.140625" style="2" customWidth="1"/>
    <col min="11521" max="11522" width="10.140625" style="2" bestFit="1" customWidth="1"/>
    <col min="11523" max="11748" width="9.140625" style="2"/>
    <col min="11749" max="11749" width="10.140625" style="2" customWidth="1"/>
    <col min="11750" max="11750" width="24.7109375" style="2" bestFit="1" customWidth="1"/>
    <col min="11751" max="11751" width="15.7109375" style="2" customWidth="1"/>
    <col min="11752" max="11752" width="17.42578125" style="2" customWidth="1"/>
    <col min="11753" max="11753" width="19.7109375" style="2" customWidth="1"/>
    <col min="11754" max="11754" width="10" style="2" customWidth="1"/>
    <col min="11755" max="11755" width="5.42578125" style="2" customWidth="1"/>
    <col min="11756" max="11756" width="9.140625" style="2"/>
    <col min="11757" max="11757" width="20.42578125" style="2" customWidth="1"/>
    <col min="11758" max="11758" width="22.28515625" style="2" customWidth="1"/>
    <col min="11759" max="11759" width="16.42578125" style="2" bestFit="1" customWidth="1"/>
    <col min="11760" max="11764" width="22.28515625" style="2" customWidth="1"/>
    <col min="11765" max="11765" width="15.85546875" style="2" customWidth="1"/>
    <col min="11766" max="11766" width="13.5703125" style="2" customWidth="1"/>
    <col min="11767" max="11767" width="53.5703125" style="2" bestFit="1" customWidth="1"/>
    <col min="11768" max="11768" width="11.42578125" style="2" bestFit="1" customWidth="1"/>
    <col min="11769" max="11769" width="20.140625" style="2" customWidth="1"/>
    <col min="11770" max="11770" width="52.28515625" style="2" customWidth="1"/>
    <col min="11771" max="11771" width="15.85546875" style="2" bestFit="1" customWidth="1"/>
    <col min="11772" max="11772" width="11.28515625" style="2" customWidth="1"/>
    <col min="11773" max="11773" width="16.7109375" style="2" customWidth="1"/>
    <col min="11774" max="11774" width="12.140625" style="2" customWidth="1"/>
    <col min="11775" max="11775" width="8.140625" style="2" customWidth="1"/>
    <col min="11776" max="11776" width="12.140625" style="2" customWidth="1"/>
    <col min="11777" max="11778" width="10.140625" style="2" bestFit="1" customWidth="1"/>
    <col min="11779" max="12004" width="9.140625" style="2"/>
    <col min="12005" max="12005" width="10.140625" style="2" customWidth="1"/>
    <col min="12006" max="12006" width="24.7109375" style="2" bestFit="1" customWidth="1"/>
    <col min="12007" max="12007" width="15.7109375" style="2" customWidth="1"/>
    <col min="12008" max="12008" width="17.42578125" style="2" customWidth="1"/>
    <col min="12009" max="12009" width="19.7109375" style="2" customWidth="1"/>
    <col min="12010" max="12010" width="10" style="2" customWidth="1"/>
    <col min="12011" max="12011" width="5.42578125" style="2" customWidth="1"/>
    <col min="12012" max="12012" width="9.140625" style="2"/>
    <col min="12013" max="12013" width="20.42578125" style="2" customWidth="1"/>
    <col min="12014" max="12014" width="22.28515625" style="2" customWidth="1"/>
    <col min="12015" max="12015" width="16.42578125" style="2" bestFit="1" customWidth="1"/>
    <col min="12016" max="12020" width="22.28515625" style="2" customWidth="1"/>
    <col min="12021" max="12021" width="15.85546875" style="2" customWidth="1"/>
    <col min="12022" max="12022" width="13.5703125" style="2" customWidth="1"/>
    <col min="12023" max="12023" width="53.5703125" style="2" bestFit="1" customWidth="1"/>
    <col min="12024" max="12024" width="11.42578125" style="2" bestFit="1" customWidth="1"/>
    <col min="12025" max="12025" width="20.140625" style="2" customWidth="1"/>
    <col min="12026" max="12026" width="52.28515625" style="2" customWidth="1"/>
    <col min="12027" max="12027" width="15.85546875" style="2" bestFit="1" customWidth="1"/>
    <col min="12028" max="12028" width="11.28515625" style="2" customWidth="1"/>
    <col min="12029" max="12029" width="16.7109375" style="2" customWidth="1"/>
    <col min="12030" max="12030" width="12.140625" style="2" customWidth="1"/>
    <col min="12031" max="12031" width="8.140625" style="2" customWidth="1"/>
    <col min="12032" max="12032" width="12.140625" style="2" customWidth="1"/>
    <col min="12033" max="12034" width="10.140625" style="2" bestFit="1" customWidth="1"/>
    <col min="12035" max="12260" width="9.140625" style="2"/>
    <col min="12261" max="12261" width="10.140625" style="2" customWidth="1"/>
    <col min="12262" max="12262" width="24.7109375" style="2" bestFit="1" customWidth="1"/>
    <col min="12263" max="12263" width="15.7109375" style="2" customWidth="1"/>
    <col min="12264" max="12264" width="17.42578125" style="2" customWidth="1"/>
    <col min="12265" max="12265" width="19.7109375" style="2" customWidth="1"/>
    <col min="12266" max="12266" width="10" style="2" customWidth="1"/>
    <col min="12267" max="12267" width="5.42578125" style="2" customWidth="1"/>
    <col min="12268" max="12268" width="9.140625" style="2"/>
    <col min="12269" max="12269" width="20.42578125" style="2" customWidth="1"/>
    <col min="12270" max="12270" width="22.28515625" style="2" customWidth="1"/>
    <col min="12271" max="12271" width="16.42578125" style="2" bestFit="1" customWidth="1"/>
    <col min="12272" max="12276" width="22.28515625" style="2" customWidth="1"/>
    <col min="12277" max="12277" width="15.85546875" style="2" customWidth="1"/>
    <col min="12278" max="12278" width="13.5703125" style="2" customWidth="1"/>
    <col min="12279" max="12279" width="53.5703125" style="2" bestFit="1" customWidth="1"/>
    <col min="12280" max="12280" width="11.42578125" style="2" bestFit="1" customWidth="1"/>
    <col min="12281" max="12281" width="20.140625" style="2" customWidth="1"/>
    <col min="12282" max="12282" width="52.28515625" style="2" customWidth="1"/>
    <col min="12283" max="12283" width="15.85546875" style="2" bestFit="1" customWidth="1"/>
    <col min="12284" max="12284" width="11.28515625" style="2" customWidth="1"/>
    <col min="12285" max="12285" width="16.7109375" style="2" customWidth="1"/>
    <col min="12286" max="12286" width="12.140625" style="2" customWidth="1"/>
    <col min="12287" max="12287" width="8.140625" style="2" customWidth="1"/>
    <col min="12288" max="12288" width="12.140625" style="2" customWidth="1"/>
    <col min="12289" max="12290" width="10.140625" style="2" bestFit="1" customWidth="1"/>
    <col min="12291" max="12516" width="9.140625" style="2"/>
    <col min="12517" max="12517" width="10.140625" style="2" customWidth="1"/>
    <col min="12518" max="12518" width="24.7109375" style="2" bestFit="1" customWidth="1"/>
    <col min="12519" max="12519" width="15.7109375" style="2" customWidth="1"/>
    <col min="12520" max="12520" width="17.42578125" style="2" customWidth="1"/>
    <col min="12521" max="12521" width="19.7109375" style="2" customWidth="1"/>
    <col min="12522" max="12522" width="10" style="2" customWidth="1"/>
    <col min="12523" max="12523" width="5.42578125" style="2" customWidth="1"/>
    <col min="12524" max="12524" width="9.140625" style="2"/>
    <col min="12525" max="12525" width="20.42578125" style="2" customWidth="1"/>
    <col min="12526" max="12526" width="22.28515625" style="2" customWidth="1"/>
    <col min="12527" max="12527" width="16.42578125" style="2" bestFit="1" customWidth="1"/>
    <col min="12528" max="12532" width="22.28515625" style="2" customWidth="1"/>
    <col min="12533" max="12533" width="15.85546875" style="2" customWidth="1"/>
    <col min="12534" max="12534" width="13.5703125" style="2" customWidth="1"/>
    <col min="12535" max="12535" width="53.5703125" style="2" bestFit="1" customWidth="1"/>
    <col min="12536" max="12536" width="11.42578125" style="2" bestFit="1" customWidth="1"/>
    <col min="12537" max="12537" width="20.140625" style="2" customWidth="1"/>
    <col min="12538" max="12538" width="52.28515625" style="2" customWidth="1"/>
    <col min="12539" max="12539" width="15.85546875" style="2" bestFit="1" customWidth="1"/>
    <col min="12540" max="12540" width="11.28515625" style="2" customWidth="1"/>
    <col min="12541" max="12541" width="16.7109375" style="2" customWidth="1"/>
    <col min="12542" max="12542" width="12.140625" style="2" customWidth="1"/>
    <col min="12543" max="12543" width="8.140625" style="2" customWidth="1"/>
    <col min="12544" max="12544" width="12.140625" style="2" customWidth="1"/>
    <col min="12545" max="12546" width="10.140625" style="2" bestFit="1" customWidth="1"/>
    <col min="12547" max="12772" width="9.140625" style="2"/>
    <col min="12773" max="12773" width="10.140625" style="2" customWidth="1"/>
    <col min="12774" max="12774" width="24.7109375" style="2" bestFit="1" customWidth="1"/>
    <col min="12775" max="12775" width="15.7109375" style="2" customWidth="1"/>
    <col min="12776" max="12776" width="17.42578125" style="2" customWidth="1"/>
    <col min="12777" max="12777" width="19.7109375" style="2" customWidth="1"/>
    <col min="12778" max="12778" width="10" style="2" customWidth="1"/>
    <col min="12779" max="12779" width="5.42578125" style="2" customWidth="1"/>
    <col min="12780" max="12780" width="9.140625" style="2"/>
    <col min="12781" max="12781" width="20.42578125" style="2" customWidth="1"/>
    <col min="12782" max="12782" width="22.28515625" style="2" customWidth="1"/>
    <col min="12783" max="12783" width="16.42578125" style="2" bestFit="1" customWidth="1"/>
    <col min="12784" max="12788" width="22.28515625" style="2" customWidth="1"/>
    <col min="12789" max="12789" width="15.85546875" style="2" customWidth="1"/>
    <col min="12790" max="12790" width="13.5703125" style="2" customWidth="1"/>
    <col min="12791" max="12791" width="53.5703125" style="2" bestFit="1" customWidth="1"/>
    <col min="12792" max="12792" width="11.42578125" style="2" bestFit="1" customWidth="1"/>
    <col min="12793" max="12793" width="20.140625" style="2" customWidth="1"/>
    <col min="12794" max="12794" width="52.28515625" style="2" customWidth="1"/>
    <col min="12795" max="12795" width="15.85546875" style="2" bestFit="1" customWidth="1"/>
    <col min="12796" max="12796" width="11.28515625" style="2" customWidth="1"/>
    <col min="12797" max="12797" width="16.7109375" style="2" customWidth="1"/>
    <col min="12798" max="12798" width="12.140625" style="2" customWidth="1"/>
    <col min="12799" max="12799" width="8.140625" style="2" customWidth="1"/>
    <col min="12800" max="12800" width="12.140625" style="2" customWidth="1"/>
    <col min="12801" max="12802" width="10.140625" style="2" bestFit="1" customWidth="1"/>
    <col min="12803" max="13028" width="9.140625" style="2"/>
    <col min="13029" max="13029" width="10.140625" style="2" customWidth="1"/>
    <col min="13030" max="13030" width="24.7109375" style="2" bestFit="1" customWidth="1"/>
    <col min="13031" max="13031" width="15.7109375" style="2" customWidth="1"/>
    <col min="13032" max="13032" width="17.42578125" style="2" customWidth="1"/>
    <col min="13033" max="13033" width="19.7109375" style="2" customWidth="1"/>
    <col min="13034" max="13034" width="10" style="2" customWidth="1"/>
    <col min="13035" max="13035" width="5.42578125" style="2" customWidth="1"/>
    <col min="13036" max="13036" width="9.140625" style="2"/>
    <col min="13037" max="13037" width="20.42578125" style="2" customWidth="1"/>
    <col min="13038" max="13038" width="22.28515625" style="2" customWidth="1"/>
    <col min="13039" max="13039" width="16.42578125" style="2" bestFit="1" customWidth="1"/>
    <col min="13040" max="13044" width="22.28515625" style="2" customWidth="1"/>
    <col min="13045" max="13045" width="15.85546875" style="2" customWidth="1"/>
    <col min="13046" max="13046" width="13.5703125" style="2" customWidth="1"/>
    <col min="13047" max="13047" width="53.5703125" style="2" bestFit="1" customWidth="1"/>
    <col min="13048" max="13048" width="11.42578125" style="2" bestFit="1" customWidth="1"/>
    <col min="13049" max="13049" width="20.140625" style="2" customWidth="1"/>
    <col min="13050" max="13050" width="52.28515625" style="2" customWidth="1"/>
    <col min="13051" max="13051" width="15.85546875" style="2" bestFit="1" customWidth="1"/>
    <col min="13052" max="13052" width="11.28515625" style="2" customWidth="1"/>
    <col min="13053" max="13053" width="16.7109375" style="2" customWidth="1"/>
    <col min="13054" max="13054" width="12.140625" style="2" customWidth="1"/>
    <col min="13055" max="13055" width="8.140625" style="2" customWidth="1"/>
    <col min="13056" max="13056" width="12.140625" style="2" customWidth="1"/>
    <col min="13057" max="13058" width="10.140625" style="2" bestFit="1" customWidth="1"/>
    <col min="13059" max="13284" width="9.140625" style="2"/>
    <col min="13285" max="13285" width="10.140625" style="2" customWidth="1"/>
    <col min="13286" max="13286" width="24.7109375" style="2" bestFit="1" customWidth="1"/>
    <col min="13287" max="13287" width="15.7109375" style="2" customWidth="1"/>
    <col min="13288" max="13288" width="17.42578125" style="2" customWidth="1"/>
    <col min="13289" max="13289" width="19.7109375" style="2" customWidth="1"/>
    <col min="13290" max="13290" width="10" style="2" customWidth="1"/>
    <col min="13291" max="13291" width="5.42578125" style="2" customWidth="1"/>
    <col min="13292" max="13292" width="9.140625" style="2"/>
    <col min="13293" max="13293" width="20.42578125" style="2" customWidth="1"/>
    <col min="13294" max="13294" width="22.28515625" style="2" customWidth="1"/>
    <col min="13295" max="13295" width="16.42578125" style="2" bestFit="1" customWidth="1"/>
    <col min="13296" max="13300" width="22.28515625" style="2" customWidth="1"/>
    <col min="13301" max="13301" width="15.85546875" style="2" customWidth="1"/>
    <col min="13302" max="13302" width="13.5703125" style="2" customWidth="1"/>
    <col min="13303" max="13303" width="53.5703125" style="2" bestFit="1" customWidth="1"/>
    <col min="13304" max="13304" width="11.42578125" style="2" bestFit="1" customWidth="1"/>
    <col min="13305" max="13305" width="20.140625" style="2" customWidth="1"/>
    <col min="13306" max="13306" width="52.28515625" style="2" customWidth="1"/>
    <col min="13307" max="13307" width="15.85546875" style="2" bestFit="1" customWidth="1"/>
    <col min="13308" max="13308" width="11.28515625" style="2" customWidth="1"/>
    <col min="13309" max="13309" width="16.7109375" style="2" customWidth="1"/>
    <col min="13310" max="13310" width="12.140625" style="2" customWidth="1"/>
    <col min="13311" max="13311" width="8.140625" style="2" customWidth="1"/>
    <col min="13312" max="13312" width="12.140625" style="2" customWidth="1"/>
    <col min="13313" max="13314" width="10.140625" style="2" bestFit="1" customWidth="1"/>
    <col min="13315" max="13540" width="9.140625" style="2"/>
    <col min="13541" max="13541" width="10.140625" style="2" customWidth="1"/>
    <col min="13542" max="13542" width="24.7109375" style="2" bestFit="1" customWidth="1"/>
    <col min="13543" max="13543" width="15.7109375" style="2" customWidth="1"/>
    <col min="13544" max="13544" width="17.42578125" style="2" customWidth="1"/>
    <col min="13545" max="13545" width="19.7109375" style="2" customWidth="1"/>
    <col min="13546" max="13546" width="10" style="2" customWidth="1"/>
    <col min="13547" max="13547" width="5.42578125" style="2" customWidth="1"/>
    <col min="13548" max="13548" width="9.140625" style="2"/>
    <col min="13549" max="13549" width="20.42578125" style="2" customWidth="1"/>
    <col min="13550" max="13550" width="22.28515625" style="2" customWidth="1"/>
    <col min="13551" max="13551" width="16.42578125" style="2" bestFit="1" customWidth="1"/>
    <col min="13552" max="13556" width="22.28515625" style="2" customWidth="1"/>
    <col min="13557" max="13557" width="15.85546875" style="2" customWidth="1"/>
    <col min="13558" max="13558" width="13.5703125" style="2" customWidth="1"/>
    <col min="13559" max="13559" width="53.5703125" style="2" bestFit="1" customWidth="1"/>
    <col min="13560" max="13560" width="11.42578125" style="2" bestFit="1" customWidth="1"/>
    <col min="13561" max="13561" width="20.140625" style="2" customWidth="1"/>
    <col min="13562" max="13562" width="52.28515625" style="2" customWidth="1"/>
    <col min="13563" max="13563" width="15.85546875" style="2" bestFit="1" customWidth="1"/>
    <col min="13564" max="13564" width="11.28515625" style="2" customWidth="1"/>
    <col min="13565" max="13565" width="16.7109375" style="2" customWidth="1"/>
    <col min="13566" max="13566" width="12.140625" style="2" customWidth="1"/>
    <col min="13567" max="13567" width="8.140625" style="2" customWidth="1"/>
    <col min="13568" max="13568" width="12.140625" style="2" customWidth="1"/>
    <col min="13569" max="13570" width="10.140625" style="2" bestFit="1" customWidth="1"/>
    <col min="13571" max="13796" width="9.140625" style="2"/>
    <col min="13797" max="13797" width="10.140625" style="2" customWidth="1"/>
    <col min="13798" max="13798" width="24.7109375" style="2" bestFit="1" customWidth="1"/>
    <col min="13799" max="13799" width="15.7109375" style="2" customWidth="1"/>
    <col min="13800" max="13800" width="17.42578125" style="2" customWidth="1"/>
    <col min="13801" max="13801" width="19.7109375" style="2" customWidth="1"/>
    <col min="13802" max="13802" width="10" style="2" customWidth="1"/>
    <col min="13803" max="13803" width="5.42578125" style="2" customWidth="1"/>
    <col min="13804" max="13804" width="9.140625" style="2"/>
    <col min="13805" max="13805" width="20.42578125" style="2" customWidth="1"/>
    <col min="13806" max="13806" width="22.28515625" style="2" customWidth="1"/>
    <col min="13807" max="13807" width="16.42578125" style="2" bestFit="1" customWidth="1"/>
    <col min="13808" max="13812" width="22.28515625" style="2" customWidth="1"/>
    <col min="13813" max="13813" width="15.85546875" style="2" customWidth="1"/>
    <col min="13814" max="13814" width="13.5703125" style="2" customWidth="1"/>
    <col min="13815" max="13815" width="53.5703125" style="2" bestFit="1" customWidth="1"/>
    <col min="13816" max="13816" width="11.42578125" style="2" bestFit="1" customWidth="1"/>
    <col min="13817" max="13817" width="20.140625" style="2" customWidth="1"/>
    <col min="13818" max="13818" width="52.28515625" style="2" customWidth="1"/>
    <col min="13819" max="13819" width="15.85546875" style="2" bestFit="1" customWidth="1"/>
    <col min="13820" max="13820" width="11.28515625" style="2" customWidth="1"/>
    <col min="13821" max="13821" width="16.7109375" style="2" customWidth="1"/>
    <col min="13822" max="13822" width="12.140625" style="2" customWidth="1"/>
    <col min="13823" max="13823" width="8.140625" style="2" customWidth="1"/>
    <col min="13824" max="13824" width="12.140625" style="2" customWidth="1"/>
    <col min="13825" max="13826" width="10.140625" style="2" bestFit="1" customWidth="1"/>
    <col min="13827" max="14052" width="9.140625" style="2"/>
    <col min="14053" max="14053" width="10.140625" style="2" customWidth="1"/>
    <col min="14054" max="14054" width="24.7109375" style="2" bestFit="1" customWidth="1"/>
    <col min="14055" max="14055" width="15.7109375" style="2" customWidth="1"/>
    <col min="14056" max="14056" width="17.42578125" style="2" customWidth="1"/>
    <col min="14057" max="14057" width="19.7109375" style="2" customWidth="1"/>
    <col min="14058" max="14058" width="10" style="2" customWidth="1"/>
    <col min="14059" max="14059" width="5.42578125" style="2" customWidth="1"/>
    <col min="14060" max="14060" width="9.140625" style="2"/>
    <col min="14061" max="14061" width="20.42578125" style="2" customWidth="1"/>
    <col min="14062" max="14062" width="22.28515625" style="2" customWidth="1"/>
    <col min="14063" max="14063" width="16.42578125" style="2" bestFit="1" customWidth="1"/>
    <col min="14064" max="14068" width="22.28515625" style="2" customWidth="1"/>
    <col min="14069" max="14069" width="15.85546875" style="2" customWidth="1"/>
    <col min="14070" max="14070" width="13.5703125" style="2" customWidth="1"/>
    <col min="14071" max="14071" width="53.5703125" style="2" bestFit="1" customWidth="1"/>
    <col min="14072" max="14072" width="11.42578125" style="2" bestFit="1" customWidth="1"/>
    <col min="14073" max="14073" width="20.140625" style="2" customWidth="1"/>
    <col min="14074" max="14074" width="52.28515625" style="2" customWidth="1"/>
    <col min="14075" max="14075" width="15.85546875" style="2" bestFit="1" customWidth="1"/>
    <col min="14076" max="14076" width="11.28515625" style="2" customWidth="1"/>
    <col min="14077" max="14077" width="16.7109375" style="2" customWidth="1"/>
    <col min="14078" max="14078" width="12.140625" style="2" customWidth="1"/>
    <col min="14079" max="14079" width="8.140625" style="2" customWidth="1"/>
    <col min="14080" max="14080" width="12.140625" style="2" customWidth="1"/>
    <col min="14081" max="14082" width="10.140625" style="2" bestFit="1" customWidth="1"/>
    <col min="14083" max="14308" width="9.140625" style="2"/>
    <col min="14309" max="14309" width="10.140625" style="2" customWidth="1"/>
    <col min="14310" max="14310" width="24.7109375" style="2" bestFit="1" customWidth="1"/>
    <col min="14311" max="14311" width="15.7109375" style="2" customWidth="1"/>
    <col min="14312" max="14312" width="17.42578125" style="2" customWidth="1"/>
    <col min="14313" max="14313" width="19.7109375" style="2" customWidth="1"/>
    <col min="14314" max="14314" width="10" style="2" customWidth="1"/>
    <col min="14315" max="14315" width="5.42578125" style="2" customWidth="1"/>
    <col min="14316" max="14316" width="9.140625" style="2"/>
    <col min="14317" max="14317" width="20.42578125" style="2" customWidth="1"/>
    <col min="14318" max="14318" width="22.28515625" style="2" customWidth="1"/>
    <col min="14319" max="14319" width="16.42578125" style="2" bestFit="1" customWidth="1"/>
    <col min="14320" max="14324" width="22.28515625" style="2" customWidth="1"/>
    <col min="14325" max="14325" width="15.85546875" style="2" customWidth="1"/>
    <col min="14326" max="14326" width="13.5703125" style="2" customWidth="1"/>
    <col min="14327" max="14327" width="53.5703125" style="2" bestFit="1" customWidth="1"/>
    <col min="14328" max="14328" width="11.42578125" style="2" bestFit="1" customWidth="1"/>
    <col min="14329" max="14329" width="20.140625" style="2" customWidth="1"/>
    <col min="14330" max="14330" width="52.28515625" style="2" customWidth="1"/>
    <col min="14331" max="14331" width="15.85546875" style="2" bestFit="1" customWidth="1"/>
    <col min="14332" max="14332" width="11.28515625" style="2" customWidth="1"/>
    <col min="14333" max="14333" width="16.7109375" style="2" customWidth="1"/>
    <col min="14334" max="14334" width="12.140625" style="2" customWidth="1"/>
    <col min="14335" max="14335" width="8.140625" style="2" customWidth="1"/>
    <col min="14336" max="14336" width="12.140625" style="2" customWidth="1"/>
    <col min="14337" max="14338" width="10.140625" style="2" bestFit="1" customWidth="1"/>
    <col min="14339" max="14564" width="9.140625" style="2"/>
    <col min="14565" max="14565" width="10.140625" style="2" customWidth="1"/>
    <col min="14566" max="14566" width="24.7109375" style="2" bestFit="1" customWidth="1"/>
    <col min="14567" max="14567" width="15.7109375" style="2" customWidth="1"/>
    <col min="14568" max="14568" width="17.42578125" style="2" customWidth="1"/>
    <col min="14569" max="14569" width="19.7109375" style="2" customWidth="1"/>
    <col min="14570" max="14570" width="10" style="2" customWidth="1"/>
    <col min="14571" max="14571" width="5.42578125" style="2" customWidth="1"/>
    <col min="14572" max="14572" width="9.140625" style="2"/>
    <col min="14573" max="14573" width="20.42578125" style="2" customWidth="1"/>
    <col min="14574" max="14574" width="22.28515625" style="2" customWidth="1"/>
    <col min="14575" max="14575" width="16.42578125" style="2" bestFit="1" customWidth="1"/>
    <col min="14576" max="14580" width="22.28515625" style="2" customWidth="1"/>
    <col min="14581" max="14581" width="15.85546875" style="2" customWidth="1"/>
    <col min="14582" max="14582" width="13.5703125" style="2" customWidth="1"/>
    <col min="14583" max="14583" width="53.5703125" style="2" bestFit="1" customWidth="1"/>
    <col min="14584" max="14584" width="11.42578125" style="2" bestFit="1" customWidth="1"/>
    <col min="14585" max="14585" width="20.140625" style="2" customWidth="1"/>
    <col min="14586" max="14586" width="52.28515625" style="2" customWidth="1"/>
    <col min="14587" max="14587" width="15.85546875" style="2" bestFit="1" customWidth="1"/>
    <col min="14588" max="14588" width="11.28515625" style="2" customWidth="1"/>
    <col min="14589" max="14589" width="16.7109375" style="2" customWidth="1"/>
    <col min="14590" max="14590" width="12.140625" style="2" customWidth="1"/>
    <col min="14591" max="14591" width="8.140625" style="2" customWidth="1"/>
    <col min="14592" max="14592" width="12.140625" style="2" customWidth="1"/>
    <col min="14593" max="14594" width="10.140625" style="2" bestFit="1" customWidth="1"/>
    <col min="14595" max="14820" width="9.140625" style="2"/>
    <col min="14821" max="14821" width="10.140625" style="2" customWidth="1"/>
    <col min="14822" max="14822" width="24.7109375" style="2" bestFit="1" customWidth="1"/>
    <col min="14823" max="14823" width="15.7109375" style="2" customWidth="1"/>
    <col min="14824" max="14824" width="17.42578125" style="2" customWidth="1"/>
    <col min="14825" max="14825" width="19.7109375" style="2" customWidth="1"/>
    <col min="14826" max="14826" width="10" style="2" customWidth="1"/>
    <col min="14827" max="14827" width="5.42578125" style="2" customWidth="1"/>
    <col min="14828" max="14828" width="9.140625" style="2"/>
    <col min="14829" max="14829" width="20.42578125" style="2" customWidth="1"/>
    <col min="14830" max="14830" width="22.28515625" style="2" customWidth="1"/>
    <col min="14831" max="14831" width="16.42578125" style="2" bestFit="1" customWidth="1"/>
    <col min="14832" max="14836" width="22.28515625" style="2" customWidth="1"/>
    <col min="14837" max="14837" width="15.85546875" style="2" customWidth="1"/>
    <col min="14838" max="14838" width="13.5703125" style="2" customWidth="1"/>
    <col min="14839" max="14839" width="53.5703125" style="2" bestFit="1" customWidth="1"/>
    <col min="14840" max="14840" width="11.42578125" style="2" bestFit="1" customWidth="1"/>
    <col min="14841" max="14841" width="20.140625" style="2" customWidth="1"/>
    <col min="14842" max="14842" width="52.28515625" style="2" customWidth="1"/>
    <col min="14843" max="14843" width="15.85546875" style="2" bestFit="1" customWidth="1"/>
    <col min="14844" max="14844" width="11.28515625" style="2" customWidth="1"/>
    <col min="14845" max="14845" width="16.7109375" style="2" customWidth="1"/>
    <col min="14846" max="14846" width="12.140625" style="2" customWidth="1"/>
    <col min="14847" max="14847" width="8.140625" style="2" customWidth="1"/>
    <col min="14848" max="14848" width="12.140625" style="2" customWidth="1"/>
    <col min="14849" max="14850" width="10.140625" style="2" bestFit="1" customWidth="1"/>
    <col min="14851" max="15076" width="9.140625" style="2"/>
    <col min="15077" max="15077" width="10.140625" style="2" customWidth="1"/>
    <col min="15078" max="15078" width="24.7109375" style="2" bestFit="1" customWidth="1"/>
    <col min="15079" max="15079" width="15.7109375" style="2" customWidth="1"/>
    <col min="15080" max="15080" width="17.42578125" style="2" customWidth="1"/>
    <col min="15081" max="15081" width="19.7109375" style="2" customWidth="1"/>
    <col min="15082" max="15082" width="10" style="2" customWidth="1"/>
    <col min="15083" max="15083" width="5.42578125" style="2" customWidth="1"/>
    <col min="15084" max="15084" width="9.140625" style="2"/>
    <col min="15085" max="15085" width="20.42578125" style="2" customWidth="1"/>
    <col min="15086" max="15086" width="22.28515625" style="2" customWidth="1"/>
    <col min="15087" max="15087" width="16.42578125" style="2" bestFit="1" customWidth="1"/>
    <col min="15088" max="15092" width="22.28515625" style="2" customWidth="1"/>
    <col min="15093" max="15093" width="15.85546875" style="2" customWidth="1"/>
    <col min="15094" max="15094" width="13.5703125" style="2" customWidth="1"/>
    <col min="15095" max="15095" width="53.5703125" style="2" bestFit="1" customWidth="1"/>
    <col min="15096" max="15096" width="11.42578125" style="2" bestFit="1" customWidth="1"/>
    <col min="15097" max="15097" width="20.140625" style="2" customWidth="1"/>
    <col min="15098" max="15098" width="52.28515625" style="2" customWidth="1"/>
    <col min="15099" max="15099" width="15.85546875" style="2" bestFit="1" customWidth="1"/>
    <col min="15100" max="15100" width="11.28515625" style="2" customWidth="1"/>
    <col min="15101" max="15101" width="16.7109375" style="2" customWidth="1"/>
    <col min="15102" max="15102" width="12.140625" style="2" customWidth="1"/>
    <col min="15103" max="15103" width="8.140625" style="2" customWidth="1"/>
    <col min="15104" max="15104" width="12.140625" style="2" customWidth="1"/>
    <col min="15105" max="15106" width="10.140625" style="2" bestFit="1" customWidth="1"/>
    <col min="15107" max="15332" width="9.140625" style="2"/>
    <col min="15333" max="15333" width="10.140625" style="2" customWidth="1"/>
    <col min="15334" max="15334" width="24.7109375" style="2" bestFit="1" customWidth="1"/>
    <col min="15335" max="15335" width="15.7109375" style="2" customWidth="1"/>
    <col min="15336" max="15336" width="17.42578125" style="2" customWidth="1"/>
    <col min="15337" max="15337" width="19.7109375" style="2" customWidth="1"/>
    <col min="15338" max="15338" width="10" style="2" customWidth="1"/>
    <col min="15339" max="15339" width="5.42578125" style="2" customWidth="1"/>
    <col min="15340" max="15340" width="9.140625" style="2"/>
    <col min="15341" max="15341" width="20.42578125" style="2" customWidth="1"/>
    <col min="15342" max="15342" width="22.28515625" style="2" customWidth="1"/>
    <col min="15343" max="15343" width="16.42578125" style="2" bestFit="1" customWidth="1"/>
    <col min="15344" max="15348" width="22.28515625" style="2" customWidth="1"/>
    <col min="15349" max="15349" width="15.85546875" style="2" customWidth="1"/>
    <col min="15350" max="15350" width="13.5703125" style="2" customWidth="1"/>
    <col min="15351" max="15351" width="53.5703125" style="2" bestFit="1" customWidth="1"/>
    <col min="15352" max="15352" width="11.42578125" style="2" bestFit="1" customWidth="1"/>
    <col min="15353" max="15353" width="20.140625" style="2" customWidth="1"/>
    <col min="15354" max="15354" width="52.28515625" style="2" customWidth="1"/>
    <col min="15355" max="15355" width="15.85546875" style="2" bestFit="1" customWidth="1"/>
    <col min="15356" max="15356" width="11.28515625" style="2" customWidth="1"/>
    <col min="15357" max="15357" width="16.7109375" style="2" customWidth="1"/>
    <col min="15358" max="15358" width="12.140625" style="2" customWidth="1"/>
    <col min="15359" max="15359" width="8.140625" style="2" customWidth="1"/>
    <col min="15360" max="15360" width="12.140625" style="2" customWidth="1"/>
    <col min="15361" max="15362" width="10.140625" style="2" bestFit="1" customWidth="1"/>
    <col min="15363" max="15588" width="9.140625" style="2"/>
    <col min="15589" max="15589" width="10.140625" style="2" customWidth="1"/>
    <col min="15590" max="15590" width="24.7109375" style="2" bestFit="1" customWidth="1"/>
    <col min="15591" max="15591" width="15.7109375" style="2" customWidth="1"/>
    <col min="15592" max="15592" width="17.42578125" style="2" customWidth="1"/>
    <col min="15593" max="15593" width="19.7109375" style="2" customWidth="1"/>
    <col min="15594" max="15594" width="10" style="2" customWidth="1"/>
    <col min="15595" max="15595" width="5.42578125" style="2" customWidth="1"/>
    <col min="15596" max="15596" width="9.140625" style="2"/>
    <col min="15597" max="15597" width="20.42578125" style="2" customWidth="1"/>
    <col min="15598" max="15598" width="22.28515625" style="2" customWidth="1"/>
    <col min="15599" max="15599" width="16.42578125" style="2" bestFit="1" customWidth="1"/>
    <col min="15600" max="15604" width="22.28515625" style="2" customWidth="1"/>
    <col min="15605" max="15605" width="15.85546875" style="2" customWidth="1"/>
    <col min="15606" max="15606" width="13.5703125" style="2" customWidth="1"/>
    <col min="15607" max="15607" width="53.5703125" style="2" bestFit="1" customWidth="1"/>
    <col min="15608" max="15608" width="11.42578125" style="2" bestFit="1" customWidth="1"/>
    <col min="15609" max="15609" width="20.140625" style="2" customWidth="1"/>
    <col min="15610" max="15610" width="52.28515625" style="2" customWidth="1"/>
    <col min="15611" max="15611" width="15.85546875" style="2" bestFit="1" customWidth="1"/>
    <col min="15612" max="15612" width="11.28515625" style="2" customWidth="1"/>
    <col min="15613" max="15613" width="16.7109375" style="2" customWidth="1"/>
    <col min="15614" max="15614" width="12.140625" style="2" customWidth="1"/>
    <col min="15615" max="15615" width="8.140625" style="2" customWidth="1"/>
    <col min="15616" max="15616" width="12.140625" style="2" customWidth="1"/>
    <col min="15617" max="15618" width="10.140625" style="2" bestFit="1" customWidth="1"/>
    <col min="15619" max="15844" width="9.140625" style="2"/>
    <col min="15845" max="15845" width="10.140625" style="2" customWidth="1"/>
    <col min="15846" max="15846" width="24.7109375" style="2" bestFit="1" customWidth="1"/>
    <col min="15847" max="15847" width="15.7109375" style="2" customWidth="1"/>
    <col min="15848" max="15848" width="17.42578125" style="2" customWidth="1"/>
    <col min="15849" max="15849" width="19.7109375" style="2" customWidth="1"/>
    <col min="15850" max="15850" width="10" style="2" customWidth="1"/>
    <col min="15851" max="15851" width="5.42578125" style="2" customWidth="1"/>
    <col min="15852" max="15852" width="9.140625" style="2"/>
    <col min="15853" max="15853" width="20.42578125" style="2" customWidth="1"/>
    <col min="15854" max="15854" width="22.28515625" style="2" customWidth="1"/>
    <col min="15855" max="15855" width="16.42578125" style="2" bestFit="1" customWidth="1"/>
    <col min="15856" max="15860" width="22.28515625" style="2" customWidth="1"/>
    <col min="15861" max="15861" width="15.85546875" style="2" customWidth="1"/>
    <col min="15862" max="15862" width="13.5703125" style="2" customWidth="1"/>
    <col min="15863" max="15863" width="53.5703125" style="2" bestFit="1" customWidth="1"/>
    <col min="15864" max="15864" width="11.42578125" style="2" bestFit="1" customWidth="1"/>
    <col min="15865" max="15865" width="20.140625" style="2" customWidth="1"/>
    <col min="15866" max="15866" width="52.28515625" style="2" customWidth="1"/>
    <col min="15867" max="15867" width="15.85546875" style="2" bestFit="1" customWidth="1"/>
    <col min="15868" max="15868" width="11.28515625" style="2" customWidth="1"/>
    <col min="15869" max="15869" width="16.7109375" style="2" customWidth="1"/>
    <col min="15870" max="15870" width="12.140625" style="2" customWidth="1"/>
    <col min="15871" max="15871" width="8.140625" style="2" customWidth="1"/>
    <col min="15872" max="15872" width="12.140625" style="2" customWidth="1"/>
    <col min="15873" max="15874" width="10.140625" style="2" bestFit="1" customWidth="1"/>
    <col min="15875" max="16100" width="9.140625" style="2"/>
    <col min="16101" max="16101" width="10.140625" style="2" customWidth="1"/>
    <col min="16102" max="16102" width="24.7109375" style="2" bestFit="1" customWidth="1"/>
    <col min="16103" max="16103" width="15.7109375" style="2" customWidth="1"/>
    <col min="16104" max="16104" width="17.42578125" style="2" customWidth="1"/>
    <col min="16105" max="16105" width="19.7109375" style="2" customWidth="1"/>
    <col min="16106" max="16106" width="10" style="2" customWidth="1"/>
    <col min="16107" max="16107" width="5.42578125" style="2" customWidth="1"/>
    <col min="16108" max="16108" width="9.140625" style="2"/>
    <col min="16109" max="16109" width="20.42578125" style="2" customWidth="1"/>
    <col min="16110" max="16110" width="22.28515625" style="2" customWidth="1"/>
    <col min="16111" max="16111" width="16.42578125" style="2" bestFit="1" customWidth="1"/>
    <col min="16112" max="16116" width="22.28515625" style="2" customWidth="1"/>
    <col min="16117" max="16117" width="15.85546875" style="2" customWidth="1"/>
    <col min="16118" max="16118" width="13.5703125" style="2" customWidth="1"/>
    <col min="16119" max="16119" width="53.5703125" style="2" bestFit="1" customWidth="1"/>
    <col min="16120" max="16120" width="11.42578125" style="2" bestFit="1" customWidth="1"/>
    <col min="16121" max="16121" width="20.140625" style="2" customWidth="1"/>
    <col min="16122" max="16122" width="52.28515625" style="2" customWidth="1"/>
    <col min="16123" max="16123" width="15.85546875" style="2" bestFit="1" customWidth="1"/>
    <col min="16124" max="16124" width="11.28515625" style="2" customWidth="1"/>
    <col min="16125" max="16125" width="16.7109375" style="2" customWidth="1"/>
    <col min="16126" max="16126" width="12.140625" style="2" customWidth="1"/>
    <col min="16127" max="16127" width="8.140625" style="2" customWidth="1"/>
    <col min="16128" max="16128" width="12.140625" style="2" customWidth="1"/>
    <col min="16129" max="16130" width="10.140625" style="2" bestFit="1" customWidth="1"/>
    <col min="16131" max="16384" width="9.140625" style="2"/>
  </cols>
  <sheetData>
    <row r="1" spans="1:11" ht="15.75" x14ac:dyDescent="0.25">
      <c r="A1" s="111" t="s">
        <v>177</v>
      </c>
      <c r="B1" s="112"/>
      <c r="C1" s="112"/>
      <c r="D1" s="112"/>
      <c r="E1" s="112"/>
      <c r="F1" s="112"/>
      <c r="G1" s="112"/>
      <c r="H1" s="112"/>
      <c r="I1" s="112"/>
      <c r="J1" s="112"/>
      <c r="K1" s="113"/>
    </row>
    <row r="2" spans="1:11" ht="15.75" x14ac:dyDescent="0.25">
      <c r="A2" s="108" t="s">
        <v>176</v>
      </c>
      <c r="B2" s="109"/>
      <c r="C2" s="109"/>
      <c r="D2" s="109"/>
      <c r="E2" s="109"/>
      <c r="F2" s="109"/>
      <c r="G2" s="109"/>
      <c r="H2" s="109"/>
      <c r="I2" s="109"/>
      <c r="J2" s="109"/>
      <c r="K2" s="110"/>
    </row>
    <row r="3" spans="1:11" ht="15.75" x14ac:dyDescent="0.25">
      <c r="A3" s="105" t="s">
        <v>232</v>
      </c>
      <c r="B3" s="106"/>
      <c r="C3" s="106"/>
      <c r="D3" s="106"/>
      <c r="E3" s="106"/>
      <c r="F3" s="106"/>
      <c r="G3" s="106"/>
      <c r="H3" s="106"/>
      <c r="I3" s="106"/>
      <c r="J3" s="106"/>
      <c r="K3" s="107"/>
    </row>
    <row r="4" spans="1:11" s="1" customFormat="1" ht="47.25" x14ac:dyDescent="0.25">
      <c r="A4" s="12" t="s">
        <v>34</v>
      </c>
      <c r="B4" s="12" t="s">
        <v>33</v>
      </c>
      <c r="C4" s="12" t="s">
        <v>32</v>
      </c>
      <c r="D4" s="12" t="s">
        <v>175</v>
      </c>
      <c r="E4" s="12" t="s">
        <v>168</v>
      </c>
      <c r="F4" s="12" t="s">
        <v>169</v>
      </c>
      <c r="G4" s="12" t="s">
        <v>172</v>
      </c>
      <c r="H4" s="12" t="s">
        <v>173</v>
      </c>
      <c r="I4" s="12" t="s">
        <v>174</v>
      </c>
      <c r="J4" s="12" t="s">
        <v>170</v>
      </c>
      <c r="K4" s="12" t="s">
        <v>171</v>
      </c>
    </row>
    <row r="5" spans="1:11" ht="15.75" x14ac:dyDescent="0.25">
      <c r="A5" s="58" t="s">
        <v>37</v>
      </c>
      <c r="B5" s="58">
        <v>1</v>
      </c>
      <c r="C5" s="60">
        <v>283</v>
      </c>
      <c r="D5" s="59">
        <v>25</v>
      </c>
      <c r="E5" s="59">
        <v>25</v>
      </c>
      <c r="F5" s="59"/>
      <c r="G5" s="59"/>
      <c r="H5" s="59"/>
      <c r="I5" s="59"/>
      <c r="J5" s="59"/>
      <c r="K5" s="59"/>
    </row>
    <row r="6" spans="1:11" ht="15.75" x14ac:dyDescent="0.25">
      <c r="A6" s="13" t="s">
        <v>41</v>
      </c>
      <c r="B6" s="13">
        <v>2</v>
      </c>
      <c r="C6" s="15">
        <v>50</v>
      </c>
      <c r="D6" s="14">
        <v>3</v>
      </c>
      <c r="E6" s="14">
        <v>1</v>
      </c>
      <c r="F6" s="14"/>
      <c r="G6" s="14"/>
      <c r="H6" s="14"/>
      <c r="I6" s="14"/>
      <c r="J6" s="14"/>
      <c r="K6" s="14">
        <v>2</v>
      </c>
    </row>
    <row r="7" spans="1:11" ht="15.75" x14ac:dyDescent="0.25">
      <c r="A7" s="13" t="s">
        <v>41</v>
      </c>
      <c r="B7" s="13">
        <v>3</v>
      </c>
      <c r="C7" s="15">
        <v>40</v>
      </c>
      <c r="D7" s="14">
        <v>20</v>
      </c>
      <c r="E7" s="14">
        <v>2</v>
      </c>
      <c r="F7" s="14">
        <v>18</v>
      </c>
      <c r="G7" s="14"/>
      <c r="H7" s="14"/>
      <c r="I7" s="14"/>
      <c r="J7" s="14"/>
      <c r="K7" s="14"/>
    </row>
    <row r="8" spans="1:11" ht="15.75" x14ac:dyDescent="0.25">
      <c r="A8" s="13" t="s">
        <v>0</v>
      </c>
      <c r="B8" s="13">
        <v>4</v>
      </c>
      <c r="C8" s="15">
        <v>110</v>
      </c>
      <c r="D8" s="14">
        <v>3</v>
      </c>
      <c r="E8" s="14">
        <v>0.5</v>
      </c>
      <c r="F8" s="14">
        <v>0.5</v>
      </c>
      <c r="G8" s="14"/>
      <c r="H8" s="14"/>
      <c r="I8" s="14"/>
      <c r="J8" s="14"/>
      <c r="K8" s="14">
        <v>2</v>
      </c>
    </row>
    <row r="9" spans="1:11" ht="15.75" x14ac:dyDescent="0.25">
      <c r="A9" s="13" t="s">
        <v>35</v>
      </c>
      <c r="B9" s="13">
        <v>5</v>
      </c>
      <c r="C9" s="15">
        <v>560</v>
      </c>
      <c r="D9" s="14">
        <v>8</v>
      </c>
      <c r="E9" s="14">
        <v>6.4</v>
      </c>
      <c r="F9" s="14"/>
      <c r="G9" s="14"/>
      <c r="H9" s="14"/>
      <c r="I9" s="14"/>
      <c r="J9" s="14"/>
      <c r="K9" s="14">
        <v>1.6</v>
      </c>
    </row>
    <row r="10" spans="1:11" ht="15.75" x14ac:dyDescent="0.25">
      <c r="A10" s="13" t="s">
        <v>37</v>
      </c>
      <c r="B10" s="13">
        <v>6</v>
      </c>
      <c r="C10" s="15">
        <v>185</v>
      </c>
      <c r="D10" s="14">
        <v>8</v>
      </c>
      <c r="E10" s="14">
        <v>4</v>
      </c>
      <c r="F10" s="14"/>
      <c r="G10" s="14"/>
      <c r="H10" s="14"/>
      <c r="I10" s="14"/>
      <c r="J10" s="14"/>
      <c r="K10" s="14">
        <v>4</v>
      </c>
    </row>
    <row r="11" spans="1:11" ht="15.75" x14ac:dyDescent="0.25">
      <c r="A11" s="13" t="s">
        <v>1</v>
      </c>
      <c r="B11" s="13">
        <v>7</v>
      </c>
      <c r="C11" s="15">
        <v>125</v>
      </c>
      <c r="D11" s="14">
        <v>60</v>
      </c>
      <c r="E11" s="14">
        <v>4</v>
      </c>
      <c r="F11" s="14">
        <v>56</v>
      </c>
      <c r="G11" s="14"/>
      <c r="H11" s="14"/>
      <c r="I11" s="14"/>
      <c r="J11" s="14"/>
      <c r="K11" s="14"/>
    </row>
    <row r="12" spans="1:11" ht="15.75" x14ac:dyDescent="0.25">
      <c r="A12" s="13" t="s">
        <v>2</v>
      </c>
      <c r="B12" s="13">
        <v>8</v>
      </c>
      <c r="C12" s="15">
        <v>108</v>
      </c>
      <c r="D12" s="14">
        <v>10</v>
      </c>
      <c r="E12" s="14">
        <v>1.7</v>
      </c>
      <c r="F12" s="14">
        <v>8.3000000000000007</v>
      </c>
      <c r="G12" s="14"/>
      <c r="H12" s="14"/>
      <c r="I12" s="14"/>
      <c r="J12" s="14"/>
      <c r="K12" s="14"/>
    </row>
    <row r="13" spans="1:11" ht="15.75" x14ac:dyDescent="0.25">
      <c r="A13" s="13" t="s">
        <v>3</v>
      </c>
      <c r="B13" s="13">
        <v>10</v>
      </c>
      <c r="C13" s="15">
        <v>12</v>
      </c>
      <c r="D13" s="14">
        <v>9</v>
      </c>
      <c r="E13" s="14">
        <v>6.8</v>
      </c>
      <c r="F13" s="14">
        <v>2.2000000000000002</v>
      </c>
      <c r="G13" s="14"/>
      <c r="H13" s="14"/>
      <c r="I13" s="14"/>
      <c r="J13" s="14"/>
      <c r="K13" s="14"/>
    </row>
    <row r="14" spans="1:11" ht="15.75" x14ac:dyDescent="0.25">
      <c r="A14" s="13" t="s">
        <v>38</v>
      </c>
      <c r="B14" s="13">
        <v>11</v>
      </c>
      <c r="C14" s="15">
        <v>244</v>
      </c>
      <c r="D14" s="14">
        <v>4</v>
      </c>
      <c r="E14" s="14">
        <v>3.4</v>
      </c>
      <c r="F14" s="14"/>
      <c r="G14" s="14"/>
      <c r="H14" s="14"/>
      <c r="I14" s="14"/>
      <c r="J14" s="14"/>
      <c r="K14" s="14">
        <v>0.6</v>
      </c>
    </row>
    <row r="15" spans="1:11" ht="15.75" x14ac:dyDescent="0.25">
      <c r="A15" s="13" t="s">
        <v>4</v>
      </c>
      <c r="B15" s="13">
        <v>12</v>
      </c>
      <c r="C15" s="15">
        <v>43</v>
      </c>
      <c r="D15" s="14">
        <v>56</v>
      </c>
      <c r="E15" s="14"/>
      <c r="F15" s="14">
        <v>56</v>
      </c>
      <c r="G15" s="14"/>
      <c r="H15" s="14"/>
      <c r="I15" s="14"/>
      <c r="J15" s="14"/>
      <c r="K15" s="14"/>
    </row>
    <row r="16" spans="1:11" ht="15.75" x14ac:dyDescent="0.25">
      <c r="A16" s="13" t="s">
        <v>5</v>
      </c>
      <c r="B16" s="13">
        <v>13</v>
      </c>
      <c r="C16" s="15">
        <v>93</v>
      </c>
      <c r="D16" s="14">
        <v>2</v>
      </c>
      <c r="E16" s="14"/>
      <c r="F16" s="14">
        <v>1</v>
      </c>
      <c r="G16" s="14"/>
      <c r="H16" s="14"/>
      <c r="I16" s="14"/>
      <c r="J16" s="14"/>
      <c r="K16" s="14">
        <v>1</v>
      </c>
    </row>
    <row r="17" spans="1:11" ht="15.75" x14ac:dyDescent="0.25">
      <c r="A17" s="13" t="s">
        <v>6</v>
      </c>
      <c r="B17" s="13">
        <v>14</v>
      </c>
      <c r="C17" s="15">
        <v>60</v>
      </c>
      <c r="D17" s="14">
        <v>19</v>
      </c>
      <c r="E17" s="14"/>
      <c r="F17" s="14">
        <v>19</v>
      </c>
      <c r="G17" s="14"/>
      <c r="H17" s="14"/>
      <c r="I17" s="14"/>
      <c r="J17" s="14"/>
      <c r="K17" s="14"/>
    </row>
    <row r="18" spans="1:11" ht="15.75" x14ac:dyDescent="0.25">
      <c r="A18" s="13" t="s">
        <v>7</v>
      </c>
      <c r="B18" s="13">
        <v>15</v>
      </c>
      <c r="C18" s="15">
        <v>61</v>
      </c>
      <c r="D18" s="14">
        <v>7</v>
      </c>
      <c r="E18" s="14"/>
      <c r="F18" s="14">
        <v>5</v>
      </c>
      <c r="G18" s="14"/>
      <c r="H18" s="14"/>
      <c r="I18" s="14"/>
      <c r="J18" s="14"/>
      <c r="K18" s="14">
        <v>2</v>
      </c>
    </row>
    <row r="19" spans="1:11" ht="15.75" x14ac:dyDescent="0.25">
      <c r="A19" s="13" t="s">
        <v>8</v>
      </c>
      <c r="B19" s="13">
        <v>16</v>
      </c>
      <c r="C19" s="15">
        <v>200</v>
      </c>
      <c r="D19" s="14">
        <v>200</v>
      </c>
      <c r="E19" s="14"/>
      <c r="F19" s="14">
        <v>200</v>
      </c>
      <c r="G19" s="14"/>
      <c r="H19" s="14"/>
      <c r="I19" s="14"/>
      <c r="J19" s="14"/>
      <c r="K19" s="14"/>
    </row>
    <row r="20" spans="1:11" ht="15.75" x14ac:dyDescent="0.25">
      <c r="A20" s="13" t="s">
        <v>9</v>
      </c>
      <c r="B20" s="13">
        <v>17</v>
      </c>
      <c r="C20" s="15">
        <v>416</v>
      </c>
      <c r="D20" s="14">
        <v>83</v>
      </c>
      <c r="E20" s="14"/>
      <c r="F20" s="14">
        <v>83</v>
      </c>
      <c r="G20" s="14"/>
      <c r="H20" s="14"/>
      <c r="I20" s="14"/>
      <c r="J20" s="14"/>
      <c r="K20" s="14"/>
    </row>
    <row r="21" spans="1:11" ht="15.75" x14ac:dyDescent="0.25">
      <c r="A21" s="13" t="s">
        <v>10</v>
      </c>
      <c r="B21" s="13">
        <v>18</v>
      </c>
      <c r="C21" s="15">
        <v>175</v>
      </c>
      <c r="D21" s="14">
        <v>10</v>
      </c>
      <c r="E21" s="14">
        <v>10</v>
      </c>
      <c r="F21" s="14"/>
      <c r="G21" s="14"/>
      <c r="H21" s="14"/>
      <c r="I21" s="14"/>
      <c r="J21" s="14"/>
      <c r="K21" s="14"/>
    </row>
    <row r="22" spans="1:11" ht="15.75" x14ac:dyDescent="0.25">
      <c r="A22" s="13" t="s">
        <v>11</v>
      </c>
      <c r="B22" s="13">
        <v>20</v>
      </c>
      <c r="C22" s="15">
        <v>1001</v>
      </c>
      <c r="D22" s="14">
        <v>160</v>
      </c>
      <c r="E22" s="14">
        <v>10</v>
      </c>
      <c r="F22" s="14">
        <v>150</v>
      </c>
      <c r="G22" s="14"/>
      <c r="H22" s="14"/>
      <c r="I22" s="14"/>
      <c r="J22" s="14"/>
      <c r="K22" s="14"/>
    </row>
    <row r="23" spans="1:11" ht="15.75" x14ac:dyDescent="0.25">
      <c r="A23" s="13" t="s">
        <v>8</v>
      </c>
      <c r="B23" s="13">
        <v>21</v>
      </c>
      <c r="C23" s="15">
        <v>100</v>
      </c>
      <c r="D23" s="14">
        <v>187</v>
      </c>
      <c r="E23" s="14"/>
      <c r="F23" s="14">
        <v>187</v>
      </c>
      <c r="G23" s="14"/>
      <c r="H23" s="14"/>
      <c r="I23" s="14"/>
      <c r="J23" s="14"/>
      <c r="K23" s="14"/>
    </row>
    <row r="24" spans="1:11" ht="15.75" x14ac:dyDescent="0.25">
      <c r="A24" s="13" t="s">
        <v>44</v>
      </c>
      <c r="B24" s="13">
        <v>22</v>
      </c>
      <c r="C24" s="15">
        <v>100</v>
      </c>
      <c r="D24" s="14">
        <v>24</v>
      </c>
      <c r="E24" s="14"/>
      <c r="F24" s="14"/>
      <c r="G24" s="14"/>
      <c r="H24" s="14"/>
      <c r="I24" s="14"/>
      <c r="J24" s="14"/>
      <c r="K24" s="14">
        <v>24</v>
      </c>
    </row>
    <row r="25" spans="1:11" ht="15.75" x14ac:dyDescent="0.25">
      <c r="A25" s="13" t="s">
        <v>42</v>
      </c>
      <c r="B25" s="13">
        <v>24</v>
      </c>
      <c r="C25" s="15">
        <v>2</v>
      </c>
      <c r="D25" s="14">
        <v>7</v>
      </c>
      <c r="E25" s="14"/>
      <c r="F25" s="14"/>
      <c r="G25" s="61"/>
      <c r="H25" s="14"/>
      <c r="I25" s="14">
        <v>7</v>
      </c>
      <c r="J25" s="14"/>
      <c r="K25" s="14"/>
    </row>
    <row r="26" spans="1:11" ht="15.75" x14ac:dyDescent="0.25">
      <c r="A26" s="13" t="s">
        <v>208</v>
      </c>
      <c r="B26" s="13">
        <v>25</v>
      </c>
      <c r="C26" s="15">
        <v>94</v>
      </c>
      <c r="D26" s="14">
        <v>4</v>
      </c>
      <c r="E26" s="14">
        <v>4</v>
      </c>
      <c r="F26" s="14"/>
      <c r="G26" s="14"/>
      <c r="H26" s="14"/>
      <c r="I26" s="14"/>
      <c r="J26" s="14"/>
      <c r="K26" s="14"/>
    </row>
    <row r="27" spans="1:11" ht="15.75" x14ac:dyDescent="0.25">
      <c r="A27" s="13" t="s">
        <v>209</v>
      </c>
      <c r="B27" s="13">
        <v>26</v>
      </c>
      <c r="C27" s="15">
        <v>50</v>
      </c>
      <c r="D27" s="14">
        <v>13</v>
      </c>
      <c r="E27" s="14"/>
      <c r="F27" s="14"/>
      <c r="G27" s="61"/>
      <c r="H27" s="14"/>
      <c r="I27" s="14">
        <v>13</v>
      </c>
      <c r="J27" s="14"/>
      <c r="K27" s="14"/>
    </row>
    <row r="28" spans="1:11" ht="15.75" x14ac:dyDescent="0.25">
      <c r="A28" s="13" t="s">
        <v>12</v>
      </c>
      <c r="B28" s="13">
        <v>27</v>
      </c>
      <c r="C28" s="15">
        <v>13</v>
      </c>
      <c r="D28" s="14">
        <v>3</v>
      </c>
      <c r="E28" s="14">
        <v>1</v>
      </c>
      <c r="F28" s="14">
        <v>2</v>
      </c>
      <c r="G28" s="14"/>
      <c r="H28" s="14"/>
      <c r="I28" s="14"/>
      <c r="J28" s="14"/>
      <c r="K28" s="14"/>
    </row>
    <row r="29" spans="1:11" ht="15.75" x14ac:dyDescent="0.25">
      <c r="A29" s="13" t="s">
        <v>12</v>
      </c>
      <c r="B29" s="13">
        <v>28</v>
      </c>
      <c r="C29" s="15">
        <v>45</v>
      </c>
      <c r="D29" s="14">
        <v>10</v>
      </c>
      <c r="E29" s="14">
        <v>2</v>
      </c>
      <c r="F29" s="14">
        <v>6</v>
      </c>
      <c r="G29" s="14"/>
      <c r="H29" s="14"/>
      <c r="I29" s="14"/>
      <c r="J29" s="14"/>
      <c r="K29" s="14">
        <v>2</v>
      </c>
    </row>
    <row r="30" spans="1:11" ht="15.75" x14ac:dyDescent="0.25">
      <c r="A30" s="13" t="s">
        <v>13</v>
      </c>
      <c r="B30" s="13">
        <v>29</v>
      </c>
      <c r="C30" s="15">
        <v>221</v>
      </c>
      <c r="D30" s="14">
        <v>2</v>
      </c>
      <c r="E30" s="14">
        <v>2</v>
      </c>
      <c r="F30" s="14"/>
      <c r="G30" s="14"/>
      <c r="H30" s="14"/>
      <c r="I30" s="14"/>
      <c r="J30" s="14"/>
      <c r="K30" s="14"/>
    </row>
    <row r="31" spans="1:11" ht="15.75" x14ac:dyDescent="0.25">
      <c r="A31" s="13" t="s">
        <v>14</v>
      </c>
      <c r="B31" s="13">
        <v>30</v>
      </c>
      <c r="C31" s="15">
        <v>75</v>
      </c>
      <c r="D31" s="14">
        <v>4</v>
      </c>
      <c r="E31" s="14">
        <v>4</v>
      </c>
      <c r="F31" s="14"/>
      <c r="G31" s="14"/>
      <c r="H31" s="14"/>
      <c r="I31" s="14"/>
      <c r="J31" s="14"/>
      <c r="K31" s="14"/>
    </row>
    <row r="32" spans="1:11" ht="15.75" x14ac:dyDescent="0.25">
      <c r="A32" s="13" t="s">
        <v>15</v>
      </c>
      <c r="B32" s="13">
        <v>31</v>
      </c>
      <c r="C32" s="15">
        <v>12.5</v>
      </c>
      <c r="D32" s="14">
        <v>2</v>
      </c>
      <c r="E32" s="14">
        <v>2</v>
      </c>
      <c r="F32" s="14"/>
      <c r="G32" s="14"/>
      <c r="H32" s="14"/>
      <c r="I32" s="14"/>
      <c r="J32" s="14"/>
      <c r="K32" s="14"/>
    </row>
    <row r="33" spans="1:11" ht="15.75" x14ac:dyDescent="0.25">
      <c r="A33" s="13" t="s">
        <v>16</v>
      </c>
      <c r="B33" s="13">
        <v>32</v>
      </c>
      <c r="C33" s="15">
        <v>120</v>
      </c>
      <c r="D33" s="14">
        <v>3</v>
      </c>
      <c r="E33" s="14">
        <v>2</v>
      </c>
      <c r="F33" s="14"/>
      <c r="G33" s="14"/>
      <c r="H33" s="14"/>
      <c r="I33" s="14"/>
      <c r="J33" s="14"/>
      <c r="K33" s="14">
        <v>1</v>
      </c>
    </row>
    <row r="34" spans="1:11" ht="15.75" x14ac:dyDescent="0.25">
      <c r="A34" s="13" t="s">
        <v>17</v>
      </c>
      <c r="B34" s="13">
        <v>33</v>
      </c>
      <c r="C34" s="15">
        <v>215</v>
      </c>
      <c r="D34" s="14">
        <v>13</v>
      </c>
      <c r="E34" s="14">
        <v>11</v>
      </c>
      <c r="F34" s="14"/>
      <c r="G34" s="14"/>
      <c r="H34" s="14"/>
      <c r="I34" s="14"/>
      <c r="J34" s="14"/>
      <c r="K34" s="14">
        <v>2</v>
      </c>
    </row>
    <row r="35" spans="1:11" ht="15.75" x14ac:dyDescent="0.25">
      <c r="A35" s="13" t="s">
        <v>18</v>
      </c>
      <c r="B35" s="13">
        <v>34</v>
      </c>
      <c r="C35" s="15">
        <v>2</v>
      </c>
      <c r="D35" s="14">
        <v>3</v>
      </c>
      <c r="E35" s="14"/>
      <c r="F35" s="14"/>
      <c r="G35" s="14"/>
      <c r="H35" s="14"/>
      <c r="I35" s="14"/>
      <c r="J35" s="14"/>
      <c r="K35" s="14">
        <v>3</v>
      </c>
    </row>
    <row r="36" spans="1:11" ht="15.75" x14ac:dyDescent="0.25">
      <c r="A36" s="13" t="s">
        <v>19</v>
      </c>
      <c r="B36" s="13">
        <v>35</v>
      </c>
      <c r="C36" s="15">
        <v>190</v>
      </c>
      <c r="D36" s="14">
        <v>5</v>
      </c>
      <c r="E36" s="14"/>
      <c r="F36" s="14"/>
      <c r="G36" s="14"/>
      <c r="H36" s="14"/>
      <c r="I36" s="14"/>
      <c r="J36" s="14"/>
      <c r="K36" s="14">
        <v>5</v>
      </c>
    </row>
    <row r="37" spans="1:11" ht="15.75" x14ac:dyDescent="0.25">
      <c r="A37" s="13" t="s">
        <v>20</v>
      </c>
      <c r="B37" s="13">
        <v>36</v>
      </c>
      <c r="C37" s="15">
        <v>6367</v>
      </c>
      <c r="D37" s="14">
        <v>311</v>
      </c>
      <c r="E37" s="14"/>
      <c r="F37" s="14"/>
      <c r="G37" s="14"/>
      <c r="H37" s="14">
        <v>308</v>
      </c>
      <c r="I37" s="14"/>
      <c r="J37" s="14"/>
      <c r="K37" s="14">
        <v>3</v>
      </c>
    </row>
    <row r="38" spans="1:11" ht="15.75" x14ac:dyDescent="0.25">
      <c r="A38" s="13" t="s">
        <v>20</v>
      </c>
      <c r="B38" s="13">
        <v>37</v>
      </c>
      <c r="C38" s="15">
        <v>6367</v>
      </c>
      <c r="D38" s="14">
        <v>0</v>
      </c>
      <c r="E38" s="14"/>
      <c r="F38" s="14"/>
      <c r="G38" s="14"/>
      <c r="H38" s="14"/>
      <c r="I38" s="14"/>
      <c r="J38" s="14"/>
      <c r="K38" s="14"/>
    </row>
    <row r="39" spans="1:11" ht="14.25" customHeight="1" x14ac:dyDescent="0.25">
      <c r="A39" s="13" t="s">
        <v>21</v>
      </c>
      <c r="B39" s="13">
        <v>38</v>
      </c>
      <c r="C39" s="15">
        <v>24</v>
      </c>
      <c r="D39" s="14">
        <v>5.4</v>
      </c>
      <c r="E39" s="14"/>
      <c r="F39" s="14">
        <v>5.4</v>
      </c>
      <c r="G39" s="14"/>
      <c r="H39" s="14"/>
      <c r="I39" s="14"/>
      <c r="J39" s="14"/>
      <c r="K39" s="14"/>
    </row>
    <row r="40" spans="1:11" ht="15.75" x14ac:dyDescent="0.25">
      <c r="A40" s="13" t="s">
        <v>43</v>
      </c>
      <c r="B40" s="65" t="s">
        <v>40</v>
      </c>
      <c r="C40" s="15">
        <v>706</v>
      </c>
      <c r="D40" s="14">
        <v>70</v>
      </c>
      <c r="E40" s="14">
        <v>47</v>
      </c>
      <c r="F40" s="14"/>
      <c r="G40" s="14"/>
      <c r="H40" s="14"/>
      <c r="I40" s="14"/>
      <c r="J40" s="14"/>
      <c r="K40" s="14">
        <v>23</v>
      </c>
    </row>
    <row r="41" spans="1:11" ht="15.75" x14ac:dyDescent="0.25">
      <c r="A41" s="13" t="s">
        <v>22</v>
      </c>
      <c r="B41" s="13">
        <v>42</v>
      </c>
      <c r="C41" s="15">
        <v>60</v>
      </c>
      <c r="D41" s="14">
        <v>17</v>
      </c>
      <c r="E41" s="14">
        <v>13</v>
      </c>
      <c r="F41" s="14">
        <v>4</v>
      </c>
      <c r="G41" s="14"/>
      <c r="H41" s="14"/>
      <c r="I41" s="14"/>
      <c r="J41" s="14"/>
      <c r="K41" s="14"/>
    </row>
    <row r="42" spans="1:11" ht="15.75" x14ac:dyDescent="0.25">
      <c r="A42" s="13" t="s">
        <v>23</v>
      </c>
      <c r="B42" s="13">
        <v>43</v>
      </c>
      <c r="C42" s="15">
        <v>350</v>
      </c>
      <c r="D42" s="14">
        <v>35</v>
      </c>
      <c r="E42" s="14">
        <v>35</v>
      </c>
      <c r="F42" s="14"/>
      <c r="G42" s="14"/>
      <c r="H42" s="14"/>
      <c r="I42" s="14"/>
      <c r="J42" s="14"/>
      <c r="K42" s="14"/>
    </row>
    <row r="43" spans="1:11" ht="15.75" x14ac:dyDescent="0.25">
      <c r="A43" s="13" t="s">
        <v>36</v>
      </c>
      <c r="B43" s="13">
        <v>44</v>
      </c>
      <c r="C43" s="15">
        <v>1120</v>
      </c>
      <c r="D43" s="14">
        <v>200</v>
      </c>
      <c r="E43" s="14"/>
      <c r="F43" s="14">
        <v>200</v>
      </c>
      <c r="G43" s="14"/>
      <c r="H43" s="14"/>
      <c r="I43" s="14"/>
      <c r="J43" s="14"/>
      <c r="K43" s="14"/>
    </row>
    <row r="44" spans="1:11" ht="15.75" x14ac:dyDescent="0.25">
      <c r="A44" s="13" t="s">
        <v>210</v>
      </c>
      <c r="B44" s="13">
        <v>45</v>
      </c>
      <c r="C44" s="62">
        <v>10000</v>
      </c>
      <c r="D44" s="14">
        <v>50</v>
      </c>
      <c r="E44" s="14">
        <v>50</v>
      </c>
      <c r="F44" s="14"/>
      <c r="G44" s="14"/>
      <c r="H44" s="14"/>
      <c r="I44" s="14"/>
      <c r="J44" s="14"/>
      <c r="K44" s="14"/>
    </row>
    <row r="45" spans="1:11" ht="15.75" x14ac:dyDescent="0.25">
      <c r="A45" s="13" t="s">
        <v>24</v>
      </c>
      <c r="B45" s="13">
        <v>46</v>
      </c>
      <c r="C45" s="15" t="s">
        <v>25</v>
      </c>
      <c r="D45" s="14">
        <v>202</v>
      </c>
      <c r="E45" s="14"/>
      <c r="F45" s="14"/>
      <c r="G45" s="14"/>
      <c r="H45" s="14"/>
      <c r="I45" s="14"/>
      <c r="J45" s="14">
        <v>202</v>
      </c>
      <c r="K45" s="14"/>
    </row>
    <row r="46" spans="1:11" ht="15.75" x14ac:dyDescent="0.25">
      <c r="A46" s="13" t="s">
        <v>24</v>
      </c>
      <c r="B46" s="13">
        <v>47</v>
      </c>
      <c r="C46" s="15" t="s">
        <v>25</v>
      </c>
      <c r="D46" s="14">
        <v>215</v>
      </c>
      <c r="E46" s="14"/>
      <c r="F46" s="14"/>
      <c r="G46" s="14"/>
      <c r="H46" s="14"/>
      <c r="I46" s="14"/>
      <c r="J46" s="14">
        <v>215</v>
      </c>
      <c r="K46" s="14"/>
    </row>
    <row r="47" spans="1:11" ht="15.75" x14ac:dyDescent="0.25">
      <c r="A47" s="13" t="s">
        <v>26</v>
      </c>
      <c r="B47" s="13">
        <v>48</v>
      </c>
      <c r="C47" s="15">
        <v>880</v>
      </c>
      <c r="D47" s="14">
        <v>14</v>
      </c>
      <c r="E47" s="14">
        <v>14</v>
      </c>
      <c r="F47" s="14"/>
      <c r="G47" s="14"/>
      <c r="H47" s="14"/>
      <c r="I47" s="14"/>
      <c r="J47" s="14"/>
      <c r="K47" s="14"/>
    </row>
    <row r="48" spans="1:11" ht="15.75" x14ac:dyDescent="0.25">
      <c r="A48" s="13" t="s">
        <v>27</v>
      </c>
      <c r="B48" s="13">
        <v>49</v>
      </c>
      <c r="C48" s="15">
        <v>49.8</v>
      </c>
      <c r="D48" s="14">
        <v>25</v>
      </c>
      <c r="E48" s="14"/>
      <c r="F48" s="14">
        <v>25</v>
      </c>
      <c r="G48" s="14"/>
      <c r="H48" s="14"/>
      <c r="I48" s="14"/>
      <c r="J48" s="14"/>
      <c r="K48" s="14"/>
    </row>
    <row r="49" spans="1:13" ht="15.75" x14ac:dyDescent="0.25">
      <c r="A49" s="13" t="s">
        <v>28</v>
      </c>
      <c r="B49" s="13">
        <v>50</v>
      </c>
      <c r="C49" s="15">
        <v>75</v>
      </c>
      <c r="D49" s="14">
        <v>1.5</v>
      </c>
      <c r="E49" s="14">
        <v>0.5</v>
      </c>
      <c r="F49" s="14"/>
      <c r="G49" s="61"/>
      <c r="H49" s="14"/>
      <c r="I49" s="14">
        <v>0.5</v>
      </c>
      <c r="J49" s="14"/>
      <c r="K49" s="14">
        <v>0.5</v>
      </c>
    </row>
    <row r="50" spans="1:13" ht="15.75" x14ac:dyDescent="0.25">
      <c r="A50" s="13" t="s">
        <v>29</v>
      </c>
      <c r="B50" s="13">
        <v>51</v>
      </c>
      <c r="C50" s="15">
        <v>544</v>
      </c>
      <c r="D50" s="14">
        <v>40</v>
      </c>
      <c r="E50" s="14">
        <v>10</v>
      </c>
      <c r="F50" s="14">
        <v>30</v>
      </c>
      <c r="G50" s="14"/>
      <c r="H50" s="14"/>
      <c r="I50" s="14"/>
      <c r="J50" s="14"/>
      <c r="K50" s="14"/>
    </row>
    <row r="51" spans="1:13" ht="15.75" x14ac:dyDescent="0.25">
      <c r="A51" s="13" t="s">
        <v>28</v>
      </c>
      <c r="B51" s="13">
        <v>52</v>
      </c>
      <c r="C51" s="15">
        <v>212</v>
      </c>
      <c r="D51" s="14">
        <v>60</v>
      </c>
      <c r="E51" s="14">
        <v>4</v>
      </c>
      <c r="F51" s="14">
        <v>51</v>
      </c>
      <c r="G51" s="14">
        <v>3</v>
      </c>
      <c r="H51" s="14"/>
      <c r="I51" s="14"/>
      <c r="J51" s="14"/>
      <c r="K51" s="14">
        <v>2</v>
      </c>
    </row>
    <row r="52" spans="1:13" ht="15.75" x14ac:dyDescent="0.25">
      <c r="A52" s="13" t="s">
        <v>30</v>
      </c>
      <c r="B52" s="13">
        <v>53</v>
      </c>
      <c r="C52" s="15">
        <v>273</v>
      </c>
      <c r="D52" s="14">
        <v>4</v>
      </c>
      <c r="E52" s="14">
        <v>4</v>
      </c>
      <c r="F52" s="14"/>
      <c r="G52" s="14"/>
      <c r="H52" s="14"/>
      <c r="I52" s="14"/>
      <c r="J52" s="14"/>
      <c r="K52" s="14"/>
    </row>
    <row r="53" spans="1:13" ht="15.75" x14ac:dyDescent="0.25">
      <c r="A53" s="13" t="s">
        <v>20</v>
      </c>
      <c r="B53" s="13">
        <v>54</v>
      </c>
      <c r="C53" s="15">
        <v>6367</v>
      </c>
      <c r="D53" s="14">
        <v>1</v>
      </c>
      <c r="E53" s="14"/>
      <c r="F53" s="14"/>
      <c r="G53" s="14"/>
      <c r="H53" s="14"/>
      <c r="I53" s="14"/>
      <c r="J53" s="14"/>
      <c r="K53" s="14">
        <v>1</v>
      </c>
    </row>
    <row r="54" spans="1:13" ht="15.75" x14ac:dyDescent="0.25">
      <c r="A54" s="13" t="s">
        <v>20</v>
      </c>
      <c r="B54" s="13">
        <v>55</v>
      </c>
      <c r="C54" s="15">
        <v>6367</v>
      </c>
      <c r="D54" s="14">
        <v>1</v>
      </c>
      <c r="E54" s="14"/>
      <c r="F54" s="14"/>
      <c r="G54" s="14"/>
      <c r="H54" s="14"/>
      <c r="I54" s="14"/>
      <c r="J54" s="14"/>
      <c r="K54" s="14">
        <v>1</v>
      </c>
    </row>
    <row r="55" spans="1:13" ht="15.75" x14ac:dyDescent="0.25">
      <c r="A55" s="13" t="s">
        <v>31</v>
      </c>
      <c r="B55" s="13">
        <v>56</v>
      </c>
      <c r="C55" s="15">
        <v>1555</v>
      </c>
      <c r="D55" s="14">
        <v>150</v>
      </c>
      <c r="E55" s="14">
        <v>50</v>
      </c>
      <c r="F55" s="14">
        <v>100</v>
      </c>
      <c r="G55" s="14"/>
      <c r="H55" s="14"/>
      <c r="I55" s="14"/>
      <c r="J55" s="14"/>
      <c r="K55" s="14"/>
    </row>
    <row r="56" spans="1:13" ht="15.75" x14ac:dyDescent="0.25">
      <c r="A56" s="103" t="s">
        <v>212</v>
      </c>
      <c r="B56" s="104"/>
      <c r="C56" s="63">
        <f>SUM(C5:C55)</f>
        <v>46322.3</v>
      </c>
      <c r="D56" s="64">
        <f>SUM(D5:D55)</f>
        <v>2368.9</v>
      </c>
      <c r="E56" s="64">
        <f>SUM(E5:E55)</f>
        <v>330.3</v>
      </c>
      <c r="F56" s="64">
        <f>SUM(F5:F55)</f>
        <v>1209.4000000000001</v>
      </c>
      <c r="G56" s="64">
        <f t="shared" ref="G56:I56" si="0">SUM(G5:G55)</f>
        <v>3</v>
      </c>
      <c r="H56" s="64">
        <f t="shared" si="0"/>
        <v>308</v>
      </c>
      <c r="I56" s="64">
        <f t="shared" si="0"/>
        <v>20.5</v>
      </c>
      <c r="J56" s="64">
        <f>SUM(J5:J55)</f>
        <v>417</v>
      </c>
      <c r="K56" s="64">
        <f>SUM(K5:K55)</f>
        <v>80.7</v>
      </c>
      <c r="M56" s="67"/>
    </row>
    <row r="57" spans="1:13" ht="16.5" x14ac:dyDescent="0.3">
      <c r="A57" s="55"/>
      <c r="B57" s="55"/>
      <c r="C57" s="6"/>
      <c r="E57" s="3"/>
    </row>
    <row r="58" spans="1:13" s="1" customFormat="1" ht="16.5" x14ac:dyDescent="0.3">
      <c r="A58" s="56"/>
      <c r="B58" s="55"/>
      <c r="C58" s="7"/>
      <c r="E58" s="4"/>
      <c r="J58" s="4"/>
    </row>
    <row r="59" spans="1:13" ht="16.5" x14ac:dyDescent="0.3">
      <c r="A59" s="55"/>
      <c r="B59" s="55"/>
      <c r="C59" s="6"/>
      <c r="D59" s="1"/>
      <c r="E59" s="3"/>
    </row>
    <row r="60" spans="1:13" ht="16.5" x14ac:dyDescent="0.3">
      <c r="A60" s="55"/>
      <c r="B60" s="55"/>
      <c r="C60" s="6"/>
      <c r="D60" s="1"/>
      <c r="E60" s="3"/>
    </row>
    <row r="61" spans="1:13" ht="16.5" x14ac:dyDescent="0.3">
      <c r="D61" s="3"/>
    </row>
    <row r="62" spans="1:13" ht="16.5" x14ac:dyDescent="0.3">
      <c r="D62" s="3"/>
    </row>
    <row r="63" spans="1:13" ht="16.5" x14ac:dyDescent="0.3">
      <c r="D63" s="3"/>
    </row>
    <row r="64" spans="1:13" ht="16.5" x14ac:dyDescent="0.3">
      <c r="D64" s="3"/>
    </row>
    <row r="65" spans="4:4" ht="16.5" x14ac:dyDescent="0.3">
      <c r="D65" s="3"/>
    </row>
    <row r="66" spans="4:4" ht="16.5" x14ac:dyDescent="0.3">
      <c r="D66" s="3"/>
    </row>
  </sheetData>
  <mergeCells count="4">
    <mergeCell ref="A56:B56"/>
    <mergeCell ref="A3:K3"/>
    <mergeCell ref="A2:K2"/>
    <mergeCell ref="A1:K1"/>
  </mergeCells>
  <phoneticPr fontId="5" type="noConversion"/>
  <pageMargins left="0.7" right="0.7" top="0.75" bottom="0.75" header="0.3" footer="0.3"/>
  <pageSetup paperSize="5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63039-A525-4B52-A11F-2565DF87016B}">
  <dimension ref="A1:L80"/>
  <sheetViews>
    <sheetView zoomScaleNormal="100" workbookViewId="0">
      <pane xSplit="7" ySplit="12" topLeftCell="H75" activePane="bottomRight" state="frozen"/>
      <selection pane="topRight" activeCell="H1" sqref="H1"/>
      <selection pane="bottomLeft" activeCell="A13" sqref="A13"/>
      <selection pane="bottomRight" activeCell="F75" sqref="F75"/>
    </sheetView>
  </sheetViews>
  <sheetFormatPr defaultRowHeight="15" x14ac:dyDescent="0.25"/>
  <cols>
    <col min="1" max="1" width="38" customWidth="1"/>
    <col min="2" max="2" width="14.42578125" bestFit="1" customWidth="1"/>
    <col min="3" max="3" width="20.5703125" customWidth="1"/>
    <col min="4" max="4" width="17.85546875" customWidth="1"/>
    <col min="5" max="5" width="16.5703125" customWidth="1"/>
    <col min="6" max="7" width="11.5703125" customWidth="1"/>
    <col min="8" max="8" width="15.85546875" customWidth="1"/>
    <col min="9" max="9" width="12.42578125" customWidth="1"/>
  </cols>
  <sheetData>
    <row r="1" spans="1:12" ht="15.75" x14ac:dyDescent="0.25">
      <c r="A1" s="111" t="s">
        <v>178</v>
      </c>
      <c r="B1" s="112"/>
      <c r="C1" s="112"/>
      <c r="D1" s="112"/>
      <c r="E1" s="112"/>
      <c r="F1" s="112"/>
      <c r="G1" s="112"/>
      <c r="H1" s="112"/>
      <c r="I1" s="113"/>
      <c r="J1" s="21"/>
      <c r="K1" s="21"/>
      <c r="L1" s="21"/>
    </row>
    <row r="2" spans="1:12" ht="15.75" customHeight="1" x14ac:dyDescent="0.25">
      <c r="A2" s="108" t="s">
        <v>176</v>
      </c>
      <c r="B2" s="115"/>
      <c r="C2" s="115"/>
      <c r="D2" s="115"/>
      <c r="E2" s="115"/>
      <c r="F2" s="115"/>
      <c r="G2" s="115"/>
      <c r="H2" s="115"/>
      <c r="I2" s="116"/>
      <c r="J2" s="2"/>
      <c r="K2" s="2"/>
      <c r="L2" s="2"/>
    </row>
    <row r="3" spans="1:12" ht="15.75" customHeight="1" x14ac:dyDescent="0.25">
      <c r="A3" s="105" t="s">
        <v>232</v>
      </c>
      <c r="B3" s="117"/>
      <c r="C3" s="117"/>
      <c r="D3" s="117"/>
      <c r="E3" s="117"/>
      <c r="F3" s="117"/>
      <c r="G3" s="117"/>
      <c r="H3" s="117"/>
      <c r="I3" s="118"/>
      <c r="J3" s="2"/>
      <c r="K3" s="2"/>
      <c r="L3" s="2"/>
    </row>
    <row r="4" spans="1:12" ht="47.25" x14ac:dyDescent="0.25">
      <c r="A4" s="10" t="s">
        <v>45</v>
      </c>
      <c r="B4" s="11" t="s">
        <v>46</v>
      </c>
      <c r="C4" s="12" t="s">
        <v>214</v>
      </c>
      <c r="D4" s="12" t="s">
        <v>216</v>
      </c>
      <c r="E4" s="12" t="s">
        <v>233</v>
      </c>
      <c r="F4" s="12" t="s">
        <v>157</v>
      </c>
      <c r="G4" s="12" t="s">
        <v>158</v>
      </c>
      <c r="H4" s="12" t="s">
        <v>159</v>
      </c>
      <c r="I4" s="12" t="s">
        <v>160</v>
      </c>
    </row>
    <row r="5" spans="1:12" ht="24" customHeight="1" x14ac:dyDescent="0.25">
      <c r="A5" s="13" t="s">
        <v>48</v>
      </c>
      <c r="B5" s="14" t="s">
        <v>198</v>
      </c>
      <c r="C5" s="15">
        <v>0</v>
      </c>
      <c r="D5" s="19" t="s">
        <v>215</v>
      </c>
      <c r="E5" s="15">
        <v>12.97</v>
      </c>
      <c r="F5" s="18"/>
      <c r="G5" s="18"/>
      <c r="H5" s="18"/>
      <c r="I5" s="18">
        <v>12.68</v>
      </c>
    </row>
    <row r="6" spans="1:12" ht="31.5" x14ac:dyDescent="0.25">
      <c r="A6" s="13" t="s">
        <v>49</v>
      </c>
      <c r="B6" s="14" t="s">
        <v>50</v>
      </c>
      <c r="C6" s="15">
        <v>3300</v>
      </c>
      <c r="D6" s="19">
        <v>1</v>
      </c>
      <c r="E6" s="15">
        <v>0</v>
      </c>
      <c r="F6" s="18"/>
      <c r="G6" s="18">
        <v>1</v>
      </c>
      <c r="H6" s="18"/>
      <c r="I6" s="18"/>
    </row>
    <row r="7" spans="1:12" ht="31.5" x14ac:dyDescent="0.25">
      <c r="A7" s="13" t="s">
        <v>51</v>
      </c>
      <c r="B7" s="14" t="s">
        <v>52</v>
      </c>
      <c r="C7" s="15">
        <v>2260</v>
      </c>
      <c r="D7" s="19">
        <v>8</v>
      </c>
      <c r="E7" s="15">
        <v>0.21</v>
      </c>
      <c r="F7" s="18"/>
      <c r="G7" s="18"/>
      <c r="H7" s="18"/>
      <c r="I7" s="18">
        <v>8</v>
      </c>
    </row>
    <row r="8" spans="1:12" ht="15.75" x14ac:dyDescent="0.25">
      <c r="A8" s="13" t="s">
        <v>53</v>
      </c>
      <c r="B8" s="14" t="s">
        <v>54</v>
      </c>
      <c r="C8" s="15">
        <v>4000</v>
      </c>
      <c r="D8" s="19">
        <v>14</v>
      </c>
      <c r="E8" s="15">
        <v>12.32</v>
      </c>
      <c r="F8" s="18">
        <v>14</v>
      </c>
      <c r="G8" s="18"/>
      <c r="H8" s="18"/>
      <c r="I8" s="18"/>
    </row>
    <row r="9" spans="1:12" ht="15.75" x14ac:dyDescent="0.25">
      <c r="A9" s="13" t="s">
        <v>55</v>
      </c>
      <c r="B9" s="14" t="s">
        <v>56</v>
      </c>
      <c r="C9" s="15">
        <v>5000</v>
      </c>
      <c r="D9" s="19">
        <v>40</v>
      </c>
      <c r="E9" s="15">
        <v>6.87</v>
      </c>
      <c r="F9" s="18">
        <v>40</v>
      </c>
      <c r="G9" s="18"/>
      <c r="H9" s="18"/>
      <c r="I9" s="18"/>
    </row>
    <row r="10" spans="1:12" ht="31.5" x14ac:dyDescent="0.25">
      <c r="A10" s="13" t="s">
        <v>57</v>
      </c>
      <c r="B10" s="14" t="s">
        <v>58</v>
      </c>
      <c r="C10" s="15">
        <v>538</v>
      </c>
      <c r="D10" s="19">
        <v>14.6</v>
      </c>
      <c r="E10" s="15">
        <v>0.37</v>
      </c>
      <c r="F10" s="18"/>
      <c r="G10" s="18">
        <v>14.6</v>
      </c>
      <c r="H10" s="18"/>
      <c r="I10" s="18"/>
    </row>
    <row r="11" spans="1:12" ht="15.75" x14ac:dyDescent="0.25">
      <c r="A11" s="13" t="s">
        <v>59</v>
      </c>
      <c r="B11" s="14" t="s">
        <v>60</v>
      </c>
      <c r="C11" s="15">
        <v>144</v>
      </c>
      <c r="D11" s="19">
        <v>36</v>
      </c>
      <c r="E11" s="15">
        <v>3.12</v>
      </c>
      <c r="F11" s="18">
        <v>31</v>
      </c>
      <c r="G11" s="18"/>
      <c r="H11" s="18"/>
      <c r="I11" s="18">
        <v>5</v>
      </c>
    </row>
    <row r="12" spans="1:12" ht="15.75" x14ac:dyDescent="0.25">
      <c r="A12" s="13" t="s">
        <v>61</v>
      </c>
      <c r="B12" s="14" t="s">
        <v>62</v>
      </c>
      <c r="C12" s="15">
        <v>15.32</v>
      </c>
      <c r="D12" s="19">
        <v>1</v>
      </c>
      <c r="E12" s="15">
        <v>0.1</v>
      </c>
      <c r="F12" s="18">
        <v>1</v>
      </c>
      <c r="G12" s="18"/>
      <c r="H12" s="18"/>
      <c r="I12" s="18"/>
    </row>
    <row r="13" spans="1:12" ht="15.75" x14ac:dyDescent="0.25">
      <c r="A13" s="13" t="s">
        <v>63</v>
      </c>
      <c r="B13" s="14" t="s">
        <v>64</v>
      </c>
      <c r="C13" s="15">
        <v>185</v>
      </c>
      <c r="D13" s="19">
        <v>5.5</v>
      </c>
      <c r="E13" s="15">
        <v>1.04</v>
      </c>
      <c r="F13" s="18">
        <v>2.5</v>
      </c>
      <c r="G13" s="18"/>
      <c r="H13" s="18"/>
      <c r="I13" s="18">
        <v>3</v>
      </c>
    </row>
    <row r="14" spans="1:12" ht="15.75" x14ac:dyDescent="0.25">
      <c r="A14" s="13" t="s">
        <v>65</v>
      </c>
      <c r="B14" s="14" t="s">
        <v>66</v>
      </c>
      <c r="C14" s="15">
        <v>403</v>
      </c>
      <c r="D14" s="19">
        <v>16.5</v>
      </c>
      <c r="E14" s="15">
        <v>0.69</v>
      </c>
      <c r="F14" s="18"/>
      <c r="G14" s="18">
        <v>16.5</v>
      </c>
      <c r="H14" s="18"/>
      <c r="I14" s="18"/>
    </row>
    <row r="15" spans="1:12" ht="15.75" x14ac:dyDescent="0.25">
      <c r="A15" s="13" t="s">
        <v>67</v>
      </c>
      <c r="B15" s="14" t="s">
        <v>68</v>
      </c>
      <c r="C15" s="15">
        <v>90</v>
      </c>
      <c r="D15" s="19">
        <v>45</v>
      </c>
      <c r="E15" s="15">
        <v>17.190000000000001</v>
      </c>
      <c r="F15" s="18"/>
      <c r="G15" s="18"/>
      <c r="H15" s="18"/>
      <c r="I15" s="18">
        <v>45</v>
      </c>
    </row>
    <row r="16" spans="1:12" ht="15.75" x14ac:dyDescent="0.25">
      <c r="A16" s="13" t="s">
        <v>165</v>
      </c>
      <c r="B16" s="14" t="s">
        <v>69</v>
      </c>
      <c r="C16" s="15">
        <v>93</v>
      </c>
      <c r="D16" s="19">
        <v>20</v>
      </c>
      <c r="E16" s="15">
        <v>0</v>
      </c>
      <c r="F16" s="18">
        <v>20</v>
      </c>
      <c r="G16" s="18"/>
      <c r="H16" s="18"/>
      <c r="I16" s="18"/>
    </row>
    <row r="17" spans="1:9" ht="15.75" x14ac:dyDescent="0.25">
      <c r="A17" s="13" t="s">
        <v>70</v>
      </c>
      <c r="B17" s="14" t="s">
        <v>71</v>
      </c>
      <c r="C17" s="15">
        <v>20.98</v>
      </c>
      <c r="D17" s="19">
        <v>8.1999999999999993</v>
      </c>
      <c r="E17" s="15">
        <v>6.25</v>
      </c>
      <c r="F17" s="18">
        <v>4.8</v>
      </c>
      <c r="G17" s="18"/>
      <c r="H17" s="18"/>
      <c r="I17" s="18">
        <v>3.4</v>
      </c>
    </row>
    <row r="18" spans="1:9" ht="15.75" x14ac:dyDescent="0.25">
      <c r="A18" s="13" t="s">
        <v>72</v>
      </c>
      <c r="B18" s="14" t="s">
        <v>73</v>
      </c>
      <c r="C18" s="15">
        <v>1114</v>
      </c>
      <c r="D18" s="19">
        <v>120</v>
      </c>
      <c r="E18" s="15">
        <v>90</v>
      </c>
      <c r="F18" s="18"/>
      <c r="G18" s="18">
        <v>120</v>
      </c>
      <c r="H18" s="18"/>
      <c r="I18" s="18"/>
    </row>
    <row r="19" spans="1:9" ht="15.75" x14ac:dyDescent="0.25">
      <c r="A19" s="13" t="s">
        <v>72</v>
      </c>
      <c r="B19" s="14" t="s">
        <v>74</v>
      </c>
      <c r="C19" s="15">
        <v>1114</v>
      </c>
      <c r="D19" s="19">
        <v>121</v>
      </c>
      <c r="E19" s="15">
        <v>119.8</v>
      </c>
      <c r="F19" s="18"/>
      <c r="G19" s="18">
        <v>121</v>
      </c>
      <c r="H19" s="18"/>
      <c r="I19" s="18"/>
    </row>
    <row r="20" spans="1:9" ht="15.75" x14ac:dyDescent="0.25">
      <c r="A20" s="13" t="s">
        <v>75</v>
      </c>
      <c r="B20" s="14" t="s">
        <v>76</v>
      </c>
      <c r="C20" s="15">
        <v>36</v>
      </c>
      <c r="D20" s="19">
        <v>3</v>
      </c>
      <c r="E20" s="15">
        <v>0.25</v>
      </c>
      <c r="F20" s="18">
        <v>2</v>
      </c>
      <c r="G20" s="18"/>
      <c r="H20" s="18"/>
      <c r="I20" s="18">
        <v>1</v>
      </c>
    </row>
    <row r="21" spans="1:9" ht="15.75" x14ac:dyDescent="0.25">
      <c r="A21" s="13" t="s">
        <v>77</v>
      </c>
      <c r="B21" s="14" t="s">
        <v>78</v>
      </c>
      <c r="C21" s="15">
        <v>1538.13</v>
      </c>
      <c r="D21" s="19">
        <v>49.72</v>
      </c>
      <c r="E21" s="15">
        <v>18.71</v>
      </c>
      <c r="F21" s="18"/>
      <c r="G21" s="18"/>
      <c r="H21" s="18"/>
      <c r="I21" s="18">
        <v>49.72</v>
      </c>
    </row>
    <row r="22" spans="1:9" ht="15.75" x14ac:dyDescent="0.25">
      <c r="A22" s="13" t="s">
        <v>79</v>
      </c>
      <c r="B22" s="14" t="s">
        <v>80</v>
      </c>
      <c r="C22" s="15">
        <v>2500</v>
      </c>
      <c r="D22" s="19">
        <v>51</v>
      </c>
      <c r="E22" s="15">
        <v>23.33</v>
      </c>
      <c r="F22" s="18">
        <v>6</v>
      </c>
      <c r="G22" s="18">
        <v>40</v>
      </c>
      <c r="H22" s="18"/>
      <c r="I22" s="18">
        <v>5</v>
      </c>
    </row>
    <row r="23" spans="1:9" ht="15.75" x14ac:dyDescent="0.25">
      <c r="A23" s="13" t="s">
        <v>81</v>
      </c>
      <c r="B23" s="14" t="s">
        <v>82</v>
      </c>
      <c r="C23" s="15">
        <v>2150</v>
      </c>
      <c r="D23" s="19">
        <v>181</v>
      </c>
      <c r="E23" s="15">
        <v>171.86</v>
      </c>
      <c r="F23" s="18"/>
      <c r="G23" s="18">
        <v>181</v>
      </c>
      <c r="H23" s="18"/>
      <c r="I23" s="18"/>
    </row>
    <row r="24" spans="1:9" ht="15.75" x14ac:dyDescent="0.25">
      <c r="A24" s="13" t="s">
        <v>83</v>
      </c>
      <c r="B24" s="14" t="s">
        <v>84</v>
      </c>
      <c r="C24" s="15">
        <v>73.3</v>
      </c>
      <c r="D24" s="19">
        <v>35.619999999999997</v>
      </c>
      <c r="E24" s="15"/>
      <c r="F24" s="18">
        <v>5.62</v>
      </c>
      <c r="G24" s="18">
        <v>30</v>
      </c>
      <c r="H24" s="18"/>
      <c r="I24" s="18"/>
    </row>
    <row r="25" spans="1:9" ht="15.75" x14ac:dyDescent="0.25">
      <c r="A25" s="13" t="s">
        <v>85</v>
      </c>
      <c r="B25" s="14" t="s">
        <v>86</v>
      </c>
      <c r="C25" s="15">
        <v>774</v>
      </c>
      <c r="D25" s="19">
        <v>1</v>
      </c>
      <c r="E25" s="15">
        <v>0.06</v>
      </c>
      <c r="F25" s="18">
        <v>0.5</v>
      </c>
      <c r="G25" s="18"/>
      <c r="H25" s="18"/>
      <c r="I25" s="18">
        <v>0.5</v>
      </c>
    </row>
    <row r="26" spans="1:9" ht="15.75" x14ac:dyDescent="0.25">
      <c r="A26" s="13" t="s">
        <v>87</v>
      </c>
      <c r="B26" s="14" t="s">
        <v>88</v>
      </c>
      <c r="C26" s="15">
        <v>3000</v>
      </c>
      <c r="D26" s="19">
        <v>25</v>
      </c>
      <c r="E26" s="15">
        <v>4.29</v>
      </c>
      <c r="F26" s="18">
        <v>25</v>
      </c>
      <c r="G26" s="18"/>
      <c r="H26" s="18"/>
      <c r="I26" s="18"/>
    </row>
    <row r="27" spans="1:9" ht="15.75" x14ac:dyDescent="0.25">
      <c r="A27" s="13" t="s">
        <v>89</v>
      </c>
      <c r="B27" s="14" t="s">
        <v>90</v>
      </c>
      <c r="C27" s="15">
        <v>2585</v>
      </c>
      <c r="D27" s="19">
        <v>600</v>
      </c>
      <c r="E27" s="15">
        <v>90</v>
      </c>
      <c r="F27" s="18"/>
      <c r="G27" s="18">
        <v>600</v>
      </c>
      <c r="H27" s="18"/>
      <c r="I27" s="18"/>
    </row>
    <row r="28" spans="1:9" ht="15.75" x14ac:dyDescent="0.25">
      <c r="A28" s="13" t="s">
        <v>91</v>
      </c>
      <c r="B28" s="14" t="s">
        <v>92</v>
      </c>
      <c r="C28" s="15">
        <v>300</v>
      </c>
      <c r="D28" s="19">
        <v>10</v>
      </c>
      <c r="E28" s="15">
        <v>3.17</v>
      </c>
      <c r="F28" s="18">
        <v>5</v>
      </c>
      <c r="G28" s="18"/>
      <c r="H28" s="18"/>
      <c r="I28" s="18">
        <v>5</v>
      </c>
    </row>
    <row r="29" spans="1:9" ht="15.75" x14ac:dyDescent="0.25">
      <c r="A29" s="13" t="s">
        <v>93</v>
      </c>
      <c r="B29" s="14" t="s">
        <v>94</v>
      </c>
      <c r="C29" s="15">
        <v>130</v>
      </c>
      <c r="D29" s="19">
        <v>55</v>
      </c>
      <c r="E29" s="15">
        <v>14.92</v>
      </c>
      <c r="F29" s="18">
        <v>10</v>
      </c>
      <c r="G29" s="18">
        <v>40</v>
      </c>
      <c r="H29" s="18"/>
      <c r="I29" s="18">
        <v>5</v>
      </c>
    </row>
    <row r="30" spans="1:9" ht="15.75" x14ac:dyDescent="0.25">
      <c r="A30" s="13" t="s">
        <v>95</v>
      </c>
      <c r="B30" s="14" t="s">
        <v>96</v>
      </c>
      <c r="C30" s="15">
        <v>4</v>
      </c>
      <c r="D30" s="19">
        <v>2</v>
      </c>
      <c r="E30" s="15">
        <v>0.55000000000000004</v>
      </c>
      <c r="F30" s="18"/>
      <c r="G30" s="18"/>
      <c r="H30" s="18"/>
      <c r="I30" s="18">
        <v>2</v>
      </c>
    </row>
    <row r="31" spans="1:9" ht="31.5" x14ac:dyDescent="0.25">
      <c r="A31" s="13" t="s">
        <v>97</v>
      </c>
      <c r="B31" s="14" t="s">
        <v>217</v>
      </c>
      <c r="C31" s="15">
        <v>50</v>
      </c>
      <c r="D31" s="19">
        <v>2</v>
      </c>
      <c r="E31" s="15">
        <v>0.9</v>
      </c>
      <c r="F31" s="18">
        <v>1</v>
      </c>
      <c r="G31" s="18"/>
      <c r="H31" s="18"/>
      <c r="I31" s="18">
        <v>1</v>
      </c>
    </row>
    <row r="32" spans="1:9" ht="15.75" x14ac:dyDescent="0.25">
      <c r="A32" s="13" t="s">
        <v>246</v>
      </c>
      <c r="B32" s="14" t="s">
        <v>98</v>
      </c>
      <c r="C32" s="15">
        <v>36</v>
      </c>
      <c r="D32" s="19">
        <v>1</v>
      </c>
      <c r="E32" s="15">
        <v>0.7</v>
      </c>
      <c r="F32" s="18"/>
      <c r="G32" s="18"/>
      <c r="H32" s="18"/>
      <c r="I32" s="18">
        <v>1</v>
      </c>
    </row>
    <row r="33" spans="1:9" ht="15.75" x14ac:dyDescent="0.25">
      <c r="A33" s="13" t="s">
        <v>81</v>
      </c>
      <c r="B33" s="14" t="s">
        <v>99</v>
      </c>
      <c r="C33" s="15">
        <v>2050</v>
      </c>
      <c r="D33" s="19">
        <v>119</v>
      </c>
      <c r="E33" s="15">
        <v>115.08</v>
      </c>
      <c r="F33" s="18"/>
      <c r="G33" s="18">
        <v>119</v>
      </c>
      <c r="H33" s="18"/>
      <c r="I33" s="18"/>
    </row>
    <row r="34" spans="1:9" ht="15.75" x14ac:dyDescent="0.25">
      <c r="A34" s="13" t="s">
        <v>100</v>
      </c>
      <c r="B34" s="14" t="s">
        <v>101</v>
      </c>
      <c r="C34" s="15">
        <v>488</v>
      </c>
      <c r="D34" s="19">
        <v>15</v>
      </c>
      <c r="E34" s="15">
        <v>0.05</v>
      </c>
      <c r="F34" s="18">
        <v>9</v>
      </c>
      <c r="G34" s="18"/>
      <c r="H34" s="18"/>
      <c r="I34" s="18">
        <v>6</v>
      </c>
    </row>
    <row r="35" spans="1:9" ht="15.75" x14ac:dyDescent="0.25">
      <c r="A35" s="13" t="s">
        <v>102</v>
      </c>
      <c r="B35" s="14" t="s">
        <v>103</v>
      </c>
      <c r="C35" s="15">
        <v>42.7</v>
      </c>
      <c r="D35" s="19">
        <v>1.01</v>
      </c>
      <c r="E35" s="15">
        <v>0</v>
      </c>
      <c r="F35" s="18"/>
      <c r="G35" s="18"/>
      <c r="H35" s="18"/>
      <c r="I35" s="18">
        <v>1.01</v>
      </c>
    </row>
    <row r="36" spans="1:9" ht="15.75" x14ac:dyDescent="0.25">
      <c r="A36" s="13" t="s">
        <v>166</v>
      </c>
      <c r="B36" s="14" t="s">
        <v>104</v>
      </c>
      <c r="C36" s="15">
        <v>24</v>
      </c>
      <c r="D36" s="19">
        <v>1</v>
      </c>
      <c r="E36" s="15">
        <v>2.5000000000000001E-2</v>
      </c>
      <c r="F36" s="18"/>
      <c r="G36" s="18"/>
      <c r="H36" s="18"/>
      <c r="I36" s="18">
        <v>1</v>
      </c>
    </row>
    <row r="37" spans="1:9" ht="15.75" x14ac:dyDescent="0.25">
      <c r="A37" s="13" t="s">
        <v>105</v>
      </c>
      <c r="B37" s="14" t="s">
        <v>106</v>
      </c>
      <c r="C37" s="15">
        <v>3500</v>
      </c>
      <c r="D37" s="19">
        <v>15</v>
      </c>
      <c r="E37" s="15">
        <v>2.78</v>
      </c>
      <c r="F37" s="18">
        <v>15</v>
      </c>
      <c r="G37" s="18"/>
      <c r="H37" s="18"/>
      <c r="I37" s="18"/>
    </row>
    <row r="38" spans="1:9" ht="15.75" x14ac:dyDescent="0.25">
      <c r="A38" s="13" t="s">
        <v>107</v>
      </c>
      <c r="B38" s="14" t="s">
        <v>108</v>
      </c>
      <c r="C38" s="15">
        <v>160</v>
      </c>
      <c r="D38" s="19">
        <v>1</v>
      </c>
      <c r="E38" s="15">
        <v>0.05</v>
      </c>
      <c r="F38" s="18">
        <v>0.5</v>
      </c>
      <c r="G38" s="18"/>
      <c r="H38" s="18"/>
      <c r="I38" s="18">
        <v>0.5</v>
      </c>
    </row>
    <row r="39" spans="1:9" ht="15.75" x14ac:dyDescent="0.25">
      <c r="A39" s="13" t="s">
        <v>2</v>
      </c>
      <c r="B39" s="14" t="s">
        <v>109</v>
      </c>
      <c r="C39" s="15">
        <v>128</v>
      </c>
      <c r="D39" s="19">
        <v>15</v>
      </c>
      <c r="E39" s="15">
        <v>7</v>
      </c>
      <c r="F39" s="18">
        <v>2</v>
      </c>
      <c r="G39" s="18">
        <v>13</v>
      </c>
      <c r="H39" s="18"/>
      <c r="I39" s="18"/>
    </row>
    <row r="40" spans="1:9" ht="15.75" x14ac:dyDescent="0.25">
      <c r="A40" s="13" t="s">
        <v>28</v>
      </c>
      <c r="B40" s="14" t="s">
        <v>110</v>
      </c>
      <c r="C40" s="15">
        <v>105.91</v>
      </c>
      <c r="D40" s="19">
        <v>5</v>
      </c>
      <c r="E40" s="15">
        <v>0</v>
      </c>
      <c r="F40" s="18">
        <v>5</v>
      </c>
      <c r="G40" s="18"/>
      <c r="H40" s="18"/>
      <c r="I40" s="18"/>
    </row>
    <row r="41" spans="1:9" ht="15.75" x14ac:dyDescent="0.25">
      <c r="A41" s="13" t="s">
        <v>111</v>
      </c>
      <c r="B41" s="14" t="s">
        <v>112</v>
      </c>
      <c r="C41" s="15">
        <v>381.21</v>
      </c>
      <c r="D41" s="19">
        <v>23</v>
      </c>
      <c r="E41" s="15">
        <v>1.32</v>
      </c>
      <c r="F41" s="18"/>
      <c r="G41" s="18"/>
      <c r="H41" s="18">
        <v>23</v>
      </c>
      <c r="I41" s="18"/>
    </row>
    <row r="42" spans="1:9" ht="15.75" x14ac:dyDescent="0.25">
      <c r="A42" s="13" t="s">
        <v>113</v>
      </c>
      <c r="B42" s="14" t="s">
        <v>114</v>
      </c>
      <c r="C42" s="15">
        <v>381.21</v>
      </c>
      <c r="D42" s="19">
        <v>2.8</v>
      </c>
      <c r="E42" s="15">
        <v>0.21</v>
      </c>
      <c r="F42" s="18"/>
      <c r="G42" s="18"/>
      <c r="H42" s="18"/>
      <c r="I42" s="18">
        <v>2.8</v>
      </c>
    </row>
    <row r="43" spans="1:9" ht="15.75" x14ac:dyDescent="0.25">
      <c r="A43" s="13" t="s">
        <v>115</v>
      </c>
      <c r="B43" s="14" t="s">
        <v>116</v>
      </c>
      <c r="C43" s="15">
        <v>4272</v>
      </c>
      <c r="D43" s="19">
        <v>2.46</v>
      </c>
      <c r="E43" s="15">
        <v>0.71</v>
      </c>
      <c r="F43" s="18"/>
      <c r="G43" s="18">
        <v>2.46</v>
      </c>
      <c r="H43" s="18"/>
      <c r="I43" s="18"/>
    </row>
    <row r="44" spans="1:9" ht="15.75" x14ac:dyDescent="0.25">
      <c r="A44" s="13" t="s">
        <v>117</v>
      </c>
      <c r="B44" s="14" t="s">
        <v>118</v>
      </c>
      <c r="C44" s="15">
        <v>95</v>
      </c>
      <c r="D44" s="19">
        <v>5</v>
      </c>
      <c r="E44" s="15">
        <v>0.04</v>
      </c>
      <c r="F44" s="18"/>
      <c r="G44" s="18"/>
      <c r="H44" s="18"/>
      <c r="I44" s="18">
        <v>5</v>
      </c>
    </row>
    <row r="45" spans="1:9" ht="15.75" x14ac:dyDescent="0.25">
      <c r="A45" s="13" t="s">
        <v>119</v>
      </c>
      <c r="B45" s="14" t="s">
        <v>120</v>
      </c>
      <c r="C45" s="15">
        <v>7.5</v>
      </c>
      <c r="D45" s="19">
        <v>1</v>
      </c>
      <c r="E45" s="15">
        <v>0.18</v>
      </c>
      <c r="F45" s="18"/>
      <c r="G45" s="18"/>
      <c r="H45" s="18"/>
      <c r="I45" s="18">
        <v>1</v>
      </c>
    </row>
    <row r="46" spans="1:9" ht="15.75" x14ac:dyDescent="0.25">
      <c r="A46" s="13" t="s">
        <v>121</v>
      </c>
      <c r="B46" s="14" t="s">
        <v>122</v>
      </c>
      <c r="C46" s="15">
        <v>44.5</v>
      </c>
      <c r="D46" s="19">
        <v>10</v>
      </c>
      <c r="E46" s="15">
        <v>0</v>
      </c>
      <c r="F46" s="18"/>
      <c r="G46" s="18">
        <v>10</v>
      </c>
      <c r="H46" s="18"/>
      <c r="I46" s="18"/>
    </row>
    <row r="47" spans="1:9" ht="31.5" x14ac:dyDescent="0.25">
      <c r="A47" s="13" t="s">
        <v>123</v>
      </c>
      <c r="B47" s="14" t="s">
        <v>124</v>
      </c>
      <c r="C47" s="15">
        <v>46.6</v>
      </c>
      <c r="D47" s="19">
        <v>23.3</v>
      </c>
      <c r="E47" s="15">
        <v>0.02</v>
      </c>
      <c r="F47" s="18"/>
      <c r="G47" s="18"/>
      <c r="H47" s="18">
        <v>19.3</v>
      </c>
      <c r="I47" s="18">
        <v>4</v>
      </c>
    </row>
    <row r="48" spans="1:9" ht="15.75" x14ac:dyDescent="0.25">
      <c r="A48" s="13" t="s">
        <v>125</v>
      </c>
      <c r="B48" s="14" t="s">
        <v>126</v>
      </c>
      <c r="C48" s="15">
        <v>100</v>
      </c>
      <c r="D48" s="19">
        <v>4</v>
      </c>
      <c r="E48" s="15">
        <v>0.08</v>
      </c>
      <c r="F48" s="18">
        <v>1</v>
      </c>
      <c r="G48" s="18"/>
      <c r="H48" s="18"/>
      <c r="I48" s="18">
        <v>3</v>
      </c>
    </row>
    <row r="49" spans="1:9" ht="31.5" x14ac:dyDescent="0.25">
      <c r="A49" s="13" t="s">
        <v>127</v>
      </c>
      <c r="B49" s="14" t="s">
        <v>128</v>
      </c>
      <c r="C49" s="15">
        <v>13.69</v>
      </c>
      <c r="D49" s="19">
        <v>1</v>
      </c>
      <c r="E49" s="15">
        <v>0.01</v>
      </c>
      <c r="F49" s="18"/>
      <c r="G49" s="18"/>
      <c r="H49" s="18"/>
      <c r="I49" s="18">
        <v>1</v>
      </c>
    </row>
    <row r="50" spans="1:9" ht="15.75" x14ac:dyDescent="0.25">
      <c r="A50" s="13" t="s">
        <v>129</v>
      </c>
      <c r="B50" s="14" t="s">
        <v>130</v>
      </c>
      <c r="C50" s="15">
        <v>538</v>
      </c>
      <c r="D50" s="19">
        <v>1</v>
      </c>
      <c r="E50" s="15">
        <v>0.22</v>
      </c>
      <c r="F50" s="18">
        <v>0.33</v>
      </c>
      <c r="G50" s="18">
        <v>0.34</v>
      </c>
      <c r="H50" s="18"/>
      <c r="I50" s="18">
        <v>0.33</v>
      </c>
    </row>
    <row r="51" spans="1:9" ht="31.5" x14ac:dyDescent="0.25">
      <c r="A51" s="13" t="s">
        <v>57</v>
      </c>
      <c r="B51" s="14" t="s">
        <v>131</v>
      </c>
      <c r="C51" s="15">
        <v>500</v>
      </c>
      <c r="D51" s="19">
        <v>2</v>
      </c>
      <c r="E51" s="15">
        <v>0.39</v>
      </c>
      <c r="F51" s="18"/>
      <c r="G51" s="18"/>
      <c r="H51" s="18"/>
      <c r="I51" s="18">
        <v>2</v>
      </c>
    </row>
    <row r="52" spans="1:9" ht="15.75" x14ac:dyDescent="0.25">
      <c r="A52" s="13" t="s">
        <v>132</v>
      </c>
      <c r="B52" s="14" t="s">
        <v>133</v>
      </c>
      <c r="C52" s="15">
        <v>2000</v>
      </c>
      <c r="D52" s="19">
        <v>72.5</v>
      </c>
      <c r="E52" s="15">
        <v>5.36</v>
      </c>
      <c r="F52" s="18"/>
      <c r="G52" s="18">
        <v>72.5</v>
      </c>
      <c r="H52" s="18"/>
      <c r="I52" s="18"/>
    </row>
    <row r="53" spans="1:9" ht="15.75" x14ac:dyDescent="0.25">
      <c r="A53" s="13" t="s">
        <v>134</v>
      </c>
      <c r="B53" s="14" t="s">
        <v>135</v>
      </c>
      <c r="C53" s="15">
        <v>82</v>
      </c>
      <c r="D53" s="19">
        <v>5</v>
      </c>
      <c r="E53" s="15">
        <v>1</v>
      </c>
      <c r="F53" s="18">
        <v>5</v>
      </c>
      <c r="G53" s="18"/>
      <c r="H53" s="18"/>
      <c r="I53" s="18"/>
    </row>
    <row r="54" spans="1:9" ht="15.75" x14ac:dyDescent="0.25">
      <c r="A54" s="13" t="s">
        <v>136</v>
      </c>
      <c r="B54" s="14" t="s">
        <v>137</v>
      </c>
      <c r="C54" s="15">
        <v>150</v>
      </c>
      <c r="D54" s="19">
        <v>8</v>
      </c>
      <c r="E54" s="15">
        <v>0.21</v>
      </c>
      <c r="F54" s="18"/>
      <c r="G54" s="18"/>
      <c r="H54" s="18"/>
      <c r="I54" s="18">
        <v>8</v>
      </c>
    </row>
    <row r="55" spans="1:9" ht="15.75" x14ac:dyDescent="0.25">
      <c r="A55" s="13" t="s">
        <v>138</v>
      </c>
      <c r="B55" s="14" t="s">
        <v>139</v>
      </c>
      <c r="C55" s="15">
        <v>230.32</v>
      </c>
      <c r="D55" s="19">
        <v>28.79</v>
      </c>
      <c r="E55" s="15">
        <v>0</v>
      </c>
      <c r="F55" s="18"/>
      <c r="G55" s="18"/>
      <c r="H55" s="18">
        <v>28.79</v>
      </c>
      <c r="I55" s="18"/>
    </row>
    <row r="56" spans="1:9" ht="15.75" x14ac:dyDescent="0.25">
      <c r="A56" s="13" t="s">
        <v>31</v>
      </c>
      <c r="B56" s="14" t="s">
        <v>140</v>
      </c>
      <c r="C56" s="15">
        <v>1555</v>
      </c>
      <c r="D56" s="19">
        <v>10.6</v>
      </c>
      <c r="E56" s="15">
        <v>8</v>
      </c>
      <c r="F56" s="18">
        <v>4.5</v>
      </c>
      <c r="G56" s="18">
        <v>5.9</v>
      </c>
      <c r="H56" s="18"/>
      <c r="I56" s="18">
        <v>0.2</v>
      </c>
    </row>
    <row r="57" spans="1:9" ht="15.75" x14ac:dyDescent="0.25">
      <c r="A57" s="16" t="s">
        <v>141</v>
      </c>
      <c r="B57" s="17" t="s">
        <v>142</v>
      </c>
      <c r="C57" s="15">
        <v>40</v>
      </c>
      <c r="D57" s="19">
        <v>2.37</v>
      </c>
      <c r="E57" s="15">
        <v>0</v>
      </c>
      <c r="F57" s="18"/>
      <c r="G57" s="18"/>
      <c r="H57" s="18">
        <v>2.37</v>
      </c>
      <c r="I57" s="18"/>
    </row>
    <row r="58" spans="1:9" ht="15.75" x14ac:dyDescent="0.25">
      <c r="A58" s="13" t="s">
        <v>143</v>
      </c>
      <c r="B58" s="14" t="s">
        <v>144</v>
      </c>
      <c r="C58" s="15">
        <v>50</v>
      </c>
      <c r="D58" s="19">
        <v>3</v>
      </c>
      <c r="E58" s="15">
        <v>0.06</v>
      </c>
      <c r="F58" s="18"/>
      <c r="G58" s="18"/>
      <c r="H58" s="18"/>
      <c r="I58" s="18">
        <v>3</v>
      </c>
    </row>
    <row r="59" spans="1:9" ht="15.75" x14ac:dyDescent="0.25">
      <c r="A59" s="13" t="s">
        <v>24</v>
      </c>
      <c r="B59" s="14" t="s">
        <v>145</v>
      </c>
      <c r="C59" s="15" t="s">
        <v>213</v>
      </c>
      <c r="D59" s="19">
        <v>275</v>
      </c>
      <c r="E59" s="15">
        <v>10.46</v>
      </c>
      <c r="F59" s="18"/>
      <c r="G59" s="18"/>
      <c r="H59" s="18"/>
      <c r="I59" s="18">
        <v>275</v>
      </c>
    </row>
    <row r="60" spans="1:9" ht="15.75" x14ac:dyDescent="0.25">
      <c r="A60" s="13" t="s">
        <v>146</v>
      </c>
      <c r="B60" s="14" t="s">
        <v>147</v>
      </c>
      <c r="C60" s="15">
        <v>135</v>
      </c>
      <c r="D60" s="19">
        <v>40</v>
      </c>
      <c r="E60" s="15">
        <v>0</v>
      </c>
      <c r="F60" s="18"/>
      <c r="G60" s="18"/>
      <c r="H60" s="18">
        <v>40</v>
      </c>
      <c r="I60" s="18"/>
    </row>
    <row r="61" spans="1:9" ht="15.75" x14ac:dyDescent="0.25">
      <c r="A61" s="13" t="s">
        <v>148</v>
      </c>
      <c r="B61" s="14" t="s">
        <v>149</v>
      </c>
      <c r="C61" s="15">
        <v>210</v>
      </c>
      <c r="D61" s="19">
        <v>20</v>
      </c>
      <c r="E61" s="15">
        <v>14.57</v>
      </c>
      <c r="F61" s="18">
        <v>1</v>
      </c>
      <c r="G61" s="18">
        <v>19</v>
      </c>
      <c r="H61" s="18"/>
      <c r="I61" s="18"/>
    </row>
    <row r="62" spans="1:9" ht="31.5" x14ac:dyDescent="0.25">
      <c r="A62" s="13" t="s">
        <v>247</v>
      </c>
      <c r="B62" s="14" t="s">
        <v>151</v>
      </c>
      <c r="C62" s="15">
        <v>15</v>
      </c>
      <c r="D62" s="19">
        <v>8.4700000000000006</v>
      </c>
      <c r="E62" s="15">
        <v>0.03</v>
      </c>
      <c r="F62" s="18"/>
      <c r="G62" s="18"/>
      <c r="H62" s="18">
        <v>1</v>
      </c>
      <c r="I62" s="18">
        <v>7.47</v>
      </c>
    </row>
    <row r="63" spans="1:9" ht="15.75" x14ac:dyDescent="0.25">
      <c r="A63" s="13" t="s">
        <v>152</v>
      </c>
      <c r="B63" s="14" t="s">
        <v>153</v>
      </c>
      <c r="C63" s="15">
        <v>976</v>
      </c>
      <c r="D63" s="19">
        <v>35</v>
      </c>
      <c r="E63" s="15"/>
      <c r="F63" s="18">
        <v>35</v>
      </c>
      <c r="G63" s="18"/>
      <c r="H63" s="18"/>
      <c r="I63" s="18"/>
    </row>
    <row r="64" spans="1:9" ht="15.75" x14ac:dyDescent="0.25">
      <c r="A64" s="13" t="s">
        <v>150</v>
      </c>
      <c r="B64" s="14" t="s">
        <v>154</v>
      </c>
      <c r="C64" s="15">
        <v>340</v>
      </c>
      <c r="D64" s="19">
        <v>2.15</v>
      </c>
      <c r="E64" s="15">
        <v>0.48</v>
      </c>
      <c r="F64" s="18"/>
      <c r="G64" s="18"/>
      <c r="H64" s="18"/>
      <c r="I64" s="18">
        <v>2.15</v>
      </c>
    </row>
    <row r="65" spans="1:9" ht="15.75" x14ac:dyDescent="0.25">
      <c r="A65" s="13" t="s">
        <v>155</v>
      </c>
      <c r="B65" s="14" t="s">
        <v>156</v>
      </c>
      <c r="C65" s="15">
        <v>350</v>
      </c>
      <c r="D65" s="19">
        <v>2</v>
      </c>
      <c r="E65" s="15">
        <v>1.4</v>
      </c>
      <c r="F65" s="18">
        <v>0.49</v>
      </c>
      <c r="G65" s="18"/>
      <c r="H65" s="18">
        <v>1.06</v>
      </c>
      <c r="I65" s="18">
        <v>0.45</v>
      </c>
    </row>
    <row r="66" spans="1:9" ht="15.75" x14ac:dyDescent="0.25">
      <c r="A66" s="13" t="s">
        <v>75</v>
      </c>
      <c r="B66" s="14" t="s">
        <v>161</v>
      </c>
      <c r="C66" s="15">
        <v>500</v>
      </c>
      <c r="D66" s="19">
        <v>1.4</v>
      </c>
      <c r="E66" s="15">
        <v>0.22</v>
      </c>
      <c r="F66" s="18">
        <v>1.4</v>
      </c>
      <c r="G66" s="18"/>
      <c r="H66" s="18"/>
      <c r="I66" s="18"/>
    </row>
    <row r="67" spans="1:9" ht="15.75" x14ac:dyDescent="0.25">
      <c r="A67" s="13" t="s">
        <v>244</v>
      </c>
      <c r="B67" s="14" t="s">
        <v>245</v>
      </c>
      <c r="C67" s="15">
        <v>280</v>
      </c>
      <c r="D67" s="19">
        <v>15.4</v>
      </c>
      <c r="E67" s="15">
        <v>7.0000000000000007E-2</v>
      </c>
      <c r="F67" s="18"/>
      <c r="G67" s="18"/>
      <c r="H67" s="18">
        <v>15.4</v>
      </c>
      <c r="I67" s="18"/>
    </row>
    <row r="68" spans="1:9" ht="15.75" x14ac:dyDescent="0.25">
      <c r="A68" s="13" t="s">
        <v>162</v>
      </c>
      <c r="B68" s="14" t="s">
        <v>163</v>
      </c>
      <c r="C68" s="15">
        <v>320</v>
      </c>
      <c r="D68" s="19">
        <v>17.02</v>
      </c>
      <c r="E68" s="15">
        <v>2.83</v>
      </c>
      <c r="F68" s="18">
        <v>1.68</v>
      </c>
      <c r="G68" s="18"/>
      <c r="H68" s="18">
        <v>15.34</v>
      </c>
      <c r="I68" s="18"/>
    </row>
    <row r="69" spans="1:9" ht="15.75" x14ac:dyDescent="0.25">
      <c r="A69" s="13" t="s">
        <v>167</v>
      </c>
      <c r="B69" s="14" t="s">
        <v>164</v>
      </c>
      <c r="C69" s="15">
        <v>3190</v>
      </c>
      <c r="D69" s="19">
        <v>10</v>
      </c>
      <c r="E69" s="15">
        <v>0.82</v>
      </c>
      <c r="F69" s="9"/>
      <c r="G69" s="18"/>
      <c r="H69" s="18">
        <v>10</v>
      </c>
      <c r="I69" s="18"/>
    </row>
    <row r="70" spans="1:9" ht="15.75" x14ac:dyDescent="0.25">
      <c r="A70" s="13" t="s">
        <v>218</v>
      </c>
      <c r="B70" s="14" t="s">
        <v>219</v>
      </c>
      <c r="C70" s="15">
        <v>1855.52</v>
      </c>
      <c r="D70" s="19">
        <v>140</v>
      </c>
      <c r="E70" s="15">
        <v>36.82</v>
      </c>
      <c r="F70" s="9"/>
      <c r="G70" s="18"/>
      <c r="H70" s="18">
        <v>140</v>
      </c>
      <c r="I70" s="18"/>
    </row>
    <row r="71" spans="1:9" ht="15.75" x14ac:dyDescent="0.25">
      <c r="A71" s="13" t="s">
        <v>31</v>
      </c>
      <c r="B71" s="14" t="s">
        <v>220</v>
      </c>
      <c r="C71" s="15">
        <v>1555</v>
      </c>
      <c r="D71" s="68">
        <v>1115</v>
      </c>
      <c r="E71" s="15">
        <v>0</v>
      </c>
      <c r="F71" s="9"/>
      <c r="G71" s="69">
        <v>1115</v>
      </c>
      <c r="H71" s="18"/>
      <c r="I71" s="18"/>
    </row>
    <row r="72" spans="1:9" ht="15.75" x14ac:dyDescent="0.25">
      <c r="A72" s="13" t="s">
        <v>63</v>
      </c>
      <c r="B72" s="14" t="s">
        <v>221</v>
      </c>
      <c r="C72" s="15">
        <v>1005</v>
      </c>
      <c r="D72" s="19">
        <v>261.60000000000002</v>
      </c>
      <c r="E72" s="15">
        <v>45.98</v>
      </c>
      <c r="F72" s="9"/>
      <c r="G72" s="18"/>
      <c r="H72" s="18"/>
      <c r="I72" s="18">
        <v>261.60000000000002</v>
      </c>
    </row>
    <row r="73" spans="1:9" ht="15.75" x14ac:dyDescent="0.25">
      <c r="A73" s="13" t="s">
        <v>222</v>
      </c>
      <c r="B73" s="13" t="s">
        <v>223</v>
      </c>
      <c r="C73" s="15">
        <v>131.96</v>
      </c>
      <c r="D73" s="19">
        <v>18</v>
      </c>
      <c r="E73" s="15">
        <v>0.71</v>
      </c>
      <c r="F73" s="9">
        <v>18</v>
      </c>
      <c r="G73" s="18"/>
      <c r="H73" s="18"/>
      <c r="I73" s="18"/>
    </row>
    <row r="74" spans="1:9" ht="15.75" x14ac:dyDescent="0.25">
      <c r="A74" s="13" t="s">
        <v>222</v>
      </c>
      <c r="B74" s="13" t="s">
        <v>224</v>
      </c>
      <c r="C74" s="15">
        <v>131.96</v>
      </c>
      <c r="D74" s="19">
        <v>44.65</v>
      </c>
      <c r="E74" s="15">
        <v>0.71</v>
      </c>
      <c r="F74" s="9"/>
      <c r="G74" s="18">
        <v>44.65</v>
      </c>
      <c r="H74" s="18"/>
      <c r="I74" s="18"/>
    </row>
    <row r="75" spans="1:9" ht="15.75" x14ac:dyDescent="0.25">
      <c r="A75" s="13" t="s">
        <v>234</v>
      </c>
      <c r="B75" s="13" t="s">
        <v>235</v>
      </c>
      <c r="C75" s="15">
        <v>1855.52</v>
      </c>
      <c r="D75" s="19">
        <v>1</v>
      </c>
      <c r="E75" s="15">
        <v>0</v>
      </c>
      <c r="F75" s="9">
        <v>3</v>
      </c>
      <c r="G75" s="18"/>
      <c r="H75" s="18"/>
      <c r="I75" s="18">
        <v>1</v>
      </c>
    </row>
    <row r="76" spans="1:9" ht="15.75" x14ac:dyDescent="0.25">
      <c r="A76" s="70" t="s">
        <v>236</v>
      </c>
      <c r="B76" s="13" t="s">
        <v>237</v>
      </c>
      <c r="C76" s="15">
        <v>96</v>
      </c>
      <c r="D76" s="19">
        <v>2</v>
      </c>
      <c r="E76" s="15" t="s">
        <v>248</v>
      </c>
      <c r="F76" s="9"/>
      <c r="G76" s="18"/>
      <c r="H76" s="18"/>
      <c r="I76" s="18">
        <v>2</v>
      </c>
    </row>
    <row r="77" spans="1:9" ht="15.75" x14ac:dyDescent="0.25">
      <c r="A77" s="13" t="s">
        <v>238</v>
      </c>
      <c r="B77" s="13" t="s">
        <v>239</v>
      </c>
      <c r="C77" s="62">
        <v>1333</v>
      </c>
      <c r="D77" s="19">
        <v>1</v>
      </c>
      <c r="E77" s="15" t="s">
        <v>248</v>
      </c>
      <c r="F77" s="9"/>
      <c r="G77" s="18"/>
      <c r="H77" s="18"/>
      <c r="I77" s="18">
        <v>1</v>
      </c>
    </row>
    <row r="78" spans="1:9" ht="15.75" x14ac:dyDescent="0.25">
      <c r="A78" s="13" t="s">
        <v>240</v>
      </c>
      <c r="B78" s="13" t="s">
        <v>241</v>
      </c>
      <c r="C78" s="15">
        <v>2.2240000000000002</v>
      </c>
      <c r="D78" s="19">
        <v>0.83250000000000002</v>
      </c>
      <c r="E78" s="15" t="s">
        <v>248</v>
      </c>
      <c r="F78" s="9"/>
      <c r="G78" s="18"/>
      <c r="H78" s="18"/>
      <c r="I78" s="18">
        <v>1</v>
      </c>
    </row>
    <row r="79" spans="1:9" ht="15.75" x14ac:dyDescent="0.25">
      <c r="A79" s="13" t="s">
        <v>242</v>
      </c>
      <c r="B79" s="13" t="s">
        <v>243</v>
      </c>
      <c r="C79" s="15">
        <v>13.3</v>
      </c>
      <c r="D79" s="19">
        <v>3</v>
      </c>
      <c r="E79" s="15" t="s">
        <v>248</v>
      </c>
      <c r="F79" s="9"/>
      <c r="G79" s="18"/>
      <c r="H79" s="18"/>
      <c r="I79" s="18">
        <v>3</v>
      </c>
    </row>
    <row r="80" spans="1:9" ht="15.75" x14ac:dyDescent="0.25">
      <c r="A80" s="114" t="s">
        <v>211</v>
      </c>
      <c r="B80" s="114"/>
      <c r="C80" s="25">
        <f>SUM(C5:C79)</f>
        <v>62734.853999999992</v>
      </c>
      <c r="D80" s="25">
        <f>SUM(D6:D79)</f>
        <v>3858.4924999999994</v>
      </c>
      <c r="E80" s="25">
        <f>SUM(E5:E75)</f>
        <v>857.56500000000028</v>
      </c>
      <c r="F80" s="25">
        <f>SUM(F6:F79)</f>
        <v>271.32000000000005</v>
      </c>
      <c r="G80" s="25">
        <f>SUM(G6:G79)</f>
        <v>2565.9500000000003</v>
      </c>
      <c r="H80" s="25">
        <f>SUM(H6:H79)</f>
        <v>296.26</v>
      </c>
      <c r="I80" s="25">
        <f>SUM(I5:I79)</f>
        <v>740.81</v>
      </c>
    </row>
  </sheetData>
  <mergeCells count="4">
    <mergeCell ref="A80:B80"/>
    <mergeCell ref="A1:I1"/>
    <mergeCell ref="A2:I2"/>
    <mergeCell ref="A3:I3"/>
  </mergeCells>
  <phoneticPr fontId="5" type="noConversion"/>
  <pageMargins left="0.7" right="0.7" top="0.75" bottom="0.75" header="0.3" footer="0.3"/>
  <pageSetup paperSize="5" pageOrder="overThenDown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98724-D7F2-459E-B0E9-1F67095FDDD3}">
  <dimension ref="A1:N33"/>
  <sheetViews>
    <sheetView tabSelected="1" workbookViewId="0">
      <selection activeCell="C20" sqref="C20"/>
    </sheetView>
  </sheetViews>
  <sheetFormatPr defaultRowHeight="15" x14ac:dyDescent="0.25"/>
  <cols>
    <col min="1" max="1" width="15.28515625" customWidth="1"/>
    <col min="2" max="2" width="16.85546875" customWidth="1"/>
    <col min="3" max="3" width="17.85546875" customWidth="1"/>
    <col min="4" max="4" width="14" customWidth="1"/>
    <col min="5" max="5" width="13.5703125" customWidth="1"/>
    <col min="6" max="6" width="13.28515625" customWidth="1"/>
    <col min="7" max="7" width="15.7109375" customWidth="1"/>
    <col min="8" max="8" width="15.42578125" customWidth="1"/>
    <col min="9" max="9" width="14.140625" customWidth="1"/>
    <col min="10" max="10" width="10.5703125" customWidth="1"/>
    <col min="11" max="11" width="10.7109375" customWidth="1"/>
  </cols>
  <sheetData>
    <row r="1" spans="1:14" ht="15.75" x14ac:dyDescent="0.25">
      <c r="A1" s="89" t="s">
        <v>227</v>
      </c>
      <c r="B1" s="90"/>
      <c r="C1" s="90"/>
      <c r="D1" s="90"/>
      <c r="E1" s="90"/>
      <c r="F1" s="90"/>
      <c r="G1" s="90"/>
      <c r="H1" s="90"/>
      <c r="I1" s="90"/>
      <c r="J1" s="90"/>
      <c r="K1" s="91"/>
    </row>
    <row r="2" spans="1:14" ht="15.75" x14ac:dyDescent="0.25">
      <c r="A2" s="92" t="s">
        <v>187</v>
      </c>
      <c r="B2" s="93"/>
      <c r="C2" s="93"/>
      <c r="D2" s="93"/>
      <c r="E2" s="93"/>
      <c r="F2" s="93"/>
      <c r="G2" s="93"/>
      <c r="H2" s="93"/>
      <c r="I2" s="93"/>
      <c r="J2" s="93"/>
      <c r="K2" s="94"/>
    </row>
    <row r="3" spans="1:14" ht="15.75" x14ac:dyDescent="0.25">
      <c r="A3" s="95" t="s">
        <v>232</v>
      </c>
      <c r="B3" s="96"/>
      <c r="C3" s="96"/>
      <c r="D3" s="96"/>
      <c r="E3" s="96"/>
      <c r="F3" s="96"/>
      <c r="G3" s="96"/>
      <c r="H3" s="96"/>
      <c r="I3" s="96"/>
      <c r="J3" s="96"/>
      <c r="K3" s="97"/>
    </row>
    <row r="4" spans="1:14" ht="47.25" x14ac:dyDescent="0.25">
      <c r="A4" s="42"/>
      <c r="B4" s="12" t="s">
        <v>47</v>
      </c>
      <c r="C4" s="12" t="s">
        <v>185</v>
      </c>
      <c r="D4" s="12" t="s">
        <v>225</v>
      </c>
      <c r="E4" s="12" t="s">
        <v>231</v>
      </c>
      <c r="F4" s="12" t="s">
        <v>180</v>
      </c>
      <c r="G4" s="12" t="s">
        <v>181</v>
      </c>
      <c r="H4" s="12" t="s">
        <v>182</v>
      </c>
      <c r="I4" s="5" t="s">
        <v>170</v>
      </c>
      <c r="J4" s="5" t="s">
        <v>173</v>
      </c>
      <c r="K4" s="43" t="s">
        <v>174</v>
      </c>
      <c r="N4" s="23"/>
    </row>
    <row r="5" spans="1:14" ht="15.75" x14ac:dyDescent="0.25">
      <c r="A5" s="42" t="s">
        <v>183</v>
      </c>
      <c r="B5" s="26">
        <f>Permited!C80</f>
        <v>62734.853999999992</v>
      </c>
      <c r="C5" s="26">
        <f>Permited!D80</f>
        <v>3858.4924999999994</v>
      </c>
      <c r="D5" s="26">
        <f>Permited!E80</f>
        <v>857.56500000000028</v>
      </c>
      <c r="E5" s="26">
        <f>Permited!F80</f>
        <v>271.32000000000005</v>
      </c>
      <c r="F5" s="26">
        <f>Permited!G80</f>
        <v>2565.9500000000003</v>
      </c>
      <c r="G5" s="26">
        <f>Permited!H80</f>
        <v>296.26</v>
      </c>
      <c r="H5" s="26">
        <f>Permited!I80</f>
        <v>740.81</v>
      </c>
      <c r="I5" s="27" t="s">
        <v>186</v>
      </c>
      <c r="J5" s="27" t="s">
        <v>186</v>
      </c>
      <c r="K5" s="44" t="s">
        <v>186</v>
      </c>
    </row>
    <row r="6" spans="1:14" ht="15.75" x14ac:dyDescent="0.25">
      <c r="A6" s="42" t="s">
        <v>184</v>
      </c>
      <c r="B6" s="26">
        <f>HUAC!C56</f>
        <v>46322.3</v>
      </c>
      <c r="C6" s="26">
        <f>HUAC!D56</f>
        <v>2368.9</v>
      </c>
      <c r="D6" s="27" t="s">
        <v>186</v>
      </c>
      <c r="E6" s="26">
        <f>HUAC!E56</f>
        <v>330.3</v>
      </c>
      <c r="F6" s="26">
        <f>HUAC!F56</f>
        <v>1209.4000000000001</v>
      </c>
      <c r="G6" s="26">
        <f>HUAC!G56</f>
        <v>3</v>
      </c>
      <c r="H6" s="26">
        <f>HUAC!K56</f>
        <v>80.7</v>
      </c>
      <c r="I6" s="26">
        <f>HUAC!J56</f>
        <v>417</v>
      </c>
      <c r="J6" s="26">
        <f>HUAC!H56</f>
        <v>308</v>
      </c>
      <c r="K6" s="45">
        <f>HUAC!I56</f>
        <v>20.5</v>
      </c>
    </row>
    <row r="7" spans="1:14" ht="16.5" thickBot="1" x14ac:dyDescent="0.3">
      <c r="A7" s="46" t="s">
        <v>39</v>
      </c>
      <c r="B7" s="47">
        <f>SUM(B5:B6)</f>
        <v>109057.15399999999</v>
      </c>
      <c r="C7" s="47">
        <f t="shared" ref="C7:K7" si="0">SUM(C5:C6)</f>
        <v>6227.3924999999999</v>
      </c>
      <c r="D7" s="47">
        <f t="shared" si="0"/>
        <v>857.56500000000028</v>
      </c>
      <c r="E7" s="47">
        <f t="shared" si="0"/>
        <v>601.62000000000012</v>
      </c>
      <c r="F7" s="47">
        <f t="shared" si="0"/>
        <v>3775.3500000000004</v>
      </c>
      <c r="G7" s="47">
        <f t="shared" si="0"/>
        <v>299.26</v>
      </c>
      <c r="H7" s="47">
        <f t="shared" si="0"/>
        <v>821.51</v>
      </c>
      <c r="I7" s="47">
        <f>SUM(I5:I6)</f>
        <v>417</v>
      </c>
      <c r="J7" s="47">
        <f t="shared" si="0"/>
        <v>308</v>
      </c>
      <c r="K7" s="48">
        <f t="shared" si="0"/>
        <v>20.5</v>
      </c>
      <c r="L7" s="23"/>
      <c r="M7" s="54"/>
    </row>
    <row r="8" spans="1:14" ht="16.5" thickBot="1" x14ac:dyDescent="0.3">
      <c r="H8" s="98" t="s">
        <v>188</v>
      </c>
      <c r="I8" s="99"/>
    </row>
    <row r="9" spans="1:14" ht="15.75" customHeight="1" thickBot="1" x14ac:dyDescent="0.3"/>
    <row r="10" spans="1:14" ht="15.75" x14ac:dyDescent="0.25">
      <c r="A10" s="100" t="s">
        <v>204</v>
      </c>
      <c r="B10" s="101"/>
      <c r="C10" s="101"/>
      <c r="D10" s="101"/>
      <c r="E10" s="102"/>
      <c r="F10" s="22"/>
      <c r="G10" s="39"/>
      <c r="H10" s="39"/>
      <c r="I10" s="39"/>
    </row>
    <row r="11" spans="1:14" ht="15.75" x14ac:dyDescent="0.25">
      <c r="A11" s="71"/>
      <c r="B11" s="72"/>
      <c r="C11" s="20" t="s">
        <v>179</v>
      </c>
      <c r="D11" s="20" t="s">
        <v>199</v>
      </c>
      <c r="E11" s="49" t="s">
        <v>200</v>
      </c>
      <c r="F11" s="22"/>
      <c r="G11" s="39"/>
      <c r="H11" s="39"/>
      <c r="I11" s="39"/>
    </row>
    <row r="12" spans="1:14" ht="51.75" customHeight="1" x14ac:dyDescent="0.25">
      <c r="A12" s="77" t="s">
        <v>249</v>
      </c>
      <c r="B12" s="78"/>
      <c r="C12" s="26">
        <v>1128</v>
      </c>
      <c r="D12" s="26">
        <v>1070</v>
      </c>
      <c r="E12" s="45">
        <f>C12+D12</f>
        <v>2198</v>
      </c>
      <c r="F12" s="22"/>
      <c r="G12" s="22"/>
      <c r="H12" s="22"/>
      <c r="I12" s="40"/>
    </row>
    <row r="13" spans="1:14" ht="15.75" x14ac:dyDescent="0.25">
      <c r="A13" s="79" t="s">
        <v>228</v>
      </c>
      <c r="B13" s="80"/>
      <c r="C13" s="26">
        <f>E7</f>
        <v>601.62000000000012</v>
      </c>
      <c r="D13" s="26">
        <f>H7+I7</f>
        <v>1238.51</v>
      </c>
      <c r="E13" s="45">
        <f t="shared" ref="E13" si="1">C13+D13</f>
        <v>1840.13</v>
      </c>
      <c r="F13" s="22"/>
      <c r="G13" s="22"/>
      <c r="H13" s="22"/>
      <c r="I13" s="40"/>
    </row>
    <row r="14" spans="1:14" ht="30.75" customHeight="1" thickBot="1" x14ac:dyDescent="0.3">
      <c r="A14" s="81" t="s">
        <v>205</v>
      </c>
      <c r="B14" s="82"/>
      <c r="C14" s="53">
        <f>C12-C13</f>
        <v>526.37999999999988</v>
      </c>
      <c r="D14" s="53">
        <f>D12-D13</f>
        <v>-168.51</v>
      </c>
      <c r="E14" s="48">
        <f>E12-E13</f>
        <v>357.86999999999989</v>
      </c>
      <c r="F14" s="22"/>
      <c r="G14" s="39"/>
      <c r="H14" s="39"/>
      <c r="I14" s="41"/>
    </row>
    <row r="15" spans="1:14" ht="16.5" thickBot="1" x14ac:dyDescent="0.3">
      <c r="A15" s="75"/>
      <c r="B15" s="75"/>
      <c r="C15" s="76"/>
      <c r="D15" s="76"/>
    </row>
    <row r="16" spans="1:14" ht="15.75" x14ac:dyDescent="0.25">
      <c r="A16" s="83" t="s">
        <v>206</v>
      </c>
      <c r="B16" s="84"/>
      <c r="C16" s="85"/>
      <c r="D16" s="22"/>
      <c r="E16" s="22"/>
      <c r="F16" s="22"/>
      <c r="G16" s="22"/>
      <c r="H16" s="22"/>
      <c r="I16" s="22"/>
      <c r="J16" s="22"/>
      <c r="K16" s="22"/>
    </row>
    <row r="17" spans="1:11" ht="15.75" x14ac:dyDescent="0.25">
      <c r="A17" s="86"/>
      <c r="B17" s="87"/>
      <c r="C17" s="88"/>
      <c r="D17" s="22"/>
      <c r="E17" s="22"/>
      <c r="F17" s="22"/>
      <c r="G17" s="22"/>
      <c r="H17" s="22"/>
      <c r="I17" s="22"/>
      <c r="J17" s="22"/>
      <c r="K17" s="22"/>
    </row>
    <row r="18" spans="1:11" ht="15.75" x14ac:dyDescent="0.25">
      <c r="A18" s="71" t="s">
        <v>201</v>
      </c>
      <c r="B18" s="72"/>
      <c r="C18" s="45">
        <f>C7</f>
        <v>6227.3924999999999</v>
      </c>
      <c r="D18" s="22"/>
      <c r="E18" s="22"/>
      <c r="F18" s="22"/>
      <c r="G18" s="22"/>
      <c r="H18" s="22"/>
      <c r="I18" s="22"/>
      <c r="J18" s="22"/>
      <c r="K18" s="22"/>
    </row>
    <row r="19" spans="1:11" ht="15.75" x14ac:dyDescent="0.25">
      <c r="A19" s="71" t="s">
        <v>189</v>
      </c>
      <c r="B19" s="72"/>
      <c r="C19" s="45">
        <f>E14</f>
        <v>357.86999999999989</v>
      </c>
      <c r="D19" s="22"/>
      <c r="E19" s="22"/>
      <c r="F19" s="22"/>
      <c r="G19" s="22"/>
      <c r="H19" s="22"/>
      <c r="I19" s="22"/>
      <c r="J19" s="22"/>
      <c r="K19" s="22"/>
    </row>
    <row r="20" spans="1:11" ht="16.5" thickBot="1" x14ac:dyDescent="0.3">
      <c r="A20" s="73" t="s">
        <v>202</v>
      </c>
      <c r="B20" s="74"/>
      <c r="C20" s="48">
        <f>C18+C19</f>
        <v>6585.2624999999998</v>
      </c>
      <c r="D20" s="28"/>
      <c r="E20" s="28"/>
      <c r="F20" s="28"/>
      <c r="G20" s="28"/>
      <c r="H20" s="22"/>
      <c r="I20" s="22"/>
      <c r="J20" s="22"/>
      <c r="K20" s="22"/>
    </row>
    <row r="21" spans="1:11" ht="15.75" x14ac:dyDescent="0.25">
      <c r="A21" s="50"/>
      <c r="B21" s="50"/>
      <c r="C21" s="22"/>
      <c r="D21" s="28"/>
      <c r="E21" s="28"/>
      <c r="F21" s="28"/>
      <c r="G21" s="28"/>
      <c r="H21" s="22"/>
      <c r="I21" s="22"/>
      <c r="J21" s="22"/>
      <c r="K21" s="22"/>
    </row>
    <row r="22" spans="1:11" ht="15.75" x14ac:dyDescent="0.25">
      <c r="A22" s="50"/>
      <c r="B22" s="50"/>
      <c r="C22" s="22"/>
      <c r="D22" s="29"/>
      <c r="E22" s="29"/>
      <c r="F22" s="28"/>
      <c r="G22" s="28"/>
      <c r="H22" s="22"/>
      <c r="I22" s="22"/>
      <c r="J22" s="22"/>
      <c r="K22" s="22"/>
    </row>
    <row r="23" spans="1:11" ht="15.75" x14ac:dyDescent="0.25">
      <c r="H23" s="22"/>
      <c r="I23" s="22"/>
      <c r="J23" s="22"/>
      <c r="K23" s="22"/>
    </row>
    <row r="24" spans="1:11" ht="15.75" x14ac:dyDescent="0.25">
      <c r="G24" s="22"/>
      <c r="H24" s="22"/>
      <c r="I24" s="22"/>
      <c r="J24" s="22"/>
      <c r="K24" s="22"/>
    </row>
    <row r="25" spans="1:11" ht="15.75" x14ac:dyDescent="0.25">
      <c r="A25" s="28"/>
      <c r="B25" s="28"/>
      <c r="C25" s="28"/>
      <c r="F25" s="22"/>
      <c r="G25" s="22"/>
      <c r="H25" s="22"/>
      <c r="I25" s="22"/>
      <c r="J25" s="22"/>
      <c r="K25" s="22"/>
    </row>
    <row r="26" spans="1:11" ht="15.75" x14ac:dyDescent="0.25">
      <c r="A26" s="28"/>
      <c r="B26" s="28"/>
      <c r="C26" s="28"/>
      <c r="D26" s="22"/>
      <c r="E26" s="22"/>
      <c r="F26" s="22"/>
      <c r="G26" s="22"/>
      <c r="H26" s="22"/>
      <c r="I26" s="22"/>
      <c r="J26" s="22"/>
      <c r="K26" s="22"/>
    </row>
    <row r="27" spans="1:11" ht="15.75" customHeight="1" x14ac:dyDescent="0.25">
      <c r="A27" s="29"/>
      <c r="B27" s="29"/>
      <c r="C27" s="29"/>
      <c r="D27" s="22"/>
      <c r="E27" s="22"/>
      <c r="F27" s="22"/>
      <c r="G27" s="22"/>
      <c r="H27" s="22"/>
      <c r="I27" s="22"/>
      <c r="J27" s="22"/>
      <c r="K27" s="22"/>
    </row>
    <row r="28" spans="1:11" ht="15.75" x14ac:dyDescent="0.25">
      <c r="A28" s="29"/>
      <c r="B28" s="29"/>
      <c r="C28" s="29"/>
      <c r="D28" s="22"/>
      <c r="E28" s="22"/>
      <c r="F28" s="22"/>
      <c r="G28" s="22"/>
      <c r="H28" s="22"/>
      <c r="I28" s="22"/>
      <c r="J28" s="22"/>
      <c r="K28" s="22"/>
    </row>
    <row r="29" spans="1:11" ht="15.75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</row>
    <row r="30" spans="1:11" ht="15.75" x14ac:dyDescent="0.25">
      <c r="A30" s="29"/>
      <c r="B30" s="29"/>
      <c r="C30" s="40"/>
      <c r="D30" s="22"/>
      <c r="E30" s="22"/>
      <c r="F30" s="22"/>
      <c r="G30" s="22"/>
      <c r="H30" s="22"/>
      <c r="I30" s="22"/>
      <c r="J30" s="22"/>
      <c r="K30" s="22"/>
    </row>
    <row r="31" spans="1:11" ht="15.75" x14ac:dyDescent="0.25">
      <c r="A31" s="50"/>
      <c r="B31" s="50"/>
      <c r="C31" s="22"/>
      <c r="D31" s="22"/>
      <c r="E31" s="22"/>
      <c r="F31" s="22"/>
      <c r="G31" s="22"/>
      <c r="H31" s="22"/>
      <c r="I31" s="22"/>
      <c r="J31" s="22"/>
      <c r="K31" s="22"/>
    </row>
    <row r="32" spans="1:11" ht="15.75" x14ac:dyDescent="0.25">
      <c r="A32" s="50"/>
      <c r="B32" s="50"/>
      <c r="C32" s="22"/>
      <c r="D32" s="22"/>
      <c r="E32" s="22"/>
      <c r="F32" s="22"/>
      <c r="G32" s="22"/>
      <c r="H32" s="22"/>
      <c r="I32" s="22"/>
      <c r="J32" s="22"/>
      <c r="K32" s="22"/>
    </row>
    <row r="33" spans="1:11" ht="15.75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</row>
  </sheetData>
  <mergeCells count="15">
    <mergeCell ref="A1:K1"/>
    <mergeCell ref="A2:K2"/>
    <mergeCell ref="A3:K3"/>
    <mergeCell ref="H8:I8"/>
    <mergeCell ref="A10:E10"/>
    <mergeCell ref="A11:B11"/>
    <mergeCell ref="A12:B12"/>
    <mergeCell ref="A13:B13"/>
    <mergeCell ref="A14:B14"/>
    <mergeCell ref="A16:C17"/>
    <mergeCell ref="A19:B19"/>
    <mergeCell ref="A20:B20"/>
    <mergeCell ref="A18:B18"/>
    <mergeCell ref="A15:B15"/>
    <mergeCell ref="C15:D15"/>
  </mergeCells>
  <pageMargins left="0.7" right="0.7" top="0.75" bottom="0.75" header="0.3" footer="0.3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AC9BC-B977-45D8-8AB7-B204EEF9CC6D}">
  <dimension ref="A1:U35"/>
  <sheetViews>
    <sheetView workbookViewId="0">
      <selection activeCell="I14" sqref="I14"/>
    </sheetView>
  </sheetViews>
  <sheetFormatPr defaultRowHeight="15" x14ac:dyDescent="0.25"/>
  <cols>
    <col min="1" max="1" width="14.5703125" customWidth="1"/>
    <col min="2" max="7" width="16.85546875" customWidth="1"/>
  </cols>
  <sheetData>
    <row r="1" spans="1:21" ht="15.75" x14ac:dyDescent="0.25">
      <c r="A1" s="122" t="s">
        <v>197</v>
      </c>
      <c r="B1" s="123"/>
      <c r="C1" s="123"/>
      <c r="D1" s="123"/>
      <c r="E1" s="123"/>
      <c r="F1" s="123"/>
      <c r="G1" s="124"/>
    </row>
    <row r="2" spans="1:21" ht="15.75" x14ac:dyDescent="0.25">
      <c r="A2" s="125" t="s">
        <v>196</v>
      </c>
      <c r="B2" s="96"/>
      <c r="C2" s="96"/>
      <c r="D2" s="96"/>
      <c r="E2" s="96"/>
      <c r="F2" s="96"/>
      <c r="G2" s="126"/>
    </row>
    <row r="3" spans="1:21" ht="15.75" x14ac:dyDescent="0.25">
      <c r="A3" s="36"/>
      <c r="B3" s="37"/>
      <c r="C3" s="37"/>
      <c r="D3" s="37"/>
      <c r="E3" s="37"/>
      <c r="F3" s="37"/>
      <c r="G3" s="38"/>
    </row>
    <row r="4" spans="1:21" ht="15.75" x14ac:dyDescent="0.25">
      <c r="A4" s="119" t="s">
        <v>194</v>
      </c>
      <c r="B4" s="119"/>
      <c r="C4" s="119"/>
      <c r="D4" s="119"/>
      <c r="E4" s="119"/>
      <c r="F4" s="119"/>
      <c r="G4" s="119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</row>
    <row r="5" spans="1:21" ht="15.75" x14ac:dyDescent="0.25">
      <c r="A5" s="24"/>
      <c r="B5" s="20" t="s">
        <v>179</v>
      </c>
      <c r="C5" s="20" t="s">
        <v>180</v>
      </c>
      <c r="D5" s="20" t="s">
        <v>181</v>
      </c>
      <c r="E5" s="20" t="s">
        <v>191</v>
      </c>
      <c r="F5" s="20" t="s">
        <v>192</v>
      </c>
      <c r="G5" s="20" t="s">
        <v>193</v>
      </c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</row>
    <row r="6" spans="1:21" ht="15.75" x14ac:dyDescent="0.25">
      <c r="A6" s="24">
        <v>2020</v>
      </c>
      <c r="B6" s="18">
        <v>1128</v>
      </c>
      <c r="C6" s="18">
        <v>3200</v>
      </c>
      <c r="D6" s="18">
        <v>34</v>
      </c>
      <c r="E6" s="18">
        <v>1646</v>
      </c>
      <c r="F6" s="18">
        <v>17080</v>
      </c>
      <c r="G6" s="18">
        <v>450</v>
      </c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</row>
    <row r="7" spans="1:21" ht="15.75" x14ac:dyDescent="0.25">
      <c r="A7" s="24">
        <v>2030</v>
      </c>
      <c r="B7" s="18">
        <v>1128</v>
      </c>
      <c r="C7" s="18">
        <v>3200</v>
      </c>
      <c r="D7" s="18">
        <v>51</v>
      </c>
      <c r="E7" s="18">
        <v>1802</v>
      </c>
      <c r="F7" s="18">
        <v>17080</v>
      </c>
      <c r="G7" s="18">
        <v>450</v>
      </c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</row>
    <row r="8" spans="1:21" ht="15.75" x14ac:dyDescent="0.25">
      <c r="A8" s="24">
        <v>2040</v>
      </c>
      <c r="B8" s="18">
        <v>1128</v>
      </c>
      <c r="C8" s="18">
        <v>3200</v>
      </c>
      <c r="D8" s="18">
        <v>68</v>
      </c>
      <c r="E8" s="18">
        <v>1899</v>
      </c>
      <c r="F8" s="18">
        <v>17080</v>
      </c>
      <c r="G8" s="18">
        <v>450</v>
      </c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</row>
    <row r="9" spans="1:21" ht="15.75" x14ac:dyDescent="0.25">
      <c r="A9" s="24">
        <v>2050</v>
      </c>
      <c r="B9" s="18">
        <v>1128</v>
      </c>
      <c r="C9" s="18">
        <v>3200</v>
      </c>
      <c r="D9" s="18">
        <v>85</v>
      </c>
      <c r="E9" s="18">
        <v>1935</v>
      </c>
      <c r="F9" s="18">
        <v>17080</v>
      </c>
      <c r="G9" s="18">
        <v>450</v>
      </c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pans="1:21" ht="15.75" x14ac:dyDescent="0.25">
      <c r="A10" s="24">
        <v>2060</v>
      </c>
      <c r="B10" s="18">
        <v>1128</v>
      </c>
      <c r="C10" s="18">
        <v>3200</v>
      </c>
      <c r="D10" s="18">
        <v>102</v>
      </c>
      <c r="E10" s="18">
        <v>1444</v>
      </c>
      <c r="F10" s="18">
        <v>17080</v>
      </c>
      <c r="G10" s="18">
        <v>450</v>
      </c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</row>
    <row r="11" spans="1:21" ht="15.75" x14ac:dyDescent="0.25">
      <c r="A11" s="24">
        <v>2070</v>
      </c>
      <c r="B11" s="18">
        <v>1128</v>
      </c>
      <c r="C11" s="18">
        <v>3200</v>
      </c>
      <c r="D11" s="18">
        <v>122</v>
      </c>
      <c r="E11" s="18">
        <v>1461</v>
      </c>
      <c r="F11" s="18">
        <v>17080</v>
      </c>
      <c r="G11" s="18">
        <v>450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</row>
    <row r="12" spans="1:21" ht="15.75" x14ac:dyDescent="0.25">
      <c r="A12" s="30"/>
      <c r="B12" s="31"/>
      <c r="C12" s="31"/>
      <c r="D12" s="31"/>
      <c r="E12" s="31"/>
      <c r="F12" s="31"/>
      <c r="G12" s="3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</row>
    <row r="13" spans="1:21" ht="15.75" x14ac:dyDescent="0.25">
      <c r="A13" s="119" t="s">
        <v>190</v>
      </c>
      <c r="B13" s="119"/>
      <c r="C13" s="119"/>
      <c r="D13" s="119"/>
      <c r="E13" s="119"/>
      <c r="F13" s="119"/>
      <c r="G13" s="119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</row>
    <row r="14" spans="1:21" ht="15.75" x14ac:dyDescent="0.25">
      <c r="A14" s="24"/>
      <c r="B14" s="20" t="s">
        <v>179</v>
      </c>
      <c r="C14" s="20" t="s">
        <v>180</v>
      </c>
      <c r="D14" s="20" t="s">
        <v>181</v>
      </c>
      <c r="E14" s="20" t="s">
        <v>191</v>
      </c>
      <c r="F14" s="20" t="s">
        <v>192</v>
      </c>
      <c r="G14" s="20" t="s">
        <v>193</v>
      </c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</row>
    <row r="15" spans="1:21" ht="15.75" x14ac:dyDescent="0.25">
      <c r="A15" s="24">
        <v>2020</v>
      </c>
      <c r="B15" s="18">
        <v>841</v>
      </c>
      <c r="C15" s="18">
        <v>2839</v>
      </c>
      <c r="D15" s="18">
        <v>1</v>
      </c>
      <c r="E15" s="18">
        <v>1211</v>
      </c>
      <c r="F15" s="18">
        <v>1863</v>
      </c>
      <c r="G15" s="18">
        <v>450</v>
      </c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</row>
    <row r="16" spans="1:21" ht="15.75" x14ac:dyDescent="0.25">
      <c r="A16" s="24">
        <v>2030</v>
      </c>
      <c r="B16" s="18">
        <v>841</v>
      </c>
      <c r="C16" s="18">
        <v>2839</v>
      </c>
      <c r="D16" s="18">
        <v>1</v>
      </c>
      <c r="E16" s="18">
        <v>1324</v>
      </c>
      <c r="F16" s="18">
        <v>1863</v>
      </c>
      <c r="G16" s="18">
        <v>450</v>
      </c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</row>
    <row r="17" spans="1:21" ht="15.75" x14ac:dyDescent="0.25">
      <c r="A17" s="24">
        <v>2040</v>
      </c>
      <c r="B17" s="18">
        <v>841</v>
      </c>
      <c r="C17" s="18">
        <v>2839</v>
      </c>
      <c r="D17" s="18">
        <v>1</v>
      </c>
      <c r="E17" s="18">
        <v>1395</v>
      </c>
      <c r="F17" s="18">
        <v>1863</v>
      </c>
      <c r="G17" s="18">
        <v>450</v>
      </c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</row>
    <row r="18" spans="1:21" ht="15.75" x14ac:dyDescent="0.25">
      <c r="A18" s="24">
        <v>2050</v>
      </c>
      <c r="B18" s="18">
        <v>841</v>
      </c>
      <c r="C18" s="18">
        <v>2839</v>
      </c>
      <c r="D18" s="18">
        <v>1</v>
      </c>
      <c r="E18" s="18">
        <v>1423</v>
      </c>
      <c r="F18" s="18">
        <v>1863</v>
      </c>
      <c r="G18" s="18">
        <v>450</v>
      </c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</row>
    <row r="19" spans="1:21" ht="15.75" x14ac:dyDescent="0.25">
      <c r="A19" s="24">
        <v>2060</v>
      </c>
      <c r="B19" s="18">
        <v>841</v>
      </c>
      <c r="C19" s="18">
        <v>2839</v>
      </c>
      <c r="D19" s="18">
        <v>1</v>
      </c>
      <c r="E19" s="18">
        <v>1449</v>
      </c>
      <c r="F19" s="18">
        <v>1863</v>
      </c>
      <c r="G19" s="18">
        <v>450</v>
      </c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</row>
    <row r="20" spans="1:21" ht="15.75" x14ac:dyDescent="0.25">
      <c r="A20" s="24">
        <v>2070</v>
      </c>
      <c r="B20" s="18">
        <v>841</v>
      </c>
      <c r="C20" s="18">
        <v>2839</v>
      </c>
      <c r="D20" s="18">
        <v>1</v>
      </c>
      <c r="E20" s="18">
        <v>1466</v>
      </c>
      <c r="F20" s="18">
        <v>1863</v>
      </c>
      <c r="G20" s="18">
        <v>450</v>
      </c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</row>
    <row r="21" spans="1:21" ht="15.75" x14ac:dyDescent="0.25">
      <c r="A21" s="33"/>
      <c r="B21" s="34"/>
      <c r="C21" s="34"/>
      <c r="D21" s="34"/>
      <c r="E21" s="34"/>
      <c r="F21" s="34"/>
      <c r="G21" s="35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</row>
    <row r="22" spans="1:21" ht="15.75" x14ac:dyDescent="0.25">
      <c r="A22" s="119" t="s">
        <v>226</v>
      </c>
      <c r="B22" s="119"/>
      <c r="C22" s="119"/>
      <c r="D22" s="119"/>
      <c r="E22" s="119"/>
      <c r="F22" s="119"/>
      <c r="G22" s="119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</row>
    <row r="23" spans="1:21" ht="15.75" x14ac:dyDescent="0.25">
      <c r="A23" s="24"/>
      <c r="B23" s="20" t="s">
        <v>179</v>
      </c>
      <c r="C23" s="20" t="s">
        <v>180</v>
      </c>
      <c r="D23" s="20" t="s">
        <v>181</v>
      </c>
      <c r="E23" s="20" t="s">
        <v>191</v>
      </c>
      <c r="F23" s="20" t="s">
        <v>192</v>
      </c>
      <c r="G23" s="20" t="s">
        <v>193</v>
      </c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</row>
    <row r="24" spans="1:21" ht="15.75" x14ac:dyDescent="0.25">
      <c r="A24" s="24">
        <v>2020</v>
      </c>
      <c r="B24" s="18">
        <v>1128</v>
      </c>
      <c r="C24" s="18">
        <v>3200</v>
      </c>
      <c r="D24" s="18">
        <v>34</v>
      </c>
      <c r="E24" s="18">
        <v>1070</v>
      </c>
      <c r="F24" s="18">
        <v>311</v>
      </c>
      <c r="G24" s="18">
        <v>450</v>
      </c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</row>
    <row r="25" spans="1:21" ht="15.75" x14ac:dyDescent="0.25">
      <c r="A25" s="24">
        <v>2030</v>
      </c>
      <c r="B25" s="18">
        <v>1128</v>
      </c>
      <c r="C25" s="18">
        <v>3200</v>
      </c>
      <c r="D25" s="18">
        <v>51</v>
      </c>
      <c r="E25" s="18">
        <v>1171</v>
      </c>
      <c r="F25" s="18">
        <v>311</v>
      </c>
      <c r="G25" s="18">
        <v>900</v>
      </c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</row>
    <row r="26" spans="1:21" ht="15.75" x14ac:dyDescent="0.25">
      <c r="A26" s="24">
        <v>2040</v>
      </c>
      <c r="B26" s="18">
        <v>1128</v>
      </c>
      <c r="C26" s="18">
        <v>3200</v>
      </c>
      <c r="D26" s="18">
        <v>68</v>
      </c>
      <c r="E26" s="18">
        <v>1234</v>
      </c>
      <c r="F26" s="18">
        <v>311</v>
      </c>
      <c r="G26" s="18">
        <v>900</v>
      </c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</row>
    <row r="27" spans="1:21" ht="15.75" x14ac:dyDescent="0.25">
      <c r="A27" s="24">
        <v>2050</v>
      </c>
      <c r="B27" s="18">
        <v>1128</v>
      </c>
      <c r="C27" s="18">
        <v>3200</v>
      </c>
      <c r="D27" s="18">
        <v>85</v>
      </c>
      <c r="E27" s="18">
        <v>1257</v>
      </c>
      <c r="F27" s="18">
        <v>311</v>
      </c>
      <c r="G27" s="18">
        <v>900</v>
      </c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</row>
    <row r="28" spans="1:21" ht="15.75" x14ac:dyDescent="0.25">
      <c r="A28" s="24">
        <v>2060</v>
      </c>
      <c r="B28" s="18">
        <v>1128</v>
      </c>
      <c r="C28" s="18">
        <v>3200</v>
      </c>
      <c r="D28" s="18">
        <v>102</v>
      </c>
      <c r="E28" s="18">
        <v>2060</v>
      </c>
      <c r="F28" s="18">
        <v>311</v>
      </c>
      <c r="G28" s="18">
        <v>900</v>
      </c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</row>
    <row r="29" spans="1:21" ht="15.75" x14ac:dyDescent="0.25">
      <c r="A29" s="24">
        <v>2070</v>
      </c>
      <c r="B29" s="18">
        <v>1128</v>
      </c>
      <c r="C29" s="18">
        <v>3200</v>
      </c>
      <c r="D29" s="18">
        <v>122</v>
      </c>
      <c r="E29" s="18">
        <v>2158</v>
      </c>
      <c r="F29" s="18">
        <v>311</v>
      </c>
      <c r="G29" s="18">
        <v>900</v>
      </c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</row>
    <row r="30" spans="1:21" ht="15.75" x14ac:dyDescent="0.25">
      <c r="A30" s="120" t="s">
        <v>195</v>
      </c>
      <c r="B30" s="121"/>
      <c r="C30" s="121"/>
      <c r="D30" s="121"/>
      <c r="E30" s="121"/>
      <c r="F30" s="121"/>
      <c r="G30" s="7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</row>
    <row r="31" spans="1:21" ht="15.75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</row>
    <row r="32" spans="1:21" ht="15.75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</row>
    <row r="33" spans="1:21" ht="15.75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</row>
    <row r="34" spans="1:21" ht="15.75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</row>
    <row r="35" spans="1:21" ht="15.75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</row>
  </sheetData>
  <mergeCells count="6">
    <mergeCell ref="A13:G13"/>
    <mergeCell ref="A4:G4"/>
    <mergeCell ref="A22:G22"/>
    <mergeCell ref="A30:G30"/>
    <mergeCell ref="A1:G1"/>
    <mergeCell ref="A2:G2"/>
  </mergeCells>
  <pageMargins left="0.7" right="0.7" top="0.75" bottom="0.75" header="0.3" footer="0.3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6D4F2-FD0B-4866-BC27-8AF07E09E348}">
  <dimension ref="A1:F20"/>
  <sheetViews>
    <sheetView workbookViewId="0">
      <selection activeCell="C18" sqref="C18"/>
    </sheetView>
  </sheetViews>
  <sheetFormatPr defaultRowHeight="15" x14ac:dyDescent="0.25"/>
  <cols>
    <col min="1" max="1" width="15.85546875" customWidth="1"/>
  </cols>
  <sheetData>
    <row r="1" spans="1:6" ht="15.75" x14ac:dyDescent="0.25">
      <c r="A1" s="89" t="s">
        <v>207</v>
      </c>
      <c r="B1" s="90"/>
      <c r="C1" s="90"/>
      <c r="D1" s="90"/>
      <c r="E1" s="90"/>
      <c r="F1" s="91"/>
    </row>
    <row r="2" spans="1:6" ht="15.75" x14ac:dyDescent="0.25">
      <c r="A2" s="92" t="s">
        <v>197</v>
      </c>
      <c r="B2" s="93"/>
      <c r="C2" s="93"/>
      <c r="D2" s="93"/>
      <c r="E2" s="93"/>
      <c r="F2" s="94"/>
    </row>
    <row r="3" spans="1:6" ht="15.75" x14ac:dyDescent="0.25">
      <c r="A3" s="92" t="s">
        <v>250</v>
      </c>
      <c r="B3" s="93"/>
      <c r="C3" s="93"/>
      <c r="D3" s="93"/>
      <c r="E3" s="93"/>
      <c r="F3" s="94"/>
    </row>
    <row r="4" spans="1:6" ht="15" customHeight="1" x14ac:dyDescent="0.25">
      <c r="A4" s="133" t="s">
        <v>251</v>
      </c>
      <c r="B4" s="134"/>
      <c r="C4" s="134"/>
      <c r="D4" s="134"/>
      <c r="E4" s="134"/>
      <c r="F4" s="135"/>
    </row>
    <row r="5" spans="1:6" ht="15.75" customHeight="1" x14ac:dyDescent="0.25">
      <c r="A5" s="133"/>
      <c r="B5" s="134"/>
      <c r="C5" s="134"/>
      <c r="D5" s="134"/>
      <c r="E5" s="134"/>
      <c r="F5" s="135"/>
    </row>
    <row r="6" spans="1:6" ht="15.75" x14ac:dyDescent="0.25">
      <c r="A6" s="136" t="s">
        <v>252</v>
      </c>
      <c r="B6" s="119"/>
      <c r="C6" s="119"/>
      <c r="D6" s="119"/>
      <c r="E6" s="119"/>
      <c r="F6" s="51">
        <v>51.52</v>
      </c>
    </row>
    <row r="7" spans="1:6" ht="33" customHeight="1" x14ac:dyDescent="0.25">
      <c r="A7" s="127" t="s">
        <v>203</v>
      </c>
      <c r="B7" s="128"/>
      <c r="C7" s="128"/>
      <c r="D7" s="128"/>
      <c r="E7" s="128"/>
      <c r="F7" s="45">
        <f>TOTALS!C12</f>
        <v>1128</v>
      </c>
    </row>
    <row r="8" spans="1:6" ht="15.75" x14ac:dyDescent="0.25">
      <c r="A8" s="129" t="s">
        <v>229</v>
      </c>
      <c r="B8" s="130"/>
      <c r="C8" s="130"/>
      <c r="D8" s="130"/>
      <c r="E8" s="130"/>
      <c r="F8" s="51">
        <f>F7*0.8</f>
        <v>902.40000000000009</v>
      </c>
    </row>
    <row r="9" spans="1:6" ht="16.5" thickBot="1" x14ac:dyDescent="0.3">
      <c r="A9" s="131" t="s">
        <v>230</v>
      </c>
      <c r="B9" s="132"/>
      <c r="C9" s="132"/>
      <c r="D9" s="132"/>
      <c r="E9" s="132"/>
      <c r="F9" s="52">
        <f>F7*0.2</f>
        <v>225.60000000000002</v>
      </c>
    </row>
    <row r="12" spans="1:6" ht="15.75" x14ac:dyDescent="0.25">
      <c r="A12" s="28"/>
      <c r="B12" s="28"/>
      <c r="C12" s="28"/>
      <c r="D12" s="28"/>
      <c r="E12" s="28"/>
      <c r="F12" s="28"/>
    </row>
    <row r="13" spans="1:6" ht="15.75" x14ac:dyDescent="0.25">
      <c r="A13" s="28"/>
      <c r="B13" s="28"/>
      <c r="C13" s="28"/>
      <c r="D13" s="28"/>
      <c r="E13" s="28"/>
      <c r="F13" s="28"/>
    </row>
    <row r="14" spans="1:6" ht="15.75" x14ac:dyDescent="0.25">
      <c r="A14" s="28"/>
      <c r="B14" s="28"/>
      <c r="C14" s="28"/>
      <c r="D14" s="28"/>
      <c r="E14" s="28"/>
      <c r="F14" s="28"/>
    </row>
    <row r="15" spans="1:6" ht="15" customHeight="1" x14ac:dyDescent="0.25">
      <c r="A15" s="29"/>
      <c r="B15" s="29"/>
      <c r="C15" s="29"/>
      <c r="D15" s="29"/>
      <c r="E15" s="29"/>
      <c r="F15" s="29"/>
    </row>
    <row r="16" spans="1:6" ht="15" customHeight="1" x14ac:dyDescent="0.25">
      <c r="A16" s="29"/>
      <c r="B16" s="29"/>
      <c r="C16" s="29"/>
      <c r="D16" s="29"/>
      <c r="E16" s="29"/>
      <c r="F16" s="29"/>
    </row>
    <row r="17" spans="1:6" ht="15.75" x14ac:dyDescent="0.25">
      <c r="A17" s="28"/>
      <c r="B17" s="28"/>
      <c r="C17" s="28"/>
      <c r="D17" s="28"/>
      <c r="E17" s="28"/>
      <c r="F17" s="22"/>
    </row>
    <row r="18" spans="1:6" ht="15.75" x14ac:dyDescent="0.25">
      <c r="A18" s="39"/>
      <c r="B18" s="39"/>
      <c r="C18" s="39"/>
      <c r="D18" s="39"/>
      <c r="E18" s="39"/>
      <c r="F18" s="40"/>
    </row>
    <row r="19" spans="1:6" ht="15.75" x14ac:dyDescent="0.25">
      <c r="A19" s="66"/>
      <c r="B19" s="66"/>
      <c r="C19" s="66"/>
      <c r="D19" s="66"/>
      <c r="E19" s="66"/>
      <c r="F19" s="22"/>
    </row>
    <row r="20" spans="1:6" ht="15.75" x14ac:dyDescent="0.25">
      <c r="A20" s="66"/>
      <c r="B20" s="66"/>
      <c r="C20" s="66"/>
      <c r="D20" s="66"/>
      <c r="E20" s="66"/>
      <c r="F20" s="22"/>
    </row>
  </sheetData>
  <mergeCells count="8">
    <mergeCell ref="A7:E7"/>
    <mergeCell ref="A8:E8"/>
    <mergeCell ref="A9:E9"/>
    <mergeCell ref="A1:F1"/>
    <mergeCell ref="A2:F2"/>
    <mergeCell ref="A3:F3"/>
    <mergeCell ref="A4:F5"/>
    <mergeCell ref="A6:E6"/>
  </mergeCells>
  <pageMargins left="0.7" right="0.7" top="0.75" bottom="0.75" header="0.3" footer="0.3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h G 4 + W K f i / j 6 l A A A A 9 g A A A B I A H A B D b 2 5 m a W c v U G F j a 2 F n Z S 5 4 b W w g o h g A K K A U A A A A A A A A A A A A A A A A A A A A A A A A A A A A h Y + x D o I w G I R f h X S n L d U Y Q k o Z X C U x I R r X p l R o h B 9 D i + X d H H w k X 0 G M o m 6 O d / d d c n e / 3 n g 2 t k 1 w 0 b 0 1 H a Q o w h Q F G l R X G q h S N L h j G K N M 8 K 1 U J 1 n p Y I L B J q M 1 K a q d O y e E e O + x X + C u r w i j N C K H f F O o W r c y N G C d B K X R p 1 X + b y H B 9 6 8 x g u G I L f G K x Z h y M p s 8 N / A F 2 L T 3 m f 6 Y f D 0 0 b u i 1 0 B D u C k 5 m y c n 7 g 3 g A U E s D B B Q A A g A I A I R u P l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E b j 5 Y K I p H u A 4 A A A A R A A A A E w A c A E Z v c m 1 1 b G F z L 1 N l Y 3 R p b 2 4 x L m 0 g o h g A K K A U A A A A A A A A A A A A A A A A A A A A A A A A A A A A K 0 5 N L s n M z 1 M I h t C G 1 g B Q S w E C L Q A U A A I A C A C E b j 5 Y p + L + P q U A A A D 2 A A A A E g A A A A A A A A A A A A A A A A A A A A A A Q 2 9 u Z m l n L 1 B h Y 2 t h Z 2 U u e G 1 s U E s B A i 0 A F A A C A A g A h G 4 + W A / K 6 a u k A A A A 6 Q A A A B M A A A A A A A A A A A A A A A A A 8 Q A A A F t D b 2 5 0 Z W 5 0 X 1 R 5 c G V z X S 5 4 b W x Q S w E C L Q A U A A I A C A C E b j 5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v G 4 m g z Y z u 0 2 c v z S A y B u z 3 A A A A A A C A A A A A A A Q Z g A A A A E A A C A A A A A z u W 8 a 9 S r 1 0 u Z p u w s t 7 j / 7 j 8 e D I d n z y i F h c O r 2 3 4 b 8 8 Q A A A A A O g A A A A A I A A C A A A A D / Q D q D Y n a 2 B n k a w W 7 v u T p h w N K N p D K H v D D l n e 0 L t y M F z l A A A A D v E 3 x O P K S R T h R K g w 0 r t h 5 N 9 h X K + Y M I Y R Q P z v J Z L 5 O m v f b Y q J Z P V 4 5 / O 6 t 8 O N 1 G v x / C a Z t f 1 U T B R P X l N 3 N C g 1 k + M o E o l M / J d 3 K K H K e P 1 C C m s U A A A A C J Z w 8 x V d y 1 K j L / S M 6 J Q / j p C O f J b 8 K 3 u o V f x y F V W 4 T O 2 E y 7 P u Q g r a / p x V Y N Y F W F c n k q o T n s R A T w T 2 0 q N 4 b x w 5 r / < / D a t a M a s h u p > 
</file>

<file path=customXml/itemProps1.xml><?xml version="1.0" encoding="utf-8"?>
<ds:datastoreItem xmlns:ds="http://schemas.openxmlformats.org/officeDocument/2006/customXml" ds:itemID="{C8D8EF7F-2C7E-486C-B102-BF1D8E1281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HUAC</vt:lpstr>
      <vt:lpstr>Permited</vt:lpstr>
      <vt:lpstr>TOTALS</vt:lpstr>
      <vt:lpstr>Region L Water Plan</vt:lpstr>
      <vt:lpstr>Livestock</vt:lpstr>
      <vt:lpstr>HUAC!Print_Titles</vt:lpstr>
      <vt:lpstr>Permited!Print_Titles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General Manager</dc:creator>
  <cp:lastModifiedBy>Michelle Shelton</cp:lastModifiedBy>
  <cp:lastPrinted>2025-07-15T14:22:10Z</cp:lastPrinted>
  <dcterms:created xsi:type="dcterms:W3CDTF">2023-02-01T20:07:47Z</dcterms:created>
  <dcterms:modified xsi:type="dcterms:W3CDTF">2026-03-23T16:43:39Z</dcterms:modified>
</cp:coreProperties>
</file>