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obert\Dropbox\1Website\2026 website\"/>
    </mc:Choice>
  </mc:AlternateContent>
  <xr:revisionPtr revIDLastSave="0" documentId="13_ncr:1_{B1AC1F48-D2FA-4620-976D-EDC38275DE10}" xr6:coauthVersionLast="47" xr6:coauthVersionMax="47" xr10:uidLastSave="{00000000-0000-0000-0000-000000000000}"/>
  <bookViews>
    <workbookView xWindow="-103" yWindow="-103" windowWidth="29692" windowHeight="11829" xr2:uid="{58D9C275-1A9E-4C20-8CF3-262BAE298670}"/>
  </bookViews>
  <sheets>
    <sheet name="Summary"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K43" i="5" l="1"/>
  <c r="K46" i="5"/>
  <c r="K47" i="5"/>
  <c r="K48" i="5"/>
  <c r="K49" i="5"/>
  <c r="K51" i="5"/>
  <c r="K52" i="5"/>
  <c r="K36" i="5"/>
  <c r="K40" i="5"/>
  <c r="K32" i="5"/>
  <c r="K30" i="5"/>
  <c r="J44" i="5" l="1"/>
  <c r="J42" i="5"/>
  <c r="K42" i="5" s="1"/>
  <c r="J45" i="5" l="1"/>
  <c r="K45" i="5" s="1"/>
  <c r="K44" i="5"/>
  <c r="J33" i="5"/>
  <c r="K33" i="5" s="1"/>
  <c r="J34" i="5" l="1"/>
  <c r="K34" i="5" s="1"/>
  <c r="J28" i="5"/>
  <c r="K28" i="5" s="1"/>
  <c r="J29" i="5" l="1"/>
  <c r="K29" i="5" s="1"/>
  <c r="L5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author>
  </authors>
  <commentList>
    <comment ref="J37" authorId="0" shapeId="0" xr:uid="{3B566F48-475B-46EA-BC1A-C064800A4979}">
      <text>
        <r>
          <rPr>
            <b/>
            <sz val="9"/>
            <color indexed="81"/>
            <rFont val="Tahoma"/>
            <family val="2"/>
          </rPr>
          <t>Robert:</t>
        </r>
        <r>
          <rPr>
            <sz val="9"/>
            <color indexed="81"/>
            <rFont val="Tahoma"/>
            <family val="2"/>
          </rPr>
          <t xml:space="preserve">
</t>
        </r>
      </text>
    </comment>
  </commentList>
</comments>
</file>

<file path=xl/sharedStrings.xml><?xml version="1.0" encoding="utf-8"?>
<sst xmlns="http://schemas.openxmlformats.org/spreadsheetml/2006/main" count="126" uniqueCount="102">
  <si>
    <t>ACR 2 Cybersecurity Risk Management System™</t>
  </si>
  <si>
    <t>914 Camp Creek Drive, Lilburn, GA 30047</t>
  </si>
  <si>
    <t>Location Name:</t>
  </si>
  <si>
    <t>Sales Rep:</t>
  </si>
  <si>
    <t># of Locations:</t>
  </si>
  <si>
    <t>Address:</t>
  </si>
  <si>
    <t>City:</t>
  </si>
  <si>
    <t xml:space="preserve">State:  </t>
  </si>
  <si>
    <t>Zip:</t>
  </si>
  <si>
    <t xml:space="preserve"> </t>
  </si>
  <si>
    <t>Qty</t>
  </si>
  <si>
    <t>Part #</t>
  </si>
  <si>
    <t>Client signature</t>
  </si>
  <si>
    <t>Consulting - per hour, billed in 15 minute increments, online, phone, and video support - credit card preferred.</t>
  </si>
  <si>
    <t>Total this invoice</t>
  </si>
  <si>
    <t>Expert Technical Consulting</t>
  </si>
  <si>
    <t xml:space="preserve">Client Support    Consulting </t>
  </si>
  <si>
    <t xml:space="preserve">ACRMS™ FAR 52.204-21 Compliance    </t>
  </si>
  <si>
    <t>MSRP Price</t>
  </si>
  <si>
    <t xml:space="preserve">Email order form and signed NDA to sales@acr2solutions.com or mail with payment to ACR 2 Solutions, 914 Camp Creek Drive,Lilburn, GA 30047  </t>
  </si>
  <si>
    <t>Credit card purchases: phone 770 366-3913 to complete transaction</t>
  </si>
  <si>
    <t xml:space="preserve">Gap Assessment for DFARS or CMMC </t>
  </si>
  <si>
    <t>Short Description</t>
  </si>
  <si>
    <t>DFARS One Monthly</t>
  </si>
  <si>
    <t>DFARS One Initial</t>
  </si>
  <si>
    <t>DFARS Basic Initial</t>
  </si>
  <si>
    <t>DFARS Basic Monthly</t>
  </si>
  <si>
    <t>FAR Initial</t>
  </si>
  <si>
    <t>FAR Monthly</t>
  </si>
  <si>
    <t>DFARS Policy Training</t>
  </si>
  <si>
    <t xml:space="preserve">Enterprise 1-100 Site </t>
  </si>
  <si>
    <t>ACRMS™-DFARS 252.204-7012 and 7019 Compliance - Single User</t>
  </si>
  <si>
    <r>
      <rPr>
        <b/>
        <sz val="18"/>
        <rFont val="Arial"/>
        <family val="2"/>
      </rPr>
      <t xml:space="preserve">ACRMS™- DFARS 252.204-7012 and 7019 Compliance - From 2 to 25 Users with CUI Access		</t>
    </r>
    <r>
      <rPr>
        <b/>
        <sz val="20"/>
        <rFont val="Arial"/>
        <family val="2"/>
      </rPr>
      <t xml:space="preserve">	</t>
    </r>
    <r>
      <rPr>
        <b/>
        <sz val="12"/>
        <rFont val="Arial"/>
        <family val="2"/>
      </rPr>
      <t xml:space="preserve">						</t>
    </r>
  </si>
  <si>
    <t>Initial SSP</t>
  </si>
  <si>
    <t>Initial Monthly Support</t>
  </si>
  <si>
    <t>Initial SSP Monthy</t>
  </si>
  <si>
    <t xml:space="preserve">Enclave review </t>
  </si>
  <si>
    <t>Enclave review: Up to 3 hours of technical support to assist in enclave design, UTM selection, and UTM data integration into the ACRMS risk management system.</t>
  </si>
  <si>
    <t>Multi-site discount for Manufacturing Extension Partnerships (MEPs), Apex Accelerator (APEX) offices or  Prime Contractors</t>
  </si>
  <si>
    <t>Subtotal</t>
  </si>
  <si>
    <t>5-15 sites</t>
  </si>
  <si>
    <t>Call for pricing</t>
  </si>
  <si>
    <t>16-25 sites</t>
  </si>
  <si>
    <t>26-50 sites</t>
  </si>
  <si>
    <t>Training seats</t>
  </si>
  <si>
    <t>FAR Policy Training</t>
  </si>
  <si>
    <t>Existing FAR 21 customer upgrade to DFARS -7012 Client</t>
  </si>
  <si>
    <t>Support Basic</t>
  </si>
  <si>
    <t>Support Technical</t>
  </si>
  <si>
    <t>GAP Assessment</t>
  </si>
  <si>
    <t xml:space="preserve">On Demand, Online, Cyber Security Policy Training </t>
  </si>
  <si>
    <t>Monthly on-going customer service, technical support, and updates. Up to 0.5 hrs/month. 2 Months free if monthly fee is paid in full year increments. Includes ACRMS Risk Assessment update and 10 minuted phone updates.</t>
  </si>
  <si>
    <t>On Demand, Online, Cyber Security Policy Training Package for each Employee</t>
  </si>
  <si>
    <t>Cybersecurity monitoring- up to 100 sites. 1 to 25 staff/site</t>
  </si>
  <si>
    <t xml:space="preserve">Cybersecurity site attachment </t>
  </si>
  <si>
    <t xml:space="preserve">Before committing to a full-blown C3PAO audit—which can cost $50,000 or more for Level 2 certification—it’s smart to perform a lean, defensible pre-assessment that will save you money in the long run. </t>
  </si>
  <si>
    <t>1-4 sites</t>
  </si>
  <si>
    <t>Enterprise 1-100 Site Configuration</t>
  </si>
  <si>
    <t>Annual FAR Program Renewal</t>
  </si>
  <si>
    <t>More than 50 sites</t>
  </si>
  <si>
    <t>FAR Annual</t>
  </si>
  <si>
    <t>DFARS One Annual</t>
  </si>
  <si>
    <t>DFARS one user program renewal and update.  Annual report documenting revised NIST and DOW requirements,recommended changes to policy templates</t>
  </si>
  <si>
    <t>DFARS One User Monthly Support</t>
  </si>
  <si>
    <t>Monthly on-going customer service, technical support and updates. Provides documentation tools to support "continuous compliance" requirements.  Up to 1 hr/month consultation. 2 Months free if monthly fee is paid in full year increments.</t>
  </si>
  <si>
    <t>Annual DFARS -7012 Program Renewal</t>
  </si>
  <si>
    <t>FAR 52.204-21 Initial Compliance Package</t>
  </si>
  <si>
    <t>Initial ACRMS Portal access and Account Provisioning and Task Management System.  Provides detailed introduction to ACR 2 Cybersecurity Risk Management System (ACRMS).
Deliver 71 page FAR Policy Package with video walk through.  Allow 10 hours for policy completion,  including SSP and POAM creation.  Initial Kickoff meeting – ACRMS Portal training and role configurations - up to 2 hours.  One hour of additional consultation (15-minute increments) included in base price</t>
  </si>
  <si>
    <t>FAR program renewal and update.  Annual report documenting "continuous compliance ", revised DoW and NIST requirements, including NIST 800-171 rev. 3.  Recommended changes to policy templates</t>
  </si>
  <si>
    <t>FAR 52.204-21 monthly Support</t>
  </si>
  <si>
    <t>Monthly on going customer service, documentation support and updates. Provides documentation tools to support "continuous compliance" requirements.  Up to 0.5 hrs/month consultation. 2 Months free if monthly fee is paid in full year increments</t>
  </si>
  <si>
    <t xml:space="preserve">DFARS 252.204-7012 One User Initial Compliance Packge  </t>
  </si>
  <si>
    <t>One user. One computer. Initial ACRMS Portal access and Account Provisioning and Task Management System.  Deliver Custom Tailored 250 page Policy Package.  Allow 20 hours for completion of policies, SSP and POAM.
Initial Kickoff meeting – ACRMS Portal training and roll configurations - up to 1 hour
Two hours of additional consultation (15-minute increments) included in base price</t>
  </si>
  <si>
    <t>DFARS 252.204-7012 Initial  Compliance package</t>
  </si>
  <si>
    <t>DFARS 204-7012-7012 Monthly Support</t>
  </si>
  <si>
    <t>DFARS multi-user program renewal and update.  Annual report documenting revised NIST and                                DOW requirements,recommended changes to policy templates</t>
  </si>
  <si>
    <t>DFARS Basic Annual</t>
  </si>
  <si>
    <t>Initial ACRMS Portal access and Account Provisioning and Task Management System.  Deliver 550 page Policy template Package with video walk through. Allow 30 hoursfor policy creation, SSP and POAM completion. Initial Kickoff meeting – ACRMS Portal training and role configurations - up to 2 hours.  Two hours of additional consultation (15-minute increments) included in base price.</t>
  </si>
  <si>
    <t>One time upgrade. ACRMS Portal access, Account Provisioning, and Task Management System
Deliver full Policy Package with video walk through. SSP and POAM upon completion
Initial Kickoff meeting – ACRMS Portal training and role  configurations - up to 1 hour.</t>
  </si>
  <si>
    <t xml:space="preserve">ACRMS Cybersecurity Compliance manager.  One time setup cost.  Enterprise license for near real-time monitoring of project cybersecurity.  Can support FAR, DFARS, GLBA, FSMA, HIPAA, or any other cybersecurity program utilizing a subset of the NIST Special Publication 800-53, rev. 5.  Requries monthly review and support contract for each site/project to be monitored. </t>
  </si>
  <si>
    <t>One time attachment fee to link ACRMS cybersecurity compliance management package to ACRMS Enterprise multi-site management program.</t>
  </si>
  <si>
    <t>Volme Discount</t>
  </si>
  <si>
    <t>Detailed Description</t>
  </si>
  <si>
    <t>Price w/out Apex Support</t>
  </si>
  <si>
    <t>Price with Apex Support</t>
  </si>
  <si>
    <t>Enclave setup</t>
  </si>
  <si>
    <t>DFARS One Renewal</t>
  </si>
  <si>
    <t>Volume Discount (rows 18-21)</t>
  </si>
  <si>
    <t>Total</t>
  </si>
  <si>
    <t>Upgrade FAR -21 to DFARS</t>
  </si>
  <si>
    <r>
      <t>Company:</t>
    </r>
    <r>
      <rPr>
        <b/>
        <sz val="12"/>
        <color rgb="FFFF0000"/>
        <rFont val="Arial"/>
        <family val="2"/>
      </rPr>
      <t>*</t>
    </r>
  </si>
  <si>
    <r>
      <t>Contact:</t>
    </r>
    <r>
      <rPr>
        <b/>
        <sz val="12"/>
        <color rgb="FFFF0000"/>
        <rFont val="Arial"/>
        <family val="2"/>
      </rPr>
      <t>*</t>
    </r>
  </si>
  <si>
    <t>ACRMS™ Order Form 2026</t>
  </si>
  <si>
    <r>
      <t xml:space="preserve">  Phone:</t>
    </r>
    <r>
      <rPr>
        <b/>
        <sz val="12"/>
        <color rgb="FFFF0000"/>
        <rFont val="Arial"/>
        <family val="2"/>
      </rPr>
      <t>*</t>
    </r>
  </si>
  <si>
    <r>
      <t>Date:</t>
    </r>
    <r>
      <rPr>
        <b/>
        <sz val="12"/>
        <color rgb="FFFF0000"/>
        <rFont val="Arial"/>
        <family val="2"/>
      </rPr>
      <t>*</t>
    </r>
  </si>
  <si>
    <r>
      <t>E-mail:</t>
    </r>
    <r>
      <rPr>
        <b/>
        <sz val="12"/>
        <color rgb="FFFF0000"/>
        <rFont val="Arial"/>
        <family val="2"/>
      </rPr>
      <t>*</t>
    </r>
  </si>
  <si>
    <r>
      <t># Staff with CUI or PI:</t>
    </r>
    <r>
      <rPr>
        <b/>
        <sz val="12"/>
        <color rgb="FFFF0000"/>
        <rFont val="Arial"/>
        <family val="2"/>
      </rPr>
      <t>*</t>
    </r>
  </si>
  <si>
    <t xml:space="preserve">APEX Accelerators are non-profit, government, or tribal entities who received a DoD cooperative agreement award.  APEX services are typically free for clients.  “Our 90+ Accelerators operate in 300 offices as the bridge between buyer and supplier… to increase the number of Defense Industrial Base (DIB)-ready… businesses.”  To obtain the Apex  suppport discount, contact your local APEX Accelerator office and request CMMC cybersecurity support.  Record that fact on page 4  of your ACR 2  Non Disclosure Agreement (NDA).  Blank NDA forms are avalable at https://cuicybersecuritycompliance.com/documents  </t>
  </si>
  <si>
    <t>Optional Additional Multi-Site Services</t>
  </si>
  <si>
    <t>Rapid Minimum time Initial DFARS -7012 compliance.  Initial System Security Plan (SSP) and score for SPRS.</t>
  </si>
  <si>
    <r>
      <t xml:space="preserve">Rapid, Nominal 3 hour,  Same Day Initial DFARS 252.294-7012 Compliance Package.                      ___ Online safeguards inventory
___ Initial NIST 800-30 risk assessment
___ System Security Plan
___ DoDAM score calculation, typically as low as -183. Client will fill out 4 policies, under close online supervision and create initial SSP.  Includes full set of policy templates and 12 months of updating and technical supprt.
Requires completed Site Data Form </t>
    </r>
    <r>
      <rPr>
        <b/>
        <u/>
        <sz val="12"/>
        <color theme="1"/>
        <rFont val="Arial"/>
        <family val="2"/>
      </rPr>
      <t>OR</t>
    </r>
    <r>
      <rPr>
        <b/>
        <sz val="12"/>
        <color theme="1"/>
        <rFont val="Arial"/>
        <family val="2"/>
      </rPr>
      <t xml:space="preserve"> $540 enclave review and signed Non-Disclosure Agreement</t>
    </r>
  </si>
  <si>
    <t>Prices valid April 25, 2026. Quotes are good for 30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</si>
</sst>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Aptos Narrow"/>
      <family val="2"/>
      <scheme val="minor"/>
    </font>
    <font>
      <sz val="11"/>
      <color theme="1"/>
      <name val="Aptos Narrow"/>
      <family val="2"/>
      <scheme val="minor"/>
    </font>
    <font>
      <b/>
      <sz val="11"/>
      <color rgb="FFFA7D00"/>
      <name val="Aptos Narrow"/>
      <family val="2"/>
      <scheme val="minor"/>
    </font>
    <font>
      <b/>
      <sz val="16"/>
      <color theme="1"/>
      <name val="Arial"/>
      <family val="2"/>
    </font>
    <font>
      <sz val="10"/>
      <name val="Arial"/>
      <family val="2"/>
    </font>
    <font>
      <b/>
      <sz val="12"/>
      <name val="Arial"/>
      <family val="2"/>
    </font>
    <font>
      <b/>
      <sz val="12"/>
      <color theme="1"/>
      <name val="Arial"/>
      <family val="2"/>
    </font>
    <font>
      <u/>
      <sz val="11"/>
      <color theme="10"/>
      <name val="Aptos Narrow"/>
      <family val="2"/>
      <scheme val="minor"/>
    </font>
    <font>
      <b/>
      <u/>
      <sz val="12"/>
      <color theme="10"/>
      <name val="Arial"/>
      <family val="2"/>
    </font>
    <font>
      <b/>
      <sz val="16"/>
      <color rgb="FFFF0000"/>
      <name val="Arial"/>
      <family val="2"/>
    </font>
    <font>
      <b/>
      <sz val="14"/>
      <color theme="1"/>
      <name val="Arial"/>
      <family val="2"/>
    </font>
    <font>
      <b/>
      <sz val="18"/>
      <name val="Arial"/>
      <family val="2"/>
    </font>
    <font>
      <b/>
      <sz val="20"/>
      <name val="Arial"/>
      <family val="2"/>
    </font>
    <font>
      <b/>
      <sz val="11"/>
      <color theme="1"/>
      <name val="Arial"/>
      <family val="2"/>
    </font>
    <font>
      <b/>
      <sz val="18"/>
      <color theme="1"/>
      <name val="Arial"/>
      <family val="2"/>
    </font>
    <font>
      <sz val="9"/>
      <color indexed="81"/>
      <name val="Tahoma"/>
      <family val="2"/>
    </font>
    <font>
      <b/>
      <sz val="9"/>
      <color indexed="81"/>
      <name val="Tahoma"/>
      <family val="2"/>
    </font>
    <font>
      <b/>
      <sz val="12"/>
      <color rgb="FFFF0000"/>
      <name val="Arial"/>
      <family val="2"/>
    </font>
    <font>
      <b/>
      <u/>
      <sz val="12"/>
      <color theme="1"/>
      <name val="Arial"/>
      <family val="2"/>
    </font>
  </fonts>
  <fills count="5">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ck">
        <color theme="1"/>
      </left>
      <right style="thick">
        <color theme="1"/>
      </right>
      <top style="thick">
        <color theme="1"/>
      </top>
      <bottom style="thick">
        <color theme="1"/>
      </bottom>
      <diagonal/>
    </border>
    <border>
      <left/>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0" fontId="7" fillId="0" borderId="0" applyNumberFormat="0" applyFill="0" applyBorder="0" applyAlignment="0" applyProtection="0"/>
  </cellStyleXfs>
  <cellXfs count="142">
    <xf numFmtId="0" fontId="0" fillId="0" borderId="0" xfId="0"/>
    <xf numFmtId="49" fontId="5" fillId="3" borderId="0" xfId="3" applyNumberFormat="1"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0" xfId="3" applyFont="1" applyFill="1" applyAlignment="1" applyProtection="1">
      <alignment horizontal="left" vertical="center"/>
      <protection locked="0"/>
    </xf>
    <xf numFmtId="14" fontId="5" fillId="3" borderId="0" xfId="3" quotePrefix="1" applyNumberFormat="1" applyFont="1" applyFill="1" applyAlignment="1" applyProtection="1">
      <alignment horizontal="left" vertical="center"/>
      <protection locked="0"/>
    </xf>
    <xf numFmtId="0" fontId="6" fillId="0" borderId="0" xfId="0" applyFont="1" applyAlignment="1">
      <alignment horizontal="left" vertical="center" wrapText="1"/>
    </xf>
    <xf numFmtId="0" fontId="13" fillId="0" borderId="0" xfId="0" applyFont="1" applyAlignment="1">
      <alignment horizontal="left" vertical="center" wrapText="1"/>
    </xf>
    <xf numFmtId="44" fontId="5" fillId="4" borderId="0" xfId="1"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0" fontId="6" fillId="0" borderId="16" xfId="0" applyFont="1" applyBorder="1" applyAlignment="1">
      <alignment horizontal="left" vertical="center" wrapText="1" indent="1"/>
    </xf>
    <xf numFmtId="16" fontId="13" fillId="0" borderId="4" xfId="0" applyNumberFormat="1" applyFont="1" applyBorder="1" applyAlignment="1">
      <alignment horizontal="left" vertical="center" wrapText="1" indent="1"/>
    </xf>
    <xf numFmtId="0" fontId="13" fillId="0" borderId="16" xfId="0" applyFont="1" applyBorder="1" applyAlignment="1">
      <alignment horizontal="left" vertical="center" wrapText="1" indent="1"/>
    </xf>
    <xf numFmtId="9" fontId="13" fillId="0" borderId="16" xfId="0" applyNumberFormat="1" applyFont="1" applyBorder="1" applyAlignment="1">
      <alignment horizontal="left" vertical="center" wrapText="1" indent="1"/>
    </xf>
    <xf numFmtId="44" fontId="5" fillId="3" borderId="16" xfId="3" applyNumberFormat="1" applyFont="1" applyFill="1" applyBorder="1" applyAlignment="1" applyProtection="1">
      <alignment horizontal="left" vertical="center" indent="1"/>
      <protection locked="0"/>
    </xf>
    <xf numFmtId="44" fontId="5" fillId="3" borderId="16" xfId="1" applyFont="1" applyFill="1" applyBorder="1" applyAlignment="1" applyProtection="1">
      <alignment horizontal="left" vertical="center" wrapText="1" indent="1"/>
      <protection locked="0"/>
    </xf>
    <xf numFmtId="0" fontId="5" fillId="3" borderId="16" xfId="3" applyFont="1" applyFill="1" applyBorder="1" applyAlignment="1" applyProtection="1">
      <alignment horizontal="left" vertical="center" wrapText="1" indent="1"/>
      <protection locked="0"/>
    </xf>
    <xf numFmtId="49" fontId="5" fillId="3" borderId="16" xfId="3" applyNumberFormat="1" applyFont="1" applyFill="1" applyBorder="1" applyAlignment="1" applyProtection="1">
      <alignment horizontal="left" vertical="center" wrapText="1" indent="1"/>
      <protection locked="0"/>
    </xf>
    <xf numFmtId="0" fontId="6" fillId="0" borderId="16" xfId="2" applyFont="1" applyFill="1" applyBorder="1" applyAlignment="1" applyProtection="1">
      <alignment horizontal="left" vertical="center" wrapText="1" indent="1"/>
      <protection locked="0"/>
    </xf>
    <xf numFmtId="49" fontId="6" fillId="0" borderId="16" xfId="0" applyNumberFormat="1" applyFont="1" applyBorder="1" applyAlignment="1">
      <alignment horizontal="left" vertical="center" wrapText="1" indent="1"/>
    </xf>
    <xf numFmtId="44" fontId="6" fillId="0" borderId="16" xfId="0" applyNumberFormat="1" applyFont="1" applyBorder="1" applyAlignment="1">
      <alignment horizontal="left" vertical="center" indent="1"/>
    </xf>
    <xf numFmtId="49" fontId="5" fillId="0" borderId="16" xfId="3" applyNumberFormat="1" applyFont="1" applyBorder="1" applyAlignment="1" applyProtection="1">
      <alignment horizontal="left" vertical="center" wrapText="1" indent="1"/>
      <protection locked="0"/>
    </xf>
    <xf numFmtId="44" fontId="5" fillId="0" borderId="16" xfId="1" applyFont="1" applyFill="1" applyBorder="1" applyAlignment="1" applyProtection="1">
      <alignment horizontal="left" vertical="center" wrapText="1" indent="1"/>
      <protection locked="0"/>
    </xf>
    <xf numFmtId="0" fontId="5" fillId="3" borderId="0" xfId="3"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44" fontId="6" fillId="0" borderId="6" xfId="0" applyNumberFormat="1" applyFont="1" applyBorder="1" applyAlignment="1">
      <alignment horizontal="left" vertical="center" indent="1"/>
    </xf>
    <xf numFmtId="0" fontId="5" fillId="3" borderId="2" xfId="3" applyFont="1" applyFill="1" applyBorder="1" applyAlignment="1" applyProtection="1">
      <alignment horizontal="left" vertical="center" indent="1"/>
      <protection locked="0"/>
    </xf>
    <xf numFmtId="0" fontId="5" fillId="3" borderId="2" xfId="3" applyFont="1" applyFill="1" applyBorder="1" applyAlignment="1" applyProtection="1">
      <alignment horizontal="left" vertical="center" wrapText="1" indent="1"/>
      <protection locked="0"/>
    </xf>
    <xf numFmtId="49" fontId="5" fillId="3" borderId="2" xfId="3" applyNumberFormat="1" applyFont="1" applyFill="1" applyBorder="1" applyAlignment="1" applyProtection="1">
      <alignment horizontal="left" vertical="center" indent="1"/>
      <protection locked="0"/>
    </xf>
    <xf numFmtId="14" fontId="5" fillId="3" borderId="2" xfId="3" quotePrefix="1" applyNumberFormat="1" applyFont="1" applyFill="1" applyBorder="1" applyAlignment="1" applyProtection="1">
      <alignment horizontal="left" vertical="center" indent="1"/>
      <protection locked="0"/>
    </xf>
    <xf numFmtId="49" fontId="5" fillId="3" borderId="0" xfId="3" applyNumberFormat="1" applyFont="1" applyFill="1" applyAlignment="1" applyProtection="1">
      <alignment horizontal="left" vertical="center" wrapText="1"/>
      <protection locked="0"/>
    </xf>
    <xf numFmtId="49" fontId="6" fillId="0" borderId="8" xfId="0" applyNumberFormat="1" applyFont="1" applyBorder="1" applyAlignment="1">
      <alignment horizontal="left" vertical="center" wrapText="1" indent="1"/>
    </xf>
    <xf numFmtId="49" fontId="5" fillId="3" borderId="0" xfId="3" applyNumberFormat="1" applyFont="1" applyFill="1" applyAlignment="1" applyProtection="1">
      <alignment horizontal="left" vertical="center" wrapText="1" indent="1"/>
      <protection locked="0"/>
    </xf>
    <xf numFmtId="49" fontId="6" fillId="0" borderId="0" xfId="0" applyNumberFormat="1" applyFont="1" applyAlignment="1">
      <alignment horizontal="left" vertical="center" wrapText="1"/>
    </xf>
    <xf numFmtId="0" fontId="5" fillId="3" borderId="0" xfId="3" applyFont="1" applyFill="1" applyAlignment="1" applyProtection="1">
      <alignment horizontal="left" vertical="center" wrapText="1"/>
      <protection locked="0"/>
    </xf>
    <xf numFmtId="0" fontId="8" fillId="3" borderId="0" xfId="4" applyFont="1" applyFill="1" applyBorder="1" applyAlignment="1" applyProtection="1">
      <alignment horizontal="left" vertical="center" wrapText="1"/>
      <protection locked="0"/>
    </xf>
    <xf numFmtId="0" fontId="0" fillId="0" borderId="8" xfId="0" applyBorder="1" applyAlignment="1">
      <alignment horizontal="left" vertical="center" wrapText="1" indent="1"/>
    </xf>
    <xf numFmtId="49" fontId="5" fillId="3" borderId="2" xfId="3" applyNumberFormat="1" applyFont="1" applyFill="1" applyBorder="1" applyAlignment="1" applyProtection="1">
      <alignment horizontal="left" vertical="center" wrapText="1" indent="1"/>
      <protection locked="0"/>
    </xf>
    <xf numFmtId="44" fontId="5" fillId="3" borderId="4" xfId="1" applyFont="1" applyFill="1" applyBorder="1" applyAlignment="1" applyProtection="1">
      <alignment horizontal="left" vertical="center" wrapText="1" indent="1"/>
      <protection locked="0"/>
    </xf>
    <xf numFmtId="0" fontId="6" fillId="0" borderId="4" xfId="2" applyFont="1" applyFill="1" applyBorder="1" applyAlignment="1" applyProtection="1">
      <alignment horizontal="left" vertical="center" wrapText="1" indent="1"/>
      <protection locked="0"/>
    </xf>
    <xf numFmtId="49" fontId="5" fillId="3" borderId="4" xfId="3" applyNumberFormat="1" applyFont="1" applyFill="1" applyBorder="1" applyAlignment="1" applyProtection="1">
      <alignment horizontal="left" vertical="center" wrapText="1" indent="1"/>
      <protection locked="0"/>
    </xf>
    <xf numFmtId="0" fontId="13" fillId="0" borderId="4" xfId="0" applyFont="1" applyBorder="1" applyAlignment="1">
      <alignment horizontal="left" vertical="center" wrapText="1" indent="1"/>
    </xf>
    <xf numFmtId="0" fontId="5" fillId="3" borderId="4" xfId="3" applyFont="1" applyFill="1" applyBorder="1" applyAlignment="1" applyProtection="1">
      <alignment horizontal="left" vertical="center" wrapText="1" indent="1"/>
      <protection locked="0"/>
    </xf>
    <xf numFmtId="9" fontId="13" fillId="0" borderId="16" xfId="0" applyNumberFormat="1" applyFont="1" applyBorder="1" applyAlignment="1">
      <alignment horizontal="center" vertical="center"/>
    </xf>
    <xf numFmtId="0" fontId="5" fillId="4" borderId="4" xfId="3" applyFont="1" applyFill="1" applyBorder="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protection locked="0"/>
    </xf>
    <xf numFmtId="49" fontId="5" fillId="3" borderId="4" xfId="3" applyNumberFormat="1" applyFont="1" applyFill="1" applyBorder="1" applyAlignment="1" applyProtection="1">
      <alignment horizontal="center" vertical="center" wrapText="1"/>
      <protection locked="0"/>
    </xf>
    <xf numFmtId="0" fontId="5" fillId="3" borderId="4" xfId="3" applyFont="1" applyFill="1" applyBorder="1" applyAlignment="1" applyProtection="1">
      <alignment horizontal="center" vertical="center" wrapText="1"/>
      <protection locked="0"/>
    </xf>
    <xf numFmtId="0" fontId="5" fillId="3" borderId="7" xfId="3"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6" xfId="0" applyFont="1" applyBorder="1" applyAlignment="1">
      <alignment horizontal="left" vertical="center"/>
    </xf>
    <xf numFmtId="44" fontId="5" fillId="4" borderId="16" xfId="1" applyFont="1" applyFill="1" applyBorder="1" applyAlignment="1">
      <alignment horizontal="left" vertical="center" wrapText="1"/>
    </xf>
    <xf numFmtId="44" fontId="5" fillId="4" borderId="17" xfId="1" applyFont="1" applyFill="1" applyBorder="1" applyAlignment="1">
      <alignment horizontal="left" vertical="center" wrapText="1" indent="1"/>
    </xf>
    <xf numFmtId="44" fontId="5" fillId="4" borderId="9" xfId="1" applyFont="1" applyFill="1" applyBorder="1" applyAlignment="1">
      <alignment horizontal="left" vertical="center" wrapText="1" indent="1"/>
    </xf>
    <xf numFmtId="44" fontId="5" fillId="0" borderId="17" xfId="1" applyFont="1" applyFill="1" applyBorder="1" applyAlignment="1">
      <alignment horizontal="left" vertical="center" wrapText="1" indent="1"/>
    </xf>
    <xf numFmtId="0" fontId="6" fillId="0" borderId="16" xfId="0" applyFont="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6" xfId="0" applyFont="1" applyBorder="1" applyAlignment="1">
      <alignment horizontal="center" vertical="center"/>
    </xf>
    <xf numFmtId="0" fontId="5" fillId="3" borderId="0" xfId="3" applyFont="1" applyFill="1" applyAlignment="1" applyProtection="1">
      <alignment horizontal="center" vertical="center"/>
      <protection locked="0"/>
    </xf>
    <xf numFmtId="0" fontId="5" fillId="3" borderId="2" xfId="3" applyFont="1" applyFill="1" applyBorder="1" applyAlignment="1" applyProtection="1">
      <alignment horizontal="center" vertical="center"/>
      <protection locked="0"/>
    </xf>
    <xf numFmtId="0" fontId="5" fillId="3" borderId="2" xfId="3" applyFont="1" applyFill="1" applyBorder="1" applyAlignment="1" applyProtection="1">
      <alignment horizontal="center" vertical="center" wrapText="1"/>
      <protection locked="0"/>
    </xf>
    <xf numFmtId="0" fontId="6" fillId="0" borderId="2" xfId="0" applyFont="1" applyBorder="1" applyAlignment="1" applyProtection="1">
      <alignment horizontal="center"/>
      <protection locked="0"/>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5" fillId="3" borderId="16" xfId="3" applyFont="1" applyFill="1" applyBorder="1" applyAlignment="1" applyProtection="1">
      <alignment horizontal="center" vertical="center"/>
      <protection locked="0"/>
    </xf>
    <xf numFmtId="0" fontId="5" fillId="3" borderId="22"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5" fillId="3" borderId="6" xfId="3" applyFont="1" applyFill="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8" xfId="0" applyFont="1" applyBorder="1" applyAlignment="1">
      <alignment horizontal="center" vertical="center"/>
    </xf>
    <xf numFmtId="0" fontId="13" fillId="0" borderId="15" xfId="0" applyFont="1" applyBorder="1" applyAlignment="1">
      <alignment horizontal="left" vertical="center" wrapText="1" indent="1"/>
    </xf>
    <xf numFmtId="49" fontId="6" fillId="0" borderId="6" xfId="0" applyNumberFormat="1" applyFont="1" applyBorder="1" applyAlignment="1">
      <alignment horizontal="center" vertical="center" wrapText="1"/>
    </xf>
    <xf numFmtId="0" fontId="5" fillId="0" borderId="2" xfId="3"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6" fillId="0" borderId="3"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5" fillId="0" borderId="16" xfId="0" applyFont="1" applyBorder="1" applyAlignment="1">
      <alignment horizontal="left" vertical="center" wrapText="1" indent="1"/>
    </xf>
    <xf numFmtId="0" fontId="6" fillId="0" borderId="16" xfId="0" applyFont="1" applyBorder="1" applyAlignment="1">
      <alignment horizontal="left" vertical="center" wrapText="1" indent="1"/>
    </xf>
    <xf numFmtId="0" fontId="5" fillId="0" borderId="23" xfId="0" applyFont="1" applyBorder="1" applyAlignment="1">
      <alignment horizontal="left" vertical="center" wrapText="1" inden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13" fillId="0" borderId="0" xfId="0" applyFont="1" applyAlignment="1">
      <alignment horizontal="left" vertical="center" wrapText="1"/>
    </xf>
    <xf numFmtId="0" fontId="13" fillId="0" borderId="16" xfId="0" applyFont="1" applyBorder="1" applyAlignment="1">
      <alignment horizontal="left" vertical="center" wrapText="1" indent="1"/>
    </xf>
    <xf numFmtId="0" fontId="10" fillId="0" borderId="17" xfId="0" applyFont="1" applyBorder="1" applyAlignment="1">
      <alignment horizontal="center" vertical="center"/>
    </xf>
    <xf numFmtId="0" fontId="10" fillId="0" borderId="15" xfId="0" applyFont="1" applyBorder="1" applyAlignment="1">
      <alignment horizontal="center" vertical="center"/>
    </xf>
    <xf numFmtId="44" fontId="5" fillId="3" borderId="17" xfId="1" applyFont="1" applyFill="1" applyBorder="1" applyAlignment="1" applyProtection="1">
      <alignment horizontal="left" vertical="center" wrapText="1" indent="1"/>
      <protection locked="0"/>
    </xf>
    <xf numFmtId="0" fontId="0" fillId="0" borderId="15" xfId="0" applyBorder="1" applyAlignment="1">
      <alignment horizontal="left" vertical="center" indent="1"/>
    </xf>
    <xf numFmtId="0" fontId="0" fillId="0" borderId="15" xfId="0" applyBorder="1" applyAlignment="1">
      <alignment horizontal="left" vertical="center"/>
    </xf>
    <xf numFmtId="0" fontId="0" fillId="0" borderId="18" xfId="0" applyBorder="1" applyAlignment="1">
      <alignment horizontal="left" vertical="center"/>
    </xf>
    <xf numFmtId="49" fontId="6" fillId="0" borderId="16" xfId="0" applyNumberFormat="1" applyFont="1" applyBorder="1" applyAlignment="1">
      <alignment horizontal="left" vertical="center" wrapText="1" indent="1"/>
    </xf>
    <xf numFmtId="49" fontId="5" fillId="3" borderId="12" xfId="3" applyNumberFormat="1" applyFont="1" applyFill="1" applyBorder="1" applyAlignment="1" applyProtection="1">
      <alignment horizontal="center" vertical="center" wrapText="1"/>
      <protection locked="0"/>
    </xf>
    <xf numFmtId="49" fontId="5" fillId="3" borderId="13" xfId="3" applyNumberFormat="1" applyFont="1" applyFill="1" applyBorder="1" applyAlignment="1" applyProtection="1">
      <alignment horizontal="center" vertical="center" wrapText="1"/>
      <protection locked="0"/>
    </xf>
    <xf numFmtId="49" fontId="5" fillId="3" borderId="14" xfId="3" applyNumberFormat="1" applyFont="1" applyFill="1" applyBorder="1" applyAlignment="1" applyProtection="1">
      <alignment horizontal="center" vertical="center" wrapText="1"/>
      <protection locked="0"/>
    </xf>
    <xf numFmtId="49" fontId="6" fillId="0" borderId="12"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5" fillId="3" borderId="2" xfId="3"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0" fontId="9" fillId="0" borderId="0" xfId="0" applyFont="1" applyAlignment="1" applyProtection="1">
      <alignment horizontal="left" vertical="center"/>
      <protection locked="0"/>
    </xf>
    <xf numFmtId="0" fontId="5" fillId="3" borderId="7" xfId="3" applyFont="1" applyFill="1" applyBorder="1" applyAlignment="1" applyProtection="1">
      <alignment horizontal="left" vertical="center" wrapText="1" indent="1"/>
      <protection locked="0"/>
    </xf>
    <xf numFmtId="0" fontId="6" fillId="0" borderId="8"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5" fillId="3" borderId="26" xfId="3" applyFont="1" applyFill="1" applyBorder="1" applyAlignment="1" applyProtection="1">
      <alignment horizontal="center" vertical="center"/>
      <protection locked="0"/>
    </xf>
    <xf numFmtId="0" fontId="0" fillId="0" borderId="0" xfId="0" applyAlignment="1">
      <alignment horizontal="center" vertical="center"/>
    </xf>
    <xf numFmtId="0" fontId="0" fillId="0" borderId="27" xfId="0" applyBorder="1" applyAlignment="1">
      <alignment horizontal="center" vertical="center"/>
    </xf>
    <xf numFmtId="0" fontId="6" fillId="0" borderId="4" xfId="0" applyFont="1" applyBorder="1" applyAlignment="1">
      <alignment horizontal="left" vertical="center" wrapText="1" indent="1"/>
    </xf>
    <xf numFmtId="0" fontId="11" fillId="3" borderId="7" xfId="3" applyFont="1" applyFill="1" applyBorder="1" applyAlignment="1" applyProtection="1">
      <alignment horizontal="center" vertical="center" wrapText="1"/>
      <protection locked="0"/>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5" fillId="3" borderId="17" xfId="3"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8" xfId="0" applyBorder="1" applyAlignment="1">
      <alignment vertical="center"/>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10" xfId="3" applyFont="1" applyFill="1" applyBorder="1" applyAlignment="1" applyProtection="1">
      <alignment horizontal="left" vertical="center" wrapText="1" indent="1"/>
      <protection locked="0"/>
    </xf>
    <xf numFmtId="0" fontId="6" fillId="0" borderId="11" xfId="0" applyFont="1" applyBorder="1" applyAlignment="1">
      <alignment horizontal="left" vertical="center" wrapText="1" indent="1"/>
    </xf>
    <xf numFmtId="49" fontId="6" fillId="0" borderId="17" xfId="0" applyNumberFormat="1" applyFont="1"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3" fillId="0" borderId="17" xfId="0" applyFont="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5" fillId="3" borderId="10" xfId="3" applyFont="1" applyFill="1" applyBorder="1" applyAlignment="1" applyProtection="1">
      <alignment horizontal="left" vertical="center" indent="1"/>
      <protection locked="0"/>
    </xf>
    <xf numFmtId="0" fontId="6" fillId="0" borderId="11" xfId="0" applyFont="1" applyBorder="1" applyAlignment="1">
      <alignment horizontal="left" vertical="center" indent="1"/>
    </xf>
    <xf numFmtId="0" fontId="5" fillId="3" borderId="2" xfId="3" applyFont="1" applyFill="1" applyBorder="1" applyAlignment="1" applyProtection="1">
      <alignment horizontal="left" vertical="center" wrapText="1"/>
      <protection locked="0"/>
    </xf>
    <xf numFmtId="0" fontId="6" fillId="0" borderId="17" xfId="0" applyFont="1" applyBorder="1" applyAlignment="1">
      <alignment horizontal="left" vertical="center" wrapText="1" indent="1"/>
    </xf>
    <xf numFmtId="0" fontId="3" fillId="0" borderId="15" xfId="0" applyFont="1" applyBorder="1" applyAlignment="1">
      <alignment horizontal="center" vertical="center"/>
    </xf>
    <xf numFmtId="0" fontId="0" fillId="0" borderId="15" xfId="0" applyBorder="1" applyAlignment="1">
      <alignment vertical="center"/>
    </xf>
    <xf numFmtId="49" fontId="6" fillId="4" borderId="6" xfId="0"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44" fontId="6" fillId="4" borderId="6" xfId="0" applyNumberFormat="1" applyFont="1" applyFill="1" applyBorder="1" applyAlignment="1">
      <alignment horizontal="left" vertical="center" indent="1"/>
    </xf>
  </cellXfs>
  <cellStyles count="5">
    <cellStyle name="Calculation" xfId="2" builtinId="22"/>
    <cellStyle name="Currency" xfId="1" builtinId="4"/>
    <cellStyle name="Hyperlink" xfId="4" builtinId="8"/>
    <cellStyle name="Normal" xfId="0" builtinId="0"/>
    <cellStyle name="Normal_Proposal Template1.xls" xfId="3" xr:uid="{CEB4741E-A940-4B23-881D-5EF0B98E3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107951</xdr:colOff>
      <xdr:row>0</xdr:row>
      <xdr:rowOff>124279</xdr:rowOff>
    </xdr:from>
    <xdr:to>
      <xdr:col>0</xdr:col>
      <xdr:colOff>843643</xdr:colOff>
      <xdr:row>2</xdr:row>
      <xdr:rowOff>203201</xdr:rowOff>
    </xdr:to>
    <xdr:pic>
      <xdr:nvPicPr>
        <xdr:cNvPr id="2" name="Picture 1" descr="acr2_logoLg.png">
          <a:extLst>
            <a:ext uri="{FF2B5EF4-FFF2-40B4-BE49-F238E27FC236}">
              <a16:creationId xmlns:a16="http://schemas.microsoft.com/office/drawing/2014/main" id="{73E7D92D-E0B6-46C2-9EA3-7A322EA74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6" y="124279"/>
          <a:ext cx="735692" cy="47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596-E928-4534-8492-5B7A586F977E}">
  <sheetPr>
    <pageSetUpPr fitToPage="1"/>
  </sheetPr>
  <dimension ref="A1:P62"/>
  <sheetViews>
    <sheetView showGridLines="0" tabSelected="1" topLeftCell="A54" zoomScale="75" zoomScaleNormal="75" zoomScaleSheetLayoutView="100" zoomScalePageLayoutView="75" workbookViewId="0">
      <selection activeCell="C57" sqref="C57"/>
    </sheetView>
  </sheetViews>
  <sheetFormatPr defaultColWidth="9.15234375" defaultRowHeight="15.45" x14ac:dyDescent="0.4"/>
  <cols>
    <col min="1" max="1" width="12.61328125" style="54" customWidth="1"/>
    <col min="2" max="2" width="16.84375" style="34" customWidth="1"/>
    <col min="3" max="3" width="22" style="6" customWidth="1"/>
    <col min="4" max="4" width="55.4609375" style="6" customWidth="1"/>
    <col min="5" max="5" width="9.15234375" style="6"/>
    <col min="6" max="6" width="14.53515625" style="6" customWidth="1"/>
    <col min="7" max="7" width="9.15234375" style="6"/>
    <col min="8" max="8" width="10.15234375" style="6" customWidth="1"/>
    <col min="9" max="9" width="6.53515625" style="6" customWidth="1"/>
    <col min="10" max="10" width="13.84375" style="3" customWidth="1"/>
    <col min="11" max="11" width="14.69140625" style="3" customWidth="1"/>
    <col min="12" max="12" width="18.69140625" style="3" customWidth="1"/>
    <col min="13" max="20" width="9.15234375" style="3"/>
    <col min="21" max="21" width="9.15234375" style="3" customWidth="1"/>
    <col min="22" max="16384" width="9.15234375" style="3"/>
  </cols>
  <sheetData>
    <row r="1" spans="1:12" x14ac:dyDescent="0.4">
      <c r="A1" s="53"/>
      <c r="B1" s="10"/>
      <c r="C1" s="9"/>
      <c r="D1" s="123" t="s">
        <v>0</v>
      </c>
      <c r="E1" s="123"/>
      <c r="F1" s="123"/>
      <c r="G1" s="123"/>
      <c r="H1" s="123"/>
      <c r="I1" s="123"/>
      <c r="J1" s="123"/>
      <c r="K1" s="2"/>
      <c r="L1" s="2"/>
    </row>
    <row r="2" spans="1:12" x14ac:dyDescent="0.4">
      <c r="A2" s="53"/>
      <c r="B2" s="10"/>
      <c r="C2" s="9"/>
      <c r="D2" s="123" t="s">
        <v>92</v>
      </c>
      <c r="E2" s="124"/>
      <c r="F2" s="124"/>
      <c r="G2" s="124"/>
      <c r="H2" s="124"/>
      <c r="I2" s="124"/>
      <c r="J2" s="124"/>
      <c r="K2" s="2"/>
      <c r="L2" s="2"/>
    </row>
    <row r="3" spans="1:12" x14ac:dyDescent="0.4">
      <c r="A3" s="53">
        <f>+A20</f>
        <v>0</v>
      </c>
      <c r="B3" s="10"/>
      <c r="C3" s="9"/>
      <c r="D3" s="123" t="s">
        <v>1</v>
      </c>
      <c r="E3" s="124"/>
      <c r="F3" s="124"/>
      <c r="G3" s="124"/>
      <c r="H3" s="124"/>
      <c r="I3" s="124"/>
      <c r="J3" s="124"/>
      <c r="K3" s="2"/>
      <c r="L3" s="2"/>
    </row>
    <row r="4" spans="1:12" ht="15.9" thickBot="1" x14ac:dyDescent="0.45">
      <c r="A4" s="65"/>
      <c r="B4" s="31"/>
      <c r="C4" s="35"/>
      <c r="D4" s="35"/>
      <c r="E4" s="35"/>
      <c r="F4" s="35"/>
      <c r="G4" s="35"/>
      <c r="H4" s="35"/>
      <c r="I4" s="35"/>
      <c r="J4" s="4"/>
      <c r="K4" s="4"/>
      <c r="L4" s="4"/>
    </row>
    <row r="5" spans="1:12" ht="28.5" customHeight="1" thickTop="1" thickBot="1" x14ac:dyDescent="0.45">
      <c r="A5" s="66" t="s">
        <v>90</v>
      </c>
      <c r="B5" s="100"/>
      <c r="C5" s="101"/>
      <c r="D5" s="101"/>
      <c r="E5" s="101"/>
      <c r="F5" s="101"/>
      <c r="G5" s="101"/>
      <c r="H5" s="102"/>
      <c r="I5" s="9"/>
      <c r="J5" s="27" t="s">
        <v>94</v>
      </c>
      <c r="K5" s="27"/>
      <c r="L5" s="4"/>
    </row>
    <row r="6" spans="1:12" ht="31.75" thickTop="1" thickBot="1" x14ac:dyDescent="0.45">
      <c r="A6" s="67" t="s">
        <v>2</v>
      </c>
      <c r="B6" s="100"/>
      <c r="C6" s="101"/>
      <c r="D6" s="101"/>
      <c r="E6" s="101"/>
      <c r="F6" s="101"/>
      <c r="G6" s="101"/>
      <c r="H6" s="102"/>
      <c r="I6" s="35"/>
      <c r="J6" s="27" t="s">
        <v>3</v>
      </c>
      <c r="K6" s="30"/>
      <c r="L6" s="5"/>
    </row>
    <row r="7" spans="1:12" ht="22.5" customHeight="1" thickTop="1" thickBot="1" x14ac:dyDescent="0.45">
      <c r="A7" s="66" t="s">
        <v>91</v>
      </c>
      <c r="B7" s="100"/>
      <c r="C7" s="101"/>
      <c r="D7" s="101"/>
      <c r="E7" s="101"/>
      <c r="F7" s="101"/>
      <c r="G7" s="101"/>
      <c r="H7" s="102"/>
      <c r="I7" s="35"/>
      <c r="J7" s="27" t="s">
        <v>4</v>
      </c>
      <c r="K7" s="29"/>
      <c r="L7" s="1"/>
    </row>
    <row r="8" spans="1:12" ht="25.5" customHeight="1" thickTop="1" thickBot="1" x14ac:dyDescent="0.45">
      <c r="A8" s="66" t="s">
        <v>5</v>
      </c>
      <c r="B8" s="100"/>
      <c r="C8" s="101"/>
      <c r="D8" s="101"/>
      <c r="E8" s="101"/>
      <c r="F8" s="101"/>
      <c r="G8" s="101"/>
      <c r="H8" s="102"/>
      <c r="I8" s="35"/>
      <c r="J8" s="125" t="s">
        <v>96</v>
      </c>
      <c r="K8" s="133"/>
      <c r="L8" s="4"/>
    </row>
    <row r="9" spans="1:12" ht="25.5" customHeight="1" thickTop="1" thickBot="1" x14ac:dyDescent="0.45">
      <c r="A9" s="66" t="s">
        <v>6</v>
      </c>
      <c r="B9" s="100"/>
      <c r="C9" s="101"/>
      <c r="D9" s="101"/>
      <c r="E9" s="102"/>
      <c r="F9" s="28" t="s">
        <v>7</v>
      </c>
      <c r="G9" s="135"/>
      <c r="H9" s="107"/>
      <c r="I9" s="35"/>
      <c r="J9" s="126"/>
      <c r="K9" s="134"/>
    </row>
    <row r="10" spans="1:12" ht="25.5" customHeight="1" thickTop="1" thickBot="1" x14ac:dyDescent="0.45">
      <c r="A10" s="81" t="s">
        <v>93</v>
      </c>
      <c r="B10" s="100"/>
      <c r="C10" s="101"/>
      <c r="D10" s="101"/>
      <c r="E10" s="102"/>
      <c r="F10" s="38" t="s">
        <v>8</v>
      </c>
      <c r="G10" s="106"/>
      <c r="H10" s="107"/>
      <c r="I10" s="35"/>
      <c r="J10" s="2"/>
      <c r="K10" s="2" t="s">
        <v>9</v>
      </c>
      <c r="L10" s="2"/>
    </row>
    <row r="11" spans="1:12" ht="25.5" customHeight="1" thickTop="1" thickBot="1" x14ac:dyDescent="0.45">
      <c r="A11" s="68" t="s">
        <v>95</v>
      </c>
      <c r="B11" s="103"/>
      <c r="C11" s="104"/>
      <c r="D11" s="104"/>
      <c r="E11" s="104"/>
      <c r="F11" s="104"/>
      <c r="G11" s="104"/>
      <c r="H11" s="105"/>
      <c r="I11" s="35"/>
      <c r="J11" s="4"/>
      <c r="K11" s="4"/>
      <c r="L11" s="4"/>
    </row>
    <row r="12" spans="1:12" ht="4.5" customHeight="1" thickTop="1" x14ac:dyDescent="0.4">
      <c r="A12" s="53"/>
      <c r="B12" s="10"/>
      <c r="C12" s="36"/>
      <c r="I12" s="35"/>
      <c r="J12" s="4"/>
      <c r="K12" s="4"/>
      <c r="L12" s="4"/>
    </row>
    <row r="13" spans="1:12" ht="19.5" customHeight="1" thickBot="1" x14ac:dyDescent="0.45">
      <c r="A13" s="108"/>
      <c r="B13" s="108"/>
      <c r="C13" s="108"/>
      <c r="D13" s="108"/>
      <c r="E13" s="108"/>
      <c r="F13" s="108"/>
      <c r="G13" s="108"/>
      <c r="H13" s="108"/>
      <c r="I13" s="108"/>
      <c r="J13" s="108"/>
      <c r="K13" s="108"/>
      <c r="L13" s="108"/>
    </row>
    <row r="14" spans="1:12" ht="15.9" hidden="1" thickBot="1" x14ac:dyDescent="0.45">
      <c r="A14" s="53"/>
      <c r="B14" s="10"/>
      <c r="C14" s="35"/>
      <c r="D14" s="35"/>
      <c r="E14" s="35"/>
      <c r="F14" s="35"/>
      <c r="G14" s="35"/>
      <c r="H14" s="35"/>
      <c r="I14" s="35"/>
      <c r="J14" s="4"/>
      <c r="K14" s="4"/>
      <c r="L14" s="4"/>
    </row>
    <row r="15" spans="1:12" ht="44.05" customHeight="1" thickTop="1" thickBot="1" x14ac:dyDescent="0.45">
      <c r="A15" s="47" t="s">
        <v>10</v>
      </c>
      <c r="B15" s="41" t="s">
        <v>11</v>
      </c>
      <c r="C15" s="43" t="s">
        <v>22</v>
      </c>
      <c r="D15" s="109"/>
      <c r="E15" s="110"/>
      <c r="F15" s="110"/>
      <c r="G15" s="110"/>
      <c r="H15" s="110"/>
      <c r="I15" s="111"/>
      <c r="J15" s="43" t="s">
        <v>18</v>
      </c>
      <c r="K15" s="45" t="s">
        <v>81</v>
      </c>
      <c r="L15" s="2"/>
    </row>
    <row r="16" spans="1:12" ht="40" customHeight="1" thickTop="1" thickBot="1" x14ac:dyDescent="0.45">
      <c r="A16" s="69"/>
      <c r="B16" s="127" t="s">
        <v>38</v>
      </c>
      <c r="C16" s="128"/>
      <c r="D16" s="128"/>
      <c r="E16" s="128"/>
      <c r="F16" s="128"/>
      <c r="G16" s="128"/>
      <c r="H16" s="128"/>
      <c r="I16" s="129"/>
      <c r="J16" s="12" t="s">
        <v>56</v>
      </c>
      <c r="K16" s="44">
        <v>0</v>
      </c>
    </row>
    <row r="17" spans="1:12" ht="22" customHeight="1" thickTop="1" thickBot="1" x14ac:dyDescent="0.45">
      <c r="A17" s="70"/>
      <c r="B17" s="32"/>
      <c r="C17" s="37"/>
      <c r="D17" s="37"/>
      <c r="E17" s="37"/>
      <c r="F17" s="37"/>
      <c r="G17" s="37"/>
      <c r="H17" s="37"/>
      <c r="I17" s="37"/>
      <c r="J17" s="13" t="s">
        <v>40</v>
      </c>
      <c r="K17" s="44">
        <v>0.2</v>
      </c>
    </row>
    <row r="18" spans="1:12" ht="22" customHeight="1" thickTop="1" thickBot="1" x14ac:dyDescent="0.45">
      <c r="A18" s="70"/>
      <c r="B18" s="32"/>
      <c r="C18" s="37"/>
      <c r="D18" s="37"/>
      <c r="E18" s="37"/>
      <c r="F18" s="37"/>
      <c r="G18" s="37"/>
      <c r="H18" s="37"/>
      <c r="I18" s="37"/>
      <c r="J18" s="14" t="s">
        <v>42</v>
      </c>
      <c r="K18" s="44">
        <v>0.25</v>
      </c>
    </row>
    <row r="19" spans="1:12" ht="22" customHeight="1" thickTop="1" thickBot="1" x14ac:dyDescent="0.45">
      <c r="A19" s="70"/>
      <c r="B19" s="32"/>
      <c r="C19" s="37"/>
      <c r="D19" s="37"/>
      <c r="E19" s="37"/>
      <c r="F19" s="37"/>
      <c r="G19" s="37"/>
      <c r="H19" s="37"/>
      <c r="I19" s="37"/>
      <c r="J19" s="14" t="s">
        <v>43</v>
      </c>
      <c r="K19" s="44">
        <v>0.3</v>
      </c>
    </row>
    <row r="20" spans="1:12" ht="32.049999999999997" customHeight="1" thickTop="1" thickBot="1" x14ac:dyDescent="0.45">
      <c r="A20" s="71"/>
      <c r="B20" s="32"/>
      <c r="C20" s="37"/>
      <c r="D20" s="37"/>
      <c r="E20" s="37"/>
      <c r="F20" s="37"/>
      <c r="G20" s="37"/>
      <c r="H20" s="37"/>
      <c r="I20" s="37"/>
      <c r="J20" s="42" t="s">
        <v>59</v>
      </c>
      <c r="K20" s="42" t="s">
        <v>41</v>
      </c>
    </row>
    <row r="21" spans="1:12" ht="118.75" customHeight="1" thickTop="1" thickBot="1" x14ac:dyDescent="0.45">
      <c r="A21" s="78"/>
      <c r="B21" s="32"/>
      <c r="C21" s="112" t="s">
        <v>97</v>
      </c>
      <c r="D21" s="112"/>
      <c r="E21" s="112"/>
      <c r="F21" s="112"/>
      <c r="G21" s="112"/>
      <c r="H21" s="112"/>
      <c r="I21" s="112"/>
      <c r="J21" s="112"/>
      <c r="K21" s="79"/>
    </row>
    <row r="22" spans="1:12" ht="37.75" customHeight="1" thickTop="1" thickBot="1" x14ac:dyDescent="0.45">
      <c r="A22" s="130" t="s">
        <v>17</v>
      </c>
      <c r="B22" s="131"/>
      <c r="C22" s="131"/>
      <c r="D22" s="131"/>
      <c r="E22" s="131"/>
      <c r="F22" s="131"/>
      <c r="G22" s="131"/>
      <c r="H22" s="131"/>
      <c r="I22" s="131"/>
      <c r="J22" s="132"/>
      <c r="K22" s="114"/>
      <c r="L22" s="63"/>
    </row>
    <row r="23" spans="1:12" ht="33" customHeight="1" thickTop="1" thickBot="1" x14ac:dyDescent="0.45">
      <c r="A23" s="47" t="s">
        <v>10</v>
      </c>
      <c r="B23" s="41" t="s">
        <v>11</v>
      </c>
      <c r="C23" s="43" t="s">
        <v>22</v>
      </c>
      <c r="D23" s="117" t="s">
        <v>82</v>
      </c>
      <c r="E23" s="118"/>
      <c r="F23" s="118"/>
      <c r="G23" s="118"/>
      <c r="H23" s="118"/>
      <c r="I23" s="119"/>
      <c r="J23" s="120" t="s">
        <v>18</v>
      </c>
      <c r="K23" s="121"/>
      <c r="L23" s="122"/>
    </row>
    <row r="24" spans="1:12" s="54" customFormat="1" ht="55" customHeight="1" thickTop="1" thickBot="1" x14ac:dyDescent="0.45">
      <c r="A24" s="47"/>
      <c r="B24" s="48"/>
      <c r="C24" s="49"/>
      <c r="D24" s="50"/>
      <c r="E24" s="51"/>
      <c r="F24" s="51"/>
      <c r="G24" s="51"/>
      <c r="H24" s="51"/>
      <c r="I24" s="52"/>
      <c r="J24" s="46" t="s">
        <v>83</v>
      </c>
      <c r="K24" s="46" t="s">
        <v>84</v>
      </c>
      <c r="L24" s="62" t="s">
        <v>88</v>
      </c>
    </row>
    <row r="25" spans="1:12" ht="95.7" customHeight="1" thickTop="1" thickBot="1" x14ac:dyDescent="0.45">
      <c r="A25" s="64">
        <v>0</v>
      </c>
      <c r="B25" s="20" t="s">
        <v>27</v>
      </c>
      <c r="C25" s="11" t="s">
        <v>66</v>
      </c>
      <c r="D25" s="87" t="s">
        <v>67</v>
      </c>
      <c r="E25" s="87"/>
      <c r="F25" s="87"/>
      <c r="G25" s="87"/>
      <c r="H25" s="87"/>
      <c r="I25" s="87"/>
      <c r="J25" s="15">
        <v>495</v>
      </c>
      <c r="K25" s="59">
        <v>250</v>
      </c>
      <c r="L25" s="57"/>
    </row>
    <row r="26" spans="1:12" ht="33" customHeight="1" thickTop="1" thickBot="1" x14ac:dyDescent="0.45">
      <c r="A26" s="47" t="s">
        <v>10</v>
      </c>
      <c r="B26" s="41" t="s">
        <v>11</v>
      </c>
      <c r="C26" s="43" t="s">
        <v>22</v>
      </c>
      <c r="D26" s="117" t="s">
        <v>82</v>
      </c>
      <c r="E26" s="118"/>
      <c r="F26" s="118"/>
      <c r="G26" s="118"/>
      <c r="H26" s="118"/>
      <c r="I26" s="119"/>
      <c r="J26" s="120" t="s">
        <v>18</v>
      </c>
      <c r="K26" s="121"/>
      <c r="L26" s="122"/>
    </row>
    <row r="27" spans="1:12" s="54" customFormat="1" ht="55" customHeight="1" thickTop="1" thickBot="1" x14ac:dyDescent="0.45">
      <c r="A27" s="47"/>
      <c r="B27" s="48"/>
      <c r="C27" s="49"/>
      <c r="D27" s="50"/>
      <c r="E27" s="51"/>
      <c r="F27" s="51"/>
      <c r="G27" s="51"/>
      <c r="H27" s="51"/>
      <c r="I27" s="52"/>
      <c r="J27" s="46" t="s">
        <v>83</v>
      </c>
      <c r="K27" s="46" t="s">
        <v>84</v>
      </c>
      <c r="L27" s="62" t="s">
        <v>88</v>
      </c>
    </row>
    <row r="28" spans="1:12" ht="57.9" customHeight="1" thickTop="1" thickBot="1" x14ac:dyDescent="0.45">
      <c r="A28" s="64">
        <v>0</v>
      </c>
      <c r="B28" s="20" t="s">
        <v>28</v>
      </c>
      <c r="C28" s="11" t="s">
        <v>69</v>
      </c>
      <c r="D28" s="87" t="s">
        <v>70</v>
      </c>
      <c r="E28" s="87"/>
      <c r="F28" s="87"/>
      <c r="G28" s="87"/>
      <c r="H28" s="87"/>
      <c r="I28" s="87"/>
      <c r="J28" s="16">
        <f>0.1*J25</f>
        <v>49.5</v>
      </c>
      <c r="K28" s="59">
        <f>0.5*J28</f>
        <v>24.75</v>
      </c>
      <c r="L28" s="57"/>
    </row>
    <row r="29" spans="1:12" ht="48.75" customHeight="1" thickTop="1" thickBot="1" x14ac:dyDescent="0.45">
      <c r="A29" s="64">
        <v>0</v>
      </c>
      <c r="B29" s="20" t="s">
        <v>60</v>
      </c>
      <c r="C29" s="11" t="s">
        <v>58</v>
      </c>
      <c r="D29" s="136" t="s">
        <v>68</v>
      </c>
      <c r="E29" s="128"/>
      <c r="F29" s="128"/>
      <c r="G29" s="128"/>
      <c r="H29" s="128"/>
      <c r="I29" s="129"/>
      <c r="J29" s="39">
        <f>J28*2</f>
        <v>99</v>
      </c>
      <c r="K29" s="59">
        <f>0.5*J29</f>
        <v>49.5</v>
      </c>
      <c r="L29" s="57"/>
    </row>
    <row r="30" spans="1:12" ht="37.5" customHeight="1" thickTop="1" thickBot="1" x14ac:dyDescent="0.45">
      <c r="A30" s="47">
        <v>0</v>
      </c>
      <c r="B30" s="41" t="s">
        <v>45</v>
      </c>
      <c r="C30" s="40" t="s">
        <v>44</v>
      </c>
      <c r="D30" s="116" t="s">
        <v>50</v>
      </c>
      <c r="E30" s="116"/>
      <c r="F30" s="116"/>
      <c r="G30" s="116"/>
      <c r="H30" s="116"/>
      <c r="I30" s="116"/>
      <c r="J30" s="16">
        <v>20</v>
      </c>
      <c r="K30" s="59">
        <f>0.5*J30</f>
        <v>10</v>
      </c>
      <c r="L30" s="58"/>
    </row>
    <row r="31" spans="1:12" ht="36.549999999999997" customHeight="1" thickTop="1" thickBot="1" x14ac:dyDescent="0.45">
      <c r="A31" s="130" t="s">
        <v>31</v>
      </c>
      <c r="B31" s="137"/>
      <c r="C31" s="137"/>
      <c r="D31" s="137"/>
      <c r="E31" s="137"/>
      <c r="F31" s="137"/>
      <c r="G31" s="137"/>
      <c r="H31" s="137"/>
      <c r="I31" s="137"/>
      <c r="J31" s="138"/>
      <c r="K31" s="138"/>
      <c r="L31" s="122"/>
    </row>
    <row r="32" spans="1:12" ht="96.55" customHeight="1" thickTop="1" thickBot="1" x14ac:dyDescent="0.45">
      <c r="A32" s="72">
        <v>0</v>
      </c>
      <c r="B32" s="20" t="s">
        <v>24</v>
      </c>
      <c r="C32" s="19" t="s">
        <v>71</v>
      </c>
      <c r="D32" s="86" t="s">
        <v>72</v>
      </c>
      <c r="E32" s="86"/>
      <c r="F32" s="86"/>
      <c r="G32" s="86"/>
      <c r="H32" s="86"/>
      <c r="I32" s="86"/>
      <c r="J32" s="16">
        <v>995</v>
      </c>
      <c r="K32" s="59">
        <f>0.9*J32</f>
        <v>895.5</v>
      </c>
      <c r="L32" s="55"/>
    </row>
    <row r="33" spans="1:16" ht="54" customHeight="1" thickTop="1" thickBot="1" x14ac:dyDescent="0.45">
      <c r="A33" s="73">
        <v>0</v>
      </c>
      <c r="B33" s="20" t="s">
        <v>23</v>
      </c>
      <c r="C33" s="19" t="s">
        <v>63</v>
      </c>
      <c r="D33" s="86" t="s">
        <v>64</v>
      </c>
      <c r="E33" s="86"/>
      <c r="F33" s="86"/>
      <c r="G33" s="86"/>
      <c r="H33" s="86"/>
      <c r="I33" s="86"/>
      <c r="J33" s="16">
        <f>0.1*J32</f>
        <v>99.5</v>
      </c>
      <c r="K33" s="59">
        <f>0.5*J33</f>
        <v>49.75</v>
      </c>
      <c r="L33" s="55"/>
    </row>
    <row r="34" spans="1:16" ht="54" customHeight="1" thickTop="1" thickBot="1" x14ac:dyDescent="0.45">
      <c r="A34" s="74">
        <v>0</v>
      </c>
      <c r="B34" s="20" t="s">
        <v>61</v>
      </c>
      <c r="C34" s="56" t="s">
        <v>86</v>
      </c>
      <c r="D34" s="88" t="s">
        <v>62</v>
      </c>
      <c r="E34" s="89"/>
      <c r="F34" s="89"/>
      <c r="G34" s="89"/>
      <c r="H34" s="89"/>
      <c r="I34" s="90"/>
      <c r="J34" s="16">
        <f>J33 *2</f>
        <v>199</v>
      </c>
      <c r="K34" s="59">
        <f>0.5*J34</f>
        <v>99.5</v>
      </c>
      <c r="L34" s="55"/>
    </row>
    <row r="35" spans="1:16" ht="74.150000000000006" customHeight="1" thickTop="1" thickBot="1" x14ac:dyDescent="0.45">
      <c r="A35" s="113" t="s">
        <v>32</v>
      </c>
      <c r="B35" s="114"/>
      <c r="C35" s="114"/>
      <c r="D35" s="115"/>
      <c r="E35" s="115"/>
      <c r="F35" s="115"/>
      <c r="G35" s="115"/>
      <c r="H35" s="115"/>
      <c r="I35" s="115"/>
      <c r="J35" s="114"/>
      <c r="K35" s="114"/>
      <c r="L35" s="63"/>
    </row>
    <row r="36" spans="1:16" ht="56.05" customHeight="1" thickTop="1" thickBot="1" x14ac:dyDescent="0.45">
      <c r="A36" s="72">
        <v>0</v>
      </c>
      <c r="B36" s="11" t="s">
        <v>36</v>
      </c>
      <c r="C36" s="11" t="s">
        <v>85</v>
      </c>
      <c r="D36" s="99" t="s">
        <v>37</v>
      </c>
      <c r="E36" s="99"/>
      <c r="F36" s="99"/>
      <c r="G36" s="99"/>
      <c r="H36" s="99"/>
      <c r="I36" s="99"/>
      <c r="J36" s="21">
        <v>540</v>
      </c>
      <c r="K36" s="59">
        <f>0.9*J36</f>
        <v>486</v>
      </c>
      <c r="L36" s="55"/>
    </row>
    <row r="37" spans="1:16" ht="147" customHeight="1" thickTop="1" thickBot="1" x14ac:dyDescent="0.45">
      <c r="A37" s="75">
        <v>0</v>
      </c>
      <c r="B37" s="80" t="s">
        <v>33</v>
      </c>
      <c r="C37" s="139" t="s">
        <v>99</v>
      </c>
      <c r="D37" s="140" t="s">
        <v>100</v>
      </c>
      <c r="E37" s="140"/>
      <c r="F37" s="140"/>
      <c r="G37" s="140"/>
      <c r="H37" s="140"/>
      <c r="I37" s="140"/>
      <c r="J37" s="141">
        <v>3495</v>
      </c>
      <c r="K37" s="60">
        <v>2995</v>
      </c>
      <c r="L37" s="55"/>
    </row>
    <row r="38" spans="1:16" ht="33" customHeight="1" thickTop="1" thickBot="1" x14ac:dyDescent="0.45">
      <c r="A38" s="47" t="s">
        <v>10</v>
      </c>
      <c r="B38" s="41" t="s">
        <v>11</v>
      </c>
      <c r="C38" s="43" t="s">
        <v>22</v>
      </c>
      <c r="D38" s="117" t="s">
        <v>82</v>
      </c>
      <c r="E38" s="118"/>
      <c r="F38" s="118"/>
      <c r="G38" s="118"/>
      <c r="H38" s="118"/>
      <c r="I38" s="119"/>
      <c r="J38" s="120" t="s">
        <v>18</v>
      </c>
      <c r="K38" s="121"/>
      <c r="L38" s="122"/>
    </row>
    <row r="39" spans="1:16" s="54" customFormat="1" ht="55" customHeight="1" thickTop="1" thickBot="1" x14ac:dyDescent="0.45">
      <c r="A39" s="47"/>
      <c r="B39" s="48"/>
      <c r="C39" s="49"/>
      <c r="D39" s="50"/>
      <c r="E39" s="51"/>
      <c r="F39" s="51"/>
      <c r="G39" s="51"/>
      <c r="H39" s="51"/>
      <c r="I39" s="52"/>
      <c r="J39" s="46" t="s">
        <v>83</v>
      </c>
      <c r="K39" s="46" t="s">
        <v>84</v>
      </c>
      <c r="L39" s="62" t="s">
        <v>88</v>
      </c>
    </row>
    <row r="40" spans="1:16" ht="54" customHeight="1" thickTop="1" thickBot="1" x14ac:dyDescent="0.45">
      <c r="A40" s="72">
        <v>0</v>
      </c>
      <c r="B40" s="20" t="s">
        <v>35</v>
      </c>
      <c r="C40" s="19" t="s">
        <v>34</v>
      </c>
      <c r="D40" s="87" t="s">
        <v>51</v>
      </c>
      <c r="E40" s="87"/>
      <c r="F40" s="87"/>
      <c r="G40" s="87"/>
      <c r="H40" s="87"/>
      <c r="I40" s="87"/>
      <c r="J40" s="16">
        <v>36</v>
      </c>
      <c r="K40" s="59">
        <f>0.5*J40</f>
        <v>18</v>
      </c>
      <c r="L40" s="55"/>
    </row>
    <row r="41" spans="1:16" ht="16.3" thickTop="1" thickBot="1" x14ac:dyDescent="0.45">
      <c r="L41" s="57"/>
    </row>
    <row r="42" spans="1:16" ht="76.5" customHeight="1" thickTop="1" thickBot="1" x14ac:dyDescent="0.45">
      <c r="A42" s="72">
        <v>0</v>
      </c>
      <c r="B42" s="13" t="s">
        <v>89</v>
      </c>
      <c r="C42" s="20" t="s">
        <v>46</v>
      </c>
      <c r="D42" s="86" t="s">
        <v>78</v>
      </c>
      <c r="E42" s="87"/>
      <c r="F42" s="87"/>
      <c r="G42" s="87"/>
      <c r="H42" s="87"/>
      <c r="I42" s="87"/>
      <c r="J42" s="21">
        <f>J43-J25+150</f>
        <v>1150</v>
      </c>
      <c r="K42" s="59">
        <f>0.9*J42</f>
        <v>1035</v>
      </c>
      <c r="L42" s="55"/>
    </row>
    <row r="43" spans="1:16" ht="79.5" customHeight="1" thickTop="1" thickBot="1" x14ac:dyDescent="0.45">
      <c r="A43" s="72">
        <v>0</v>
      </c>
      <c r="B43" s="20" t="s">
        <v>25</v>
      </c>
      <c r="C43" s="19" t="s">
        <v>73</v>
      </c>
      <c r="D43" s="86" t="s">
        <v>77</v>
      </c>
      <c r="E43" s="87"/>
      <c r="F43" s="87"/>
      <c r="G43" s="87"/>
      <c r="H43" s="87"/>
      <c r="I43" s="87"/>
      <c r="J43" s="16">
        <v>1495</v>
      </c>
      <c r="K43" s="59">
        <f>0.9*J43</f>
        <v>1345.5</v>
      </c>
      <c r="L43" s="55"/>
      <c r="P43" s="54"/>
    </row>
    <row r="44" spans="1:16" ht="65.25" customHeight="1" thickTop="1" thickBot="1" x14ac:dyDescent="0.45">
      <c r="A44" s="56">
        <v>0</v>
      </c>
      <c r="B44" s="20" t="s">
        <v>26</v>
      </c>
      <c r="C44" s="19" t="s">
        <v>74</v>
      </c>
      <c r="D44" s="86" t="s">
        <v>64</v>
      </c>
      <c r="E44" s="86"/>
      <c r="F44" s="86"/>
      <c r="G44" s="86"/>
      <c r="H44" s="86"/>
      <c r="I44" s="86"/>
      <c r="J44" s="16">
        <f>0.1*J43</f>
        <v>149.5</v>
      </c>
      <c r="K44" s="59">
        <f>0.5*J44</f>
        <v>74.75</v>
      </c>
      <c r="L44" s="55"/>
    </row>
    <row r="45" spans="1:16" ht="65.7" customHeight="1" thickTop="1" thickBot="1" x14ac:dyDescent="0.45">
      <c r="A45" s="74">
        <v>0</v>
      </c>
      <c r="B45" s="20" t="s">
        <v>76</v>
      </c>
      <c r="C45" s="11" t="s">
        <v>65</v>
      </c>
      <c r="D45" s="88" t="s">
        <v>75</v>
      </c>
      <c r="E45" s="89"/>
      <c r="F45" s="89"/>
      <c r="G45" s="89"/>
      <c r="H45" s="89"/>
      <c r="I45" s="90"/>
      <c r="J45" s="16">
        <f>J44 *2</f>
        <v>299</v>
      </c>
      <c r="K45" s="59">
        <f>0.9*J45</f>
        <v>269.10000000000002</v>
      </c>
      <c r="L45" s="55"/>
    </row>
    <row r="46" spans="1:16" ht="43" customHeight="1" thickTop="1" thickBot="1" x14ac:dyDescent="0.45">
      <c r="A46" s="72">
        <v>0</v>
      </c>
      <c r="B46" s="18" t="s">
        <v>29</v>
      </c>
      <c r="C46" s="19" t="s">
        <v>44</v>
      </c>
      <c r="D46" s="87" t="s">
        <v>52</v>
      </c>
      <c r="E46" s="87"/>
      <c r="F46" s="87"/>
      <c r="G46" s="87"/>
      <c r="H46" s="87"/>
      <c r="I46" s="87"/>
      <c r="J46" s="16">
        <v>20</v>
      </c>
      <c r="K46" s="59">
        <f>J46</f>
        <v>20</v>
      </c>
      <c r="L46" s="58"/>
    </row>
    <row r="47" spans="1:16" ht="40" customHeight="1" thickTop="1" thickBot="1" x14ac:dyDescent="0.45">
      <c r="A47" s="72">
        <v>0</v>
      </c>
      <c r="B47" s="18" t="s">
        <v>47</v>
      </c>
      <c r="C47" s="19" t="s">
        <v>16</v>
      </c>
      <c r="D47" s="87" t="s">
        <v>13</v>
      </c>
      <c r="E47" s="87"/>
      <c r="F47" s="87"/>
      <c r="G47" s="87"/>
      <c r="H47" s="87"/>
      <c r="I47" s="87"/>
      <c r="J47" s="16">
        <v>100</v>
      </c>
      <c r="K47" s="59">
        <f>J47</f>
        <v>100</v>
      </c>
      <c r="L47" s="57"/>
    </row>
    <row r="48" spans="1:16" ht="41.05" customHeight="1" thickTop="1" thickBot="1" x14ac:dyDescent="0.45">
      <c r="A48" s="72">
        <v>0</v>
      </c>
      <c r="B48" s="18" t="s">
        <v>48</v>
      </c>
      <c r="C48" s="19" t="s">
        <v>15</v>
      </c>
      <c r="D48" s="87" t="s">
        <v>13</v>
      </c>
      <c r="E48" s="87"/>
      <c r="F48" s="87"/>
      <c r="G48" s="87"/>
      <c r="H48" s="87"/>
      <c r="I48" s="87"/>
      <c r="J48" s="16">
        <v>180</v>
      </c>
      <c r="K48" s="59">
        <f>J48</f>
        <v>180</v>
      </c>
      <c r="L48" s="57"/>
    </row>
    <row r="49" spans="1:12" ht="53.05" customHeight="1" thickTop="1" thickBot="1" x14ac:dyDescent="0.45">
      <c r="A49" s="76">
        <v>0</v>
      </c>
      <c r="B49" s="22" t="s">
        <v>49</v>
      </c>
      <c r="C49" s="19" t="s">
        <v>21</v>
      </c>
      <c r="D49" s="87" t="s">
        <v>55</v>
      </c>
      <c r="E49" s="92"/>
      <c r="F49" s="92"/>
      <c r="G49" s="92"/>
      <c r="H49" s="92"/>
      <c r="I49" s="92"/>
      <c r="J49" s="23">
        <v>2095</v>
      </c>
      <c r="K49" s="61">
        <f>0.9*J49</f>
        <v>1885.5</v>
      </c>
      <c r="L49" s="57"/>
    </row>
    <row r="50" spans="1:12" ht="41.25" customHeight="1" thickTop="1" thickBot="1" x14ac:dyDescent="0.45">
      <c r="A50" s="93" t="s">
        <v>98</v>
      </c>
      <c r="B50" s="94"/>
      <c r="C50" s="94"/>
      <c r="D50" s="94"/>
      <c r="E50" s="94"/>
      <c r="F50" s="94"/>
      <c r="G50" s="94"/>
      <c r="H50" s="94"/>
      <c r="I50" s="94"/>
      <c r="J50" s="94"/>
      <c r="K50" s="94"/>
      <c r="L50" s="58"/>
    </row>
    <row r="51" spans="1:12" ht="62.6" thickTop="1" thickBot="1" x14ac:dyDescent="0.45">
      <c r="A51" s="72">
        <v>0</v>
      </c>
      <c r="B51" s="18" t="s">
        <v>30</v>
      </c>
      <c r="C51" s="17" t="s">
        <v>53</v>
      </c>
      <c r="D51" s="87" t="s">
        <v>79</v>
      </c>
      <c r="E51" s="87"/>
      <c r="F51" s="87"/>
      <c r="G51" s="87"/>
      <c r="H51" s="87"/>
      <c r="I51" s="87"/>
      <c r="J51" s="16">
        <v>250</v>
      </c>
      <c r="K51" s="59">
        <f>J51</f>
        <v>250</v>
      </c>
      <c r="L51" s="57"/>
    </row>
    <row r="52" spans="1:12" ht="62.5" customHeight="1" thickTop="1" thickBot="1" x14ac:dyDescent="0.45">
      <c r="A52" s="72">
        <v>0</v>
      </c>
      <c r="B52" s="18" t="s">
        <v>57</v>
      </c>
      <c r="C52" s="17" t="s">
        <v>54</v>
      </c>
      <c r="D52" s="87" t="s">
        <v>80</v>
      </c>
      <c r="E52" s="87"/>
      <c r="F52" s="87"/>
      <c r="G52" s="87"/>
      <c r="H52" s="87"/>
      <c r="I52" s="87"/>
      <c r="J52" s="16">
        <v>150</v>
      </c>
      <c r="K52" s="59">
        <f>J52</f>
        <v>150</v>
      </c>
      <c r="L52" s="57"/>
    </row>
    <row r="53" spans="1:12" ht="51.55" customHeight="1" thickTop="1" thickBot="1" x14ac:dyDescent="0.45">
      <c r="A53" s="65"/>
      <c r="B53" s="33"/>
      <c r="C53" s="24"/>
      <c r="D53" s="25"/>
      <c r="E53" s="25"/>
      <c r="F53" s="25"/>
      <c r="G53" s="25"/>
      <c r="H53" s="25"/>
      <c r="I53" s="25"/>
      <c r="J53" s="95" t="s">
        <v>39</v>
      </c>
      <c r="K53" s="96"/>
      <c r="L53" s="57"/>
    </row>
    <row r="54" spans="1:12" ht="72" customHeight="1" thickTop="1" thickBot="1" x14ac:dyDescent="0.45">
      <c r="A54" s="65"/>
      <c r="B54" s="33"/>
      <c r="C54" s="24"/>
      <c r="D54" s="25"/>
      <c r="E54" s="25"/>
      <c r="F54" s="25"/>
      <c r="G54" s="25"/>
      <c r="H54" s="25"/>
      <c r="I54" s="25"/>
      <c r="J54" s="95" t="s">
        <v>87</v>
      </c>
      <c r="K54" s="97"/>
      <c r="L54" s="21">
        <v>0</v>
      </c>
    </row>
    <row r="55" spans="1:12" ht="51.55" customHeight="1" thickTop="1" thickBot="1" x14ac:dyDescent="0.45">
      <c r="A55" s="65"/>
      <c r="B55" s="33"/>
      <c r="C55" s="24"/>
      <c r="D55" s="25"/>
      <c r="E55" s="25"/>
      <c r="F55" s="25"/>
      <c r="G55" s="25"/>
      <c r="H55" s="25"/>
      <c r="I55" s="25"/>
      <c r="J55" s="95" t="s">
        <v>14</v>
      </c>
      <c r="K55" s="98"/>
      <c r="L55" s="26">
        <f>SUM(K53:K54)</f>
        <v>0</v>
      </c>
    </row>
    <row r="56" spans="1:12" ht="15.9" thickTop="1" x14ac:dyDescent="0.4">
      <c r="A56" s="53"/>
      <c r="B56" s="10"/>
      <c r="C56" s="2" t="s">
        <v>101</v>
      </c>
      <c r="D56" s="2"/>
      <c r="E56" s="9"/>
      <c r="F56" s="9"/>
      <c r="G56" s="9"/>
      <c r="H56" s="9"/>
      <c r="J56" s="2"/>
      <c r="K56" s="8"/>
    </row>
    <row r="57" spans="1:12" x14ac:dyDescent="0.4">
      <c r="A57" s="53"/>
      <c r="B57" s="10"/>
      <c r="C57" s="9"/>
      <c r="D57" s="9"/>
      <c r="E57" s="9"/>
      <c r="F57" s="9"/>
      <c r="G57" s="9"/>
      <c r="H57" s="9"/>
      <c r="J57" s="2"/>
      <c r="K57" s="8"/>
    </row>
    <row r="58" spans="1:12" ht="37" customHeight="1" x14ac:dyDescent="0.4">
      <c r="A58" s="82" t="s">
        <v>19</v>
      </c>
      <c r="B58" s="82"/>
      <c r="C58" s="91"/>
      <c r="D58" s="91"/>
      <c r="E58" s="91"/>
      <c r="F58" s="91"/>
      <c r="G58" s="91"/>
      <c r="H58" s="91"/>
      <c r="I58" s="91"/>
      <c r="J58" s="91"/>
      <c r="K58" s="91"/>
    </row>
    <row r="59" spans="1:12" ht="36" customHeight="1" x14ac:dyDescent="0.4">
      <c r="A59" s="77"/>
      <c r="B59" s="10"/>
      <c r="C59" s="2" t="s">
        <v>20</v>
      </c>
      <c r="D59" s="7"/>
      <c r="E59" s="7"/>
      <c r="F59" s="7"/>
      <c r="G59" s="7"/>
      <c r="H59" s="7"/>
      <c r="I59" s="7"/>
      <c r="J59" s="7"/>
      <c r="K59" s="7"/>
    </row>
    <row r="60" spans="1:12" x14ac:dyDescent="0.4">
      <c r="A60" s="77"/>
      <c r="B60" s="10"/>
      <c r="C60" s="7"/>
      <c r="D60" s="7"/>
      <c r="E60" s="7"/>
      <c r="F60" s="7"/>
      <c r="G60" s="7"/>
      <c r="H60" s="7"/>
      <c r="I60" s="7"/>
      <c r="J60" s="7"/>
      <c r="K60" s="7"/>
    </row>
    <row r="61" spans="1:12" ht="15.9" thickBot="1" x14ac:dyDescent="0.45">
      <c r="A61" s="53"/>
      <c r="B61" s="10"/>
      <c r="D61" s="84" t="s">
        <v>9</v>
      </c>
      <c r="E61" s="85"/>
      <c r="F61" s="85"/>
      <c r="G61" s="85"/>
      <c r="H61" s="85"/>
      <c r="I61" s="85"/>
      <c r="J61" s="9"/>
      <c r="K61" s="2"/>
    </row>
    <row r="62" spans="1:12" ht="15.9" thickTop="1" x14ac:dyDescent="0.4">
      <c r="A62" s="53"/>
      <c r="B62" s="10"/>
      <c r="C62" s="9"/>
      <c r="D62" s="82" t="s">
        <v>12</v>
      </c>
      <c r="E62" s="83"/>
      <c r="F62" s="83"/>
      <c r="G62" s="83"/>
      <c r="H62" s="83"/>
      <c r="I62" s="83"/>
      <c r="J62" s="2"/>
      <c r="K62" s="2"/>
    </row>
  </sheetData>
  <mergeCells count="54">
    <mergeCell ref="J38:L38"/>
    <mergeCell ref="D28:I28"/>
    <mergeCell ref="D33:I33"/>
    <mergeCell ref="D32:I32"/>
    <mergeCell ref="D29:I29"/>
    <mergeCell ref="D37:I37"/>
    <mergeCell ref="A31:L31"/>
    <mergeCell ref="D1:J1"/>
    <mergeCell ref="D2:J2"/>
    <mergeCell ref="D3:J3"/>
    <mergeCell ref="J8:J9"/>
    <mergeCell ref="D25:I25"/>
    <mergeCell ref="B16:I16"/>
    <mergeCell ref="B5:H5"/>
    <mergeCell ref="B6:H6"/>
    <mergeCell ref="B7:H7"/>
    <mergeCell ref="B8:H8"/>
    <mergeCell ref="A22:K22"/>
    <mergeCell ref="D23:I23"/>
    <mergeCell ref="J23:L23"/>
    <mergeCell ref="K8:K9"/>
    <mergeCell ref="G9:H9"/>
    <mergeCell ref="B9:E9"/>
    <mergeCell ref="D40:I40"/>
    <mergeCell ref="D36:I36"/>
    <mergeCell ref="D42:I42"/>
    <mergeCell ref="B10:E10"/>
    <mergeCell ref="B11:H11"/>
    <mergeCell ref="G10:H10"/>
    <mergeCell ref="A13:L13"/>
    <mergeCell ref="D15:I15"/>
    <mergeCell ref="C21:J21"/>
    <mergeCell ref="A35:K35"/>
    <mergeCell ref="D34:I34"/>
    <mergeCell ref="D30:I30"/>
    <mergeCell ref="D26:I26"/>
    <mergeCell ref="J26:L26"/>
    <mergeCell ref="D38:I38"/>
    <mergeCell ref="D62:I62"/>
    <mergeCell ref="D61:I61"/>
    <mergeCell ref="D43:I43"/>
    <mergeCell ref="D45:I45"/>
    <mergeCell ref="A58:K58"/>
    <mergeCell ref="D49:I49"/>
    <mergeCell ref="D51:I51"/>
    <mergeCell ref="D52:I52"/>
    <mergeCell ref="A50:K50"/>
    <mergeCell ref="D46:I46"/>
    <mergeCell ref="D47:I47"/>
    <mergeCell ref="D48:I48"/>
    <mergeCell ref="D44:I44"/>
    <mergeCell ref="J53:K53"/>
    <mergeCell ref="J54:K54"/>
    <mergeCell ref="J55:K55"/>
  </mergeCells>
  <dataValidations count="2">
    <dataValidation type="textLength" allowBlank="1" showErrorMessage="1" errorTitle="Unit Price" error="You must enter a number into this cell." promptTitle="Unit Price" sqref="J28:J30 J32:J34 J51:J55 J43:J49" xr:uid="{B51A709B-E2F0-47AC-BD51-9A25DE0D9454}">
      <formula1>0</formula1>
      <formula2>1000000000</formula2>
    </dataValidation>
    <dataValidation type="whole" errorStyle="warning" allowBlank="1" showErrorMessage="1" errorTitle="Quantity" error="You must enter a number in this cell." promptTitle="Quantity" sqref="A30:B30 A46:B49 A32:A37 A40 A45 A42:A43" xr:uid="{A7B64BCF-532E-4E11-9E30-E1C8FC87782E}">
      <formula1>0</formula1>
      <formula2>1000000000</formula2>
    </dataValidation>
  </dataValidations>
  <pageMargins left="0.7" right="0.7" top="0.75" bottom="0.75" header="0.3" footer="0.3"/>
  <pageSetup scale="60" fitToHeight="4" orientation="landscape" r:id="rId1"/>
  <ignoredErrors>
    <ignoredError sqref="J28:J29 J33:J34 J44:J45"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Peterson</dc:creator>
  <cp:lastModifiedBy>Robert Peterson</cp:lastModifiedBy>
  <cp:lastPrinted>2026-01-20T21:51:28Z</cp:lastPrinted>
  <dcterms:created xsi:type="dcterms:W3CDTF">2024-10-22T19:36:51Z</dcterms:created>
  <dcterms:modified xsi:type="dcterms:W3CDTF">2026-04-30T15:53:27Z</dcterms:modified>
</cp:coreProperties>
</file>