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Robert\Dropbox\1Website\2025 website\"/>
    </mc:Choice>
  </mc:AlternateContent>
  <xr:revisionPtr revIDLastSave="0" documentId="8_{17BA642F-A1DD-4571-A643-8A634D3B3B5B}" xr6:coauthVersionLast="47" xr6:coauthVersionMax="47" xr10:uidLastSave="{00000000-0000-0000-0000-000000000000}"/>
  <bookViews>
    <workbookView xWindow="-103" yWindow="-103" windowWidth="29692" windowHeight="11829" xr2:uid="{58D9C275-1A9E-4C20-8CF3-262BAE298670}"/>
  </bookViews>
  <sheets>
    <sheet name="Summary" sheetId="5" r:id="rId1"/>
    <sheet name="Fed Market" sheetId="7" r:id="rId2"/>
    <sheet name="Multi-site Mgt"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7" l="1"/>
  <c r="B2" i="7"/>
  <c r="B10" i="7" s="1"/>
  <c r="B11" i="7" l="1"/>
  <c r="B12" i="7" s="1"/>
  <c r="K33" i="5"/>
  <c r="L31" i="5"/>
  <c r="L32" i="5"/>
  <c r="L30" i="5"/>
  <c r="L25" i="5" l="1"/>
  <c r="L43" i="5"/>
  <c r="L46" i="5" l="1"/>
  <c r="L45" i="5"/>
  <c r="L42" i="5"/>
  <c r="L41" i="5"/>
  <c r="L40" i="5"/>
  <c r="L38" i="5"/>
  <c r="L36" i="5"/>
  <c r="L34" i="5"/>
  <c r="K28" i="5"/>
  <c r="L28" i="5" s="1"/>
  <c r="K35" i="5"/>
  <c r="L35" i="5" s="1"/>
  <c r="K37" i="5"/>
  <c r="L37" i="5" s="1"/>
  <c r="K39" i="5"/>
  <c r="L39" i="5" s="1"/>
  <c r="L27" i="5" l="1"/>
  <c r="K24" i="5"/>
  <c r="L24" i="5" s="1"/>
  <c r="L23" i="5" l="1"/>
  <c r="L47" i="5" s="1"/>
  <c r="L48" i="5" l="1"/>
  <c r="L49" i="5" s="1"/>
</calcChain>
</file>

<file path=xl/sharedStrings.xml><?xml version="1.0" encoding="utf-8"?>
<sst xmlns="http://schemas.openxmlformats.org/spreadsheetml/2006/main" count="132" uniqueCount="126">
  <si>
    <t>ACR 2 Cybersecurity Risk Management System™</t>
  </si>
  <si>
    <t>ACRMS™ Order Form</t>
  </si>
  <si>
    <t>914 Camp Creek Drive, Lilburn, GA 30047</t>
  </si>
  <si>
    <t>Company</t>
  </si>
  <si>
    <t>Date:</t>
  </si>
  <si>
    <t>Location Name:</t>
  </si>
  <si>
    <t>Sales Rep:</t>
  </si>
  <si>
    <t>Website</t>
  </si>
  <si>
    <t>Contact:</t>
  </si>
  <si>
    <t># of Locations:</t>
  </si>
  <si>
    <t>Address:</t>
  </si>
  <si>
    <t>City:</t>
  </si>
  <si>
    <t xml:space="preserve">State:  </t>
  </si>
  <si>
    <t>Phone:</t>
  </si>
  <si>
    <t>Zip:</t>
  </si>
  <si>
    <t>Email</t>
  </si>
  <si>
    <t xml:space="preserve"> </t>
  </si>
  <si>
    <t>Qty</t>
  </si>
  <si>
    <t>Part #</t>
  </si>
  <si>
    <t>Client signature</t>
  </si>
  <si>
    <t>Optional Aditional Multi-Site Services</t>
  </si>
  <si>
    <t>Consulting - per hour, billed in 15 minute increments, online, phone, and video support - credit card preferred.</t>
  </si>
  <si>
    <t>Total this invoice</t>
  </si>
  <si>
    <t>Expert Technical Consulting</t>
  </si>
  <si>
    <t xml:space="preserve">Client Support    Consulting </t>
  </si>
  <si>
    <t xml:space="preserve">ACRMS™ FAR 52.204-21 Compliance    </t>
  </si>
  <si>
    <t>MSRP Price</t>
  </si>
  <si>
    <t xml:space="preserve">Email order form and signed NDA to sales@acr2solutions.com or mail with payment to ACR 2 Solutions, 914 Camp Creek Drive,Lilburn, GA 30047  </t>
  </si>
  <si>
    <t>Credit card purchases: phone 770 366-3913 to complete transaction</t>
  </si>
  <si>
    <t xml:space="preserve">Gap Assessment for DFARS or CMMC </t>
  </si>
  <si>
    <t>Product Description</t>
  </si>
  <si>
    <t>Extended Total</t>
  </si>
  <si>
    <t>Short Description</t>
  </si>
  <si>
    <t>DFARS One Monthly</t>
  </si>
  <si>
    <t>DFARS One Initial</t>
  </si>
  <si>
    <t>DFARS Basic Initial</t>
  </si>
  <si>
    <t>DFARS Basic Monthly</t>
  </si>
  <si>
    <t>DFARS Premium Initial</t>
  </si>
  <si>
    <t>DFARS Premium Monthly</t>
  </si>
  <si>
    <t>DFARS Premium Plus Initial</t>
  </si>
  <si>
    <t>DFARS Premium Plus Monthly</t>
  </si>
  <si>
    <t>FAR Initial</t>
  </si>
  <si>
    <t>FAR Monthly</t>
  </si>
  <si>
    <t>DFARS Policy Training</t>
  </si>
  <si>
    <t xml:space="preserve">Enterprise 1-100 Site </t>
  </si>
  <si>
    <t>Enterprise 1-100 Site Config</t>
  </si>
  <si>
    <t>ACRMS™-DFARS 252.204-7012 and 7019 Compliance - Single User</t>
  </si>
  <si>
    <r>
      <rPr>
        <b/>
        <sz val="18"/>
        <rFont val="Arial"/>
        <family val="2"/>
      </rPr>
      <t xml:space="preserve">ACRMS™- DFARS 252.204-7012 and 7019 Compliance - From 2 to 25 Users with CUI Access		</t>
    </r>
    <r>
      <rPr>
        <b/>
        <sz val="20"/>
        <rFont val="Arial"/>
        <family val="2"/>
      </rPr>
      <t xml:space="preserve">	</t>
    </r>
    <r>
      <rPr>
        <b/>
        <sz val="12"/>
        <rFont val="Arial"/>
        <family val="2"/>
      </rPr>
      <t xml:space="preserve">						</t>
    </r>
  </si>
  <si>
    <t>Initial SSP</t>
  </si>
  <si>
    <t>Initial Monthly Support</t>
  </si>
  <si>
    <t>Enclave review and                           FIPS 140 UTM Integration</t>
  </si>
  <si>
    <t>Initial System Security Plan (SSP)</t>
  </si>
  <si>
    <t>Initial SSP Monthy</t>
  </si>
  <si>
    <t xml:space="preserve">Enclave review </t>
  </si>
  <si>
    <t>Online safeguards inventory
Initial NIST 800-30 risk assessment
System Security Plan
DoDAM score calculation. 
Requires completed Site Data Form and signed Non-Disclosure Agreement</t>
  </si>
  <si>
    <t>Enclave review: Up to 3 hours of technical support to assist in enclave design, UTM selection, and UTM data integration into the ACRMS risk management system.</t>
  </si>
  <si>
    <t>Multi-site discount for Manufacturing Extension Partnerships (MEPs), Apex Accelerator (APEX) offices or  Prime Contractors</t>
  </si>
  <si>
    <t>Subtotal</t>
  </si>
  <si>
    <t>5-15 sites</t>
  </si>
  <si>
    <t>Call for pricing</t>
  </si>
  <si>
    <t>Monthly on going customer service, technical support and updates. Up to 0.5 hrs/month. 2 Months free if monthly fee is paid in full year increments</t>
  </si>
  <si>
    <t>Discount</t>
  </si>
  <si>
    <t>Prices valid October 1, 2025. Quotes are good for 30 days</t>
  </si>
  <si>
    <t>0ver 50 sites</t>
  </si>
  <si>
    <t>16-25 sites</t>
  </si>
  <si>
    <t>26-50 sites</t>
  </si>
  <si>
    <t>Monthly on going customer service, technical support and updates. Up to 1 hr/month consultation. 2 Months free if monthly fee is paid in full year increments</t>
  </si>
  <si>
    <t>Monthly on going customer service, technical support and updates. Up to 0.5 hrs/month consutation. 2 Months free if monthly fee is paid in full year increments</t>
  </si>
  <si>
    <t>+</t>
  </si>
  <si>
    <t>FAR -21 Policy Upgrade</t>
  </si>
  <si>
    <t>One time attachment fee to link ACRMS cybersecurity compliance management package to ACRMS Enterprise multi-site mnagement program.</t>
  </si>
  <si>
    <t>One User</t>
  </si>
  <si>
    <t>One User Monthly Support</t>
  </si>
  <si>
    <t>Compliance Package</t>
  </si>
  <si>
    <t>Monthly Support</t>
  </si>
  <si>
    <t>Training seats</t>
  </si>
  <si>
    <t>FAR Policy Training</t>
  </si>
  <si>
    <t>Existing FAR 21 customer upgrade to DFARS -7012 Client</t>
  </si>
  <si>
    <t xml:space="preserve">Basic </t>
  </si>
  <si>
    <t>Basic Monthly Support</t>
  </si>
  <si>
    <t>Premium</t>
  </si>
  <si>
    <t>Premium Monthly Support</t>
  </si>
  <si>
    <t>Premium Plus</t>
  </si>
  <si>
    <t>Premium Plus Monthly Support</t>
  </si>
  <si>
    <t>Support Basic</t>
  </si>
  <si>
    <t>Support Technical</t>
  </si>
  <si>
    <t>GAP Assessment</t>
  </si>
  <si>
    <t xml:space="preserve">On Demand, Online, Cyber Security Policy Training </t>
  </si>
  <si>
    <t>Monthly on-going customer service, technical support and updates. Up to 1 hr/month consultation. 2 Months free if monthly fee is paid in full year increments</t>
  </si>
  <si>
    <t>Monthly on-going customer service, technical support, and updates. Up to 0.5 hrs/month. 2 Months free if monthly fee is paid in full year increments. Includes ACRMS Risk Assessment update and 10 minuted phone updates.</t>
  </si>
  <si>
    <t>Initial ACRMS Portal access and Account Provisioning and Task Management System
Deliver 550 page Policy Package with video walk through. SSP and POAM upon completion
Initial Kickoff meeting – ACRMS Portal training and roll configurations - up to 2 hours
Two hours of consultation (15-minute increments) included in base price.</t>
  </si>
  <si>
    <t>Initial ACRMS Portal access , Account Provisioning, and Task Management System
Deliver 550 page Policy Package with video walk through. SSP and POAM upon completion.
Initial Kickoff meeting (ACRMS Portal training and roll configurations) up to 2 hours
Two hours of additional consultation (15-minute increments) included in base price
Includes 5 Annual Cybersecurity Policy Training license seats
Online access to their current (updated on demand) DoDAM/SPUR  score 
Continuous Notifications and Alerts on changes in regulations (updated policy packages)
3 hours of consulting included (delivered in 15-minute increments)</t>
  </si>
  <si>
    <t>On Demand, Online, Cyber Security Policy Training Package for each Employee</t>
  </si>
  <si>
    <t xml:space="preserve">ACRMS Cybersecurity Compliance manager.  One time setup cost.  Enterprise license for near real-time monitoring of project cybersecurity.  Can support FAR, DFARS, GLBA, FSMA, HIPAA, or any other cybersecurity program utilizing a subset of the NIST Special Publication 800-53, rev. 5.  Requries monthly review and support contract for each site/project to be monitored. Credit card or check. </t>
  </si>
  <si>
    <t>Cybersecurity monitoring- up to 100 sites. 1 to 25 staff/site</t>
  </si>
  <si>
    <t xml:space="preserve">Cybersecurity site attachment </t>
  </si>
  <si>
    <t>Initial ACRMS Portal access and Account Provisioning and Task Management System.  Provides detailed introduction to ACR 2 Cybersecurity Risk Management System (ACRMS).
Deliver 71 page FAR Policy Package with video walk through. SSP and POAM upon completion.
Initial Kickoff meeting – ACRMS Portal training and roll configurations - up to 2 hours.  
One hour of additional consultation (15-minute increments) included in base price</t>
  </si>
  <si>
    <t>One user. One computer. Initial ACRMS Portal access and Account Provisioning and Task Management System
Deliver Custom Tailored 250 page Policy Package. SSP and POAM upon completion.
Initial Kickoff meeting – ACRMS Portal training and roll configurations - up to 1 hour
Two hours of additional consultation (15-minute increments) included in base price</t>
  </si>
  <si>
    <t>Initial ACRMS Portal access, Account Provisioning, and Task Management System
Deliver Policy Package with video walk through. SSP and POAM upon completion.
Initial Kickoff meeting (ACRMS Portal training and roll configurations) up to 2 hours
Two hours of consultation (15-minute increments) included in base price
Includes 5 Annual Cybersecurity Policy Training license seats
Online access to their current (updated on demand) DoDAM/SPUR score 
Continuous Notifications and Alerts on changes in regulations (updated policy packages)
5 hours of consulting included delivered in 15-minute increments (outside of monthly meetings)
And Monthly fee reduced to $100 if paid in full year increments</t>
  </si>
  <si>
    <t xml:space="preserve">Before committing to a full-blown C3PAO audit—which can cost $50,000 or more for Level 2 certification—it’s smart to perform a lean, defensible pre-assessment that will save you money in the long run. </t>
  </si>
  <si>
    <t>Monthly on-going customer service, technical support and updates. Up to 1 hr/month</t>
  </si>
  <si>
    <t>One time upgrade. ACRMS Portal access, Account Provisioning, and Task Management System
Deliver full Policy Package with video walk through. SSP and POAM upon completion
Initial Kickoff meeting – ACRMS Portal training and roll configurations - up to 1 hour.</t>
  </si>
  <si>
    <t>All Federal Contractors in SBA.gov</t>
  </si>
  <si>
    <t>Small federal contractors, 1-25 staff</t>
  </si>
  <si>
    <t>Small DoD CMMC Level 3 contractors</t>
  </si>
  <si>
    <t>Small DoD CMMC Level 2 contractors</t>
  </si>
  <si>
    <t>Small  NASA,GSA contractors</t>
  </si>
  <si>
    <t>Row 23</t>
  </si>
  <si>
    <t>Row 23 + 24</t>
  </si>
  <si>
    <t>Row 30 + 31</t>
  </si>
  <si>
    <t>Not offered</t>
  </si>
  <si>
    <t>DFARS 252.204-7019  + continuous compliance</t>
  </si>
  <si>
    <t xml:space="preserve">DFARS 252.204-7019 + continuous compliance + $45,000 CyberAB  audit every 3 years </t>
  </si>
  <si>
    <t xml:space="preserve">The ACRMS™ Enterprise console (summary tab,row 45) can auto-update monthly and can monitor multi-site cybersecurity progress and help avoid compliance problems.  One ACR 2 client was able to manage cybersecurity of 103 sites from a single office near Detroit.
</t>
  </si>
  <si>
    <t>Summary Page</t>
  </si>
  <si>
    <t>Comments</t>
  </si>
  <si>
    <t>FAR 52.204-21 for any federal contract or subcontract</t>
  </si>
  <si>
    <t>Small DoD contractors</t>
  </si>
  <si>
    <t>Small DoD CMMC Level 1 contractors</t>
  </si>
  <si>
    <t>64% FCI only, FAR 52.204-21 + continuous compliance</t>
  </si>
  <si>
    <t>Small NASA/GSA contractors, FCI (64%)</t>
  </si>
  <si>
    <t>Estimated 64% FCI only, FAR 52.204-21 + continuous compliance</t>
  </si>
  <si>
    <t>Small NASA/GSA contractors, CUI (36%)</t>
  </si>
  <si>
    <t>110 NIST 800-171 plus 24 NIST 800-172 plus DIBCAC audit</t>
  </si>
  <si>
    <t xml:space="preserve">DFARS 252.204-7012 + continuous compliance + $45,000 CyberAB  audit every 3 years </t>
  </si>
  <si>
    <t># Staff wth CUI or PI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</si>
</sst>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7" x14ac:knownFonts="1">
    <font>
      <sz val="11"/>
      <color theme="1"/>
      <name val="Aptos Narrow"/>
      <family val="2"/>
      <scheme val="minor"/>
    </font>
    <font>
      <sz val="11"/>
      <color theme="1"/>
      <name val="Aptos Narrow"/>
      <family val="2"/>
      <scheme val="minor"/>
    </font>
    <font>
      <b/>
      <sz val="11"/>
      <color rgb="FFFA7D00"/>
      <name val="Aptos Narrow"/>
      <family val="2"/>
      <scheme val="minor"/>
    </font>
    <font>
      <b/>
      <sz val="16"/>
      <color theme="1"/>
      <name val="Arial"/>
      <family val="2"/>
    </font>
    <font>
      <sz val="10"/>
      <name val="Arial"/>
      <family val="2"/>
    </font>
    <font>
      <b/>
      <sz val="12"/>
      <name val="Arial"/>
      <family val="2"/>
    </font>
    <font>
      <b/>
      <sz val="12"/>
      <color theme="1"/>
      <name val="Arial"/>
      <family val="2"/>
    </font>
    <font>
      <u/>
      <sz val="11"/>
      <color theme="10"/>
      <name val="Aptos Narrow"/>
      <family val="2"/>
      <scheme val="minor"/>
    </font>
    <font>
      <sz val="11"/>
      <color rgb="FF000000"/>
      <name val="Arial"/>
      <family val="2"/>
    </font>
    <font>
      <b/>
      <u/>
      <sz val="12"/>
      <color theme="10"/>
      <name val="Arial"/>
      <family val="2"/>
    </font>
    <font>
      <b/>
      <sz val="16"/>
      <color rgb="FFFF0000"/>
      <name val="Arial"/>
      <family val="2"/>
    </font>
    <font>
      <b/>
      <sz val="14"/>
      <color theme="1"/>
      <name val="Arial"/>
      <family val="2"/>
    </font>
    <font>
      <b/>
      <sz val="18"/>
      <name val="Arial"/>
      <family val="2"/>
    </font>
    <font>
      <b/>
      <sz val="20"/>
      <name val="Arial"/>
      <family val="2"/>
    </font>
    <font>
      <b/>
      <sz val="11"/>
      <color theme="1"/>
      <name val="Arial"/>
      <family val="2"/>
    </font>
    <font>
      <sz val="12"/>
      <name val="Arial"/>
      <family val="2"/>
    </font>
    <font>
      <sz val="12"/>
      <color theme="1"/>
      <name val="Aptos Narrow"/>
      <family val="2"/>
      <scheme val="minor"/>
    </font>
  </fonts>
  <fills count="5">
    <fill>
      <patternFill patternType="none"/>
    </fill>
    <fill>
      <patternFill patternType="gray125"/>
    </fill>
    <fill>
      <patternFill patternType="solid">
        <fgColor rgb="FFF2F2F2"/>
      </patternFill>
    </fill>
    <fill>
      <patternFill patternType="solid">
        <fgColor indexed="9"/>
        <bgColor indexed="64"/>
      </patternFill>
    </fill>
    <fill>
      <patternFill patternType="solid">
        <fgColor theme="0"/>
        <bgColor indexed="64"/>
      </patternFill>
    </fill>
  </fills>
  <borders count="30">
    <border>
      <left/>
      <right/>
      <top/>
      <bottom/>
      <diagonal/>
    </border>
    <border>
      <left style="thin">
        <color rgb="FF7F7F7F"/>
      </left>
      <right style="thin">
        <color rgb="FF7F7F7F"/>
      </right>
      <top style="thin">
        <color rgb="FF7F7F7F"/>
      </top>
      <bottom style="thin">
        <color rgb="FF7F7F7F"/>
      </bottom>
      <diagonal/>
    </border>
    <border>
      <left style="thick">
        <color theme="1"/>
      </left>
      <right style="thick">
        <color theme="1"/>
      </right>
      <top style="thick">
        <color theme="1"/>
      </top>
      <bottom style="thick">
        <color theme="1"/>
      </bottom>
      <diagonal/>
    </border>
    <border>
      <left/>
      <right/>
      <top/>
      <bottom style="thick">
        <color indexed="64"/>
      </bottom>
      <diagonal/>
    </border>
    <border>
      <left style="thick">
        <color indexed="64"/>
      </left>
      <right style="thick">
        <color indexed="64"/>
      </right>
      <top style="thick">
        <color indexed="64"/>
      </top>
      <bottom/>
      <diagonal/>
    </border>
    <border>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top style="thick">
        <color indexed="64"/>
      </top>
      <bottom/>
      <diagonal/>
    </border>
    <border>
      <left/>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
      <left style="thick">
        <color theme="1"/>
      </left>
      <right style="thick">
        <color theme="1"/>
      </right>
      <top style="thick">
        <color theme="1"/>
      </top>
      <bottom/>
      <diagonal/>
    </border>
    <border>
      <left style="thick">
        <color theme="1"/>
      </left>
      <right style="thick">
        <color theme="1"/>
      </right>
      <top/>
      <bottom style="thick">
        <color theme="1"/>
      </bottom>
      <diagonal/>
    </border>
    <border>
      <left style="thick">
        <color theme="1"/>
      </left>
      <right/>
      <top style="thick">
        <color theme="1"/>
      </top>
      <bottom style="thick">
        <color theme="1"/>
      </bottom>
      <diagonal/>
    </border>
    <border>
      <left/>
      <right/>
      <top style="thick">
        <color theme="1"/>
      </top>
      <bottom style="thick">
        <color theme="1"/>
      </bottom>
      <diagonal/>
    </border>
    <border>
      <left/>
      <right style="thick">
        <color theme="1"/>
      </right>
      <top style="thick">
        <color theme="1"/>
      </top>
      <bottom style="thick">
        <color theme="1"/>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thick">
        <color indexed="64"/>
      </right>
      <top/>
      <bottom/>
      <diagonal/>
    </border>
    <border>
      <left/>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style="medium">
        <color indexed="64"/>
      </right>
      <top/>
      <bottom/>
      <diagonal/>
    </border>
    <border>
      <left style="thin">
        <color indexed="64"/>
      </left>
      <right style="thin">
        <color indexed="64"/>
      </right>
      <top/>
      <bottom/>
      <diagonal/>
    </border>
    <border>
      <left style="medium">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medium">
        <color indexed="64"/>
      </bottom>
      <diagonal/>
    </border>
    <border>
      <left style="thin">
        <color indexed="64"/>
      </left>
      <right/>
      <top/>
      <bottom/>
      <diagonal/>
    </border>
    <border>
      <left style="thick">
        <color indexed="64"/>
      </left>
      <right style="thin">
        <color indexed="64"/>
      </right>
      <top style="thick">
        <color indexed="64"/>
      </top>
      <bottom style="thick">
        <color indexed="64"/>
      </bottom>
      <diagonal/>
    </border>
  </borders>
  <cellStyleXfs count="5">
    <xf numFmtId="0" fontId="0" fillId="0" borderId="0"/>
    <xf numFmtId="44" fontId="1" fillId="0" borderId="0" applyFont="0" applyFill="0" applyBorder="0" applyAlignment="0" applyProtection="0"/>
    <xf numFmtId="0" fontId="2" fillId="2" borderId="1" applyNumberFormat="0" applyAlignment="0" applyProtection="0"/>
    <xf numFmtId="0" fontId="4" fillId="0" borderId="0"/>
    <xf numFmtId="0" fontId="7" fillId="0" borderId="0" applyNumberFormat="0" applyFill="0" applyBorder="0" applyAlignment="0" applyProtection="0"/>
  </cellStyleXfs>
  <cellXfs count="139">
    <xf numFmtId="0" fontId="0" fillId="0" borderId="0" xfId="0"/>
    <xf numFmtId="49" fontId="5" fillId="3" borderId="2" xfId="3" applyNumberFormat="1" applyFont="1" applyFill="1" applyBorder="1" applyAlignment="1" applyProtection="1">
      <alignment horizontal="left" vertical="center"/>
      <protection locked="0"/>
    </xf>
    <xf numFmtId="0" fontId="8" fillId="0" borderId="0" xfId="0" applyFont="1" applyAlignment="1">
      <alignment horizontal="left" vertical="center" wrapText="1" readingOrder="1"/>
    </xf>
    <xf numFmtId="49" fontId="5" fillId="3" borderId="0" xfId="3" applyNumberFormat="1" applyFont="1" applyFill="1" applyAlignment="1" applyProtection="1">
      <alignment horizontal="left" vertical="center"/>
      <protection locked="0"/>
    </xf>
    <xf numFmtId="0" fontId="5" fillId="3" borderId="2" xfId="3" applyFont="1" applyFill="1" applyBorder="1" applyAlignment="1" applyProtection="1">
      <alignment horizontal="left" vertical="center"/>
      <protection locked="0"/>
    </xf>
    <xf numFmtId="49" fontId="3" fillId="0" borderId="8" xfId="0" applyNumberFormat="1" applyFont="1" applyBorder="1" applyAlignment="1">
      <alignment horizontal="left" vertical="center"/>
    </xf>
    <xf numFmtId="0" fontId="5" fillId="3" borderId="2" xfId="3" applyFont="1" applyFill="1" applyBorder="1" applyAlignment="1" applyProtection="1">
      <alignment horizontal="left" vertical="center" wrapText="1"/>
      <protection locked="0"/>
    </xf>
    <xf numFmtId="49" fontId="5" fillId="3" borderId="2" xfId="3" applyNumberFormat="1" applyFont="1" applyFill="1" applyBorder="1" applyAlignment="1" applyProtection="1">
      <alignment horizontal="left" vertical="center" wrapText="1"/>
      <protection locked="0"/>
    </xf>
    <xf numFmtId="49" fontId="5" fillId="3" borderId="13" xfId="3" applyNumberFormat="1" applyFont="1" applyFill="1" applyBorder="1" applyAlignment="1" applyProtection="1">
      <alignment horizontal="left" vertical="center"/>
      <protection locked="0"/>
    </xf>
    <xf numFmtId="0" fontId="6" fillId="0" borderId="2" xfId="0" applyFont="1" applyBorder="1" applyAlignment="1" applyProtection="1">
      <alignment horizontal="left" vertical="center"/>
      <protection locked="0"/>
    </xf>
    <xf numFmtId="49" fontId="6" fillId="0" borderId="2" xfId="0" applyNumberFormat="1" applyFont="1" applyBorder="1" applyAlignment="1" applyProtection="1">
      <alignment horizontal="left" vertical="center"/>
      <protection locked="0"/>
    </xf>
    <xf numFmtId="14" fontId="5" fillId="3" borderId="2" xfId="3" quotePrefix="1" applyNumberFormat="1" applyFont="1" applyFill="1" applyBorder="1" applyAlignment="1" applyProtection="1">
      <alignment horizontal="left" vertical="center"/>
      <protection locked="0"/>
    </xf>
    <xf numFmtId="0" fontId="9" fillId="3" borderId="0" xfId="4" applyFont="1" applyFill="1" applyBorder="1" applyAlignment="1" applyProtection="1">
      <alignment horizontal="left" vertical="center"/>
      <protection locked="0"/>
    </xf>
    <xf numFmtId="44" fontId="5" fillId="4" borderId="0" xfId="1" applyFont="1" applyFill="1" applyBorder="1" applyAlignment="1">
      <alignment horizontal="left" vertical="center" wrapText="1"/>
    </xf>
    <xf numFmtId="0" fontId="6" fillId="0" borderId="16" xfId="0" applyFont="1" applyBorder="1" applyAlignment="1" applyProtection="1">
      <alignment horizontal="left" vertical="center"/>
      <protection locked="0"/>
    </xf>
    <xf numFmtId="0" fontId="6" fillId="0" borderId="17" xfId="0" applyFont="1" applyBorder="1" applyAlignment="1" applyProtection="1">
      <alignment horizontal="left" vertical="center"/>
      <protection locked="0"/>
    </xf>
    <xf numFmtId="49" fontId="6" fillId="0" borderId="17" xfId="0" applyNumberFormat="1" applyFont="1" applyBorder="1" applyAlignment="1" applyProtection="1">
      <alignment horizontal="left" vertical="center"/>
      <protection locked="0"/>
    </xf>
    <xf numFmtId="0" fontId="6" fillId="0" borderId="17" xfId="0" applyFont="1" applyBorder="1" applyAlignment="1">
      <alignment horizontal="left" vertical="center"/>
    </xf>
    <xf numFmtId="0" fontId="6" fillId="0" borderId="18" xfId="0" applyFont="1" applyBorder="1" applyAlignment="1" applyProtection="1">
      <alignment horizontal="left" vertical="center"/>
      <protection locked="0"/>
    </xf>
    <xf numFmtId="0" fontId="6" fillId="0" borderId="0" xfId="0" applyFont="1" applyAlignment="1" applyProtection="1">
      <alignment horizontal="left" vertical="center"/>
      <protection locked="0"/>
    </xf>
    <xf numFmtId="49" fontId="6" fillId="0" borderId="0" xfId="0" applyNumberFormat="1" applyFont="1" applyAlignment="1" applyProtection="1">
      <alignment horizontal="left" vertical="center"/>
      <protection locked="0"/>
    </xf>
    <xf numFmtId="0" fontId="6" fillId="0" borderId="0" xfId="0" applyFont="1" applyAlignment="1">
      <alignment horizontal="left" vertical="center"/>
    </xf>
    <xf numFmtId="0" fontId="5" fillId="3" borderId="0" xfId="3" applyFont="1" applyFill="1" applyAlignment="1" applyProtection="1">
      <alignment horizontal="left" vertical="center"/>
      <protection locked="0"/>
    </xf>
    <xf numFmtId="14" fontId="5" fillId="3" borderId="0" xfId="3" quotePrefix="1" applyNumberFormat="1" applyFont="1" applyFill="1" applyAlignment="1" applyProtection="1">
      <alignment horizontal="left" vertical="center"/>
      <protection locked="0"/>
    </xf>
    <xf numFmtId="0" fontId="6" fillId="0" borderId="0" xfId="0" applyFont="1" applyAlignment="1">
      <alignment horizontal="left" vertical="center" wrapText="1"/>
    </xf>
    <xf numFmtId="0" fontId="14" fillId="0" borderId="0" xfId="0" applyFont="1" applyAlignment="1">
      <alignment horizontal="left" vertical="center" wrapText="1"/>
    </xf>
    <xf numFmtId="44" fontId="5" fillId="4" borderId="0" xfId="1" applyFont="1" applyFill="1" applyBorder="1" applyAlignment="1" applyProtection="1">
      <alignment horizontal="left" vertical="center"/>
      <protection locked="0"/>
    </xf>
    <xf numFmtId="0" fontId="6" fillId="0" borderId="0" xfId="0" applyFont="1" applyAlignment="1" applyProtection="1">
      <alignment horizontal="left" vertical="center" wrapText="1"/>
      <protection locked="0"/>
    </xf>
    <xf numFmtId="49" fontId="6" fillId="0" borderId="0" xfId="0" applyNumberFormat="1" applyFont="1" applyAlignment="1" applyProtection="1">
      <alignment horizontal="left" vertical="center" wrapText="1"/>
      <protection locked="0"/>
    </xf>
    <xf numFmtId="0" fontId="6" fillId="0" borderId="18" xfId="0" applyFont="1" applyBorder="1" applyAlignment="1">
      <alignment horizontal="left" vertical="center"/>
    </xf>
    <xf numFmtId="49" fontId="6" fillId="0" borderId="0" xfId="0" applyNumberFormat="1" applyFont="1" applyAlignment="1">
      <alignment horizontal="left" vertical="center"/>
    </xf>
    <xf numFmtId="0" fontId="3" fillId="0" borderId="8" xfId="0" applyFont="1" applyBorder="1" applyAlignment="1">
      <alignment horizontal="left" vertical="center"/>
    </xf>
    <xf numFmtId="0" fontId="14" fillId="0" borderId="19" xfId="0" applyFont="1" applyBorder="1" applyAlignment="1">
      <alignment horizontal="left" vertical="center"/>
    </xf>
    <xf numFmtId="0" fontId="14" fillId="0" borderId="21" xfId="0" applyFont="1" applyBorder="1" applyAlignment="1">
      <alignment horizontal="left" vertical="center" wrapText="1"/>
    </xf>
    <xf numFmtId="0" fontId="6" fillId="0" borderId="24" xfId="0" applyFont="1" applyBorder="1" applyAlignment="1" applyProtection="1">
      <alignment horizontal="left" vertical="center"/>
      <protection locked="0"/>
    </xf>
    <xf numFmtId="49" fontId="6" fillId="0" borderId="8" xfId="0" applyNumberFormat="1" applyFont="1" applyBorder="1" applyAlignment="1">
      <alignment horizontal="left" vertical="center"/>
    </xf>
    <xf numFmtId="0" fontId="0" fillId="0" borderId="8" xfId="0" applyBorder="1" applyAlignment="1">
      <alignment horizontal="left" vertical="center"/>
    </xf>
    <xf numFmtId="0" fontId="14" fillId="0" borderId="4" xfId="0" applyFont="1" applyBorder="1" applyAlignment="1">
      <alignment horizontal="left" vertical="center" wrapText="1"/>
    </xf>
    <xf numFmtId="9" fontId="14" fillId="0" borderId="21" xfId="0" applyNumberFormat="1" applyFont="1" applyBorder="1" applyAlignment="1">
      <alignment horizontal="left" vertical="center" wrapText="1"/>
    </xf>
    <xf numFmtId="9" fontId="14" fillId="0" borderId="21" xfId="0" applyNumberFormat="1" applyFont="1" applyBorder="1" applyAlignment="1">
      <alignment horizontal="center" vertical="center"/>
    </xf>
    <xf numFmtId="0" fontId="3" fillId="0" borderId="0" xfId="0" applyFont="1" applyAlignment="1">
      <alignment horizontal="left" vertical="center"/>
    </xf>
    <xf numFmtId="0" fontId="6" fillId="0" borderId="22" xfId="0" applyFont="1" applyBorder="1" applyAlignment="1">
      <alignment horizontal="left" vertical="center"/>
    </xf>
    <xf numFmtId="0" fontId="6" fillId="0" borderId="26" xfId="0" applyFont="1" applyBorder="1" applyAlignment="1">
      <alignment horizontal="left" vertical="center"/>
    </xf>
    <xf numFmtId="0" fontId="6" fillId="0" borderId="27" xfId="0" applyFont="1" applyBorder="1" applyAlignment="1">
      <alignment horizontal="left" vertical="center"/>
    </xf>
    <xf numFmtId="0" fontId="3" fillId="0" borderId="5" xfId="0" applyFont="1" applyBorder="1" applyAlignment="1">
      <alignment horizontal="left" vertical="center"/>
    </xf>
    <xf numFmtId="0" fontId="14" fillId="0" borderId="21" xfId="0" applyFont="1" applyBorder="1" applyAlignment="1">
      <alignment horizontal="center" vertical="center"/>
    </xf>
    <xf numFmtId="0" fontId="6" fillId="0" borderId="2" xfId="0" applyFont="1" applyBorder="1" applyAlignment="1" applyProtection="1">
      <alignment horizontal="left" vertical="center"/>
      <protection locked="0"/>
    </xf>
    <xf numFmtId="0" fontId="6" fillId="0" borderId="17" xfId="0" applyFont="1" applyBorder="1" applyAlignment="1" applyProtection="1">
      <alignment horizontal="left" vertical="center"/>
      <protection locked="0"/>
    </xf>
    <xf numFmtId="0" fontId="6" fillId="0" borderId="0" xfId="0" applyFont="1" applyAlignment="1" applyProtection="1">
      <alignment horizontal="left" vertical="center"/>
      <protection locked="0"/>
    </xf>
    <xf numFmtId="0" fontId="6" fillId="0" borderId="0" xfId="0" applyFont="1" applyAlignment="1">
      <alignment horizontal="left" vertical="center"/>
    </xf>
    <xf numFmtId="0" fontId="5" fillId="3" borderId="2" xfId="3" applyFont="1" applyFill="1" applyBorder="1" applyAlignment="1" applyProtection="1">
      <alignment horizontal="left" vertical="center"/>
      <protection locked="0"/>
    </xf>
    <xf numFmtId="0" fontId="6" fillId="0" borderId="2" xfId="0" applyFont="1" applyBorder="1" applyAlignment="1">
      <alignment horizontal="left" vertical="center"/>
    </xf>
    <xf numFmtId="49" fontId="5" fillId="3" borderId="2" xfId="3" applyNumberFormat="1" applyFont="1" applyFill="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5" fillId="3" borderId="11" xfId="3" applyFont="1" applyFill="1" applyBorder="1" applyAlignment="1" applyProtection="1">
      <alignment horizontal="left" vertical="center"/>
      <protection locked="0"/>
    </xf>
    <xf numFmtId="0" fontId="6" fillId="0" borderId="12" xfId="0" applyFont="1" applyBorder="1" applyAlignment="1">
      <alignment horizontal="left" vertical="center"/>
    </xf>
    <xf numFmtId="49" fontId="6" fillId="0" borderId="22" xfId="0" applyNumberFormat="1" applyFont="1" applyBorder="1" applyAlignment="1">
      <alignment horizontal="left" vertical="center"/>
    </xf>
    <xf numFmtId="0" fontId="0" fillId="0" borderId="20" xfId="0" applyBorder="1" applyAlignment="1">
      <alignment horizontal="left" vertical="center"/>
    </xf>
    <xf numFmtId="0" fontId="0" fillId="0" borderId="23" xfId="0" applyBorder="1" applyAlignment="1">
      <alignment horizontal="left" vertical="center"/>
    </xf>
    <xf numFmtId="49" fontId="5" fillId="3" borderId="4" xfId="3" applyNumberFormat="1" applyFont="1" applyFill="1" applyBorder="1" applyAlignment="1" applyProtection="1">
      <alignment horizontal="left" vertical="center"/>
      <protection locked="0"/>
    </xf>
    <xf numFmtId="49" fontId="6" fillId="0" borderId="6" xfId="0" applyNumberFormat="1" applyFont="1" applyBorder="1" applyAlignment="1">
      <alignment horizontal="left" vertical="center"/>
    </xf>
    <xf numFmtId="49" fontId="5" fillId="3" borderId="2" xfId="3" applyNumberFormat="1" applyFont="1" applyFill="1" applyBorder="1" applyAlignment="1" applyProtection="1">
      <alignment horizontal="left" vertical="center"/>
      <protection locked="0"/>
    </xf>
    <xf numFmtId="0" fontId="9" fillId="3" borderId="2" xfId="4" applyFont="1" applyFill="1" applyBorder="1" applyAlignment="1" applyProtection="1">
      <alignment horizontal="left" vertical="center"/>
      <protection locked="0"/>
    </xf>
    <xf numFmtId="0" fontId="10" fillId="0" borderId="0" xfId="0" applyFont="1" applyAlignment="1" applyProtection="1">
      <alignment horizontal="left" vertical="center"/>
      <protection locked="0"/>
    </xf>
    <xf numFmtId="0" fontId="5" fillId="3" borderId="4" xfId="3" applyFont="1" applyFill="1" applyBorder="1" applyAlignment="1" applyProtection="1">
      <alignment horizontal="left" vertical="center"/>
      <protection locked="0"/>
    </xf>
    <xf numFmtId="0" fontId="6" fillId="0" borderId="6" xfId="0" applyFont="1" applyBorder="1" applyAlignment="1">
      <alignment horizontal="left" vertical="center"/>
    </xf>
    <xf numFmtId="0" fontId="5" fillId="3" borderId="7" xfId="3" applyFont="1" applyFill="1" applyBorder="1" applyAlignment="1" applyProtection="1">
      <alignment horizontal="left" vertical="center"/>
      <protection locked="0"/>
    </xf>
    <xf numFmtId="0" fontId="6" fillId="0" borderId="8" xfId="0" applyFont="1" applyBorder="1" applyAlignment="1">
      <alignment horizontal="left" vertical="center"/>
    </xf>
    <xf numFmtId="0" fontId="6" fillId="0" borderId="5" xfId="0" applyFont="1" applyBorder="1" applyAlignment="1">
      <alignment horizontal="left" vertical="center"/>
    </xf>
    <xf numFmtId="0" fontId="6" fillId="0" borderId="9" xfId="0" applyFont="1" applyBorder="1" applyAlignment="1">
      <alignment horizontal="left" vertical="center"/>
    </xf>
    <xf numFmtId="0" fontId="6" fillId="0" borderId="3" xfId="0" applyFont="1" applyBorder="1" applyAlignment="1">
      <alignment horizontal="left" vertical="center"/>
    </xf>
    <xf numFmtId="0" fontId="6" fillId="0" borderId="10" xfId="0" applyFont="1" applyBorder="1" applyAlignment="1">
      <alignment horizontal="left" vertical="center"/>
    </xf>
    <xf numFmtId="0" fontId="5" fillId="3" borderId="7" xfId="3" applyFont="1" applyFill="1" applyBorder="1" applyAlignment="1" applyProtection="1">
      <alignment horizontal="left" vertical="center" wrapText="1"/>
      <protection locked="0"/>
    </xf>
    <xf numFmtId="0" fontId="14" fillId="0" borderId="9" xfId="0" applyFont="1" applyBorder="1" applyAlignment="1">
      <alignment horizontal="left" vertical="center" wrapText="1"/>
    </xf>
    <xf numFmtId="0" fontId="5" fillId="4" borderId="4" xfId="3" applyFont="1" applyFill="1" applyBorder="1" applyAlignment="1" applyProtection="1">
      <alignment horizontal="left" vertical="center"/>
      <protection locked="0"/>
    </xf>
    <xf numFmtId="0" fontId="14" fillId="0" borderId="6" xfId="0" applyFont="1" applyBorder="1" applyAlignment="1">
      <alignment horizontal="left" vertical="center"/>
    </xf>
    <xf numFmtId="49" fontId="5" fillId="3" borderId="13" xfId="3" applyNumberFormat="1" applyFont="1" applyFill="1" applyBorder="1" applyAlignment="1" applyProtection="1">
      <alignment horizontal="left" vertical="center" wrapText="1"/>
      <protection locked="0"/>
    </xf>
    <xf numFmtId="0" fontId="6" fillId="0" borderId="14" xfId="0" applyFont="1" applyBorder="1" applyAlignment="1" applyProtection="1">
      <alignment horizontal="left" vertical="center" wrapText="1"/>
      <protection locked="0"/>
    </xf>
    <xf numFmtId="0" fontId="14" fillId="0" borderId="15" xfId="0" applyFont="1" applyBorder="1" applyAlignment="1">
      <alignment horizontal="left" vertical="center"/>
    </xf>
    <xf numFmtId="0" fontId="6" fillId="0" borderId="3" xfId="0" applyFont="1" applyBorder="1" applyAlignment="1" applyProtection="1">
      <alignment horizontal="left" vertical="center" wrapText="1"/>
      <protection locked="0"/>
    </xf>
    <xf numFmtId="0" fontId="6" fillId="0" borderId="3" xfId="0" applyFont="1" applyBorder="1" applyAlignment="1">
      <alignment horizontal="left" vertical="center" wrapText="1"/>
    </xf>
    <xf numFmtId="0" fontId="6" fillId="0" borderId="0" xfId="0" applyFont="1" applyAlignment="1" applyProtection="1">
      <alignment horizontal="left" vertical="center" wrapText="1"/>
      <protection locked="0"/>
    </xf>
    <xf numFmtId="0" fontId="14" fillId="0" borderId="0" xfId="0" applyFont="1" applyAlignment="1">
      <alignment horizontal="left" vertical="center" wrapText="1"/>
    </xf>
    <xf numFmtId="0" fontId="8" fillId="0" borderId="0" xfId="0" applyFont="1" applyAlignment="1">
      <alignment horizontal="left" vertical="top" wrapText="1" readingOrder="1"/>
    </xf>
    <xf numFmtId="0" fontId="0" fillId="0" borderId="0" xfId="0" applyAlignment="1">
      <alignment horizontal="left" vertical="top" wrapText="1" readingOrder="1"/>
    </xf>
    <xf numFmtId="0" fontId="15" fillId="0" borderId="0" xfId="4" applyFont="1"/>
    <xf numFmtId="3" fontId="0" fillId="0" borderId="0" xfId="0" applyNumberFormat="1"/>
    <xf numFmtId="0" fontId="0" fillId="0" borderId="0" xfId="0" applyAlignment="1">
      <alignment horizontal="left" indent="1"/>
    </xf>
    <xf numFmtId="3" fontId="0" fillId="0" borderId="0" xfId="0" applyNumberFormat="1" applyAlignment="1">
      <alignment horizontal="center"/>
    </xf>
    <xf numFmtId="3" fontId="16" fillId="0" borderId="0" xfId="0" applyNumberFormat="1" applyFont="1"/>
    <xf numFmtId="3" fontId="16" fillId="0" borderId="0" xfId="0" applyNumberFormat="1" applyFont="1" applyAlignment="1">
      <alignment horizontal="center"/>
    </xf>
    <xf numFmtId="0" fontId="16" fillId="0" borderId="0" xfId="0" applyFont="1" applyAlignment="1">
      <alignment horizontal="left" indent="1"/>
    </xf>
    <xf numFmtId="0" fontId="16" fillId="0" borderId="0" xfId="0" applyFont="1"/>
    <xf numFmtId="0" fontId="16" fillId="0" borderId="0" xfId="0" applyFont="1" applyAlignment="1">
      <alignment horizontal="center"/>
    </xf>
    <xf numFmtId="0" fontId="16" fillId="0" borderId="0" xfId="0" applyFont="1" applyAlignment="1">
      <alignment horizontal="left" indent="2"/>
    </xf>
    <xf numFmtId="0" fontId="16" fillId="0" borderId="0" xfId="0" applyFont="1" applyAlignment="1">
      <alignment horizontal="left" indent="3"/>
    </xf>
    <xf numFmtId="0" fontId="5" fillId="0" borderId="21" xfId="0" applyFont="1" applyBorder="1" applyAlignment="1">
      <alignment horizontal="left" vertical="center" wrapText="1" indent="1"/>
    </xf>
    <xf numFmtId="0" fontId="6" fillId="0" borderId="21" xfId="0" applyFont="1" applyBorder="1" applyAlignment="1">
      <alignment horizontal="left" vertical="center" indent="1"/>
    </xf>
    <xf numFmtId="49" fontId="6" fillId="0" borderId="21" xfId="0" applyNumberFormat="1" applyFont="1" applyBorder="1" applyAlignment="1">
      <alignment horizontal="left" vertical="center" indent="1"/>
    </xf>
    <xf numFmtId="0" fontId="6" fillId="0" borderId="21" xfId="0" applyFont="1" applyBorder="1" applyAlignment="1">
      <alignment horizontal="left" vertical="center" wrapText="1" indent="1"/>
    </xf>
    <xf numFmtId="0" fontId="6" fillId="0" borderId="21" xfId="0" applyFont="1" applyBorder="1" applyAlignment="1">
      <alignment horizontal="left" vertical="center" wrapText="1" indent="1"/>
    </xf>
    <xf numFmtId="44" fontId="5" fillId="3" borderId="21" xfId="3" applyNumberFormat="1" applyFont="1" applyFill="1" applyBorder="1" applyAlignment="1" applyProtection="1">
      <alignment horizontal="left" vertical="center" indent="1"/>
      <protection locked="0"/>
    </xf>
    <xf numFmtId="44" fontId="5" fillId="4" borderId="21" xfId="1" applyFont="1" applyFill="1" applyBorder="1" applyAlignment="1">
      <alignment horizontal="left" vertical="center" wrapText="1" indent="1"/>
    </xf>
    <xf numFmtId="44" fontId="5" fillId="3" borderId="21" xfId="1" applyFont="1" applyFill="1" applyBorder="1" applyAlignment="1" applyProtection="1">
      <alignment horizontal="left" vertical="center" wrapText="1" indent="1"/>
      <protection locked="0"/>
    </xf>
    <xf numFmtId="0" fontId="5" fillId="3" borderId="21" xfId="3" applyFont="1" applyFill="1" applyBorder="1" applyAlignment="1" applyProtection="1">
      <alignment horizontal="left" vertical="center" wrapText="1" indent="1"/>
      <protection locked="0"/>
    </xf>
    <xf numFmtId="49" fontId="5" fillId="3" borderId="21" xfId="3" applyNumberFormat="1" applyFont="1" applyFill="1" applyBorder="1" applyAlignment="1" applyProtection="1">
      <alignment horizontal="left" vertical="center" wrapText="1" indent="1"/>
      <protection locked="0"/>
    </xf>
    <xf numFmtId="0" fontId="6" fillId="0" borderId="21" xfId="2" applyFont="1" applyFill="1" applyBorder="1" applyAlignment="1" applyProtection="1">
      <alignment horizontal="left" vertical="center" wrapText="1" indent="1"/>
      <protection locked="0"/>
    </xf>
    <xf numFmtId="0" fontId="3" fillId="0" borderId="22" xfId="0" applyFont="1" applyBorder="1" applyAlignment="1">
      <alignment horizontal="left" vertical="center" indent="1"/>
    </xf>
    <xf numFmtId="0" fontId="3" fillId="0" borderId="20" xfId="0" applyFont="1" applyBorder="1" applyAlignment="1">
      <alignment horizontal="left" vertical="center" indent="1"/>
    </xf>
    <xf numFmtId="0" fontId="3" fillId="0" borderId="8" xfId="0" applyFont="1" applyBorder="1" applyAlignment="1">
      <alignment horizontal="left" vertical="center" indent="1"/>
    </xf>
    <xf numFmtId="0" fontId="6" fillId="0" borderId="23" xfId="0" applyFont="1" applyBorder="1" applyAlignment="1">
      <alignment horizontal="left" vertical="center" indent="1"/>
    </xf>
    <xf numFmtId="0" fontId="5" fillId="3" borderId="21" xfId="3" applyFont="1" applyFill="1" applyBorder="1" applyAlignment="1" applyProtection="1">
      <alignment horizontal="left" vertical="center" indent="1"/>
      <protection locked="0"/>
    </xf>
    <xf numFmtId="49" fontId="6" fillId="0" borderId="21" xfId="0" applyNumberFormat="1" applyFont="1" applyBorder="1" applyAlignment="1">
      <alignment horizontal="left" vertical="center" wrapText="1" indent="1"/>
    </xf>
    <xf numFmtId="0" fontId="5" fillId="3" borderId="29" xfId="3" applyFont="1" applyFill="1" applyBorder="1" applyAlignment="1" applyProtection="1">
      <alignment horizontal="left" vertical="center" indent="1"/>
      <protection locked="0"/>
    </xf>
    <xf numFmtId="0" fontId="14" fillId="0" borderId="25" xfId="0" applyFont="1" applyBorder="1" applyAlignment="1">
      <alignment horizontal="left" vertical="center" wrapText="1" indent="1"/>
    </xf>
    <xf numFmtId="0" fontId="14" fillId="0" borderId="28" xfId="0" applyFont="1" applyBorder="1" applyAlignment="1">
      <alignment horizontal="left" vertical="center" wrapText="1" indent="1"/>
    </xf>
    <xf numFmtId="0" fontId="14" fillId="0" borderId="23" xfId="0" applyFont="1" applyBorder="1" applyAlignment="1">
      <alignment horizontal="left" vertical="center" wrapText="1" indent="1"/>
    </xf>
    <xf numFmtId="44" fontId="6" fillId="0" borderId="21" xfId="0" applyNumberFormat="1" applyFont="1" applyBorder="1" applyAlignment="1">
      <alignment horizontal="left" vertical="center" indent="1"/>
    </xf>
    <xf numFmtId="0" fontId="14" fillId="0" borderId="21" xfId="0" applyFont="1" applyBorder="1" applyAlignment="1">
      <alignment horizontal="left" vertical="center" wrapText="1" indent="1"/>
    </xf>
    <xf numFmtId="49" fontId="6" fillId="0" borderId="21" xfId="0" applyNumberFormat="1" applyFont="1" applyBorder="1" applyAlignment="1">
      <alignment horizontal="left" vertical="center" wrapText="1" indent="1"/>
    </xf>
    <xf numFmtId="0" fontId="6" fillId="0" borderId="21" xfId="2" applyFont="1" applyFill="1" applyBorder="1" applyAlignment="1" applyProtection="1">
      <alignment horizontal="left" vertical="top" wrapText="1" indent="1"/>
      <protection locked="0"/>
    </xf>
    <xf numFmtId="164" fontId="5" fillId="3" borderId="21" xfId="1" applyNumberFormat="1" applyFont="1" applyFill="1" applyBorder="1" applyAlignment="1" applyProtection="1">
      <alignment horizontal="left" vertical="center" wrapText="1" indent="1"/>
      <protection locked="0"/>
    </xf>
    <xf numFmtId="0" fontId="5" fillId="0" borderId="21" xfId="3" applyFont="1" applyBorder="1" applyAlignment="1" applyProtection="1">
      <alignment horizontal="left" vertical="center" wrapText="1" indent="1"/>
      <protection locked="0"/>
    </xf>
    <xf numFmtId="49" fontId="5" fillId="0" borderId="21" xfId="3" applyNumberFormat="1" applyFont="1" applyBorder="1" applyAlignment="1" applyProtection="1">
      <alignment horizontal="left" vertical="center" wrapText="1" indent="1"/>
      <protection locked="0"/>
    </xf>
    <xf numFmtId="0" fontId="14" fillId="0" borderId="21" xfId="0" applyFont="1" applyBorder="1" applyAlignment="1">
      <alignment horizontal="left" vertical="center" wrapText="1" indent="1"/>
    </xf>
    <xf numFmtId="44" fontId="5" fillId="0" borderId="21" xfId="1" applyFont="1" applyFill="1" applyBorder="1" applyAlignment="1" applyProtection="1">
      <alignment horizontal="left" vertical="center" wrapText="1" indent="1"/>
      <protection locked="0"/>
    </xf>
    <xf numFmtId="44" fontId="5" fillId="0" borderId="21" xfId="1" applyFont="1" applyFill="1" applyBorder="1" applyAlignment="1">
      <alignment horizontal="left" vertical="center" wrapText="1" indent="1"/>
    </xf>
    <xf numFmtId="0" fontId="11" fillId="0" borderId="22" xfId="0" applyFont="1" applyBorder="1" applyAlignment="1">
      <alignment horizontal="left" vertical="center" indent="1"/>
    </xf>
    <xf numFmtId="0" fontId="11" fillId="0" borderId="20" xfId="0" applyFont="1" applyBorder="1" applyAlignment="1">
      <alignment horizontal="left" vertical="center" indent="1"/>
    </xf>
    <xf numFmtId="0" fontId="11" fillId="0" borderId="23" xfId="0" applyFont="1" applyBorder="1" applyAlignment="1">
      <alignment horizontal="left" vertical="center" indent="1"/>
    </xf>
    <xf numFmtId="0" fontId="5" fillId="3" borderId="0" xfId="3" applyFont="1" applyFill="1" applyAlignment="1" applyProtection="1">
      <alignment horizontal="left" vertical="center" indent="1"/>
      <protection locked="0"/>
    </xf>
    <xf numFmtId="49" fontId="5" fillId="3" borderId="0" xfId="3" applyNumberFormat="1" applyFont="1" applyFill="1" applyAlignment="1" applyProtection="1">
      <alignment horizontal="left" vertical="center" indent="1"/>
      <protection locked="0"/>
    </xf>
    <xf numFmtId="0" fontId="5" fillId="3" borderId="0" xfId="3" applyFont="1" applyFill="1" applyAlignment="1" applyProtection="1">
      <alignment horizontal="left" vertical="center" wrapText="1" indent="1"/>
      <protection locked="0"/>
    </xf>
    <xf numFmtId="0" fontId="6" fillId="0" borderId="0" xfId="0" applyFont="1" applyAlignment="1">
      <alignment horizontal="left" vertical="center" wrapText="1" indent="1"/>
    </xf>
    <xf numFmtId="44" fontId="5" fillId="3" borderId="9" xfId="1" applyFont="1" applyFill="1" applyBorder="1" applyAlignment="1" applyProtection="1">
      <alignment horizontal="left" vertical="center" wrapText="1" indent="1"/>
      <protection locked="0"/>
    </xf>
    <xf numFmtId="44" fontId="6" fillId="0" borderId="6" xfId="0" applyNumberFormat="1" applyFont="1" applyBorder="1" applyAlignment="1">
      <alignment horizontal="left" vertical="center" indent="1"/>
    </xf>
    <xf numFmtId="0" fontId="5" fillId="3" borderId="2" xfId="3" applyFont="1" applyFill="1" applyBorder="1" applyAlignment="1" applyProtection="1">
      <alignment horizontal="center" vertical="center"/>
      <protection locked="0"/>
    </xf>
    <xf numFmtId="0" fontId="5" fillId="3" borderId="11" xfId="3" applyFont="1" applyFill="1" applyBorder="1" applyAlignment="1" applyProtection="1">
      <alignment horizontal="left" vertical="center" wrapText="1"/>
      <protection locked="0"/>
    </xf>
    <xf numFmtId="0" fontId="6" fillId="0" borderId="12" xfId="0" applyFont="1" applyBorder="1" applyAlignment="1">
      <alignment horizontal="left" vertical="center" wrapText="1"/>
    </xf>
  </cellXfs>
  <cellStyles count="5">
    <cellStyle name="Calculation" xfId="2" builtinId="22"/>
    <cellStyle name="Currency" xfId="1" builtinId="4"/>
    <cellStyle name="Hyperlink" xfId="4" builtinId="8"/>
    <cellStyle name="Normal" xfId="0" builtinId="0"/>
    <cellStyle name="Normal_Proposal Template1.xls" xfId="3" xr:uid="{CEB4741E-A940-4B23-881D-5EF0B98E360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107951</xdr:colOff>
      <xdr:row>0</xdr:row>
      <xdr:rowOff>124279</xdr:rowOff>
    </xdr:from>
    <xdr:to>
      <xdr:col>1</xdr:col>
      <xdr:colOff>843643</xdr:colOff>
      <xdr:row>2</xdr:row>
      <xdr:rowOff>203201</xdr:rowOff>
    </xdr:to>
    <xdr:pic>
      <xdr:nvPicPr>
        <xdr:cNvPr id="2" name="Picture 1" descr="acr2_logoLg.png">
          <a:extLst>
            <a:ext uri="{FF2B5EF4-FFF2-40B4-BE49-F238E27FC236}">
              <a16:creationId xmlns:a16="http://schemas.microsoft.com/office/drawing/2014/main" id="{73E7D92D-E0B6-46C2-9EA3-7A322EA74A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926" y="124279"/>
          <a:ext cx="735692" cy="4789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609599</xdr:colOff>
      <xdr:row>0</xdr:row>
      <xdr:rowOff>190499</xdr:rowOff>
    </xdr:from>
    <xdr:to>
      <xdr:col>8</xdr:col>
      <xdr:colOff>352424</xdr:colOff>
      <xdr:row>32</xdr:row>
      <xdr:rowOff>29384</xdr:rowOff>
    </xdr:to>
    <xdr:pic>
      <xdr:nvPicPr>
        <xdr:cNvPr id="2" name="Picture 1" descr="Chart&#10;&#10;Description automatically generated with medium confidence">
          <a:extLst>
            <a:ext uri="{FF2B5EF4-FFF2-40B4-BE49-F238E27FC236}">
              <a16:creationId xmlns:a16="http://schemas.microsoft.com/office/drawing/2014/main" id="{AE5344F8-D93D-56F8-1FF4-8655932DB64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609599" y="571499"/>
          <a:ext cx="4619625" cy="5934885"/>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E8596-E928-4534-8492-5B7A586F977E}">
  <dimension ref="A1:AW56"/>
  <sheetViews>
    <sheetView showGridLines="0" tabSelected="1" zoomScale="75" zoomScaleNormal="75" zoomScaleSheetLayoutView="80" workbookViewId="0">
      <selection activeCell="J9" sqref="J9"/>
    </sheetView>
  </sheetViews>
  <sheetFormatPr defaultColWidth="9.15234375" defaultRowHeight="15.45" x14ac:dyDescent="0.4"/>
  <cols>
    <col min="1" max="1" width="2.69140625" style="29" customWidth="1"/>
    <col min="2" max="2" width="14.84375" style="21" customWidth="1"/>
    <col min="3" max="3" width="15.69140625" style="30" customWidth="1"/>
    <col min="4" max="4" width="23" style="21" customWidth="1"/>
    <col min="5" max="5" width="28.69140625" style="21" customWidth="1"/>
    <col min="6" max="6" width="9.15234375" style="21"/>
    <col min="7" max="7" width="14.53515625" style="21" customWidth="1"/>
    <col min="8" max="8" width="9.15234375" style="21"/>
    <col min="9" max="9" width="10.15234375" style="21" customWidth="1"/>
    <col min="10" max="10" width="27.15234375" style="21" customWidth="1"/>
    <col min="11" max="11" width="13.53515625" style="21" customWidth="1"/>
    <col min="12" max="12" width="17" style="21" customWidth="1"/>
    <col min="13" max="13" width="19.15234375" style="21" customWidth="1"/>
    <col min="14" max="14" width="15.23046875" style="21" customWidth="1"/>
    <col min="15" max="15" width="18" style="21" customWidth="1"/>
    <col min="16" max="16" width="9.15234375" style="21"/>
    <col min="17" max="17" width="10.15234375" style="21" bestFit="1" customWidth="1"/>
    <col min="18" max="31" width="9.15234375" style="21"/>
    <col min="32" max="32" width="9" style="21" customWidth="1"/>
    <col min="33" max="44" width="9.15234375" style="21"/>
    <col min="45" max="45" width="8.23046875" style="21" customWidth="1"/>
    <col min="46" max="49" width="9.15234375" style="21" hidden="1" customWidth="1"/>
    <col min="50" max="16384" width="9.15234375" style="21"/>
  </cols>
  <sheetData>
    <row r="1" spans="1:14" s="17" customFormat="1" x14ac:dyDescent="0.4">
      <c r="A1" s="14"/>
      <c r="B1" s="15"/>
      <c r="C1" s="16"/>
      <c r="D1" s="15"/>
      <c r="E1" s="47" t="s">
        <v>0</v>
      </c>
      <c r="F1" s="47"/>
      <c r="G1" s="47"/>
      <c r="H1" s="47"/>
      <c r="I1" s="47"/>
      <c r="J1" s="47"/>
      <c r="K1" s="47"/>
      <c r="L1" s="15"/>
      <c r="M1" s="15"/>
      <c r="N1" s="15"/>
    </row>
    <row r="2" spans="1:14" x14ac:dyDescent="0.4">
      <c r="A2" s="18"/>
      <c r="B2" s="19"/>
      <c r="C2" s="20"/>
      <c r="D2" s="19"/>
      <c r="E2" s="48" t="s">
        <v>1</v>
      </c>
      <c r="F2" s="49"/>
      <c r="G2" s="49"/>
      <c r="H2" s="49"/>
      <c r="I2" s="49"/>
      <c r="J2" s="49"/>
      <c r="K2" s="49"/>
      <c r="L2" s="19"/>
      <c r="M2" s="19"/>
      <c r="N2" s="19"/>
    </row>
    <row r="3" spans="1:14" x14ac:dyDescent="0.4">
      <c r="A3" s="18"/>
      <c r="B3" s="19"/>
      <c r="C3" s="20"/>
      <c r="D3" s="19"/>
      <c r="E3" s="48" t="s">
        <v>2</v>
      </c>
      <c r="F3" s="49"/>
      <c r="G3" s="49"/>
      <c r="H3" s="49"/>
      <c r="I3" s="49"/>
      <c r="J3" s="49"/>
      <c r="K3" s="49"/>
      <c r="L3" s="19"/>
      <c r="M3" s="19"/>
      <c r="N3" s="19"/>
    </row>
    <row r="4" spans="1:14" ht="15.9" thickBot="1" x14ac:dyDescent="0.45">
      <c r="A4" s="18"/>
      <c r="B4" s="22"/>
      <c r="C4" s="3"/>
      <c r="D4" s="22"/>
      <c r="E4" s="22"/>
      <c r="F4" s="22"/>
      <c r="G4" s="22"/>
      <c r="H4" s="22"/>
      <c r="I4" s="22"/>
      <c r="J4" s="22"/>
      <c r="K4" s="22"/>
      <c r="L4" s="22"/>
      <c r="M4" s="22"/>
      <c r="N4" s="19"/>
    </row>
    <row r="5" spans="1:14" ht="28.5" customHeight="1" thickTop="1" thickBot="1" x14ac:dyDescent="0.45">
      <c r="A5" s="18"/>
      <c r="B5" s="4" t="s">
        <v>3</v>
      </c>
      <c r="C5" s="1"/>
      <c r="D5" s="50"/>
      <c r="E5" s="51"/>
      <c r="F5" s="51"/>
      <c r="G5" s="51"/>
      <c r="H5" s="51"/>
      <c r="I5" s="51"/>
      <c r="J5" s="19"/>
      <c r="K5" s="136" t="s">
        <v>4</v>
      </c>
      <c r="L5" s="4"/>
      <c r="M5" s="22"/>
      <c r="N5" s="19"/>
    </row>
    <row r="6" spans="1:14" ht="31.75" thickTop="1" thickBot="1" x14ac:dyDescent="0.45">
      <c r="A6" s="18"/>
      <c r="B6" s="6" t="s">
        <v>5</v>
      </c>
      <c r="C6" s="7"/>
      <c r="D6" s="52"/>
      <c r="E6" s="52"/>
      <c r="F6" s="52"/>
      <c r="G6" s="52"/>
      <c r="H6" s="52"/>
      <c r="I6" s="53"/>
      <c r="J6" s="22"/>
      <c r="K6" s="4" t="s">
        <v>6</v>
      </c>
      <c r="L6" s="11" t="s">
        <v>7</v>
      </c>
      <c r="M6" s="23"/>
      <c r="N6" s="19"/>
    </row>
    <row r="7" spans="1:14" ht="22.5" customHeight="1" thickTop="1" thickBot="1" x14ac:dyDescent="0.45">
      <c r="A7" s="18"/>
      <c r="B7" s="4" t="s">
        <v>8</v>
      </c>
      <c r="C7" s="1"/>
      <c r="D7" s="46"/>
      <c r="E7" s="46"/>
      <c r="F7" s="46"/>
      <c r="G7" s="46"/>
      <c r="H7" s="46"/>
      <c r="I7" s="46"/>
      <c r="J7" s="22"/>
      <c r="K7" s="4" t="s">
        <v>9</v>
      </c>
      <c r="L7" s="1"/>
      <c r="M7" s="3"/>
      <c r="N7" s="19"/>
    </row>
    <row r="8" spans="1:14" ht="25.5" customHeight="1" thickTop="1" thickBot="1" x14ac:dyDescent="0.45">
      <c r="A8" s="18"/>
      <c r="B8" s="4" t="s">
        <v>10</v>
      </c>
      <c r="C8" s="1"/>
      <c r="D8" s="50"/>
      <c r="E8" s="51"/>
      <c r="F8" s="51"/>
      <c r="G8" s="51"/>
      <c r="H8" s="51"/>
      <c r="I8" s="51"/>
      <c r="J8" s="22"/>
      <c r="K8" s="137" t="s">
        <v>125</v>
      </c>
      <c r="L8" s="54"/>
      <c r="M8" s="22"/>
      <c r="N8" s="19"/>
    </row>
    <row r="9" spans="1:14" ht="25.5" customHeight="1" thickTop="1" thickBot="1" x14ac:dyDescent="0.45">
      <c r="A9" s="18"/>
      <c r="B9" s="4" t="s">
        <v>11</v>
      </c>
      <c r="C9" s="8"/>
      <c r="D9" s="76"/>
      <c r="E9" s="77"/>
      <c r="F9" s="78"/>
      <c r="G9" s="4" t="s">
        <v>12</v>
      </c>
      <c r="H9" s="50"/>
      <c r="I9" s="51"/>
      <c r="J9" s="22"/>
      <c r="K9" s="138"/>
      <c r="L9" s="55"/>
      <c r="N9" s="19"/>
    </row>
    <row r="10" spans="1:14" ht="25.5" customHeight="1" thickTop="1" thickBot="1" x14ac:dyDescent="0.45">
      <c r="A10" s="18"/>
      <c r="B10" s="4" t="s">
        <v>13</v>
      </c>
      <c r="C10" s="1"/>
      <c r="D10" s="46"/>
      <c r="E10" s="51"/>
      <c r="F10" s="51"/>
      <c r="G10" s="1" t="s">
        <v>14</v>
      </c>
      <c r="H10" s="61"/>
      <c r="I10" s="51"/>
      <c r="J10" s="22"/>
      <c r="K10" s="19"/>
      <c r="L10" s="19" t="s">
        <v>16</v>
      </c>
      <c r="M10" s="19"/>
      <c r="N10" s="19"/>
    </row>
    <row r="11" spans="1:14" ht="25.5" customHeight="1" thickTop="1" thickBot="1" x14ac:dyDescent="0.45">
      <c r="A11" s="18"/>
      <c r="B11" s="9" t="s">
        <v>15</v>
      </c>
      <c r="C11" s="10"/>
      <c r="D11" s="62"/>
      <c r="E11" s="51"/>
      <c r="F11" s="51"/>
      <c r="G11" s="51"/>
      <c r="H11" s="51"/>
      <c r="I11" s="51"/>
      <c r="J11" s="22"/>
      <c r="K11" s="22"/>
      <c r="L11" s="22"/>
      <c r="M11" s="22" t="s">
        <v>68</v>
      </c>
      <c r="N11" s="19"/>
    </row>
    <row r="12" spans="1:14" ht="4.5" customHeight="1" thickTop="1" x14ac:dyDescent="0.4">
      <c r="A12" s="18"/>
      <c r="B12" s="19"/>
      <c r="C12" s="20"/>
      <c r="D12" s="12"/>
      <c r="J12" s="22"/>
      <c r="K12" s="22"/>
      <c r="L12" s="22"/>
      <c r="M12" s="22"/>
      <c r="N12" s="19"/>
    </row>
    <row r="13" spans="1:14" ht="19.5" customHeight="1" thickBot="1" x14ac:dyDescent="0.45">
      <c r="A13" s="18"/>
      <c r="B13" s="63"/>
      <c r="C13" s="63"/>
      <c r="D13" s="63"/>
      <c r="E13" s="63"/>
      <c r="F13" s="63"/>
      <c r="G13" s="63"/>
      <c r="H13" s="63"/>
      <c r="I13" s="63"/>
      <c r="J13" s="63"/>
      <c r="K13" s="63"/>
      <c r="L13" s="63"/>
      <c r="M13" s="63"/>
      <c r="N13" s="63"/>
    </row>
    <row r="14" spans="1:14" ht="15.9" hidden="1" thickBot="1" x14ac:dyDescent="0.45">
      <c r="A14" s="18"/>
      <c r="B14" s="19"/>
      <c r="C14" s="20"/>
      <c r="D14" s="22"/>
      <c r="E14" s="22"/>
      <c r="F14" s="22"/>
      <c r="G14" s="22"/>
      <c r="H14" s="22"/>
      <c r="I14" s="22"/>
      <c r="J14" s="22"/>
      <c r="K14" s="22"/>
      <c r="L14" s="22"/>
      <c r="M14" s="22"/>
      <c r="N14" s="22"/>
    </row>
    <row r="15" spans="1:14" ht="15.55" customHeight="1" thickTop="1" x14ac:dyDescent="0.4">
      <c r="A15" s="18"/>
      <c r="B15" s="64" t="s">
        <v>17</v>
      </c>
      <c r="C15" s="59" t="s">
        <v>18</v>
      </c>
      <c r="D15" s="64" t="s">
        <v>32</v>
      </c>
      <c r="E15" s="66" t="s">
        <v>30</v>
      </c>
      <c r="F15" s="67"/>
      <c r="G15" s="67"/>
      <c r="H15" s="67"/>
      <c r="I15" s="67"/>
      <c r="J15" s="68"/>
      <c r="K15" s="72" t="s">
        <v>26</v>
      </c>
      <c r="L15" s="74" t="s">
        <v>31</v>
      </c>
      <c r="M15" s="19"/>
    </row>
    <row r="16" spans="1:14" ht="15.9" thickBot="1" x14ac:dyDescent="0.45">
      <c r="A16" s="18"/>
      <c r="B16" s="65"/>
      <c r="C16" s="60"/>
      <c r="D16" s="65"/>
      <c r="E16" s="69"/>
      <c r="F16" s="70"/>
      <c r="G16" s="70"/>
      <c r="H16" s="70"/>
      <c r="I16" s="70"/>
      <c r="J16" s="71"/>
      <c r="K16" s="73"/>
      <c r="L16" s="75"/>
    </row>
    <row r="17" spans="1:13" ht="22" customHeight="1" thickTop="1" thickBot="1" x14ac:dyDescent="0.45">
      <c r="A17" s="18"/>
      <c r="B17" s="41"/>
      <c r="C17" s="56" t="s">
        <v>56</v>
      </c>
      <c r="D17" s="57"/>
      <c r="E17" s="57"/>
      <c r="F17" s="57"/>
      <c r="G17" s="57"/>
      <c r="H17" s="57"/>
      <c r="I17" s="57"/>
      <c r="J17" s="58"/>
      <c r="K17" s="37"/>
      <c r="L17" s="32"/>
    </row>
    <row r="18" spans="1:13" ht="22" customHeight="1" thickTop="1" thickBot="1" x14ac:dyDescent="0.45">
      <c r="A18" s="19"/>
      <c r="B18" s="42"/>
      <c r="C18" s="35"/>
      <c r="D18" s="36"/>
      <c r="E18" s="36"/>
      <c r="F18" s="36"/>
      <c r="G18" s="36"/>
      <c r="H18" s="36"/>
      <c r="I18" s="36"/>
      <c r="J18" s="36"/>
      <c r="K18" s="33" t="s">
        <v>58</v>
      </c>
      <c r="L18" s="39">
        <v>0.2</v>
      </c>
    </row>
    <row r="19" spans="1:13" ht="22" customHeight="1" thickTop="1" thickBot="1" x14ac:dyDescent="0.45">
      <c r="A19" s="19"/>
      <c r="B19" s="42"/>
      <c r="C19" s="35"/>
      <c r="D19" s="36"/>
      <c r="E19" s="36"/>
      <c r="F19" s="36"/>
      <c r="G19" s="36"/>
      <c r="H19" s="36"/>
      <c r="I19" s="36"/>
      <c r="J19" s="36"/>
      <c r="K19" s="38" t="s">
        <v>64</v>
      </c>
      <c r="L19" s="39">
        <v>0.25</v>
      </c>
    </row>
    <row r="20" spans="1:13" ht="22" customHeight="1" thickTop="1" thickBot="1" x14ac:dyDescent="0.45">
      <c r="A20" s="19"/>
      <c r="B20" s="42"/>
      <c r="C20" s="35"/>
      <c r="D20" s="36"/>
      <c r="E20" s="36"/>
      <c r="F20" s="36"/>
      <c r="G20" s="36"/>
      <c r="H20" s="36"/>
      <c r="I20" s="36"/>
      <c r="J20" s="36"/>
      <c r="K20" s="38" t="s">
        <v>65</v>
      </c>
      <c r="L20" s="39">
        <v>0.3</v>
      </c>
    </row>
    <row r="21" spans="1:13" ht="24" customHeight="1" thickTop="1" thickBot="1" x14ac:dyDescent="0.45">
      <c r="A21" s="19"/>
      <c r="B21" s="43"/>
      <c r="C21" s="35"/>
      <c r="D21" s="36"/>
      <c r="E21" s="36"/>
      <c r="F21" s="36"/>
      <c r="G21" s="36"/>
      <c r="H21" s="36"/>
      <c r="I21" s="36"/>
      <c r="J21" s="36"/>
      <c r="K21" s="33" t="s">
        <v>63</v>
      </c>
      <c r="L21" s="45" t="s">
        <v>59</v>
      </c>
    </row>
    <row r="22" spans="1:13" ht="37.75" customHeight="1" thickTop="1" thickBot="1" x14ac:dyDescent="0.45">
      <c r="A22" s="34"/>
      <c r="B22" s="40" t="s">
        <v>25</v>
      </c>
      <c r="C22" s="5"/>
      <c r="D22" s="31"/>
      <c r="E22" s="31"/>
      <c r="F22" s="31"/>
      <c r="G22" s="31"/>
      <c r="H22" s="31"/>
      <c r="I22" s="31"/>
      <c r="J22" s="31"/>
      <c r="K22" s="31"/>
      <c r="L22" s="44"/>
      <c r="M22" s="24"/>
    </row>
    <row r="23" spans="1:13" ht="108.55" customHeight="1" thickTop="1" thickBot="1" x14ac:dyDescent="0.45">
      <c r="A23" s="19"/>
      <c r="B23" s="97">
        <v>0</v>
      </c>
      <c r="C23" s="98" t="s">
        <v>41</v>
      </c>
      <c r="D23" s="99" t="s">
        <v>73</v>
      </c>
      <c r="E23" s="100" t="s">
        <v>96</v>
      </c>
      <c r="F23" s="100"/>
      <c r="G23" s="100"/>
      <c r="H23" s="100"/>
      <c r="I23" s="100"/>
      <c r="J23" s="100"/>
      <c r="K23" s="101">
        <v>495</v>
      </c>
      <c r="L23" s="102" t="str">
        <f>IF(B23&gt;0,B23*K23," ")</f>
        <v xml:space="preserve"> </v>
      </c>
    </row>
    <row r="24" spans="1:13" ht="58.5" customHeight="1" thickTop="1" thickBot="1" x14ac:dyDescent="0.45">
      <c r="A24" s="19"/>
      <c r="B24" s="97">
        <v>0</v>
      </c>
      <c r="C24" s="98" t="s">
        <v>42</v>
      </c>
      <c r="D24" s="99" t="s">
        <v>74</v>
      </c>
      <c r="E24" s="100" t="s">
        <v>67</v>
      </c>
      <c r="F24" s="100"/>
      <c r="G24" s="100"/>
      <c r="H24" s="100"/>
      <c r="I24" s="100"/>
      <c r="J24" s="100"/>
      <c r="K24" s="103">
        <f>0.1*K23</f>
        <v>49.5</v>
      </c>
      <c r="L24" s="102" t="str">
        <f>IF(B24&gt;0,B24*K24," ")</f>
        <v xml:space="preserve"> </v>
      </c>
    </row>
    <row r="25" spans="1:13" ht="44.25" customHeight="1" thickTop="1" thickBot="1" x14ac:dyDescent="0.45">
      <c r="A25" s="19"/>
      <c r="B25" s="104">
        <v>0</v>
      </c>
      <c r="C25" s="105" t="s">
        <v>76</v>
      </c>
      <c r="D25" s="106" t="s">
        <v>75</v>
      </c>
      <c r="E25" s="100" t="s">
        <v>87</v>
      </c>
      <c r="F25" s="100"/>
      <c r="G25" s="100"/>
      <c r="H25" s="100"/>
      <c r="I25" s="100"/>
      <c r="J25" s="100"/>
      <c r="K25" s="103">
        <v>20</v>
      </c>
      <c r="L25" s="102" t="str">
        <f t="shared" ref="L25" si="0">IF(B25&gt;0,B25*K25," ")</f>
        <v xml:space="preserve"> </v>
      </c>
      <c r="M25" s="13"/>
    </row>
    <row r="26" spans="1:13" ht="36.549999999999997" customHeight="1" thickTop="1" thickBot="1" x14ac:dyDescent="0.45">
      <c r="A26" s="19"/>
      <c r="B26" s="107" t="s">
        <v>46</v>
      </c>
      <c r="C26" s="108"/>
      <c r="D26" s="108"/>
      <c r="E26" s="108"/>
      <c r="F26" s="108"/>
      <c r="G26" s="108"/>
      <c r="H26" s="108"/>
      <c r="I26" s="108"/>
      <c r="J26" s="108"/>
      <c r="K26" s="109"/>
      <c r="L26" s="110"/>
    </row>
    <row r="27" spans="1:13" ht="105" customHeight="1" thickTop="1" thickBot="1" x14ac:dyDescent="0.45">
      <c r="A27" s="19"/>
      <c r="B27" s="111">
        <v>0</v>
      </c>
      <c r="C27" s="112" t="s">
        <v>34</v>
      </c>
      <c r="D27" s="106" t="s">
        <v>71</v>
      </c>
      <c r="E27" s="96" t="s">
        <v>97</v>
      </c>
      <c r="F27" s="96"/>
      <c r="G27" s="96"/>
      <c r="H27" s="96"/>
      <c r="I27" s="96"/>
      <c r="J27" s="96"/>
      <c r="K27" s="103">
        <v>995</v>
      </c>
      <c r="L27" s="102" t="str">
        <f t="shared" ref="L27:L43" si="1">IF(B27&gt;0,B27*K27," ")</f>
        <v xml:space="preserve"> </v>
      </c>
      <c r="M27" s="24"/>
    </row>
    <row r="28" spans="1:13" ht="51" customHeight="1" thickTop="1" thickBot="1" x14ac:dyDescent="0.45">
      <c r="A28" s="19"/>
      <c r="B28" s="111">
        <v>0</v>
      </c>
      <c r="C28" s="112" t="s">
        <v>33</v>
      </c>
      <c r="D28" s="106" t="s">
        <v>72</v>
      </c>
      <c r="E28" s="96" t="s">
        <v>88</v>
      </c>
      <c r="F28" s="96"/>
      <c r="G28" s="96"/>
      <c r="H28" s="96"/>
      <c r="I28" s="96"/>
      <c r="J28" s="96"/>
      <c r="K28" s="103">
        <f>0.1*K27</f>
        <v>99.5</v>
      </c>
      <c r="L28" s="102" t="str">
        <f t="shared" si="1"/>
        <v xml:space="preserve"> </v>
      </c>
      <c r="M28" s="24"/>
    </row>
    <row r="29" spans="1:13" ht="49.5" customHeight="1" thickTop="1" thickBot="1" x14ac:dyDescent="0.45">
      <c r="A29" s="19"/>
      <c r="B29" s="113" t="s">
        <v>47</v>
      </c>
      <c r="C29" s="114"/>
      <c r="D29" s="114"/>
      <c r="E29" s="114"/>
      <c r="F29" s="114"/>
      <c r="G29" s="114"/>
      <c r="H29" s="114"/>
      <c r="I29" s="114"/>
      <c r="J29" s="114"/>
      <c r="K29" s="115"/>
      <c r="L29" s="116"/>
      <c r="M29" s="24"/>
    </row>
    <row r="30" spans="1:13" ht="99" customHeight="1" thickTop="1" thickBot="1" x14ac:dyDescent="0.45">
      <c r="A30" s="19"/>
      <c r="B30" s="111">
        <v>0</v>
      </c>
      <c r="C30" s="98" t="s">
        <v>48</v>
      </c>
      <c r="D30" s="112" t="s">
        <v>51</v>
      </c>
      <c r="E30" s="100" t="s">
        <v>54</v>
      </c>
      <c r="F30" s="100"/>
      <c r="G30" s="100"/>
      <c r="H30" s="100"/>
      <c r="I30" s="100"/>
      <c r="J30" s="100"/>
      <c r="K30" s="117">
        <v>360</v>
      </c>
      <c r="L30" s="102" t="str">
        <f t="shared" si="1"/>
        <v xml:space="preserve"> </v>
      </c>
      <c r="M30" s="24"/>
    </row>
    <row r="31" spans="1:13" ht="63" customHeight="1" thickTop="1" thickBot="1" x14ac:dyDescent="0.45">
      <c r="A31" s="19"/>
      <c r="B31" s="111">
        <v>0</v>
      </c>
      <c r="C31" s="112" t="s">
        <v>52</v>
      </c>
      <c r="D31" s="106" t="s">
        <v>49</v>
      </c>
      <c r="E31" s="100" t="s">
        <v>89</v>
      </c>
      <c r="F31" s="100"/>
      <c r="G31" s="100"/>
      <c r="H31" s="100"/>
      <c r="I31" s="100"/>
      <c r="J31" s="100"/>
      <c r="K31" s="103">
        <v>36</v>
      </c>
      <c r="L31" s="102" t="str">
        <f t="shared" si="1"/>
        <v xml:space="preserve"> </v>
      </c>
      <c r="M31" s="24"/>
    </row>
    <row r="32" spans="1:13" ht="81" customHeight="1" thickTop="1" thickBot="1" x14ac:dyDescent="0.45">
      <c r="A32" s="19"/>
      <c r="B32" s="111">
        <v>0</v>
      </c>
      <c r="C32" s="118" t="s">
        <v>53</v>
      </c>
      <c r="D32" s="112" t="s">
        <v>50</v>
      </c>
      <c r="E32" s="119" t="s">
        <v>55</v>
      </c>
      <c r="F32" s="119"/>
      <c r="G32" s="119"/>
      <c r="H32" s="119"/>
      <c r="I32" s="119"/>
      <c r="J32" s="119"/>
      <c r="K32" s="117">
        <v>540</v>
      </c>
      <c r="L32" s="102" t="str">
        <f t="shared" si="1"/>
        <v xml:space="preserve"> </v>
      </c>
      <c r="M32" s="24"/>
    </row>
    <row r="33" spans="1:13" ht="88" customHeight="1" thickTop="1" thickBot="1" x14ac:dyDescent="0.45">
      <c r="A33" s="19"/>
      <c r="B33" s="111">
        <v>0</v>
      </c>
      <c r="C33" s="118" t="s">
        <v>69</v>
      </c>
      <c r="D33" s="112" t="s">
        <v>77</v>
      </c>
      <c r="E33" s="96" t="s">
        <v>101</v>
      </c>
      <c r="F33" s="100"/>
      <c r="G33" s="100"/>
      <c r="H33" s="100"/>
      <c r="I33" s="100"/>
      <c r="J33" s="100"/>
      <c r="K33" s="117">
        <f>K34-K23+150</f>
        <v>1150</v>
      </c>
      <c r="L33" s="102"/>
      <c r="M33" s="24"/>
    </row>
    <row r="34" spans="1:13" ht="89.15" customHeight="1" thickTop="1" thickBot="1" x14ac:dyDescent="0.45">
      <c r="A34" s="19"/>
      <c r="B34" s="111">
        <v>0</v>
      </c>
      <c r="C34" s="112" t="s">
        <v>35</v>
      </c>
      <c r="D34" s="106" t="s">
        <v>78</v>
      </c>
      <c r="E34" s="96" t="s">
        <v>90</v>
      </c>
      <c r="F34" s="100"/>
      <c r="G34" s="100"/>
      <c r="H34" s="100"/>
      <c r="I34" s="100"/>
      <c r="J34" s="100"/>
      <c r="K34" s="103">
        <v>1495</v>
      </c>
      <c r="L34" s="102" t="str">
        <f t="shared" si="1"/>
        <v xml:space="preserve"> </v>
      </c>
      <c r="M34" s="24"/>
    </row>
    <row r="35" spans="1:13" ht="50.25" customHeight="1" thickTop="1" thickBot="1" x14ac:dyDescent="0.45">
      <c r="A35" s="19"/>
      <c r="B35" s="111">
        <v>0</v>
      </c>
      <c r="C35" s="105" t="s">
        <v>36</v>
      </c>
      <c r="D35" s="120" t="s">
        <v>79</v>
      </c>
      <c r="E35" s="96" t="s">
        <v>60</v>
      </c>
      <c r="F35" s="100"/>
      <c r="G35" s="100"/>
      <c r="H35" s="100"/>
      <c r="I35" s="100"/>
      <c r="J35" s="100"/>
      <c r="K35" s="103">
        <f>0.1*K34</f>
        <v>149.5</v>
      </c>
      <c r="L35" s="102" t="str">
        <f t="shared" si="1"/>
        <v xml:space="preserve"> </v>
      </c>
      <c r="M35" s="24"/>
    </row>
    <row r="36" spans="1:13" ht="145.5" customHeight="1" thickTop="1" thickBot="1" x14ac:dyDescent="0.45">
      <c r="A36" s="19"/>
      <c r="B36" s="104">
        <v>0</v>
      </c>
      <c r="C36" s="112" t="s">
        <v>37</v>
      </c>
      <c r="D36" s="106" t="s">
        <v>80</v>
      </c>
      <c r="E36" s="100" t="s">
        <v>91</v>
      </c>
      <c r="F36" s="100"/>
      <c r="G36" s="100"/>
      <c r="H36" s="100"/>
      <c r="I36" s="100"/>
      <c r="J36" s="100"/>
      <c r="K36" s="121">
        <v>1995</v>
      </c>
      <c r="L36" s="102" t="str">
        <f t="shared" si="1"/>
        <v xml:space="preserve"> </v>
      </c>
    </row>
    <row r="37" spans="1:13" ht="68.25" customHeight="1" thickTop="1" thickBot="1" x14ac:dyDescent="0.45">
      <c r="A37" s="19"/>
      <c r="B37" s="104">
        <v>0</v>
      </c>
      <c r="C37" s="105" t="s">
        <v>38</v>
      </c>
      <c r="D37" s="106" t="s">
        <v>81</v>
      </c>
      <c r="E37" s="100" t="s">
        <v>66</v>
      </c>
      <c r="F37" s="100"/>
      <c r="G37" s="100"/>
      <c r="H37" s="100"/>
      <c r="I37" s="100"/>
      <c r="J37" s="100"/>
      <c r="K37" s="103">
        <f>0.1*K36</f>
        <v>199.5</v>
      </c>
      <c r="L37" s="102" t="str">
        <f t="shared" si="1"/>
        <v xml:space="preserve"> </v>
      </c>
    </row>
    <row r="38" spans="1:13" ht="193.5" customHeight="1" thickTop="1" thickBot="1" x14ac:dyDescent="0.45">
      <c r="A38" s="19"/>
      <c r="B38" s="104">
        <v>0</v>
      </c>
      <c r="C38" s="112" t="s">
        <v>39</v>
      </c>
      <c r="D38" s="106" t="s">
        <v>82</v>
      </c>
      <c r="E38" s="100" t="s">
        <v>98</v>
      </c>
      <c r="F38" s="100"/>
      <c r="G38" s="100"/>
      <c r="H38" s="100"/>
      <c r="I38" s="100"/>
      <c r="J38" s="100"/>
      <c r="K38" s="103">
        <v>2495</v>
      </c>
      <c r="L38" s="102" t="str">
        <f t="shared" si="1"/>
        <v xml:space="preserve"> </v>
      </c>
      <c r="M38" s="13"/>
    </row>
    <row r="39" spans="1:13" ht="51" customHeight="1" thickTop="1" thickBot="1" x14ac:dyDescent="0.45">
      <c r="A39" s="19"/>
      <c r="B39" s="104">
        <v>0</v>
      </c>
      <c r="C39" s="105" t="s">
        <v>40</v>
      </c>
      <c r="D39" s="106" t="s">
        <v>83</v>
      </c>
      <c r="E39" s="100" t="s">
        <v>100</v>
      </c>
      <c r="F39" s="100"/>
      <c r="G39" s="100"/>
      <c r="H39" s="100"/>
      <c r="I39" s="100"/>
      <c r="J39" s="100"/>
      <c r="K39" s="103">
        <f>0.1*K38</f>
        <v>249.5</v>
      </c>
      <c r="L39" s="102" t="str">
        <f t="shared" si="1"/>
        <v xml:space="preserve"> </v>
      </c>
      <c r="M39" s="13"/>
    </row>
    <row r="40" spans="1:13" ht="56.25" customHeight="1" thickTop="1" thickBot="1" x14ac:dyDescent="0.45">
      <c r="A40" s="19"/>
      <c r="B40" s="104">
        <v>0</v>
      </c>
      <c r="C40" s="105" t="s">
        <v>43</v>
      </c>
      <c r="D40" s="106" t="s">
        <v>75</v>
      </c>
      <c r="E40" s="100" t="s">
        <v>92</v>
      </c>
      <c r="F40" s="100"/>
      <c r="G40" s="100"/>
      <c r="H40" s="100"/>
      <c r="I40" s="100"/>
      <c r="J40" s="100"/>
      <c r="K40" s="103">
        <v>20</v>
      </c>
      <c r="L40" s="102" t="str">
        <f t="shared" si="1"/>
        <v xml:space="preserve"> </v>
      </c>
      <c r="M40" s="13"/>
    </row>
    <row r="41" spans="1:13" ht="53.25" customHeight="1" thickTop="1" thickBot="1" x14ac:dyDescent="0.45">
      <c r="A41" s="19"/>
      <c r="B41" s="104">
        <v>0</v>
      </c>
      <c r="C41" s="105" t="s">
        <v>84</v>
      </c>
      <c r="D41" s="106" t="s">
        <v>24</v>
      </c>
      <c r="E41" s="100" t="s">
        <v>21</v>
      </c>
      <c r="F41" s="100"/>
      <c r="G41" s="100"/>
      <c r="H41" s="100"/>
      <c r="I41" s="100"/>
      <c r="J41" s="100"/>
      <c r="K41" s="103">
        <v>100</v>
      </c>
      <c r="L41" s="102" t="str">
        <f t="shared" si="1"/>
        <v xml:space="preserve"> </v>
      </c>
    </row>
    <row r="42" spans="1:13" ht="53.25" customHeight="1" thickTop="1" thickBot="1" x14ac:dyDescent="0.45">
      <c r="A42" s="19"/>
      <c r="B42" s="104">
        <v>0</v>
      </c>
      <c r="C42" s="105" t="s">
        <v>85</v>
      </c>
      <c r="D42" s="106" t="s">
        <v>23</v>
      </c>
      <c r="E42" s="100" t="s">
        <v>21</v>
      </c>
      <c r="F42" s="100"/>
      <c r="G42" s="100"/>
      <c r="H42" s="100"/>
      <c r="I42" s="100"/>
      <c r="J42" s="100"/>
      <c r="K42" s="103">
        <v>180</v>
      </c>
      <c r="L42" s="102" t="str">
        <f t="shared" si="1"/>
        <v xml:space="preserve"> </v>
      </c>
    </row>
    <row r="43" spans="1:13" ht="44.25" customHeight="1" thickTop="1" thickBot="1" x14ac:dyDescent="0.45">
      <c r="A43" s="19"/>
      <c r="B43" s="122">
        <v>0</v>
      </c>
      <c r="C43" s="123" t="s">
        <v>86</v>
      </c>
      <c r="D43" s="106" t="s">
        <v>29</v>
      </c>
      <c r="E43" s="100" t="s">
        <v>99</v>
      </c>
      <c r="F43" s="124"/>
      <c r="G43" s="124"/>
      <c r="H43" s="124"/>
      <c r="I43" s="124"/>
      <c r="J43" s="124"/>
      <c r="K43" s="125">
        <v>2095</v>
      </c>
      <c r="L43" s="126" t="str">
        <f t="shared" si="1"/>
        <v xml:space="preserve"> </v>
      </c>
    </row>
    <row r="44" spans="1:13" ht="41.25" customHeight="1" thickTop="1" thickBot="1" x14ac:dyDescent="0.45">
      <c r="A44" s="19"/>
      <c r="B44" s="127" t="s">
        <v>20</v>
      </c>
      <c r="C44" s="128"/>
      <c r="D44" s="128"/>
      <c r="E44" s="128"/>
      <c r="F44" s="128"/>
      <c r="G44" s="128"/>
      <c r="H44" s="128"/>
      <c r="I44" s="128"/>
      <c r="J44" s="128"/>
      <c r="K44" s="128"/>
      <c r="L44" s="129"/>
      <c r="M44" s="13"/>
    </row>
    <row r="45" spans="1:13" ht="125.15" customHeight="1" thickTop="1" thickBot="1" x14ac:dyDescent="0.45">
      <c r="A45" s="19"/>
      <c r="B45" s="111">
        <v>0</v>
      </c>
      <c r="C45" s="105" t="s">
        <v>44</v>
      </c>
      <c r="D45" s="104" t="s">
        <v>94</v>
      </c>
      <c r="E45" s="100" t="s">
        <v>93</v>
      </c>
      <c r="F45" s="100"/>
      <c r="G45" s="100"/>
      <c r="H45" s="100"/>
      <c r="I45" s="100"/>
      <c r="J45" s="100"/>
      <c r="K45" s="103">
        <v>250</v>
      </c>
      <c r="L45" s="102" t="str">
        <f>IF(B45&gt;0,B45*K45," ")</f>
        <v xml:space="preserve"> </v>
      </c>
    </row>
    <row r="46" spans="1:13" ht="51.55" customHeight="1" thickTop="1" thickBot="1" x14ac:dyDescent="0.45">
      <c r="A46" s="19"/>
      <c r="B46" s="111">
        <v>0</v>
      </c>
      <c r="C46" s="105" t="s">
        <v>45</v>
      </c>
      <c r="D46" s="104" t="s">
        <v>95</v>
      </c>
      <c r="E46" s="100" t="s">
        <v>70</v>
      </c>
      <c r="F46" s="100"/>
      <c r="G46" s="100"/>
      <c r="H46" s="100"/>
      <c r="I46" s="100"/>
      <c r="J46" s="100"/>
      <c r="K46" s="103">
        <v>150</v>
      </c>
      <c r="L46" s="102" t="str">
        <f>IF(B46&gt;0,B46*K46," ")</f>
        <v xml:space="preserve"> </v>
      </c>
    </row>
    <row r="47" spans="1:13" ht="51.55" customHeight="1" thickTop="1" thickBot="1" x14ac:dyDescent="0.45">
      <c r="A47" s="18"/>
      <c r="B47" s="130"/>
      <c r="C47" s="131"/>
      <c r="D47" s="132"/>
      <c r="E47" s="133"/>
      <c r="F47" s="133"/>
      <c r="G47" s="133"/>
      <c r="H47" s="133"/>
      <c r="I47" s="133"/>
      <c r="J47" s="133"/>
      <c r="K47" s="134" t="s">
        <v>57</v>
      </c>
      <c r="L47" s="135">
        <f>SUM(L23:L46)</f>
        <v>0</v>
      </c>
    </row>
    <row r="48" spans="1:13" ht="51.55" customHeight="1" thickTop="1" thickBot="1" x14ac:dyDescent="0.45">
      <c r="A48" s="18"/>
      <c r="B48" s="130"/>
      <c r="C48" s="131"/>
      <c r="D48" s="132"/>
      <c r="E48" s="133"/>
      <c r="F48" s="133"/>
      <c r="G48" s="133"/>
      <c r="H48" s="133"/>
      <c r="I48" s="133"/>
      <c r="J48" s="133"/>
      <c r="K48" s="134" t="s">
        <v>61</v>
      </c>
      <c r="L48" s="135">
        <f>SUM(L24:L47)</f>
        <v>0</v>
      </c>
    </row>
    <row r="49" spans="1:12" ht="51.55" customHeight="1" thickTop="1" thickBot="1" x14ac:dyDescent="0.45">
      <c r="A49" s="18"/>
      <c r="B49" s="130"/>
      <c r="C49" s="131"/>
      <c r="D49" s="132"/>
      <c r="E49" s="133"/>
      <c r="F49" s="133"/>
      <c r="G49" s="133"/>
      <c r="H49" s="133"/>
      <c r="I49" s="133"/>
      <c r="J49" s="133"/>
      <c r="K49" s="134" t="s">
        <v>22</v>
      </c>
      <c r="L49" s="135">
        <f>SUM(L25:L48)</f>
        <v>0</v>
      </c>
    </row>
    <row r="50" spans="1:12" ht="15.9" thickTop="1" x14ac:dyDescent="0.4">
      <c r="A50" s="18"/>
      <c r="B50" s="19"/>
      <c r="C50" s="20"/>
      <c r="D50" s="19" t="s">
        <v>62</v>
      </c>
      <c r="E50" s="19"/>
      <c r="F50" s="19"/>
      <c r="G50" s="19"/>
      <c r="H50" s="19"/>
      <c r="I50" s="19"/>
      <c r="K50" s="19"/>
      <c r="L50" s="26"/>
    </row>
    <row r="51" spans="1:12" x14ac:dyDescent="0.4">
      <c r="A51" s="18"/>
      <c r="B51" s="19"/>
      <c r="C51" s="20"/>
      <c r="D51" s="19"/>
      <c r="E51" s="19"/>
      <c r="F51" s="19"/>
      <c r="G51" s="19"/>
      <c r="H51" s="19"/>
      <c r="I51" s="19"/>
      <c r="K51" s="19"/>
      <c r="L51" s="26"/>
    </row>
    <row r="52" spans="1:12" ht="21.75" customHeight="1" x14ac:dyDescent="0.4">
      <c r="A52" s="18"/>
      <c r="B52" s="81" t="s">
        <v>27</v>
      </c>
      <c r="C52" s="81"/>
      <c r="D52" s="82"/>
      <c r="E52" s="82"/>
      <c r="F52" s="82"/>
      <c r="G52" s="82"/>
      <c r="H52" s="82"/>
      <c r="I52" s="82"/>
      <c r="J52" s="82"/>
      <c r="K52" s="82"/>
      <c r="L52" s="82"/>
    </row>
    <row r="53" spans="1:12" ht="31.5" customHeight="1" x14ac:dyDescent="0.4">
      <c r="A53" s="18"/>
      <c r="B53" s="27"/>
      <c r="C53" s="28"/>
      <c r="D53" s="19" t="s">
        <v>28</v>
      </c>
      <c r="E53" s="25"/>
      <c r="F53" s="25"/>
      <c r="G53" s="25"/>
      <c r="H53" s="25"/>
      <c r="I53" s="25"/>
      <c r="J53" s="25"/>
      <c r="K53" s="25"/>
      <c r="L53" s="25"/>
    </row>
    <row r="54" spans="1:12" x14ac:dyDescent="0.4">
      <c r="A54" s="18"/>
      <c r="B54" s="27"/>
      <c r="C54" s="28"/>
      <c r="D54" s="25"/>
      <c r="E54" s="25"/>
      <c r="F54" s="25"/>
      <c r="G54" s="25"/>
      <c r="H54" s="25"/>
      <c r="I54" s="25"/>
      <c r="J54" s="25"/>
      <c r="K54" s="25"/>
      <c r="L54" s="25"/>
    </row>
    <row r="55" spans="1:12" ht="15.9" thickBot="1" x14ac:dyDescent="0.45">
      <c r="A55" s="21"/>
      <c r="B55" s="19"/>
      <c r="C55" s="20"/>
      <c r="E55" s="79" t="s">
        <v>16</v>
      </c>
      <c r="F55" s="80"/>
      <c r="G55" s="80"/>
      <c r="H55" s="80"/>
      <c r="I55" s="80"/>
      <c r="J55" s="80"/>
      <c r="K55" s="27"/>
      <c r="L55" s="19"/>
    </row>
    <row r="56" spans="1:12" ht="15.9" thickTop="1" x14ac:dyDescent="0.4">
      <c r="A56" s="21"/>
      <c r="B56" s="19"/>
      <c r="C56" s="20"/>
      <c r="D56" s="19"/>
      <c r="E56" s="48" t="s">
        <v>19</v>
      </c>
      <c r="F56" s="49"/>
      <c r="G56" s="49"/>
      <c r="H56" s="49"/>
      <c r="I56" s="49"/>
      <c r="J56" s="49"/>
      <c r="K56" s="19"/>
      <c r="L56" s="19"/>
    </row>
  </sheetData>
  <mergeCells count="48">
    <mergeCell ref="E56:J56"/>
    <mergeCell ref="E55:J55"/>
    <mergeCell ref="E34:J34"/>
    <mergeCell ref="E36:J36"/>
    <mergeCell ref="E38:J38"/>
    <mergeCell ref="B52:L52"/>
    <mergeCell ref="E43:J43"/>
    <mergeCell ref="E45:J45"/>
    <mergeCell ref="E46:J46"/>
    <mergeCell ref="E39:J39"/>
    <mergeCell ref="B44:L44"/>
    <mergeCell ref="E40:J40"/>
    <mergeCell ref="E41:J41"/>
    <mergeCell ref="E42:J42"/>
    <mergeCell ref="E37:J37"/>
    <mergeCell ref="L8:L9"/>
    <mergeCell ref="H9:I9"/>
    <mergeCell ref="D9:F9"/>
    <mergeCell ref="E31:J31"/>
    <mergeCell ref="E35:J35"/>
    <mergeCell ref="E32:J32"/>
    <mergeCell ref="E33:J33"/>
    <mergeCell ref="C15:C16"/>
    <mergeCell ref="D10:F10"/>
    <mergeCell ref="H10:I10"/>
    <mergeCell ref="D11:I11"/>
    <mergeCell ref="B13:N13"/>
    <mergeCell ref="B15:B16"/>
    <mergeCell ref="D15:D16"/>
    <mergeCell ref="E15:J16"/>
    <mergeCell ref="K15:K16"/>
    <mergeCell ref="L15:L16"/>
    <mergeCell ref="D7:I7"/>
    <mergeCell ref="E25:J25"/>
    <mergeCell ref="E30:J30"/>
    <mergeCell ref="E1:K1"/>
    <mergeCell ref="E2:K2"/>
    <mergeCell ref="E3:K3"/>
    <mergeCell ref="D5:I5"/>
    <mergeCell ref="D6:I6"/>
    <mergeCell ref="D8:I8"/>
    <mergeCell ref="K8:K9"/>
    <mergeCell ref="E23:J23"/>
    <mergeCell ref="E24:J24"/>
    <mergeCell ref="E28:J28"/>
    <mergeCell ref="B26:J26"/>
    <mergeCell ref="E27:J27"/>
    <mergeCell ref="C17:J17"/>
  </mergeCells>
  <dataValidations count="2">
    <dataValidation type="textLength" allowBlank="1" showErrorMessage="1" errorTitle="Unit Price" error="You must enter a number into this cell." promptTitle="Unit Price" sqref="K24:K25 K34:K43 K27:K28 K45:K49" xr:uid="{B51A709B-E2F0-47AC-BD51-9A25DE0D9454}">
      <formula1>0</formula1>
      <formula2>1000000000</formula2>
    </dataValidation>
    <dataValidation type="whole" errorStyle="warning" allowBlank="1" showErrorMessage="1" errorTitle="Quantity" error="You must enter a number in this cell." promptTitle="Quantity" sqref="B27:B43 C35 C37 C39:C43 B25:C25" xr:uid="{A7B64BCF-532E-4E11-9E30-E1C8FC87782E}">
      <formula1>0</formula1>
      <formula2>1000000000</formula2>
    </dataValidation>
  </dataValidations>
  <pageMargins left="0.7" right="0.7" top="0.75" bottom="0.75" header="0.3" footer="0.3"/>
  <pageSetup orientation="portrait" r:id="rId1"/>
  <ignoredErrors>
    <ignoredError sqref="K24 K28 K35"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DB8A0-2828-4257-AD7E-481DA84CB4C7}">
  <dimension ref="A1:F21"/>
  <sheetViews>
    <sheetView zoomScale="130" zoomScaleNormal="130" workbookViewId="0">
      <selection activeCell="A16" sqref="A16"/>
    </sheetView>
  </sheetViews>
  <sheetFormatPr defaultRowHeight="14.6" x14ac:dyDescent="0.4"/>
  <cols>
    <col min="1" max="1" width="38.921875" customWidth="1"/>
    <col min="2" max="2" width="14.765625" style="86" customWidth="1"/>
    <col min="3" max="3" width="14.23046875" style="88" customWidth="1"/>
    <col min="4" max="4" width="71.3046875" customWidth="1"/>
  </cols>
  <sheetData>
    <row r="1" spans="1:6" ht="15.9" x14ac:dyDescent="0.45">
      <c r="A1" s="85" t="s">
        <v>102</v>
      </c>
      <c r="B1" s="89">
        <v>401836</v>
      </c>
      <c r="C1" s="90" t="s">
        <v>114</v>
      </c>
      <c r="D1" s="93" t="s">
        <v>115</v>
      </c>
      <c r="E1" s="92"/>
      <c r="F1" s="92"/>
    </row>
    <row r="2" spans="1:6" ht="15.9" x14ac:dyDescent="0.45">
      <c r="A2" s="91" t="s">
        <v>103</v>
      </c>
      <c r="B2" s="89">
        <f>130572+102729+95875</f>
        <v>329176</v>
      </c>
      <c r="C2" s="90" t="s">
        <v>107</v>
      </c>
      <c r="D2" s="91" t="s">
        <v>116</v>
      </c>
      <c r="E2" s="92"/>
      <c r="F2" s="92"/>
    </row>
    <row r="3" spans="1:6" ht="15.9" x14ac:dyDescent="0.45">
      <c r="A3" s="91"/>
      <c r="B3" s="89"/>
      <c r="C3" s="90"/>
      <c r="D3" s="91"/>
      <c r="E3" s="92"/>
      <c r="F3" s="92"/>
    </row>
    <row r="4" spans="1:6" ht="15.9" x14ac:dyDescent="0.45">
      <c r="A4" s="94" t="s">
        <v>117</v>
      </c>
      <c r="B4" s="89">
        <f>SUM( B5:B8 )</f>
        <v>161026</v>
      </c>
      <c r="C4" s="90"/>
      <c r="D4" s="91"/>
      <c r="E4" s="92"/>
      <c r="F4" s="92"/>
    </row>
    <row r="5" spans="1:6" ht="15.9" x14ac:dyDescent="0.45">
      <c r="A5" s="95" t="s">
        <v>118</v>
      </c>
      <c r="B5" s="89">
        <v>103010</v>
      </c>
      <c r="C5" s="90" t="s">
        <v>108</v>
      </c>
      <c r="D5" s="91" t="s">
        <v>119</v>
      </c>
      <c r="E5" s="92"/>
      <c r="F5" s="92"/>
    </row>
    <row r="6" spans="1:6" ht="15.9" x14ac:dyDescent="0.45">
      <c r="A6" s="95" t="s">
        <v>105</v>
      </c>
      <c r="B6" s="89">
        <v>56689</v>
      </c>
      <c r="C6" s="90" t="s">
        <v>109</v>
      </c>
      <c r="D6" s="91" t="s">
        <v>124</v>
      </c>
      <c r="E6" s="92"/>
      <c r="F6" s="92"/>
    </row>
    <row r="7" spans="1:6" ht="15.9" x14ac:dyDescent="0.45">
      <c r="A7" s="95"/>
      <c r="B7" s="89"/>
      <c r="C7" s="90"/>
      <c r="D7" s="91"/>
      <c r="E7" s="92"/>
      <c r="F7" s="92"/>
    </row>
    <row r="8" spans="1:6" ht="15.9" x14ac:dyDescent="0.45">
      <c r="A8" s="95" t="s">
        <v>104</v>
      </c>
      <c r="B8" s="89">
        <v>1327</v>
      </c>
      <c r="C8" s="90" t="s">
        <v>110</v>
      </c>
      <c r="D8" s="91" t="s">
        <v>123</v>
      </c>
      <c r="E8" s="92"/>
      <c r="F8" s="92"/>
    </row>
    <row r="9" spans="1:6" ht="15.9" x14ac:dyDescent="0.45">
      <c r="A9" s="95"/>
      <c r="B9" s="89"/>
      <c r="C9" s="90"/>
      <c r="D9" s="91"/>
      <c r="E9" s="92"/>
      <c r="F9" s="92"/>
    </row>
    <row r="10" spans="1:6" ht="15.9" x14ac:dyDescent="0.45">
      <c r="A10" s="94" t="s">
        <v>106</v>
      </c>
      <c r="B10" s="89">
        <f>B2-B4</f>
        <v>168150</v>
      </c>
      <c r="C10" s="90" t="s">
        <v>109</v>
      </c>
      <c r="D10" s="91" t="s">
        <v>111</v>
      </c>
      <c r="E10" s="92"/>
      <c r="F10" s="92"/>
    </row>
    <row r="11" spans="1:6" ht="15.9" x14ac:dyDescent="0.45">
      <c r="A11" s="95" t="s">
        <v>120</v>
      </c>
      <c r="B11" s="89">
        <f>B10*0.64</f>
        <v>107616</v>
      </c>
      <c r="C11" s="90" t="s">
        <v>108</v>
      </c>
      <c r="D11" s="91" t="s">
        <v>121</v>
      </c>
      <c r="E11" s="92"/>
      <c r="F11" s="92"/>
    </row>
    <row r="12" spans="1:6" ht="15.9" x14ac:dyDescent="0.45">
      <c r="A12" s="95" t="s">
        <v>122</v>
      </c>
      <c r="B12" s="86">
        <f>B10-B11</f>
        <v>60534</v>
      </c>
      <c r="C12" s="90" t="s">
        <v>109</v>
      </c>
      <c r="D12" s="91" t="s">
        <v>112</v>
      </c>
    </row>
    <row r="13" spans="1:6" ht="15.9" x14ac:dyDescent="0.45">
      <c r="A13" s="92"/>
      <c r="B13" s="89"/>
      <c r="C13" s="90"/>
      <c r="D13" s="91"/>
      <c r="E13" s="92"/>
      <c r="F13" s="92"/>
    </row>
    <row r="14" spans="1:6" ht="15.9" x14ac:dyDescent="0.45">
      <c r="A14" s="92"/>
      <c r="B14" s="89"/>
      <c r="C14" s="90"/>
      <c r="D14" s="91"/>
      <c r="E14" s="92"/>
      <c r="F14" s="92"/>
    </row>
    <row r="15" spans="1:6" ht="15.9" x14ac:dyDescent="0.45">
      <c r="A15" s="92"/>
      <c r="B15" s="89"/>
      <c r="C15" s="90"/>
      <c r="D15" s="91"/>
      <c r="E15" s="92"/>
      <c r="F15" s="92"/>
    </row>
    <row r="16" spans="1:6" ht="15.9" x14ac:dyDescent="0.45">
      <c r="A16" s="92"/>
      <c r="B16" s="89"/>
      <c r="C16" s="90"/>
      <c r="D16" s="92"/>
      <c r="E16" s="92"/>
      <c r="F16" s="92"/>
    </row>
    <row r="17" spans="1:6" ht="15.9" x14ac:dyDescent="0.45">
      <c r="A17" s="92"/>
      <c r="B17" s="89"/>
      <c r="C17" s="90"/>
      <c r="D17" s="91"/>
      <c r="E17" s="92"/>
      <c r="F17" s="92"/>
    </row>
    <row r="18" spans="1:6" x14ac:dyDescent="0.4">
      <c r="D18" s="87"/>
    </row>
    <row r="19" spans="1:6" x14ac:dyDescent="0.4">
      <c r="D19" s="87"/>
    </row>
    <row r="20" spans="1:6" x14ac:dyDescent="0.4">
      <c r="D20" s="87"/>
    </row>
    <row r="21" spans="1:6" x14ac:dyDescent="0.4">
      <c r="D21" s="8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C16D7-1030-48FC-B35D-FF92E80C8220}">
  <dimension ref="H5:P13"/>
  <sheetViews>
    <sheetView workbookViewId="0">
      <selection activeCell="L18" sqref="L18"/>
    </sheetView>
  </sheetViews>
  <sheetFormatPr defaultRowHeight="14.6" x14ac:dyDescent="0.4"/>
  <sheetData>
    <row r="5" spans="8:16" ht="14.8" customHeight="1" x14ac:dyDescent="0.4">
      <c r="J5" s="83" t="s">
        <v>113</v>
      </c>
      <c r="K5" s="84"/>
      <c r="L5" s="84"/>
      <c r="M5" s="84"/>
      <c r="N5" s="84"/>
      <c r="O5" s="84"/>
      <c r="P5" s="84"/>
    </row>
    <row r="6" spans="8:16" x14ac:dyDescent="0.4">
      <c r="J6" s="84"/>
      <c r="K6" s="84"/>
      <c r="L6" s="84"/>
      <c r="M6" s="84"/>
      <c r="N6" s="84"/>
      <c r="O6" s="84"/>
      <c r="P6" s="84"/>
    </row>
    <row r="7" spans="8:16" x14ac:dyDescent="0.4">
      <c r="J7" s="84"/>
      <c r="K7" s="84"/>
      <c r="L7" s="84"/>
      <c r="M7" s="84"/>
      <c r="N7" s="84"/>
      <c r="O7" s="84"/>
      <c r="P7" s="84"/>
    </row>
    <row r="8" spans="8:16" x14ac:dyDescent="0.4">
      <c r="J8" s="84"/>
      <c r="K8" s="84"/>
      <c r="L8" s="84"/>
      <c r="M8" s="84"/>
      <c r="N8" s="84"/>
      <c r="O8" s="84"/>
      <c r="P8" s="84"/>
    </row>
    <row r="9" spans="8:16" x14ac:dyDescent="0.4">
      <c r="J9" s="84"/>
      <c r="K9" s="84"/>
      <c r="L9" s="84"/>
      <c r="M9" s="84"/>
      <c r="N9" s="84"/>
      <c r="O9" s="84"/>
      <c r="P9" s="84"/>
    </row>
    <row r="10" spans="8:16" x14ac:dyDescent="0.4">
      <c r="J10" s="84"/>
      <c r="K10" s="84"/>
      <c r="L10" s="84"/>
      <c r="M10" s="84"/>
      <c r="N10" s="84"/>
      <c r="O10" s="84"/>
      <c r="P10" s="84"/>
    </row>
    <row r="11" spans="8:16" x14ac:dyDescent="0.4">
      <c r="H11" s="2"/>
      <c r="J11" s="84"/>
      <c r="K11" s="84"/>
      <c r="L11" s="84"/>
      <c r="M11" s="84"/>
      <c r="N11" s="84"/>
      <c r="O11" s="84"/>
      <c r="P11" s="84"/>
    </row>
    <row r="12" spans="8:16" x14ac:dyDescent="0.4">
      <c r="J12" s="84"/>
      <c r="K12" s="84"/>
      <c r="L12" s="84"/>
      <c r="M12" s="84"/>
      <c r="N12" s="84"/>
      <c r="O12" s="84"/>
      <c r="P12" s="84"/>
    </row>
    <row r="13" spans="8:16" x14ac:dyDescent="0.4">
      <c r="J13" s="84"/>
      <c r="K13" s="84"/>
      <c r="L13" s="84"/>
      <c r="M13" s="84"/>
      <c r="N13" s="84"/>
      <c r="O13" s="84"/>
      <c r="P13" s="84"/>
    </row>
  </sheetData>
  <mergeCells count="1">
    <mergeCell ref="J5:P1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Summary</vt:lpstr>
      <vt:lpstr>Fed Market</vt:lpstr>
      <vt:lpstr>Multi-site Mgt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Peterson</dc:creator>
  <cp:lastModifiedBy>Robert Peterson</cp:lastModifiedBy>
  <cp:lastPrinted>2024-12-23T20:18:35Z</cp:lastPrinted>
  <dcterms:created xsi:type="dcterms:W3CDTF">2024-10-22T19:36:51Z</dcterms:created>
  <dcterms:modified xsi:type="dcterms:W3CDTF">2025-10-16T18:29:48Z</dcterms:modified>
</cp:coreProperties>
</file>