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60" windowWidth="17955" windowHeight="11535"/>
  </bookViews>
  <sheets>
    <sheet name="Budget" sheetId="6" r:id="rId1"/>
  </sheets>
  <calcPr calcId="125725"/>
</workbook>
</file>

<file path=xl/calcChain.xml><?xml version="1.0" encoding="utf-8"?>
<calcChain xmlns="http://schemas.openxmlformats.org/spreadsheetml/2006/main">
  <c r="I16" i="6"/>
  <c r="I103"/>
  <c r="I82"/>
  <c r="I63"/>
  <c r="I44"/>
  <c r="H25" l="1"/>
  <c r="H72"/>
  <c r="H71"/>
  <c r="H52"/>
  <c r="H53"/>
  <c r="G36"/>
  <c r="J54"/>
  <c r="J53"/>
  <c r="G37"/>
  <c r="H27"/>
  <c r="H30"/>
  <c r="H33"/>
  <c r="H32"/>
  <c r="J29"/>
  <c r="H29"/>
  <c r="H26"/>
  <c r="H22"/>
  <c r="J23" s="1"/>
  <c r="H43"/>
  <c r="J21" s="1"/>
  <c r="J41"/>
  <c r="H17"/>
  <c r="J17" s="1"/>
  <c r="G15"/>
  <c r="F15"/>
  <c r="E15"/>
  <c r="D15"/>
  <c r="C15"/>
  <c r="B15"/>
  <c r="H12"/>
  <c r="H11"/>
  <c r="H10"/>
  <c r="H8"/>
  <c r="H5"/>
  <c r="H4"/>
  <c r="J43" l="1"/>
  <c r="J5"/>
  <c r="J4"/>
  <c r="J36"/>
  <c r="J37"/>
  <c r="J28"/>
  <c r="J30"/>
  <c r="J71"/>
  <c r="J34"/>
  <c r="J12"/>
  <c r="H15"/>
  <c r="J15" l="1"/>
</calcChain>
</file>

<file path=xl/sharedStrings.xml><?xml version="1.0" encoding="utf-8"?>
<sst xmlns="http://schemas.openxmlformats.org/spreadsheetml/2006/main" count="113" uniqueCount="85">
  <si>
    <t>Court</t>
  </si>
  <si>
    <t xml:space="preserve">Police Department </t>
  </si>
  <si>
    <t>Aid to Subdivisions</t>
  </si>
  <si>
    <t>Business Licenses and Fees</t>
  </si>
  <si>
    <t>Franchise Fees</t>
  </si>
  <si>
    <t>Local Option Sales Tax</t>
  </si>
  <si>
    <t>MASC Taxes</t>
  </si>
  <si>
    <t>Miscellaneous Revenue</t>
  </si>
  <si>
    <t>ACTUAL</t>
  </si>
  <si>
    <t>REVENUE:</t>
  </si>
  <si>
    <t>EXPENDITURES:</t>
  </si>
  <si>
    <t>Advertising</t>
  </si>
  <si>
    <t>Dues and Subscriptions</t>
  </si>
  <si>
    <t>Office Supplies</t>
  </si>
  <si>
    <t>Safety Equipment</t>
  </si>
  <si>
    <t>Professional Fees</t>
  </si>
  <si>
    <t>Public Services-Street Lights</t>
  </si>
  <si>
    <t>Telephone/Communications</t>
  </si>
  <si>
    <t>Insurance-Surety Bonds</t>
  </si>
  <si>
    <t>Payroll Taxes-Social Security</t>
  </si>
  <si>
    <t>Janitorial/Cleaning Supplies</t>
  </si>
  <si>
    <t>Travel</t>
  </si>
  <si>
    <t>Uniforms</t>
  </si>
  <si>
    <t>Utilities</t>
  </si>
  <si>
    <t xml:space="preserve"> </t>
  </si>
  <si>
    <t>TOTAL REVENUE</t>
  </si>
  <si>
    <t>TOTAL EXPENDITURES</t>
  </si>
  <si>
    <t>TOTAL BUDGET</t>
  </si>
  <si>
    <t>PROJECTED</t>
  </si>
  <si>
    <t xml:space="preserve">(OVER)UNDER BUDGET </t>
  </si>
  <si>
    <t>TOTAL  BUDGET</t>
  </si>
  <si>
    <t>PROJECTED ACT</t>
  </si>
  <si>
    <t>OVERALL</t>
  </si>
  <si>
    <t>Interest Income</t>
  </si>
  <si>
    <t>Contract Services(judge)</t>
  </si>
  <si>
    <t>Contract Travel(judge)</t>
  </si>
  <si>
    <t>Copier Lease</t>
  </si>
  <si>
    <t xml:space="preserve">Court Fines </t>
  </si>
  <si>
    <t>Court Training</t>
  </si>
  <si>
    <t>TOWN OF COTTAGEVILLE - BUDGET</t>
  </si>
  <si>
    <t>Building Repairs and Maintenance</t>
  </si>
  <si>
    <t>Library</t>
  </si>
  <si>
    <t>Merchant Inventory Program</t>
  </si>
  <si>
    <t>Insurance - General Liability</t>
  </si>
  <si>
    <t>Payroll Taxes-Medicare</t>
  </si>
  <si>
    <t>Bank Charges and Credit Card Fees</t>
  </si>
  <si>
    <t>Police Department:</t>
  </si>
  <si>
    <t>Officer Training</t>
  </si>
  <si>
    <t>Payroll - Police Officer Wages</t>
  </si>
  <si>
    <t>Payroll - Overtime</t>
  </si>
  <si>
    <t>Health Insurance(for all eligible employees)</t>
  </si>
  <si>
    <t xml:space="preserve"> Payroll - Bonuses</t>
  </si>
  <si>
    <t>Payroll - Employee full time</t>
  </si>
  <si>
    <t>TOWN EXPENDITURES</t>
  </si>
  <si>
    <t xml:space="preserve">Grounds Maintenance Exp. </t>
  </si>
  <si>
    <t>Officer Travel</t>
  </si>
  <si>
    <t>EMERGENCY PREPAREDNESS - REVITALIZATION</t>
  </si>
  <si>
    <t xml:space="preserve">                             EXPENDITURES</t>
  </si>
  <si>
    <t xml:space="preserve">                                EXPENDITURES</t>
  </si>
  <si>
    <t xml:space="preserve">                         COURT EXPENDITURES</t>
  </si>
  <si>
    <t>SPECIAL EVENTS (PARADES, BBQ ECT.)</t>
  </si>
  <si>
    <t>Building Repairs and Maintenance (PARK)</t>
  </si>
  <si>
    <t>Equipment Repairs (PARK)</t>
  </si>
  <si>
    <t>Grounds Maintenance Exp. (PARK)</t>
  </si>
  <si>
    <t>Janitorial/Cleaning Supplies (PARK)</t>
  </si>
  <si>
    <t>UTILITIES</t>
  </si>
  <si>
    <t>PARK - LIBRARY - SPECIAL EVENTS - SPECIAL PROJECTS</t>
  </si>
  <si>
    <t>Insurance - Work Comp</t>
  </si>
  <si>
    <t>Total Expenditures</t>
  </si>
  <si>
    <t xml:space="preserve">Vehicle Gas </t>
  </si>
  <si>
    <t xml:space="preserve">Payroll Taxes-Medicare  </t>
  </si>
  <si>
    <t xml:space="preserve">Payroll Taxes-Social Security  </t>
  </si>
  <si>
    <t xml:space="preserve">     Less:  Assessments sent to state  48.2%</t>
  </si>
  <si>
    <t xml:space="preserve">Payroll Direct Deposit Fees </t>
  </si>
  <si>
    <t xml:space="preserve">Retirement  Employee </t>
  </si>
  <si>
    <t xml:space="preserve">Retirement- Employee </t>
  </si>
  <si>
    <t xml:space="preserve">Payroll Taxes - Medicare </t>
  </si>
  <si>
    <t xml:space="preserve">Payroll Taxes - Social Security </t>
  </si>
  <si>
    <t>Auto Repairs &amp; Maintenance</t>
  </si>
  <si>
    <t xml:space="preserve"> UnEmployment</t>
  </si>
  <si>
    <t xml:space="preserve">      Less:   Victims Advocate Fund      11.16%</t>
  </si>
  <si>
    <t xml:space="preserve">  Repaying the State Back Assessement</t>
  </si>
  <si>
    <t xml:space="preserve">Payroll - Employee Part-time   </t>
  </si>
  <si>
    <t xml:space="preserve">Retirement  </t>
  </si>
  <si>
    <t xml:space="preserve">July 01, 2023 to June 30, 2024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</si>
</sst>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4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2"/>
      <color theme="1"/>
      <name val="Tahoma"/>
      <family val="2"/>
    </font>
    <font>
      <b/>
      <sz val="14"/>
      <color rgb="FFFF0000"/>
      <name val="Tahoma"/>
      <family val="2"/>
    </font>
    <font>
      <sz val="10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2" fillId="0" borderId="1" xfId="1" applyFont="1" applyFill="1" applyBorder="1" applyAlignment="1">
      <alignment horizontal="center"/>
    </xf>
    <xf numFmtId="0" fontId="2" fillId="0" borderId="0" xfId="0" applyFont="1" applyFill="1"/>
    <xf numFmtId="44" fontId="2" fillId="0" borderId="0" xfId="1" applyFont="1" applyFill="1"/>
    <xf numFmtId="44" fontId="2" fillId="0" borderId="0" xfId="1" applyFont="1" applyFill="1" applyProtection="1"/>
    <xf numFmtId="44" fontId="2" fillId="2" borderId="1" xfId="1" applyFont="1" applyFill="1" applyBorder="1"/>
    <xf numFmtId="0" fontId="2" fillId="2" borderId="0" xfId="0" applyFont="1" applyFill="1"/>
    <xf numFmtId="44" fontId="3" fillId="2" borderId="2" xfId="1" applyFont="1" applyFill="1" applyBorder="1"/>
    <xf numFmtId="44" fontId="4" fillId="0" borderId="1" xfId="1" applyFont="1" applyFill="1" applyBorder="1" applyAlignment="1" applyProtection="1">
      <alignment horizontal="center"/>
    </xf>
    <xf numFmtId="44" fontId="4" fillId="0" borderId="1" xfId="1" applyFont="1" applyFill="1" applyBorder="1" applyAlignment="1">
      <alignment horizontal="center"/>
    </xf>
    <xf numFmtId="44" fontId="4" fillId="2" borderId="1" xfId="1" applyFont="1" applyFill="1" applyBorder="1"/>
    <xf numFmtId="44" fontId="4" fillId="2" borderId="1" xfId="1" applyFont="1" applyFill="1" applyBorder="1" applyProtection="1"/>
    <xf numFmtId="44" fontId="5" fillId="2" borderId="2" xfId="1" applyFont="1" applyFill="1" applyBorder="1" applyProtection="1"/>
    <xf numFmtId="44" fontId="5" fillId="2" borderId="2" xfId="1" applyFont="1" applyFill="1" applyBorder="1"/>
    <xf numFmtId="44" fontId="6" fillId="2" borderId="1" xfId="1" applyFont="1" applyFill="1" applyBorder="1"/>
    <xf numFmtId="44" fontId="7" fillId="0" borderId="1" xfId="1" applyFont="1" applyFill="1" applyBorder="1"/>
    <xf numFmtId="44" fontId="8" fillId="0" borderId="1" xfId="1" applyFont="1" applyFill="1" applyBorder="1" applyAlignment="1">
      <alignment horizontal="center"/>
    </xf>
    <xf numFmtId="44" fontId="7" fillId="2" borderId="1" xfId="1" applyFont="1" applyFill="1" applyBorder="1"/>
    <xf numFmtId="44" fontId="8" fillId="2" borderId="3" xfId="1" applyFont="1" applyFill="1" applyBorder="1" applyAlignment="1">
      <alignment horizontal="center"/>
    </xf>
    <xf numFmtId="44" fontId="8" fillId="3" borderId="1" xfId="1" applyFont="1" applyFill="1" applyBorder="1" applyAlignment="1">
      <alignment horizontal="center"/>
    </xf>
    <xf numFmtId="44" fontId="8" fillId="2" borderId="1" xfId="1" applyFont="1" applyFill="1" applyBorder="1" applyAlignment="1">
      <alignment horizontal="center"/>
    </xf>
    <xf numFmtId="44" fontId="8" fillId="3" borderId="1" xfId="1" applyFont="1" applyFill="1" applyBorder="1"/>
    <xf numFmtId="44" fontId="7" fillId="2" borderId="3" xfId="1" applyFont="1" applyFill="1" applyBorder="1"/>
    <xf numFmtId="44" fontId="8" fillId="3" borderId="3" xfId="1" applyFont="1" applyFill="1" applyBorder="1"/>
    <xf numFmtId="44" fontId="8" fillId="3" borderId="3" xfId="1" applyFont="1" applyFill="1" applyBorder="1" applyAlignment="1">
      <alignment horizontal="center"/>
    </xf>
    <xf numFmtId="0" fontId="9" fillId="0" borderId="0" xfId="0" applyFont="1" applyFill="1"/>
    <xf numFmtId="44" fontId="4" fillId="4" borderId="1" xfId="1" applyFont="1" applyFill="1" applyBorder="1" applyProtection="1"/>
    <xf numFmtId="44" fontId="4" fillId="4" borderId="1" xfId="1" applyFont="1" applyFill="1" applyBorder="1"/>
    <xf numFmtId="44" fontId="4" fillId="5" borderId="1" xfId="1" applyFont="1" applyFill="1" applyBorder="1" applyProtection="1"/>
    <xf numFmtId="44" fontId="4" fillId="5" borderId="1" xfId="1" applyFont="1" applyFill="1" applyBorder="1"/>
    <xf numFmtId="44" fontId="5" fillId="5" borderId="2" xfId="1" applyFont="1" applyFill="1" applyBorder="1"/>
    <xf numFmtId="44" fontId="8" fillId="5" borderId="2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/>
    </xf>
    <xf numFmtId="44" fontId="5" fillId="5" borderId="1" xfId="1" applyFont="1" applyFill="1" applyBorder="1"/>
    <xf numFmtId="44" fontId="4" fillId="2" borderId="1" xfId="1" applyNumberFormat="1" applyFont="1" applyFill="1" applyBorder="1"/>
    <xf numFmtId="44" fontId="4" fillId="5" borderId="0" xfId="1" applyFont="1" applyFill="1"/>
    <xf numFmtId="44" fontId="2" fillId="6" borderId="0" xfId="1" applyFont="1" applyFill="1" applyProtection="1"/>
    <xf numFmtId="44" fontId="2" fillId="6" borderId="0" xfId="1" applyFont="1" applyFill="1"/>
    <xf numFmtId="44" fontId="10" fillId="2" borderId="0" xfId="0" applyNumberFormat="1" applyFont="1" applyFill="1"/>
    <xf numFmtId="44" fontId="5" fillId="2" borderId="1" xfId="1" applyFont="1" applyFill="1" applyBorder="1"/>
    <xf numFmtId="44" fontId="5" fillId="2" borderId="0" xfId="1" applyFont="1" applyFill="1"/>
    <xf numFmtId="44" fontId="5" fillId="2" borderId="0" xfId="1" applyFont="1" applyFill="1" applyAlignment="1">
      <alignment horizontal="center"/>
    </xf>
    <xf numFmtId="44" fontId="2" fillId="0" borderId="0" xfId="0" applyNumberFormat="1" applyFont="1" applyFill="1"/>
    <xf numFmtId="44" fontId="4" fillId="0" borderId="1" xfId="1" applyFont="1" applyFill="1" applyBorder="1"/>
    <xf numFmtId="44" fontId="11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6"/>
  <sheetViews>
    <sheetView tabSelected="1" workbookViewId="0">
      <selection activeCell="A2" sqref="A2"/>
    </sheetView>
  </sheetViews>
  <sheetFormatPr defaultRowHeight="12.75"/>
  <cols>
    <col min="1" max="1" width="114.42578125" style="3" customWidth="1"/>
    <col min="2" max="2" width="27.28515625" style="4" hidden="1" customWidth="1"/>
    <col min="3" max="5" width="27.28515625" style="3" hidden="1" customWidth="1"/>
    <col min="6" max="8" width="18.140625" style="3" hidden="1" customWidth="1"/>
    <col min="9" max="9" width="23.5703125" style="3" customWidth="1"/>
    <col min="10" max="10" width="21.85546875" style="3" hidden="1" customWidth="1"/>
    <col min="11" max="12" width="0.85546875" style="2" customWidth="1"/>
    <col min="13" max="13" width="9.140625" style="2" customWidth="1"/>
    <col min="14" max="14" width="3.85546875" style="2" customWidth="1"/>
    <col min="15" max="15" width="17.140625" style="2" customWidth="1"/>
    <col min="16" max="16" width="28" style="2" customWidth="1"/>
    <col min="17" max="16384" width="9.140625" style="2"/>
  </cols>
  <sheetData>
    <row r="1" spans="1:11" ht="25.5">
      <c r="A1" s="15" t="s">
        <v>39</v>
      </c>
      <c r="B1" s="8" t="s">
        <v>0</v>
      </c>
      <c r="C1" s="9" t="s">
        <v>0</v>
      </c>
      <c r="D1" s="9" t="s">
        <v>1</v>
      </c>
      <c r="E1" s="9" t="s">
        <v>1</v>
      </c>
      <c r="F1" s="9" t="s">
        <v>32</v>
      </c>
      <c r="G1" s="9" t="s">
        <v>32</v>
      </c>
      <c r="H1" s="9" t="s">
        <v>32</v>
      </c>
      <c r="I1" s="9" t="s">
        <v>24</v>
      </c>
      <c r="J1" s="1" t="s">
        <v>32</v>
      </c>
    </row>
    <row r="2" spans="1:11" ht="25.5">
      <c r="A2" s="15" t="s">
        <v>84</v>
      </c>
      <c r="B2" s="8" t="s">
        <v>8</v>
      </c>
      <c r="C2" s="9" t="s">
        <v>27</v>
      </c>
      <c r="D2" s="9" t="s">
        <v>8</v>
      </c>
      <c r="E2" s="9" t="s">
        <v>27</v>
      </c>
      <c r="F2" s="9" t="s">
        <v>8</v>
      </c>
      <c r="G2" s="9" t="s">
        <v>28</v>
      </c>
      <c r="H2" s="9" t="s">
        <v>31</v>
      </c>
      <c r="I2" s="9" t="s">
        <v>30</v>
      </c>
      <c r="J2" s="1" t="s">
        <v>29</v>
      </c>
    </row>
    <row r="3" spans="1:11" ht="25.5">
      <c r="A3" s="16" t="s">
        <v>9</v>
      </c>
      <c r="B3" s="8"/>
      <c r="C3" s="9"/>
      <c r="D3" s="9"/>
      <c r="E3" s="9"/>
      <c r="F3" s="9"/>
      <c r="G3" s="9"/>
      <c r="H3" s="9"/>
      <c r="I3" s="9"/>
      <c r="J3" s="1"/>
    </row>
    <row r="4" spans="1:11" ht="25.5">
      <c r="A4" s="17" t="s">
        <v>2</v>
      </c>
      <c r="B4" s="11">
        <v>0</v>
      </c>
      <c r="C4" s="10">
        <v>0</v>
      </c>
      <c r="D4" s="10">
        <v>0</v>
      </c>
      <c r="E4" s="10">
        <v>0</v>
      </c>
      <c r="F4" s="10">
        <v>4745</v>
      </c>
      <c r="G4" s="10">
        <v>19000</v>
      </c>
      <c r="H4" s="10">
        <f>SUM(F4:G4)</f>
        <v>23745</v>
      </c>
      <c r="I4" s="10">
        <v>9200</v>
      </c>
      <c r="J4" s="5">
        <f>SUM(I4-H4)</f>
        <v>-14545</v>
      </c>
      <c r="K4" s="6"/>
    </row>
    <row r="5" spans="1:11" ht="25.5">
      <c r="A5" s="17" t="s">
        <v>3</v>
      </c>
      <c r="B5" s="11">
        <v>0</v>
      </c>
      <c r="C5" s="10">
        <v>0</v>
      </c>
      <c r="D5" s="10">
        <v>0</v>
      </c>
      <c r="E5" s="10">
        <v>0</v>
      </c>
      <c r="F5" s="10">
        <v>930</v>
      </c>
      <c r="G5" s="10">
        <v>20000</v>
      </c>
      <c r="H5" s="10">
        <f>SUM(F5:G5)</f>
        <v>20930</v>
      </c>
      <c r="I5" s="10">
        <v>12000</v>
      </c>
      <c r="J5" s="5">
        <f>SUM(I5-H5)</f>
        <v>-8930</v>
      </c>
      <c r="K5" s="6"/>
    </row>
    <row r="6" spans="1:11" ht="25.5">
      <c r="A6" s="17" t="s">
        <v>37</v>
      </c>
      <c r="B6" s="11"/>
      <c r="C6" s="10"/>
      <c r="D6" s="10"/>
      <c r="E6" s="10"/>
      <c r="F6" s="10"/>
      <c r="G6" s="10"/>
      <c r="H6" s="10"/>
      <c r="I6" s="10">
        <v>471845.92</v>
      </c>
      <c r="J6" s="5"/>
      <c r="K6" s="6"/>
    </row>
    <row r="7" spans="1:11" ht="25.5">
      <c r="A7" s="17" t="s">
        <v>72</v>
      </c>
      <c r="B7" s="11"/>
      <c r="C7" s="10"/>
      <c r="D7" s="10"/>
      <c r="E7" s="10"/>
      <c r="F7" s="10"/>
      <c r="G7" s="10"/>
      <c r="H7" s="10"/>
      <c r="I7" s="10">
        <v>-235722.61</v>
      </c>
      <c r="J7" s="5"/>
      <c r="K7" s="6"/>
    </row>
    <row r="8" spans="1:11" ht="25.5">
      <c r="A8" s="17" t="s">
        <v>80</v>
      </c>
      <c r="B8" s="11">
        <v>0</v>
      </c>
      <c r="C8" s="10">
        <v>0</v>
      </c>
      <c r="D8" s="10">
        <v>0</v>
      </c>
      <c r="E8" s="10">
        <v>0</v>
      </c>
      <c r="F8" s="10">
        <v>910</v>
      </c>
      <c r="G8" s="10">
        <v>55231</v>
      </c>
      <c r="H8" s="10">
        <f>SUM(F8:G8)</f>
        <v>56141</v>
      </c>
      <c r="I8" s="10">
        <v>-30515.98</v>
      </c>
      <c r="J8" s="5"/>
      <c r="K8" s="6"/>
    </row>
    <row r="9" spans="1:11" ht="25.5">
      <c r="A9" s="17" t="s">
        <v>4</v>
      </c>
      <c r="B9" s="11"/>
      <c r="C9" s="10"/>
      <c r="D9" s="10"/>
      <c r="E9" s="10"/>
      <c r="F9" s="10"/>
      <c r="G9" s="10"/>
      <c r="H9" s="10"/>
      <c r="I9" s="10">
        <v>62000</v>
      </c>
      <c r="J9" s="5"/>
      <c r="K9" s="6"/>
    </row>
    <row r="10" spans="1:11" ht="25.5">
      <c r="A10" s="17" t="s">
        <v>33</v>
      </c>
      <c r="B10" s="11">
        <v>0</v>
      </c>
      <c r="C10" s="10">
        <v>0</v>
      </c>
      <c r="D10" s="10">
        <v>0</v>
      </c>
      <c r="E10" s="10">
        <v>0</v>
      </c>
      <c r="F10" s="10">
        <v>69492</v>
      </c>
      <c r="G10" s="10">
        <v>53000</v>
      </c>
      <c r="H10" s="10">
        <f>SUM(F10:G10)</f>
        <v>122492</v>
      </c>
      <c r="I10" s="10">
        <v>30</v>
      </c>
      <c r="J10" s="5"/>
      <c r="K10" s="6"/>
    </row>
    <row r="11" spans="1:11" ht="25.5">
      <c r="A11" s="17" t="s">
        <v>5</v>
      </c>
      <c r="B11" s="11">
        <v>0</v>
      </c>
      <c r="C11" s="10">
        <v>0</v>
      </c>
      <c r="D11" s="10">
        <v>0</v>
      </c>
      <c r="E11" s="10">
        <v>0</v>
      </c>
      <c r="F11" s="10">
        <v>1871</v>
      </c>
      <c r="G11" s="10">
        <v>53000</v>
      </c>
      <c r="H11" s="10">
        <f>SUM(F11:G11)</f>
        <v>54871</v>
      </c>
      <c r="I11" s="10">
        <v>220000</v>
      </c>
      <c r="J11" s="5"/>
      <c r="K11" s="6"/>
    </row>
    <row r="12" spans="1:11" ht="25.5">
      <c r="A12" s="17" t="s">
        <v>81</v>
      </c>
      <c r="B12" s="11">
        <v>0</v>
      </c>
      <c r="C12" s="10">
        <v>0</v>
      </c>
      <c r="D12" s="10">
        <v>0</v>
      </c>
      <c r="E12" s="10">
        <v>0</v>
      </c>
      <c r="F12" s="10">
        <v>2498</v>
      </c>
      <c r="G12" s="10">
        <v>0</v>
      </c>
      <c r="H12" s="10">
        <f>SUM(F12:G12)</f>
        <v>2498</v>
      </c>
      <c r="I12" s="10">
        <v>-52642.86</v>
      </c>
      <c r="J12" s="5">
        <f>SUM(I14-H12)</f>
        <v>-1850</v>
      </c>
      <c r="K12" s="6"/>
    </row>
    <row r="13" spans="1:11" ht="25.5">
      <c r="A13" s="17" t="s">
        <v>6</v>
      </c>
      <c r="B13" s="11"/>
      <c r="C13" s="10"/>
      <c r="D13" s="10"/>
      <c r="E13" s="10"/>
      <c r="F13" s="10"/>
      <c r="G13" s="10"/>
      <c r="H13" s="10"/>
      <c r="I13" s="10">
        <v>24000</v>
      </c>
      <c r="J13" s="5"/>
      <c r="K13" s="6"/>
    </row>
    <row r="14" spans="1:11" ht="25.5">
      <c r="A14" s="17" t="s">
        <v>42</v>
      </c>
      <c r="B14" s="11"/>
      <c r="C14" s="10"/>
      <c r="D14" s="10"/>
      <c r="E14" s="10"/>
      <c r="F14" s="10"/>
      <c r="G14" s="10"/>
      <c r="H14" s="10"/>
      <c r="I14" s="10">
        <v>648</v>
      </c>
      <c r="J14" s="5"/>
      <c r="K14" s="6"/>
    </row>
    <row r="15" spans="1:11" ht="26.25" thickBot="1">
      <c r="A15" s="17" t="s">
        <v>7</v>
      </c>
      <c r="B15" s="12">
        <f t="shared" ref="B15:H15" si="0">SUM(B4:B14)</f>
        <v>0</v>
      </c>
      <c r="C15" s="13">
        <f t="shared" si="0"/>
        <v>0</v>
      </c>
      <c r="D15" s="13">
        <f t="shared" si="0"/>
        <v>0</v>
      </c>
      <c r="E15" s="13">
        <f t="shared" si="0"/>
        <v>0</v>
      </c>
      <c r="F15" s="13">
        <f t="shared" si="0"/>
        <v>80446</v>
      </c>
      <c r="G15" s="13">
        <f t="shared" si="0"/>
        <v>200231</v>
      </c>
      <c r="H15" s="13">
        <f t="shared" si="0"/>
        <v>280677</v>
      </c>
      <c r="I15" s="10"/>
      <c r="J15" s="7">
        <f>SUM(I16-H15)</f>
        <v>200165.46999999997</v>
      </c>
      <c r="K15" s="6"/>
    </row>
    <row r="16" spans="1:11" ht="27" thickTop="1" thickBot="1">
      <c r="A16" s="31" t="s">
        <v>25</v>
      </c>
      <c r="B16" s="11"/>
      <c r="C16" s="10"/>
      <c r="D16" s="10"/>
      <c r="E16" s="10"/>
      <c r="F16" s="10"/>
      <c r="G16" s="10"/>
      <c r="H16" s="10"/>
      <c r="I16" s="30">
        <f>SUM(I4:I15)</f>
        <v>480842.47</v>
      </c>
      <c r="J16" s="5"/>
      <c r="K16" s="6"/>
    </row>
    <row r="17" spans="1:11" ht="26.25" thickTop="1">
      <c r="A17" s="18"/>
      <c r="B17" s="11">
        <v>0</v>
      </c>
      <c r="C17" s="10">
        <v>0</v>
      </c>
      <c r="D17" s="10">
        <v>0</v>
      </c>
      <c r="E17" s="10">
        <v>0</v>
      </c>
      <c r="F17" s="10">
        <v>45</v>
      </c>
      <c r="G17" s="10">
        <v>100</v>
      </c>
      <c r="H17" s="10">
        <f>SUM(F17:G17)</f>
        <v>145</v>
      </c>
      <c r="I17" s="10"/>
      <c r="J17" s="5">
        <f>SUM(I18-H17)</f>
        <v>-145</v>
      </c>
      <c r="K17" s="6"/>
    </row>
    <row r="18" spans="1:11" ht="25.5">
      <c r="A18" s="19" t="s">
        <v>10</v>
      </c>
      <c r="B18" s="11"/>
      <c r="C18" s="10"/>
      <c r="D18" s="10"/>
      <c r="E18" s="10"/>
      <c r="F18" s="10"/>
      <c r="G18" s="10"/>
      <c r="H18" s="10"/>
      <c r="I18" s="10"/>
      <c r="J18" s="5"/>
      <c r="K18" s="6"/>
    </row>
    <row r="19" spans="1:11" ht="25.5">
      <c r="A19" s="19" t="s">
        <v>53</v>
      </c>
      <c r="B19" s="11"/>
      <c r="C19" s="10"/>
      <c r="D19" s="10"/>
      <c r="E19" s="10"/>
      <c r="F19" s="10"/>
      <c r="G19" s="10"/>
      <c r="H19" s="10"/>
      <c r="I19" s="10"/>
      <c r="J19" s="5"/>
      <c r="K19" s="6"/>
    </row>
    <row r="20" spans="1:11" ht="25.5">
      <c r="A20" s="20"/>
      <c r="B20" s="11"/>
      <c r="C20" s="10"/>
      <c r="D20" s="10"/>
      <c r="E20" s="10"/>
      <c r="F20" s="10"/>
      <c r="G20" s="10"/>
      <c r="H20" s="10"/>
      <c r="I20" s="10"/>
      <c r="J20" s="5"/>
      <c r="K20" s="6"/>
    </row>
    <row r="21" spans="1:11" ht="25.5">
      <c r="A21" s="17" t="s">
        <v>45</v>
      </c>
      <c r="B21" s="11"/>
      <c r="C21" s="10"/>
      <c r="D21" s="10"/>
      <c r="E21" s="10"/>
      <c r="F21" s="10"/>
      <c r="G21" s="10"/>
      <c r="H21" s="10"/>
      <c r="I21" s="10">
        <v>100</v>
      </c>
      <c r="J21" s="5">
        <f>SUM(I40-H42)</f>
        <v>13000</v>
      </c>
      <c r="K21" s="6"/>
    </row>
    <row r="22" spans="1:11" ht="25.5">
      <c r="A22" s="17" t="s">
        <v>40</v>
      </c>
      <c r="B22" s="26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>SUM(F22:G22)</f>
        <v>0</v>
      </c>
      <c r="I22" s="10"/>
      <c r="J22" s="5"/>
      <c r="K22" s="6"/>
    </row>
    <row r="23" spans="1:11" ht="25.5">
      <c r="A23" s="17" t="s">
        <v>36</v>
      </c>
      <c r="B23" s="11"/>
      <c r="C23" s="10"/>
      <c r="D23" s="10"/>
      <c r="E23" s="10"/>
      <c r="F23" s="10"/>
      <c r="G23" s="10"/>
      <c r="H23" s="10"/>
      <c r="I23" s="10">
        <v>1035.47</v>
      </c>
      <c r="J23" s="5">
        <f>SUM(I22-H22)</f>
        <v>0</v>
      </c>
      <c r="K23" s="6"/>
    </row>
    <row r="24" spans="1:11" ht="25.5">
      <c r="A24" s="17" t="s">
        <v>12</v>
      </c>
      <c r="B24" s="11"/>
      <c r="C24" s="10"/>
      <c r="D24" s="10"/>
      <c r="E24" s="10"/>
      <c r="F24" s="10"/>
      <c r="G24" s="10"/>
      <c r="H24" s="10"/>
      <c r="I24" s="10">
        <v>627</v>
      </c>
      <c r="J24" s="5"/>
      <c r="K24" s="6"/>
    </row>
    <row r="25" spans="1:11" ht="25.5">
      <c r="A25" s="15" t="s">
        <v>54</v>
      </c>
      <c r="B25" s="11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>SUM(F25:G25)</f>
        <v>0</v>
      </c>
      <c r="I25" s="43">
        <v>500</v>
      </c>
      <c r="J25" s="5"/>
      <c r="K25" s="6"/>
    </row>
    <row r="26" spans="1:11" ht="25.5">
      <c r="A26" s="17" t="s">
        <v>50</v>
      </c>
      <c r="B26" s="11">
        <v>0</v>
      </c>
      <c r="C26" s="10">
        <v>0</v>
      </c>
      <c r="D26" s="10">
        <v>0</v>
      </c>
      <c r="E26" s="10">
        <v>0</v>
      </c>
      <c r="F26" s="10">
        <v>475</v>
      </c>
      <c r="G26" s="10">
        <v>3000</v>
      </c>
      <c r="H26" s="14">
        <f>SUM(F26:G26)</f>
        <v>3475</v>
      </c>
      <c r="I26" s="14">
        <v>25000</v>
      </c>
      <c r="J26" s="5"/>
      <c r="K26" s="6"/>
    </row>
    <row r="27" spans="1:11" ht="25.5">
      <c r="A27" s="17" t="s">
        <v>43</v>
      </c>
      <c r="B27" s="26">
        <v>0</v>
      </c>
      <c r="C27" s="27">
        <v>0</v>
      </c>
      <c r="D27" s="27">
        <v>0</v>
      </c>
      <c r="E27" s="27">
        <v>0</v>
      </c>
      <c r="F27" s="27">
        <v>3053</v>
      </c>
      <c r="G27" s="27">
        <v>3000</v>
      </c>
      <c r="H27" s="27">
        <f>SUM(F27:G27)</f>
        <v>6053</v>
      </c>
      <c r="I27" s="10">
        <v>49267</v>
      </c>
      <c r="J27" s="5"/>
      <c r="K27" s="6"/>
    </row>
    <row r="28" spans="1:11" ht="25.5">
      <c r="A28" s="17" t="s">
        <v>18</v>
      </c>
      <c r="B28" s="11"/>
      <c r="C28" s="10"/>
      <c r="D28" s="10"/>
      <c r="E28" s="10"/>
      <c r="F28" s="10"/>
      <c r="G28" s="10"/>
      <c r="H28" s="14"/>
      <c r="I28" s="10">
        <v>200</v>
      </c>
      <c r="J28" s="5">
        <f>SUM(I25-H27)</f>
        <v>-5553</v>
      </c>
      <c r="K28" s="6"/>
    </row>
    <row r="29" spans="1:11" ht="25.5">
      <c r="A29" s="17" t="s">
        <v>67</v>
      </c>
      <c r="B29" s="11">
        <v>0</v>
      </c>
      <c r="C29" s="10">
        <v>0</v>
      </c>
      <c r="D29" s="10">
        <v>0</v>
      </c>
      <c r="E29" s="10">
        <v>0</v>
      </c>
      <c r="F29" s="10">
        <v>409</v>
      </c>
      <c r="G29" s="10">
        <v>120</v>
      </c>
      <c r="H29" s="10">
        <f>SUM(F29:G29)</f>
        <v>529</v>
      </c>
      <c r="I29" s="10">
        <v>31484</v>
      </c>
      <c r="J29" s="5">
        <f>SUM(I26-H28)</f>
        <v>25000</v>
      </c>
      <c r="K29" s="6"/>
    </row>
    <row r="30" spans="1:11" ht="25.5">
      <c r="A30" s="17" t="s">
        <v>20</v>
      </c>
      <c r="B30" s="11">
        <v>0</v>
      </c>
      <c r="C30" s="10">
        <v>0</v>
      </c>
      <c r="D30" s="10">
        <v>0</v>
      </c>
      <c r="E30" s="10">
        <v>0</v>
      </c>
      <c r="F30" s="10">
        <v>869</v>
      </c>
      <c r="G30" s="10">
        <v>200</v>
      </c>
      <c r="H30" s="10">
        <f>SUM(F30:G30)</f>
        <v>1069</v>
      </c>
      <c r="I30" s="10">
        <v>800</v>
      </c>
      <c r="J30" s="5" t="e">
        <f>SUM(#REF!-#REF!)</f>
        <v>#REF!</v>
      </c>
      <c r="K30" s="6"/>
    </row>
    <row r="31" spans="1:11" ht="25.5">
      <c r="A31" s="17" t="s">
        <v>13</v>
      </c>
      <c r="B31" s="11"/>
      <c r="C31" s="10"/>
      <c r="D31" s="10"/>
      <c r="E31" s="10"/>
      <c r="F31" s="10"/>
      <c r="G31" s="10"/>
      <c r="H31" s="10"/>
      <c r="I31" s="10">
        <v>500</v>
      </c>
      <c r="J31" s="5"/>
      <c r="K31" s="6"/>
    </row>
    <row r="32" spans="1:11" ht="25.5">
      <c r="A32" s="17" t="s">
        <v>51</v>
      </c>
      <c r="B32" s="11">
        <v>0</v>
      </c>
      <c r="C32" s="10">
        <v>0</v>
      </c>
      <c r="D32" s="10">
        <v>0</v>
      </c>
      <c r="E32" s="10">
        <v>0</v>
      </c>
      <c r="F32" s="10">
        <v>9654</v>
      </c>
      <c r="G32" s="10">
        <v>0</v>
      </c>
      <c r="H32" s="10">
        <f>SUM(F32:G32)</f>
        <v>9654</v>
      </c>
      <c r="I32" s="10"/>
      <c r="J32" s="5"/>
      <c r="K32" s="6"/>
    </row>
    <row r="33" spans="1:15" ht="25.5">
      <c r="A33" s="17" t="s">
        <v>52</v>
      </c>
      <c r="B33" s="11">
        <v>0</v>
      </c>
      <c r="C33" s="10">
        <v>0</v>
      </c>
      <c r="D33" s="10">
        <v>0</v>
      </c>
      <c r="E33" s="10">
        <v>0</v>
      </c>
      <c r="F33" s="10">
        <v>112</v>
      </c>
      <c r="G33" s="10">
        <v>0</v>
      </c>
      <c r="H33" s="10">
        <f>SUM(F33:G33)</f>
        <v>112</v>
      </c>
      <c r="I33" s="10">
        <v>16465</v>
      </c>
      <c r="J33" s="5"/>
      <c r="K33" s="6"/>
    </row>
    <row r="34" spans="1:15" ht="25.5">
      <c r="A34" s="17" t="s">
        <v>44</v>
      </c>
      <c r="B34" s="11"/>
      <c r="C34" s="10"/>
      <c r="D34" s="10"/>
      <c r="E34" s="10"/>
      <c r="F34" s="10"/>
      <c r="G34" s="10"/>
      <c r="H34" s="10"/>
      <c r="I34" s="10">
        <v>239</v>
      </c>
      <c r="J34" s="5">
        <f>SUM(I30-H32)</f>
        <v>-8854</v>
      </c>
      <c r="K34" s="6"/>
    </row>
    <row r="35" spans="1:15" ht="25.5">
      <c r="A35" s="17" t="s">
        <v>19</v>
      </c>
      <c r="B35" s="11"/>
      <c r="C35" s="10"/>
      <c r="D35" s="10"/>
      <c r="E35" s="10"/>
      <c r="F35" s="10"/>
      <c r="G35" s="10"/>
      <c r="H35" s="10"/>
      <c r="I35" s="10">
        <v>1021</v>
      </c>
      <c r="J35" s="5"/>
      <c r="K35" s="6"/>
    </row>
    <row r="36" spans="1:15" ht="25.5">
      <c r="A36" s="17" t="s">
        <v>74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>SUM(E36:F36)</f>
        <v>0</v>
      </c>
      <c r="H36" s="10"/>
      <c r="I36" s="10">
        <v>2867</v>
      </c>
      <c r="J36" s="5" t="e">
        <f>SUM(#REF!-H33)</f>
        <v>#REF!</v>
      </c>
      <c r="K36" s="6"/>
    </row>
    <row r="37" spans="1:15" ht="25.5">
      <c r="A37" s="17" t="s">
        <v>79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f>SUM(E37:F37)</f>
        <v>0</v>
      </c>
      <c r="H37" s="10">
        <v>0</v>
      </c>
      <c r="I37" s="10">
        <v>200</v>
      </c>
      <c r="J37" s="5">
        <f>SUM(I34-H34)</f>
        <v>239</v>
      </c>
      <c r="K37" s="6"/>
    </row>
    <row r="38" spans="1:15" ht="25.5">
      <c r="A38" s="17" t="s">
        <v>73</v>
      </c>
      <c r="B38" s="10"/>
      <c r="C38" s="10"/>
      <c r="D38" s="10"/>
      <c r="E38" s="10"/>
      <c r="F38" s="10"/>
      <c r="G38" s="10"/>
      <c r="H38" s="10"/>
      <c r="I38" s="10">
        <v>150</v>
      </c>
      <c r="J38" s="6"/>
      <c r="K38" s="6"/>
    </row>
    <row r="39" spans="1:15" ht="25.5">
      <c r="A39" s="17" t="s">
        <v>15</v>
      </c>
      <c r="B39" s="10"/>
      <c r="C39" s="10"/>
      <c r="D39" s="10"/>
      <c r="E39" s="10"/>
      <c r="F39" s="10"/>
      <c r="G39" s="10"/>
      <c r="H39" s="10"/>
      <c r="I39" s="10">
        <v>18000</v>
      </c>
      <c r="J39" s="6"/>
      <c r="K39" s="6"/>
    </row>
    <row r="40" spans="1:15" ht="25.5">
      <c r="A40" s="17" t="s">
        <v>16</v>
      </c>
      <c r="B40" s="11"/>
      <c r="C40" s="10"/>
      <c r="D40" s="10"/>
      <c r="E40" s="10"/>
      <c r="F40" s="10"/>
      <c r="G40" s="10"/>
      <c r="H40" s="10"/>
      <c r="I40" s="10">
        <v>13000</v>
      </c>
      <c r="J40" s="5"/>
      <c r="K40" s="6"/>
    </row>
    <row r="41" spans="1:15" ht="25.5">
      <c r="A41" s="17" t="s">
        <v>17</v>
      </c>
      <c r="B41" s="11"/>
      <c r="C41" s="10"/>
      <c r="D41" s="10"/>
      <c r="E41" s="10"/>
      <c r="F41" s="10"/>
      <c r="G41" s="10"/>
      <c r="H41" s="10"/>
      <c r="I41" s="10">
        <v>2400</v>
      </c>
      <c r="J41" s="5" t="e">
        <f>SUM(#REF!-#REF!)</f>
        <v>#REF!</v>
      </c>
      <c r="K41" s="6"/>
    </row>
    <row r="42" spans="1:15" ht="25.5">
      <c r="A42" s="17" t="s">
        <v>21</v>
      </c>
      <c r="B42" s="11"/>
      <c r="C42" s="10"/>
      <c r="D42" s="10"/>
      <c r="E42" s="10"/>
      <c r="F42" s="10"/>
      <c r="G42" s="10"/>
      <c r="H42" s="10"/>
      <c r="I42" s="10"/>
      <c r="J42" s="5"/>
      <c r="K42" s="6" t="s">
        <v>24</v>
      </c>
    </row>
    <row r="43" spans="1:15" ht="25.5">
      <c r="A43" s="17" t="s">
        <v>23</v>
      </c>
      <c r="B43" s="11">
        <v>0</v>
      </c>
      <c r="C43" s="10">
        <v>0</v>
      </c>
      <c r="D43" s="10">
        <v>0</v>
      </c>
      <c r="E43" s="10">
        <v>0</v>
      </c>
      <c r="F43" s="10">
        <v>14814</v>
      </c>
      <c r="G43" s="10">
        <v>0</v>
      </c>
      <c r="H43" s="10">
        <f>SUM(F43:G43)</f>
        <v>14814</v>
      </c>
      <c r="I43" s="10">
        <v>2500</v>
      </c>
      <c r="J43" s="5" t="e">
        <f>SUM(#REF!-H25)</f>
        <v>#REF!</v>
      </c>
      <c r="K43" s="6" t="s">
        <v>24</v>
      </c>
    </row>
    <row r="44" spans="1:15" ht="25.5">
      <c r="A44" s="32" t="s">
        <v>68</v>
      </c>
      <c r="B44" s="10"/>
      <c r="C44" s="10"/>
      <c r="D44" s="10"/>
      <c r="E44" s="10"/>
      <c r="F44" s="10"/>
      <c r="G44" s="10"/>
      <c r="H44" s="10"/>
      <c r="I44" s="33">
        <f>SUM(I21:I43)</f>
        <v>166355.47</v>
      </c>
      <c r="J44" s="6"/>
      <c r="K44" s="6" t="s">
        <v>24</v>
      </c>
    </row>
    <row r="45" spans="1:15" ht="25.5">
      <c r="A45" s="17"/>
      <c r="B45" s="10"/>
      <c r="C45" s="10"/>
      <c r="D45" s="10"/>
      <c r="E45" s="10"/>
      <c r="F45" s="10"/>
      <c r="G45" s="10"/>
      <c r="H45" s="10"/>
      <c r="I45" s="10"/>
      <c r="J45" s="6"/>
      <c r="K45" s="6" t="s">
        <v>24</v>
      </c>
    </row>
    <row r="46" spans="1:15" ht="25.5">
      <c r="A46" s="21" t="s">
        <v>59</v>
      </c>
      <c r="B46" s="28"/>
      <c r="C46" s="29"/>
      <c r="D46" s="29"/>
      <c r="E46" s="29"/>
      <c r="F46" s="29"/>
      <c r="G46" s="29"/>
      <c r="H46" s="29"/>
      <c r="I46" s="10"/>
      <c r="J46" s="6"/>
      <c r="K46" s="6"/>
      <c r="O46" s="39"/>
    </row>
    <row r="47" spans="1:15" ht="25.5">
      <c r="A47" s="17"/>
      <c r="B47" s="11"/>
      <c r="C47" s="10"/>
      <c r="D47" s="10"/>
      <c r="E47" s="10"/>
      <c r="F47" s="10"/>
      <c r="G47" s="10"/>
      <c r="H47" s="10"/>
      <c r="I47" s="10"/>
      <c r="J47" s="6"/>
      <c r="K47" s="6"/>
    </row>
    <row r="48" spans="1:15" ht="25.5">
      <c r="A48" s="17" t="s">
        <v>45</v>
      </c>
      <c r="B48" s="11"/>
      <c r="C48" s="10"/>
      <c r="D48" s="10"/>
      <c r="E48" s="10"/>
      <c r="F48" s="10"/>
      <c r="G48" s="10"/>
      <c r="H48" s="10"/>
      <c r="I48" s="10"/>
      <c r="J48" s="6"/>
      <c r="K48" s="6"/>
    </row>
    <row r="49" spans="1:11" ht="25.5">
      <c r="A49" s="17" t="s">
        <v>34</v>
      </c>
      <c r="B49" s="11"/>
      <c r="C49" s="10"/>
      <c r="D49" s="10"/>
      <c r="E49" s="10"/>
      <c r="F49" s="10"/>
      <c r="G49" s="10"/>
      <c r="H49" s="10"/>
      <c r="I49" s="10">
        <v>14000</v>
      </c>
      <c r="J49" s="5"/>
      <c r="K49" s="6"/>
    </row>
    <row r="50" spans="1:11" ht="25.5">
      <c r="A50" s="17" t="s">
        <v>35</v>
      </c>
      <c r="B50" s="11"/>
      <c r="C50" s="10"/>
      <c r="D50" s="10"/>
      <c r="E50" s="10"/>
      <c r="F50" s="10"/>
      <c r="G50" s="10"/>
      <c r="H50" s="10"/>
      <c r="I50" s="10">
        <v>500</v>
      </c>
      <c r="J50" s="5"/>
      <c r="K50" s="6"/>
    </row>
    <row r="51" spans="1:11" ht="25.5">
      <c r="A51" s="17" t="s">
        <v>36</v>
      </c>
      <c r="B51" s="11"/>
      <c r="C51" s="10"/>
      <c r="D51" s="10"/>
      <c r="E51" s="10"/>
      <c r="F51" s="10"/>
      <c r="G51" s="10"/>
      <c r="H51" s="10"/>
      <c r="I51" s="10">
        <v>1035</v>
      </c>
      <c r="J51" s="5"/>
      <c r="K51" s="6"/>
    </row>
    <row r="52" spans="1:11" ht="25.5">
      <c r="A52" s="17" t="s">
        <v>38</v>
      </c>
      <c r="B52" s="11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>SUM(F52:G52)</f>
        <v>0</v>
      </c>
      <c r="I52" s="10"/>
      <c r="J52" s="5"/>
      <c r="K52" s="6"/>
    </row>
    <row r="53" spans="1:11" ht="25.5">
      <c r="A53" s="17" t="s">
        <v>12</v>
      </c>
      <c r="B53" s="11">
        <v>0</v>
      </c>
      <c r="C53" s="10">
        <v>0</v>
      </c>
      <c r="D53" s="10">
        <v>0</v>
      </c>
      <c r="E53" s="10"/>
      <c r="F53" s="10">
        <v>36</v>
      </c>
      <c r="G53" s="10">
        <v>50</v>
      </c>
      <c r="H53" s="10">
        <f>SUM(F53:G53)</f>
        <v>86</v>
      </c>
      <c r="I53" s="10">
        <v>2000</v>
      </c>
      <c r="J53" s="5" t="e">
        <f>SUM(#REF!-#REF!)</f>
        <v>#REF!</v>
      </c>
      <c r="K53" s="6"/>
    </row>
    <row r="54" spans="1:11" ht="25.5">
      <c r="A54" s="17" t="s">
        <v>20</v>
      </c>
      <c r="B54" s="11"/>
      <c r="C54" s="10"/>
      <c r="D54" s="10"/>
      <c r="E54" s="10"/>
      <c r="F54" s="10"/>
      <c r="G54" s="10"/>
      <c r="H54" s="10"/>
      <c r="I54" s="10"/>
      <c r="J54" s="5" t="e">
        <f>SUM(#REF!-H48)</f>
        <v>#REF!</v>
      </c>
      <c r="K54" s="6"/>
    </row>
    <row r="55" spans="1:11" ht="25.5">
      <c r="A55" s="17" t="s">
        <v>13</v>
      </c>
      <c r="B55" s="11"/>
      <c r="C55" s="10"/>
      <c r="D55" s="10"/>
      <c r="E55" s="10"/>
      <c r="F55" s="10"/>
      <c r="G55" s="10"/>
      <c r="H55" s="10"/>
      <c r="I55" s="10">
        <v>1000</v>
      </c>
      <c r="J55" s="5"/>
      <c r="K55" s="6"/>
    </row>
    <row r="56" spans="1:11" ht="25.5">
      <c r="A56" s="17" t="s">
        <v>82</v>
      </c>
      <c r="B56" s="11"/>
      <c r="C56" s="10"/>
      <c r="D56" s="10"/>
      <c r="E56" s="10"/>
      <c r="F56" s="10"/>
      <c r="G56" s="10"/>
      <c r="H56" s="10"/>
      <c r="I56" s="14">
        <v>3000</v>
      </c>
      <c r="J56" s="5"/>
      <c r="K56" s="6"/>
    </row>
    <row r="57" spans="1:11" ht="25.5">
      <c r="A57" s="17" t="s">
        <v>70</v>
      </c>
      <c r="B57" s="11"/>
      <c r="C57" s="10"/>
      <c r="D57" s="10"/>
      <c r="E57" s="10"/>
      <c r="F57" s="10"/>
      <c r="G57" s="10"/>
      <c r="H57" s="10"/>
      <c r="I57" s="10">
        <v>44</v>
      </c>
      <c r="J57" s="5"/>
      <c r="K57" s="6"/>
    </row>
    <row r="58" spans="1:11" ht="25.5">
      <c r="A58" s="17" t="s">
        <v>71</v>
      </c>
      <c r="B58" s="11"/>
      <c r="C58" s="10"/>
      <c r="D58" s="10"/>
      <c r="E58" s="10"/>
      <c r="F58" s="10"/>
      <c r="G58" s="10"/>
      <c r="H58" s="10"/>
      <c r="I58" s="14">
        <v>186</v>
      </c>
      <c r="J58" s="5"/>
      <c r="K58" s="6"/>
    </row>
    <row r="59" spans="1:11" ht="25.5">
      <c r="A59" s="17" t="s">
        <v>83</v>
      </c>
      <c r="B59" s="11"/>
      <c r="C59" s="10"/>
      <c r="D59" s="10"/>
      <c r="E59" s="10"/>
      <c r="F59" s="10"/>
      <c r="G59" s="10"/>
      <c r="H59" s="10"/>
      <c r="I59" s="10">
        <v>523</v>
      </c>
      <c r="J59" s="5"/>
      <c r="K59" s="6"/>
    </row>
    <row r="60" spans="1:11" ht="25.5">
      <c r="A60" s="17" t="s">
        <v>79</v>
      </c>
      <c r="B60" s="11"/>
      <c r="C60" s="10"/>
      <c r="D60" s="10"/>
      <c r="E60" s="10"/>
      <c r="F60" s="10"/>
      <c r="G60" s="10"/>
      <c r="H60" s="10"/>
      <c r="I60" s="10">
        <v>37</v>
      </c>
      <c r="J60" s="5"/>
      <c r="K60" s="6"/>
    </row>
    <row r="61" spans="1:11" ht="25.5">
      <c r="A61" s="17" t="s">
        <v>17</v>
      </c>
      <c r="B61" s="11"/>
      <c r="C61" s="10"/>
      <c r="D61" s="10"/>
      <c r="E61" s="10"/>
      <c r="F61" s="10"/>
      <c r="G61" s="10"/>
      <c r="H61" s="10"/>
      <c r="I61" s="10">
        <v>1200</v>
      </c>
      <c r="J61" s="5"/>
      <c r="K61" s="6"/>
    </row>
    <row r="62" spans="1:11" ht="25.5">
      <c r="A62" s="17" t="s">
        <v>23</v>
      </c>
      <c r="B62" s="11"/>
      <c r="C62" s="10"/>
      <c r="D62" s="10"/>
      <c r="E62" s="10"/>
      <c r="F62" s="10"/>
      <c r="G62" s="10"/>
      <c r="H62" s="10"/>
      <c r="I62" s="10">
        <v>2500</v>
      </c>
      <c r="J62" s="5"/>
      <c r="K62" s="6"/>
    </row>
    <row r="63" spans="1:11" ht="25.5">
      <c r="A63" s="32" t="s">
        <v>26</v>
      </c>
      <c r="B63" s="11"/>
      <c r="C63" s="10"/>
      <c r="D63" s="10"/>
      <c r="E63" s="10"/>
      <c r="F63" s="10"/>
      <c r="G63" s="10"/>
      <c r="H63" s="10"/>
      <c r="I63" s="33">
        <f>SUM(I49:I62)</f>
        <v>26025</v>
      </c>
      <c r="J63" s="5"/>
      <c r="K63" s="6"/>
    </row>
    <row r="64" spans="1:11" ht="25.5">
      <c r="A64" s="17"/>
      <c r="B64" s="11"/>
      <c r="C64" s="10"/>
      <c r="D64" s="10"/>
      <c r="E64" s="10"/>
      <c r="F64" s="10"/>
      <c r="G64" s="10"/>
      <c r="H64" s="10"/>
      <c r="I64" s="10"/>
      <c r="J64" s="5"/>
      <c r="K64" s="6"/>
    </row>
    <row r="65" spans="1:15" ht="25.5">
      <c r="A65" s="21" t="s">
        <v>57</v>
      </c>
      <c r="B65" s="11"/>
      <c r="C65" s="10"/>
      <c r="D65" s="10"/>
      <c r="E65" s="10"/>
      <c r="F65" s="10"/>
      <c r="G65" s="10"/>
      <c r="H65" s="10"/>
      <c r="I65" s="10"/>
      <c r="J65" s="5"/>
      <c r="K65" s="6"/>
      <c r="O65" s="39"/>
    </row>
    <row r="66" spans="1:15" ht="25.5">
      <c r="A66" s="21" t="s">
        <v>66</v>
      </c>
      <c r="B66" s="11"/>
      <c r="C66" s="10"/>
      <c r="D66" s="10"/>
      <c r="E66" s="10"/>
      <c r="F66" s="10"/>
      <c r="G66" s="10"/>
      <c r="H66" s="10"/>
      <c r="I66" s="10"/>
      <c r="J66" s="5"/>
      <c r="K66" s="6"/>
      <c r="O66" s="39"/>
    </row>
    <row r="67" spans="1:15" ht="25.5">
      <c r="A67" s="21" t="s">
        <v>56</v>
      </c>
      <c r="B67" s="11"/>
      <c r="C67" s="10"/>
      <c r="D67" s="10"/>
      <c r="E67" s="10"/>
      <c r="F67" s="10"/>
      <c r="G67" s="10"/>
      <c r="H67" s="10"/>
      <c r="I67" s="10"/>
      <c r="J67" s="5"/>
      <c r="K67" s="6"/>
      <c r="O67" s="39"/>
    </row>
    <row r="68" spans="1:15" ht="25.5">
      <c r="A68" s="22" t="s">
        <v>11</v>
      </c>
      <c r="B68" s="11"/>
      <c r="C68" s="10"/>
      <c r="D68" s="10"/>
      <c r="E68" s="10"/>
      <c r="F68" s="10"/>
      <c r="G68" s="10"/>
      <c r="H68" s="10"/>
      <c r="I68" s="10"/>
      <c r="J68" s="5"/>
      <c r="K68" s="6"/>
      <c r="O68" s="40"/>
    </row>
    <row r="69" spans="1:15" ht="25.5">
      <c r="A69" s="22" t="s">
        <v>60</v>
      </c>
      <c r="B69" s="11"/>
      <c r="C69" s="10"/>
      <c r="D69" s="10"/>
      <c r="E69" s="10"/>
      <c r="F69" s="10"/>
      <c r="G69" s="10"/>
      <c r="H69" s="10"/>
      <c r="I69" s="10"/>
      <c r="J69" s="5"/>
      <c r="K69" s="6"/>
      <c r="O69" s="38"/>
    </row>
    <row r="70" spans="1:15" ht="25.5">
      <c r="A70" s="22"/>
      <c r="B70" s="11"/>
      <c r="C70" s="10"/>
      <c r="D70" s="10"/>
      <c r="E70" s="10"/>
      <c r="F70" s="10"/>
      <c r="G70" s="10"/>
      <c r="H70" s="10"/>
      <c r="I70" s="10"/>
      <c r="J70" s="5"/>
      <c r="K70" s="6"/>
    </row>
    <row r="71" spans="1:15" ht="25.5">
      <c r="A71" s="17" t="s">
        <v>61</v>
      </c>
      <c r="B71" s="11">
        <v>0</v>
      </c>
      <c r="C71" s="10">
        <v>0</v>
      </c>
      <c r="D71" s="10">
        <v>0</v>
      </c>
      <c r="E71" s="10">
        <v>0</v>
      </c>
      <c r="F71" s="10">
        <v>4446</v>
      </c>
      <c r="G71" s="10">
        <v>0</v>
      </c>
      <c r="H71" s="10">
        <f>SUM(F71:G71)</f>
        <v>4446</v>
      </c>
      <c r="I71" s="10"/>
      <c r="J71" s="5" t="e">
        <f>SUM(I45-#REF!)</f>
        <v>#REF!</v>
      </c>
      <c r="K71" s="6"/>
    </row>
    <row r="72" spans="1:15" ht="25.5">
      <c r="A72" s="17" t="s">
        <v>62</v>
      </c>
      <c r="B72" s="11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>SUM(F72:G72)</f>
        <v>0</v>
      </c>
      <c r="I72" s="10"/>
      <c r="J72" s="5"/>
      <c r="K72" s="6"/>
    </row>
    <row r="73" spans="1:15" ht="25.5">
      <c r="A73" s="17" t="s">
        <v>63</v>
      </c>
      <c r="I73" s="10"/>
    </row>
    <row r="74" spans="1:15" ht="25.5">
      <c r="A74" s="17" t="s">
        <v>64</v>
      </c>
      <c r="I74" s="10"/>
    </row>
    <row r="75" spans="1:15" ht="25.5">
      <c r="A75" s="17" t="s">
        <v>65</v>
      </c>
      <c r="I75" s="10">
        <v>1629</v>
      </c>
    </row>
    <row r="76" spans="1:15" ht="25.5">
      <c r="A76" s="17"/>
      <c r="I76" s="10"/>
    </row>
    <row r="77" spans="1:15" ht="25.5">
      <c r="A77" s="17" t="s">
        <v>41</v>
      </c>
      <c r="I77" s="10"/>
    </row>
    <row r="78" spans="1:15" ht="25.5">
      <c r="A78" s="17" t="s">
        <v>65</v>
      </c>
      <c r="I78" s="10"/>
    </row>
    <row r="79" spans="1:15" ht="25.5">
      <c r="A79" s="17"/>
      <c r="I79" s="10"/>
    </row>
    <row r="80" spans="1:15" ht="25.5">
      <c r="A80" s="17"/>
      <c r="I80" s="10"/>
    </row>
    <row r="81" spans="1:9" ht="25.5">
      <c r="A81" s="17"/>
      <c r="I81" s="10"/>
    </row>
    <row r="82" spans="1:9" ht="25.5">
      <c r="A82" s="32" t="s">
        <v>26</v>
      </c>
      <c r="I82" s="29">
        <f>SUM(I75:I81)</f>
        <v>1629</v>
      </c>
    </row>
    <row r="83" spans="1:9" ht="25.5">
      <c r="A83" s="17"/>
      <c r="I83" s="10"/>
    </row>
    <row r="84" spans="1:9" ht="25.5">
      <c r="A84" s="23" t="s">
        <v>58</v>
      </c>
      <c r="I84" s="10"/>
    </row>
    <row r="85" spans="1:9" ht="25.5">
      <c r="A85" s="24" t="s">
        <v>46</v>
      </c>
      <c r="I85" s="10"/>
    </row>
    <row r="86" spans="1:9" ht="25.5">
      <c r="A86" s="18"/>
      <c r="I86" s="10"/>
    </row>
    <row r="87" spans="1:9" ht="25.5">
      <c r="A87" s="22" t="s">
        <v>13</v>
      </c>
      <c r="I87" s="10">
        <v>1000</v>
      </c>
    </row>
    <row r="88" spans="1:9" ht="25.5">
      <c r="A88" s="22" t="s">
        <v>47</v>
      </c>
      <c r="I88" s="10">
        <v>500</v>
      </c>
    </row>
    <row r="89" spans="1:9" ht="25.5">
      <c r="A89" s="22" t="s">
        <v>55</v>
      </c>
      <c r="I89" s="10"/>
    </row>
    <row r="90" spans="1:9" ht="25.5">
      <c r="A90" s="22" t="s">
        <v>48</v>
      </c>
      <c r="I90" s="10">
        <v>152196</v>
      </c>
    </row>
    <row r="91" spans="1:9" ht="25.5">
      <c r="A91" s="22" t="s">
        <v>49</v>
      </c>
      <c r="I91" s="10">
        <v>10000</v>
      </c>
    </row>
    <row r="92" spans="1:9" ht="25.5">
      <c r="A92" s="22" t="s">
        <v>76</v>
      </c>
      <c r="I92" s="10">
        <v>2207</v>
      </c>
    </row>
    <row r="93" spans="1:9" ht="25.5">
      <c r="A93" s="22" t="s">
        <v>77</v>
      </c>
      <c r="I93" s="10">
        <v>9437</v>
      </c>
    </row>
    <row r="94" spans="1:9" ht="25.5">
      <c r="A94" s="22" t="s">
        <v>75</v>
      </c>
      <c r="I94" s="10">
        <v>30196</v>
      </c>
    </row>
    <row r="95" spans="1:9" ht="25.5">
      <c r="A95" s="22" t="s">
        <v>79</v>
      </c>
      <c r="I95" s="10">
        <v>1842</v>
      </c>
    </row>
    <row r="96" spans="1:9" ht="25.5">
      <c r="A96" s="22" t="s">
        <v>14</v>
      </c>
      <c r="I96" s="10">
        <v>1500</v>
      </c>
    </row>
    <row r="97" spans="1:20" ht="25.5">
      <c r="A97" s="22" t="s">
        <v>17</v>
      </c>
      <c r="I97" s="10">
        <v>48655</v>
      </c>
    </row>
    <row r="98" spans="1:20" ht="25.5">
      <c r="A98" s="22" t="s">
        <v>22</v>
      </c>
      <c r="I98" s="10">
        <v>1500</v>
      </c>
    </row>
    <row r="99" spans="1:20" ht="25.5">
      <c r="A99" s="22" t="s">
        <v>23</v>
      </c>
      <c r="I99" s="10">
        <v>3000</v>
      </c>
    </row>
    <row r="100" spans="1:20" ht="25.5">
      <c r="A100" s="17" t="s">
        <v>69</v>
      </c>
      <c r="I100" s="10">
        <v>15000</v>
      </c>
    </row>
    <row r="101" spans="1:20" ht="25.5">
      <c r="A101" s="22" t="s">
        <v>78</v>
      </c>
      <c r="I101" s="34">
        <v>7800</v>
      </c>
      <c r="T101" s="25"/>
    </row>
    <row r="102" spans="1:20" ht="25.5">
      <c r="A102" s="22" t="s">
        <v>12</v>
      </c>
      <c r="I102" s="10">
        <v>2000</v>
      </c>
    </row>
    <row r="103" spans="1:20" ht="26.25" thickBot="1">
      <c r="A103" s="31" t="s">
        <v>26</v>
      </c>
      <c r="I103" s="35">
        <f>SUM(I87:I102)</f>
        <v>286833</v>
      </c>
    </row>
    <row r="104" spans="1:20" ht="13.5" thickTop="1"/>
    <row r="105" spans="1:20" ht="18">
      <c r="A105" s="41"/>
    </row>
    <row r="106" spans="1:20">
      <c r="A106" s="44"/>
    </row>
    <row r="113" spans="2:15">
      <c r="B113" s="36"/>
      <c r="C113" s="37"/>
      <c r="D113" s="37"/>
      <c r="E113" s="37"/>
      <c r="F113" s="37"/>
      <c r="G113" s="37"/>
      <c r="H113" s="37"/>
    </row>
    <row r="116" spans="2:15">
      <c r="O116" s="42"/>
    </row>
  </sheetData>
  <protectedRanges>
    <protectedRange sqref="B44:B45 H36:H39 D36:D39 B36:B39 D44:D45 C40:C43 C46:C70 E46:E70 E40:E43 J49:J72 E4:E35 C4:C35 I51 J40:J43 H44:H45 O65:O67 O46 I102 I20:I49 J4:J37 I4:I18 I53:I78" name="Range2"/>
    <protectedRange sqref="C46:C70 B36:B39 B44:B45 C40:C43 C4:C35" name="Range1"/>
    <protectedRange sqref="E71:G72" name="Range2_1"/>
  </protectedRanges>
  <sortState ref="A5:I14">
    <sortCondition ref="A5"/>
  </sortState>
  <printOptions headings="1" gridLines="1"/>
  <pageMargins left="0" right="0" top="0" bottom="0" header="0.05" footer="0.0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Walling</dc:creator>
  <cp:lastModifiedBy>Sandy Cox</cp:lastModifiedBy>
  <cp:lastPrinted>2023-06-13T16:59:59Z</cp:lastPrinted>
  <dcterms:created xsi:type="dcterms:W3CDTF">2012-04-30T15:22:50Z</dcterms:created>
  <dcterms:modified xsi:type="dcterms:W3CDTF">2023-06-13T17:31:06Z</dcterms:modified>
</cp:coreProperties>
</file>