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8560e28e276f60e/Desktop/iamstevestockportfolio/"/>
    </mc:Choice>
  </mc:AlternateContent>
  <xr:revisionPtr revIDLastSave="336" documentId="8_{81387AD1-EF71-4CB7-AAD8-7E22A5E1BAAE}" xr6:coauthVersionLast="47" xr6:coauthVersionMax="47" xr10:uidLastSave="{CB53E988-2D77-46DE-A355-A7F536E75575}"/>
  <bookViews>
    <workbookView xWindow="-120" yWindow="-120" windowWidth="51840" windowHeight="21120" xr2:uid="{C7F144A7-6DC7-49BD-8972-C439D46AD944}"/>
  </bookViews>
  <sheets>
    <sheet name="DRIP Shares Added" sheetId="1" r:id="rId1"/>
    <sheet name="DRIP Value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C55" i="1" s="1"/>
  <c r="E18" i="2"/>
  <c r="B1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2" i="2"/>
  <c r="H18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2" i="2"/>
  <c r="K18" i="2" s="1"/>
  <c r="J3" i="2"/>
  <c r="H3" i="2"/>
  <c r="H4" i="2"/>
  <c r="J4" i="2" s="1"/>
  <c r="H5" i="2"/>
  <c r="J5" i="2" s="1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2" i="2"/>
  <c r="J2" i="2" s="1"/>
  <c r="F18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D18" i="2" s="1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6" i="1"/>
  <c r="G6" i="1" s="1"/>
  <c r="C7" i="1" s="1"/>
  <c r="E10" i="1"/>
  <c r="G10" i="1" s="1"/>
  <c r="C11" i="1" s="1"/>
  <c r="E11" i="1" s="1"/>
  <c r="G11" i="1" s="1"/>
  <c r="E14" i="1"/>
  <c r="G14" i="1" s="1"/>
  <c r="C15" i="1" s="1"/>
  <c r="E15" i="1" s="1"/>
  <c r="G15" i="1" s="1"/>
  <c r="E26" i="1"/>
  <c r="G26" i="1" s="1"/>
  <c r="C27" i="1" s="1"/>
  <c r="E27" i="1" s="1"/>
  <c r="G27" i="1" s="1"/>
  <c r="E30" i="1"/>
  <c r="G30" i="1" s="1"/>
  <c r="C31" i="1" s="1"/>
  <c r="E31" i="1" s="1"/>
  <c r="G31" i="1" s="1"/>
  <c r="E34" i="1"/>
  <c r="G34" i="1" s="1"/>
  <c r="C35" i="1" s="1"/>
  <c r="E35" i="1" s="1"/>
  <c r="G35" i="1" s="1"/>
  <c r="E38" i="1"/>
  <c r="G38" i="1" s="1"/>
  <c r="C39" i="1" s="1"/>
  <c r="E39" i="1" s="1"/>
  <c r="G39" i="1" s="1"/>
  <c r="E42" i="1"/>
  <c r="G42" i="1" s="1"/>
  <c r="C43" i="1" s="1"/>
  <c r="E46" i="1"/>
  <c r="G46" i="1" s="1"/>
  <c r="C47" i="1" s="1"/>
  <c r="E50" i="1"/>
  <c r="G50" i="1" s="1"/>
  <c r="C51" i="1" s="1"/>
  <c r="E54" i="1"/>
  <c r="E58" i="1"/>
  <c r="G58" i="1" s="1"/>
  <c r="C59" i="1" s="1"/>
  <c r="E59" i="1" s="1"/>
  <c r="G59" i="1" s="1"/>
  <c r="E61" i="1"/>
  <c r="G61" i="1" s="1"/>
  <c r="E62" i="1"/>
  <c r="G62" i="1" s="1"/>
  <c r="C63" i="1" s="1"/>
  <c r="E63" i="1" s="1"/>
  <c r="G63" i="1" s="1"/>
  <c r="E66" i="1"/>
  <c r="G66" i="1" s="1"/>
  <c r="C67" i="1" s="1"/>
  <c r="E67" i="1" s="1"/>
  <c r="G67" i="1" s="1"/>
  <c r="E70" i="1"/>
  <c r="G70" i="1" s="1"/>
  <c r="C71" i="1" s="1"/>
  <c r="E71" i="1" s="1"/>
  <c r="G71" i="1" s="1"/>
  <c r="E2" i="1"/>
  <c r="G2" i="1" s="1"/>
  <c r="C3" i="1" s="1"/>
  <c r="E3" i="1" s="1"/>
  <c r="G3" i="1" s="1"/>
  <c r="E43" i="1" l="1"/>
  <c r="G43" i="1" s="1"/>
  <c r="C44" i="1" s="1"/>
  <c r="E47" i="1"/>
  <c r="G47" i="1" s="1"/>
  <c r="C48" i="1"/>
  <c r="E7" i="1"/>
  <c r="G7" i="1" s="1"/>
  <c r="C8" i="1" s="1"/>
  <c r="E8" i="1" s="1"/>
  <c r="E55" i="1"/>
  <c r="G55" i="1" s="1"/>
  <c r="C56" i="1" s="1"/>
  <c r="E56" i="1" s="1"/>
  <c r="C28" i="1"/>
  <c r="E28" i="1" s="1"/>
  <c r="E51" i="1"/>
  <c r="G51" i="1" s="1"/>
  <c r="C52" i="1" s="1"/>
  <c r="E52" i="1" s="1"/>
  <c r="C32" i="1"/>
  <c r="E32" i="1" s="1"/>
  <c r="C4" i="1"/>
  <c r="C60" i="1"/>
  <c r="E60" i="1" s="1"/>
  <c r="G60" i="1" s="1"/>
  <c r="C12" i="1"/>
  <c r="C64" i="1"/>
  <c r="E64" i="1" s="1"/>
  <c r="C36" i="1"/>
  <c r="E36" i="1" s="1"/>
  <c r="C68" i="1"/>
  <c r="E68" i="1" s="1"/>
  <c r="C40" i="1"/>
  <c r="E40" i="1" s="1"/>
  <c r="C72" i="1"/>
  <c r="E72" i="1" s="1"/>
  <c r="C16" i="1"/>
  <c r="J18" i="2"/>
  <c r="E48" i="1"/>
  <c r="G52" i="1" l="1"/>
  <c r="C53" i="1" s="1"/>
  <c r="G56" i="1"/>
  <c r="C57" i="1" s="1"/>
  <c r="G8" i="1"/>
  <c r="C9" i="1" s="1"/>
  <c r="E44" i="1"/>
  <c r="G44" i="1" s="1"/>
  <c r="C45" i="1" s="1"/>
  <c r="G32" i="1"/>
  <c r="C33" i="1" s="1"/>
  <c r="G48" i="1"/>
  <c r="C49" i="1" s="1"/>
  <c r="G28" i="1"/>
  <c r="C29" i="1" s="1"/>
  <c r="G68" i="1"/>
  <c r="C69" i="1" s="1"/>
  <c r="G72" i="1"/>
  <c r="C73" i="1" s="1"/>
  <c r="G40" i="1"/>
  <c r="C41" i="1" s="1"/>
  <c r="G36" i="1"/>
  <c r="C37" i="1" s="1"/>
  <c r="G64" i="1"/>
  <c r="C65" i="1" s="1"/>
  <c r="E4" i="1"/>
  <c r="G4" i="1" s="1"/>
  <c r="C5" i="1" s="1"/>
  <c r="E16" i="1"/>
  <c r="G16" i="1" s="1"/>
  <c r="C17" i="1" s="1"/>
  <c r="E17" i="1" s="1"/>
  <c r="E12" i="1"/>
  <c r="G12" i="1" s="1"/>
  <c r="C13" i="1" s="1"/>
  <c r="E13" i="1" l="1"/>
  <c r="G13" i="1" s="1"/>
  <c r="E37" i="1"/>
  <c r="G37" i="1" s="1"/>
  <c r="G17" i="1"/>
  <c r="C18" i="1" s="1"/>
  <c r="E18" i="1" s="1"/>
  <c r="E5" i="1"/>
  <c r="G5" i="1" s="1"/>
  <c r="E65" i="1"/>
  <c r="G65" i="1" s="1"/>
  <c r="E41" i="1"/>
  <c r="G41" i="1" s="1"/>
  <c r="E73" i="1"/>
  <c r="G73" i="1" s="1"/>
  <c r="E69" i="1"/>
  <c r="G69" i="1" s="1"/>
  <c r="E29" i="1"/>
  <c r="G29" i="1" s="1"/>
  <c r="E49" i="1"/>
  <c r="G49" i="1" s="1"/>
  <c r="E33" i="1"/>
  <c r="G33" i="1" s="1"/>
  <c r="E45" i="1"/>
  <c r="G45" i="1" s="1"/>
  <c r="E9" i="1"/>
  <c r="G9" i="1" s="1"/>
  <c r="E57" i="1"/>
  <c r="G57" i="1" s="1"/>
  <c r="E53" i="1"/>
  <c r="G53" i="1" s="1"/>
  <c r="G18" i="1" l="1"/>
  <c r="C19" i="1" s="1"/>
  <c r="E19" i="1" l="1"/>
  <c r="G19" i="1" s="1"/>
  <c r="C20" i="1"/>
  <c r="E20" i="1" s="1"/>
  <c r="G20" i="1" s="1"/>
  <c r="C21" i="1"/>
  <c r="E21" i="1" l="1"/>
  <c r="G21" i="1" s="1"/>
  <c r="C22" i="1" l="1"/>
  <c r="E22" i="1" l="1"/>
  <c r="G22" i="1" s="1"/>
  <c r="C23" i="1" l="1"/>
  <c r="E23" i="1" l="1"/>
  <c r="G23" i="1" s="1"/>
  <c r="C24" i="1" l="1"/>
  <c r="E24" i="1" l="1"/>
  <c r="G24" i="1" s="1"/>
  <c r="C25" i="1"/>
  <c r="E25" i="1" l="1"/>
  <c r="G25" i="1" s="1"/>
  <c r="E74" i="1"/>
</calcChain>
</file>

<file path=xl/sharedStrings.xml><?xml version="1.0" encoding="utf-8"?>
<sst xmlns="http://schemas.openxmlformats.org/spreadsheetml/2006/main" count="106" uniqueCount="33">
  <si>
    <t>Date</t>
  </si>
  <si>
    <t>Stock</t>
  </si>
  <si>
    <t>Initial Shares</t>
  </si>
  <si>
    <t>Dividend</t>
  </si>
  <si>
    <t>Total DIV $</t>
  </si>
  <si>
    <t>DRIP Shares Added</t>
  </si>
  <si>
    <t>ABT</t>
  </si>
  <si>
    <t>ABBV</t>
  </si>
  <si>
    <t>ADAM</t>
  </si>
  <si>
    <t>AGNC</t>
  </si>
  <si>
    <t>T</t>
  </si>
  <si>
    <t>CAT</t>
  </si>
  <si>
    <t>CTAS</t>
  </si>
  <si>
    <t>CMI</t>
  </si>
  <si>
    <t>DHT</t>
  </si>
  <si>
    <t>ECL</t>
  </si>
  <si>
    <t>FRT</t>
  </si>
  <si>
    <t>IBM</t>
  </si>
  <si>
    <t>JPM</t>
  </si>
  <si>
    <t>NVDA</t>
  </si>
  <si>
    <t>OMF</t>
  </si>
  <si>
    <t>TRIN</t>
  </si>
  <si>
    <t>Close Price DIV Day</t>
  </si>
  <si>
    <t>Shares Purchased</t>
  </si>
  <si>
    <t>Purchase Price</t>
  </si>
  <si>
    <t>Shares after 1Y</t>
  </si>
  <si>
    <t>% Increase in Shares</t>
  </si>
  <si>
    <t>Stock Price 10/13/2025</t>
  </si>
  <si>
    <t>Initial Value</t>
  </si>
  <si>
    <t>Total Value Before DRIP</t>
  </si>
  <si>
    <t>% Gain before DRIP</t>
  </si>
  <si>
    <t>Total Value after DRIP</t>
  </si>
  <si>
    <t>Change in Value before DRIP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</si>
</sst>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2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14" fontId="2" fillId="2" borderId="1" xfId="0" applyNumberFormat="1" applyFont="1" applyFill="1" applyBorder="1"/>
    <xf numFmtId="44" fontId="2" fillId="2" borderId="1" xfId="1" applyFont="1" applyFill="1" applyBorder="1"/>
    <xf numFmtId="44" fontId="0" fillId="0" borderId="1" xfId="1" applyFont="1" applyBorder="1"/>
    <xf numFmtId="44" fontId="0" fillId="0" borderId="0" xfId="1" applyFont="1"/>
    <xf numFmtId="2" fontId="0" fillId="0" borderId="1" xfId="0" applyNumberFormat="1" applyBorder="1" applyAlignment="1">
      <alignment horizontal="center"/>
    </xf>
    <xf numFmtId="10" fontId="0" fillId="0" borderId="0" xfId="2" applyNumberFormat="1" applyFont="1"/>
    <xf numFmtId="0" fontId="0" fillId="0" borderId="1" xfId="0" applyBorder="1"/>
    <xf numFmtId="10" fontId="0" fillId="0" borderId="1" xfId="2" applyNumberFormat="1" applyFont="1" applyBorder="1"/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0" fillId="0" borderId="1" xfId="1" applyFont="1" applyFill="1" applyBorder="1"/>
    <xf numFmtId="10" fontId="0" fillId="0" borderId="0" xfId="0" applyNumberFormat="1"/>
    <xf numFmtId="44" fontId="0" fillId="0" borderId="0" xfId="0" applyNumberFormat="1"/>
    <xf numFmtId="44" fontId="0" fillId="0" borderId="1" xfId="0" applyNumberFormat="1" applyBorder="1"/>
    <xf numFmtId="10" fontId="2" fillId="3" borderId="1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</a:t>
            </a:r>
            <a:r>
              <a:rPr lang="en-US" baseline="0"/>
              <a:t> Values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'DRIP Value Analysis'!$D$1</c:f>
              <c:strCache>
                <c:ptCount val="1"/>
                <c:pt idx="0">
                  <c:v> Initial Value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'DRIP Value Analysis'!$A$2:$A$17</c:f>
              <c:strCache>
                <c:ptCount val="16"/>
                <c:pt idx="0">
                  <c:v>ABT</c:v>
                </c:pt>
                <c:pt idx="1">
                  <c:v>ABBV</c:v>
                </c:pt>
                <c:pt idx="2">
                  <c:v>ADAM</c:v>
                </c:pt>
                <c:pt idx="3">
                  <c:v>AGNC</c:v>
                </c:pt>
                <c:pt idx="4">
                  <c:v>T</c:v>
                </c:pt>
                <c:pt idx="5">
                  <c:v>CAT</c:v>
                </c:pt>
                <c:pt idx="6">
                  <c:v>CTAS</c:v>
                </c:pt>
                <c:pt idx="7">
                  <c:v>CMI</c:v>
                </c:pt>
                <c:pt idx="8">
                  <c:v>DHT</c:v>
                </c:pt>
                <c:pt idx="9">
                  <c:v>ECL</c:v>
                </c:pt>
                <c:pt idx="10">
                  <c:v>FRT</c:v>
                </c:pt>
                <c:pt idx="11">
                  <c:v>IBM</c:v>
                </c:pt>
                <c:pt idx="12">
                  <c:v>JPM</c:v>
                </c:pt>
                <c:pt idx="13">
                  <c:v>NVDA</c:v>
                </c:pt>
                <c:pt idx="14">
                  <c:v>OMF</c:v>
                </c:pt>
                <c:pt idx="15">
                  <c:v>TRIN</c:v>
                </c:pt>
              </c:strCache>
            </c:strRef>
          </c:cat>
          <c:val>
            <c:numRef>
              <c:f>'DRIP Value Analysis'!$D$2:$D$17</c:f>
              <c:numCache>
                <c:formatCode>_("$"* #,##0.00_);_("$"* \(#,##0.00\);_("$"* "-"??_);_(@_)</c:formatCode>
                <c:ptCount val="16"/>
                <c:pt idx="0">
                  <c:v>1387.44</c:v>
                </c:pt>
                <c:pt idx="1">
                  <c:v>1549.6</c:v>
                </c:pt>
                <c:pt idx="2">
                  <c:v>1387.5</c:v>
                </c:pt>
                <c:pt idx="3">
                  <c:v>1548</c:v>
                </c:pt>
                <c:pt idx="4">
                  <c:v>1595.25</c:v>
                </c:pt>
                <c:pt idx="5">
                  <c:v>1581</c:v>
                </c:pt>
                <c:pt idx="6">
                  <c:v>1646.96</c:v>
                </c:pt>
                <c:pt idx="7">
                  <c:v>1991.1000000000001</c:v>
                </c:pt>
                <c:pt idx="8">
                  <c:v>1462.5</c:v>
                </c:pt>
                <c:pt idx="9">
                  <c:v>1530.54</c:v>
                </c:pt>
                <c:pt idx="10">
                  <c:v>1322.16</c:v>
                </c:pt>
                <c:pt idx="11">
                  <c:v>1854.64</c:v>
                </c:pt>
                <c:pt idx="12">
                  <c:v>1483.93</c:v>
                </c:pt>
                <c:pt idx="13">
                  <c:v>1612.56</c:v>
                </c:pt>
                <c:pt idx="14">
                  <c:v>1598.1</c:v>
                </c:pt>
                <c:pt idx="15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BB6-A289-4E823DAE3A8E}"/>
            </c:ext>
          </c:extLst>
        </c:ser>
        <c:ser>
          <c:idx val="1"/>
          <c:order val="1"/>
          <c:tx>
            <c:strRef>
              <c:f>'DRIP Value Analysis'!$H$1</c:f>
              <c:strCache>
                <c:ptCount val="1"/>
                <c:pt idx="0">
                  <c:v> Total Value Before DRIP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'DRIP Value Analysis'!$A$2:$A$17</c:f>
              <c:strCache>
                <c:ptCount val="16"/>
                <c:pt idx="0">
                  <c:v>ABT</c:v>
                </c:pt>
                <c:pt idx="1">
                  <c:v>ABBV</c:v>
                </c:pt>
                <c:pt idx="2">
                  <c:v>ADAM</c:v>
                </c:pt>
                <c:pt idx="3">
                  <c:v>AGNC</c:v>
                </c:pt>
                <c:pt idx="4">
                  <c:v>T</c:v>
                </c:pt>
                <c:pt idx="5">
                  <c:v>CAT</c:v>
                </c:pt>
                <c:pt idx="6">
                  <c:v>CTAS</c:v>
                </c:pt>
                <c:pt idx="7">
                  <c:v>CMI</c:v>
                </c:pt>
                <c:pt idx="8">
                  <c:v>DHT</c:v>
                </c:pt>
                <c:pt idx="9">
                  <c:v>ECL</c:v>
                </c:pt>
                <c:pt idx="10">
                  <c:v>FRT</c:v>
                </c:pt>
                <c:pt idx="11">
                  <c:v>IBM</c:v>
                </c:pt>
                <c:pt idx="12">
                  <c:v>JPM</c:v>
                </c:pt>
                <c:pt idx="13">
                  <c:v>NVDA</c:v>
                </c:pt>
                <c:pt idx="14">
                  <c:v>OMF</c:v>
                </c:pt>
                <c:pt idx="15">
                  <c:v>TRIN</c:v>
                </c:pt>
              </c:strCache>
            </c:strRef>
          </c:cat>
          <c:val>
            <c:numRef>
              <c:f>'DRIP Value Analysis'!$H$2:$H$17</c:f>
              <c:numCache>
                <c:formatCode>_("$"* #,##0.00_);_("$"* \(#,##0.00\);_("$"* "-"??_);_(@_)</c:formatCode>
                <c:ptCount val="16"/>
                <c:pt idx="0">
                  <c:v>1576.56</c:v>
                </c:pt>
                <c:pt idx="1">
                  <c:v>1842.4</c:v>
                </c:pt>
                <c:pt idx="2">
                  <c:v>1735</c:v>
                </c:pt>
                <c:pt idx="3">
                  <c:v>1498.5</c:v>
                </c:pt>
                <c:pt idx="4">
                  <c:v>1919.25</c:v>
                </c:pt>
                <c:pt idx="5">
                  <c:v>2019.04</c:v>
                </c:pt>
                <c:pt idx="6">
                  <c:v>1503.52</c:v>
                </c:pt>
                <c:pt idx="7">
                  <c:v>2454</c:v>
                </c:pt>
                <c:pt idx="8">
                  <c:v>1422.5</c:v>
                </c:pt>
                <c:pt idx="9">
                  <c:v>1621.3200000000002</c:v>
                </c:pt>
                <c:pt idx="10">
                  <c:v>1163.52</c:v>
                </c:pt>
                <c:pt idx="11">
                  <c:v>2217.7600000000002</c:v>
                </c:pt>
                <c:pt idx="12">
                  <c:v>2155.79</c:v>
                </c:pt>
                <c:pt idx="13">
                  <c:v>2259.84</c:v>
                </c:pt>
                <c:pt idx="14">
                  <c:v>1864.1</c:v>
                </c:pt>
                <c:pt idx="15">
                  <c:v>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BB6-A289-4E823DAE3A8E}"/>
            </c:ext>
          </c:extLst>
        </c:ser>
        <c:ser>
          <c:idx val="2"/>
          <c:order val="2"/>
          <c:tx>
            <c:strRef>
              <c:f>'DRIP Value Analysis'!$K$1</c:f>
              <c:strCache>
                <c:ptCount val="1"/>
                <c:pt idx="0">
                  <c:v>Total Value after DRIP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'DRIP Value Analysis'!$A$2:$A$17</c:f>
              <c:strCache>
                <c:ptCount val="16"/>
                <c:pt idx="0">
                  <c:v>ABT</c:v>
                </c:pt>
                <c:pt idx="1">
                  <c:v>ABBV</c:v>
                </c:pt>
                <c:pt idx="2">
                  <c:v>ADAM</c:v>
                </c:pt>
                <c:pt idx="3">
                  <c:v>AGNC</c:v>
                </c:pt>
                <c:pt idx="4">
                  <c:v>T</c:v>
                </c:pt>
                <c:pt idx="5">
                  <c:v>CAT</c:v>
                </c:pt>
                <c:pt idx="6">
                  <c:v>CTAS</c:v>
                </c:pt>
                <c:pt idx="7">
                  <c:v>CMI</c:v>
                </c:pt>
                <c:pt idx="8">
                  <c:v>DHT</c:v>
                </c:pt>
                <c:pt idx="9">
                  <c:v>ECL</c:v>
                </c:pt>
                <c:pt idx="10">
                  <c:v>FRT</c:v>
                </c:pt>
                <c:pt idx="11">
                  <c:v>IBM</c:v>
                </c:pt>
                <c:pt idx="12">
                  <c:v>JPM</c:v>
                </c:pt>
                <c:pt idx="13">
                  <c:v>NVDA</c:v>
                </c:pt>
                <c:pt idx="14">
                  <c:v>OMF</c:v>
                </c:pt>
                <c:pt idx="15">
                  <c:v>TRIN</c:v>
                </c:pt>
              </c:strCache>
            </c:strRef>
          </c:cat>
          <c:val>
            <c:numRef>
              <c:f>'DRIP Value Analysis'!$K$2:$K$17</c:f>
              <c:numCache>
                <c:formatCode>_("$"* #,##0.00_);_("$"* \(#,##0.00\);_("$"* "-"??_);_(@_)</c:formatCode>
                <c:ptCount val="16"/>
                <c:pt idx="0">
                  <c:v>1597.5808</c:v>
                </c:pt>
                <c:pt idx="1">
                  <c:v>1893.0660000000003</c:v>
                </c:pt>
                <c:pt idx="2">
                  <c:v>1911.623</c:v>
                </c:pt>
                <c:pt idx="3">
                  <c:v>1721.8764000000001</c:v>
                </c:pt>
                <c:pt idx="4">
                  <c:v>1985.2721999999999</c:v>
                </c:pt>
                <c:pt idx="5">
                  <c:v>2044.2779999999998</c:v>
                </c:pt>
                <c:pt idx="6">
                  <c:v>1512.9170000000001</c:v>
                </c:pt>
                <c:pt idx="7">
                  <c:v>2490.81</c:v>
                </c:pt>
                <c:pt idx="8">
                  <c:v>1507.5086000000001</c:v>
                </c:pt>
                <c:pt idx="9">
                  <c:v>1634.8310000000001</c:v>
                </c:pt>
                <c:pt idx="10">
                  <c:v>1204.2431999999999</c:v>
                </c:pt>
                <c:pt idx="11">
                  <c:v>2262.1152000000002</c:v>
                </c:pt>
                <c:pt idx="12">
                  <c:v>2177.3479000000002</c:v>
                </c:pt>
                <c:pt idx="13">
                  <c:v>2265.4895999999999</c:v>
                </c:pt>
                <c:pt idx="14">
                  <c:v>1972.7503999999999</c:v>
                </c:pt>
                <c:pt idx="15">
                  <c:v>1644.9436000000001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7-4BB6-A289-4E823DAE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68272"/>
        <c:axId val="26166832"/>
      </c:lineChart>
      <c:catAx>
        <c:axId val="2616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66832"/>
        <c:crosses val="autoZero"/>
        <c:auto val="1"/>
        <c:lblAlgn val="ctr"/>
        <c:lblOffset val="100"/>
        <c:noMultiLvlLbl val="0"/>
      </c:catAx>
      <c:valAx>
        <c:axId val="261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6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19</xdr:row>
      <xdr:rowOff>80961</xdr:rowOff>
    </xdr:from>
    <xdr:to>
      <xdr:col>7</xdr:col>
      <xdr:colOff>247649</xdr:colOff>
      <xdr:row>47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CD060-F5A2-19DC-29F7-3273AAE6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477B-053C-4FDF-B31A-827589B096C9}">
  <dimension ref="A1:G74"/>
  <sheetViews>
    <sheetView tabSelected="1" workbookViewId="0">
      <selection activeCell="N64" sqref="N64"/>
    </sheetView>
  </sheetViews>
  <sheetFormatPr defaultRowHeight="15" x14ac:dyDescent="0.25"/>
  <cols>
    <col min="1" max="1" width="10.42578125" style="1" bestFit="1" customWidth="1"/>
    <col min="2" max="2" width="9.140625" style="5"/>
    <col min="3" max="3" width="12.5703125" style="5" bestFit="1" customWidth="1"/>
    <col min="4" max="4" width="16.140625" style="12" bestFit="1" customWidth="1"/>
    <col min="5" max="5" width="16.140625" style="12" customWidth="1"/>
    <col min="6" max="6" width="20.42578125" style="12" bestFit="1" customWidth="1"/>
    <col min="7" max="7" width="28.28515625" style="8" customWidth="1"/>
    <col min="10" max="10" width="17" bestFit="1" customWidth="1"/>
    <col min="11" max="11" width="14.28515625" bestFit="1" customWidth="1"/>
    <col min="12" max="12" width="14.5703125" bestFit="1" customWidth="1"/>
    <col min="13" max="13" width="21.85546875" customWidth="1"/>
  </cols>
  <sheetData>
    <row r="1" spans="1:7" x14ac:dyDescent="0.25">
      <c r="A1" s="9" t="s">
        <v>0</v>
      </c>
      <c r="B1" s="3" t="s">
        <v>1</v>
      </c>
      <c r="C1" s="3" t="s">
        <v>2</v>
      </c>
      <c r="D1" s="10" t="s">
        <v>3</v>
      </c>
      <c r="E1" s="10" t="s">
        <v>4</v>
      </c>
      <c r="F1" s="10" t="s">
        <v>22</v>
      </c>
      <c r="G1" s="6" t="s">
        <v>5</v>
      </c>
    </row>
    <row r="2" spans="1:7" x14ac:dyDescent="0.25">
      <c r="A2" s="2">
        <v>45611</v>
      </c>
      <c r="B2" s="4" t="s">
        <v>6</v>
      </c>
      <c r="C2" s="4">
        <v>12</v>
      </c>
      <c r="D2" s="11">
        <v>0.55000000000000004</v>
      </c>
      <c r="E2" s="11">
        <f>D2*C2</f>
        <v>6.6000000000000005</v>
      </c>
      <c r="F2" s="11">
        <v>115.9</v>
      </c>
      <c r="G2" s="7">
        <f>E2/F2</f>
        <v>5.6945642795513375E-2</v>
      </c>
    </row>
    <row r="3" spans="1:7" x14ac:dyDescent="0.25">
      <c r="A3" s="2">
        <v>45702</v>
      </c>
      <c r="B3" s="4" t="s">
        <v>6</v>
      </c>
      <c r="C3" s="13">
        <f>C2+G2</f>
        <v>12.056945642795514</v>
      </c>
      <c r="D3" s="11">
        <v>0.59</v>
      </c>
      <c r="E3" s="11">
        <f t="shared" ref="E3:E66" si="0">D3*C3</f>
        <v>7.1135979292493525</v>
      </c>
      <c r="F3" s="11">
        <v>130.61000000000001</v>
      </c>
      <c r="G3" s="7">
        <f t="shared" ref="G3:G66" si="1">E3/F3</f>
        <v>5.4464420253038451E-2</v>
      </c>
    </row>
    <row r="4" spans="1:7" x14ac:dyDescent="0.25">
      <c r="A4" s="2">
        <v>45792</v>
      </c>
      <c r="B4" s="4" t="s">
        <v>6</v>
      </c>
      <c r="C4" s="13">
        <f>C3+G3</f>
        <v>12.111410063048552</v>
      </c>
      <c r="D4" s="11">
        <v>0.59</v>
      </c>
      <c r="E4" s="11">
        <f t="shared" si="0"/>
        <v>7.1457319371986454</v>
      </c>
      <c r="F4" s="11">
        <v>133.53</v>
      </c>
      <c r="G4" s="7">
        <f t="shared" si="1"/>
        <v>5.3514056295953308E-2</v>
      </c>
    </row>
    <row r="5" spans="1:7" x14ac:dyDescent="0.25">
      <c r="A5" s="2">
        <v>45884</v>
      </c>
      <c r="B5" s="4" t="s">
        <v>6</v>
      </c>
      <c r="C5" s="13">
        <f>C4+G4</f>
        <v>12.164924119344505</v>
      </c>
      <c r="D5" s="11">
        <v>0.59</v>
      </c>
      <c r="E5" s="11">
        <f t="shared" si="0"/>
        <v>7.1773052304132579</v>
      </c>
      <c r="F5" s="11">
        <v>131.75</v>
      </c>
      <c r="G5" s="7">
        <f t="shared" si="1"/>
        <v>5.4476700041087345E-2</v>
      </c>
    </row>
    <row r="6" spans="1:7" x14ac:dyDescent="0.25">
      <c r="A6" s="2">
        <v>45611</v>
      </c>
      <c r="B6" s="4" t="s">
        <v>7</v>
      </c>
      <c r="C6" s="4">
        <v>8</v>
      </c>
      <c r="D6" s="11">
        <v>1.64</v>
      </c>
      <c r="E6" s="11">
        <f t="shared" si="0"/>
        <v>13.12</v>
      </c>
      <c r="F6" s="11">
        <v>164.99</v>
      </c>
      <c r="G6" s="7">
        <f t="shared" si="1"/>
        <v>7.9519970907327708E-2</v>
      </c>
    </row>
    <row r="7" spans="1:7" x14ac:dyDescent="0.25">
      <c r="A7" s="2">
        <v>45702</v>
      </c>
      <c r="B7" s="4" t="s">
        <v>7</v>
      </c>
      <c r="C7" s="13">
        <f>C6+G6</f>
        <v>8.0795199709073273</v>
      </c>
      <c r="D7" s="11">
        <v>1.64</v>
      </c>
      <c r="E7" s="11">
        <f t="shared" si="0"/>
        <v>13.250412752288016</v>
      </c>
      <c r="F7" s="11">
        <v>192.87</v>
      </c>
      <c r="G7" s="7">
        <f t="shared" si="1"/>
        <v>6.8701263816498243E-2</v>
      </c>
    </row>
    <row r="8" spans="1:7" x14ac:dyDescent="0.25">
      <c r="A8" s="2">
        <v>45792</v>
      </c>
      <c r="B8" s="4" t="s">
        <v>7</v>
      </c>
      <c r="C8" s="13">
        <f>C7+G7</f>
        <v>8.1482212347238256</v>
      </c>
      <c r="D8" s="11">
        <v>1.64</v>
      </c>
      <c r="E8" s="11">
        <f t="shared" si="0"/>
        <v>13.363082824947073</v>
      </c>
      <c r="F8" s="11">
        <v>181.68</v>
      </c>
      <c r="G8" s="7">
        <f t="shared" si="1"/>
        <v>7.3552855707546633E-2</v>
      </c>
    </row>
    <row r="9" spans="1:7" x14ac:dyDescent="0.25">
      <c r="A9" s="2">
        <v>45884</v>
      </c>
      <c r="B9" s="4" t="s">
        <v>7</v>
      </c>
      <c r="C9" s="13">
        <f>C8+G8</f>
        <v>8.2217740904313725</v>
      </c>
      <c r="D9" s="11">
        <v>1.64</v>
      </c>
      <c r="E9" s="11">
        <f t="shared" si="0"/>
        <v>13.483709508307451</v>
      </c>
      <c r="F9" s="11">
        <v>206.69</v>
      </c>
      <c r="G9" s="7">
        <f t="shared" si="1"/>
        <v>6.5236390286455323E-2</v>
      </c>
    </row>
    <row r="10" spans="1:7" x14ac:dyDescent="0.25">
      <c r="A10" s="2">
        <v>45680</v>
      </c>
      <c r="B10" s="4" t="s">
        <v>8</v>
      </c>
      <c r="C10" s="4">
        <v>250</v>
      </c>
      <c r="D10" s="11">
        <v>0.2</v>
      </c>
      <c r="E10" s="11">
        <f t="shared" si="0"/>
        <v>50</v>
      </c>
      <c r="F10" s="11">
        <v>5.91</v>
      </c>
      <c r="G10" s="7">
        <f t="shared" si="1"/>
        <v>8.4602368866328259</v>
      </c>
    </row>
    <row r="11" spans="1:7" x14ac:dyDescent="0.25">
      <c r="A11" s="2">
        <v>45770</v>
      </c>
      <c r="B11" s="4" t="s">
        <v>8</v>
      </c>
      <c r="C11" s="13">
        <f>C10+G10</f>
        <v>258.4602368866328</v>
      </c>
      <c r="D11" s="11">
        <v>0.2</v>
      </c>
      <c r="E11" s="11">
        <f t="shared" si="0"/>
        <v>51.69204737732656</v>
      </c>
      <c r="F11" s="11">
        <v>5.55</v>
      </c>
      <c r="G11" s="7">
        <f t="shared" si="1"/>
        <v>9.3138824103291107</v>
      </c>
    </row>
    <row r="12" spans="1:7" x14ac:dyDescent="0.25">
      <c r="A12" s="2">
        <v>45861</v>
      </c>
      <c r="B12" s="4" t="s">
        <v>8</v>
      </c>
      <c r="C12" s="13">
        <f>C11+G11</f>
        <v>267.77411929696189</v>
      </c>
      <c r="D12" s="11">
        <v>0.2</v>
      </c>
      <c r="E12" s="11">
        <f t="shared" si="0"/>
        <v>53.554823859392378</v>
      </c>
      <c r="F12" s="11">
        <v>6.98</v>
      </c>
      <c r="G12" s="7">
        <f t="shared" si="1"/>
        <v>7.6726108681077898</v>
      </c>
    </row>
    <row r="13" spans="1:7" x14ac:dyDescent="0.25">
      <c r="A13" s="2">
        <v>45960</v>
      </c>
      <c r="B13" s="4" t="s">
        <v>8</v>
      </c>
      <c r="C13" s="13">
        <f>C12+G12</f>
        <v>275.44673016506965</v>
      </c>
      <c r="D13" s="11">
        <v>0.23</v>
      </c>
      <c r="E13" s="11">
        <f t="shared" si="0"/>
        <v>63.352747937966022</v>
      </c>
      <c r="F13" s="11">
        <v>6.58</v>
      </c>
      <c r="G13" s="7">
        <f t="shared" si="1"/>
        <v>9.6280771942197596</v>
      </c>
    </row>
    <row r="14" spans="1:7" x14ac:dyDescent="0.25">
      <c r="A14" s="2">
        <v>45604</v>
      </c>
      <c r="B14" s="4" t="s">
        <v>9</v>
      </c>
      <c r="C14" s="4">
        <v>150</v>
      </c>
      <c r="D14" s="11">
        <v>0.12</v>
      </c>
      <c r="E14" s="11">
        <f t="shared" si="0"/>
        <v>18</v>
      </c>
      <c r="F14" s="11">
        <v>9.66</v>
      </c>
      <c r="G14" s="7">
        <f t="shared" si="1"/>
        <v>1.8633540372670807</v>
      </c>
    </row>
    <row r="15" spans="1:7" x14ac:dyDescent="0.25">
      <c r="A15" s="2">
        <v>45636</v>
      </c>
      <c r="B15" s="4" t="s">
        <v>9</v>
      </c>
      <c r="C15" s="13">
        <f>C14+G14</f>
        <v>151.86335403726707</v>
      </c>
      <c r="D15" s="11">
        <v>0.12</v>
      </c>
      <c r="E15" s="11">
        <f t="shared" si="0"/>
        <v>18.22360248447205</v>
      </c>
      <c r="F15" s="11">
        <v>9.61</v>
      </c>
      <c r="G15" s="7">
        <f t="shared" si="1"/>
        <v>1.8963165956786734</v>
      </c>
    </row>
    <row r="16" spans="1:7" x14ac:dyDescent="0.25">
      <c r="A16" s="2">
        <v>45667</v>
      </c>
      <c r="B16" s="4" t="s">
        <v>9</v>
      </c>
      <c r="C16" s="13">
        <f>C15+G15</f>
        <v>153.75967063294576</v>
      </c>
      <c r="D16" s="11">
        <v>0.12</v>
      </c>
      <c r="E16" s="11">
        <f t="shared" si="0"/>
        <v>18.45116047595349</v>
      </c>
      <c r="F16" s="11">
        <v>9.14</v>
      </c>
      <c r="G16" s="7">
        <f t="shared" si="1"/>
        <v>2.0187265290977559</v>
      </c>
    </row>
    <row r="17" spans="1:7" x14ac:dyDescent="0.25">
      <c r="A17" s="2">
        <v>45698</v>
      </c>
      <c r="B17" s="4" t="s">
        <v>9</v>
      </c>
      <c r="C17" s="13">
        <f>C16+G16</f>
        <v>155.77839716204352</v>
      </c>
      <c r="D17" s="11">
        <v>0.12</v>
      </c>
      <c r="E17" s="11">
        <f t="shared" si="0"/>
        <v>18.693407659445221</v>
      </c>
      <c r="F17" s="11">
        <v>10.14</v>
      </c>
      <c r="G17" s="7">
        <f t="shared" si="1"/>
        <v>1.8435313273614615</v>
      </c>
    </row>
    <row r="18" spans="1:7" x14ac:dyDescent="0.25">
      <c r="A18" s="2">
        <v>45725</v>
      </c>
      <c r="B18" s="4" t="s">
        <v>9</v>
      </c>
      <c r="C18" s="13">
        <f>C17+G17</f>
        <v>157.62192848940498</v>
      </c>
      <c r="D18" s="11">
        <v>0.12</v>
      </c>
      <c r="E18" s="11">
        <f t="shared" si="0"/>
        <v>18.914631418728597</v>
      </c>
      <c r="F18" s="11">
        <v>10.38</v>
      </c>
      <c r="G18" s="7">
        <f t="shared" si="1"/>
        <v>1.8222188264671093</v>
      </c>
    </row>
    <row r="19" spans="1:7" x14ac:dyDescent="0.25">
      <c r="A19" s="2">
        <v>45757</v>
      </c>
      <c r="B19" s="4" t="s">
        <v>9</v>
      </c>
      <c r="C19" s="13">
        <f>C18+G18</f>
        <v>159.4441473158721</v>
      </c>
      <c r="D19" s="11">
        <v>0.12</v>
      </c>
      <c r="E19" s="11">
        <f t="shared" si="0"/>
        <v>19.13329767790465</v>
      </c>
      <c r="F19" s="11">
        <v>8.1199999999999992</v>
      </c>
      <c r="G19" s="7">
        <f t="shared" si="1"/>
        <v>2.3563174480178142</v>
      </c>
    </row>
    <row r="20" spans="1:7" x14ac:dyDescent="0.25">
      <c r="A20" s="2">
        <v>45787</v>
      </c>
      <c r="B20" s="4" t="s">
        <v>9</v>
      </c>
      <c r="C20" s="13">
        <f>C19+G19</f>
        <v>161.80046476388992</v>
      </c>
      <c r="D20" s="11">
        <v>0.12</v>
      </c>
      <c r="E20" s="11">
        <f t="shared" si="0"/>
        <v>19.416055771666791</v>
      </c>
      <c r="F20" s="11">
        <v>8.7899999999999991</v>
      </c>
      <c r="G20" s="7">
        <f t="shared" si="1"/>
        <v>2.2088800650360403</v>
      </c>
    </row>
    <row r="21" spans="1:7" x14ac:dyDescent="0.25">
      <c r="A21" s="2">
        <v>45818</v>
      </c>
      <c r="B21" s="4" t="s">
        <v>9</v>
      </c>
      <c r="C21" s="13">
        <f>C20+G20</f>
        <v>164.00934482892595</v>
      </c>
      <c r="D21" s="11">
        <v>0.12</v>
      </c>
      <c r="E21" s="11">
        <f t="shared" si="0"/>
        <v>19.681121379471112</v>
      </c>
      <c r="F21" s="11">
        <v>9.33</v>
      </c>
      <c r="G21" s="7">
        <f t="shared" si="1"/>
        <v>2.1094449495681791</v>
      </c>
    </row>
    <row r="22" spans="1:7" x14ac:dyDescent="0.25">
      <c r="A22" s="2">
        <v>45848</v>
      </c>
      <c r="B22" s="4" t="s">
        <v>9</v>
      </c>
      <c r="C22" s="13">
        <f>C21+G21</f>
        <v>166.11878977849412</v>
      </c>
      <c r="D22" s="11">
        <v>0.12</v>
      </c>
      <c r="E22" s="11">
        <f t="shared" si="0"/>
        <v>19.934254773419294</v>
      </c>
      <c r="F22" s="11">
        <v>9.4499999999999993</v>
      </c>
      <c r="G22" s="7">
        <f t="shared" si="1"/>
        <v>2.1094449495681795</v>
      </c>
    </row>
    <row r="23" spans="1:7" x14ac:dyDescent="0.25">
      <c r="A23" s="2">
        <v>45877</v>
      </c>
      <c r="B23" s="4" t="s">
        <v>9</v>
      </c>
      <c r="C23" s="13">
        <f>C22+G22</f>
        <v>168.22823472806229</v>
      </c>
      <c r="D23" s="11">
        <v>0.12</v>
      </c>
      <c r="E23" s="11">
        <f t="shared" si="0"/>
        <v>20.187388167367473</v>
      </c>
      <c r="F23" s="11">
        <v>9.4499999999999993</v>
      </c>
      <c r="G23" s="7">
        <f t="shared" si="1"/>
        <v>2.1362315521023785</v>
      </c>
    </row>
    <row r="24" spans="1:7" x14ac:dyDescent="0.25">
      <c r="A24" s="2">
        <v>45910</v>
      </c>
      <c r="B24" s="4" t="s">
        <v>9</v>
      </c>
      <c r="C24" s="13">
        <f>C23+G23</f>
        <v>170.36446628016466</v>
      </c>
      <c r="D24" s="11">
        <v>0.12</v>
      </c>
      <c r="E24" s="11">
        <f t="shared" si="0"/>
        <v>20.443735953619758</v>
      </c>
      <c r="F24" s="11">
        <v>10.25</v>
      </c>
      <c r="G24" s="7">
        <f t="shared" si="1"/>
        <v>1.9945108247433909</v>
      </c>
    </row>
    <row r="25" spans="1:7" x14ac:dyDescent="0.25">
      <c r="A25" s="2">
        <v>45940</v>
      </c>
      <c r="B25" s="4" t="s">
        <v>9</v>
      </c>
      <c r="C25" s="13">
        <f>C24+G24</f>
        <v>172.35897710490806</v>
      </c>
      <c r="D25" s="11">
        <v>0.12</v>
      </c>
      <c r="E25" s="11">
        <f t="shared" si="0"/>
        <v>20.683077252588966</v>
      </c>
      <c r="F25" s="11">
        <v>9.93</v>
      </c>
      <c r="G25" s="7">
        <f t="shared" si="1"/>
        <v>2.0828879408448104</v>
      </c>
    </row>
    <row r="26" spans="1:7" x14ac:dyDescent="0.25">
      <c r="A26" s="2">
        <v>45597</v>
      </c>
      <c r="B26" s="4" t="s">
        <v>10</v>
      </c>
      <c r="C26" s="4">
        <v>75</v>
      </c>
      <c r="D26" s="11">
        <v>0.27750000000000002</v>
      </c>
      <c r="E26" s="11">
        <f t="shared" si="0"/>
        <v>20.812500000000004</v>
      </c>
      <c r="F26" s="11">
        <v>22.12</v>
      </c>
      <c r="G26" s="7">
        <f t="shared" si="1"/>
        <v>0.94089059674502729</v>
      </c>
    </row>
    <row r="27" spans="1:7" x14ac:dyDescent="0.25">
      <c r="A27" s="2">
        <v>45691</v>
      </c>
      <c r="B27" s="4" t="s">
        <v>10</v>
      </c>
      <c r="C27" s="13">
        <f>C26+G26</f>
        <v>75.940890596745021</v>
      </c>
      <c r="D27" s="11">
        <v>0.27750000000000002</v>
      </c>
      <c r="E27" s="11">
        <f t="shared" si="0"/>
        <v>21.073597140596746</v>
      </c>
      <c r="F27" s="11">
        <v>24.25</v>
      </c>
      <c r="G27" s="7">
        <f t="shared" si="1"/>
        <v>0.86901431507615445</v>
      </c>
    </row>
    <row r="28" spans="1:7" x14ac:dyDescent="0.25">
      <c r="A28" s="2">
        <v>45779</v>
      </c>
      <c r="B28" s="4" t="s">
        <v>10</v>
      </c>
      <c r="C28" s="13">
        <f>C27+G27</f>
        <v>76.809904911821178</v>
      </c>
      <c r="D28" s="11">
        <v>0.27750000000000002</v>
      </c>
      <c r="E28" s="11">
        <f t="shared" si="0"/>
        <v>21.314748613030378</v>
      </c>
      <c r="F28" s="11">
        <v>27.61</v>
      </c>
      <c r="G28" s="7">
        <f t="shared" si="1"/>
        <v>0.77199379257625422</v>
      </c>
    </row>
    <row r="29" spans="1:7" x14ac:dyDescent="0.25">
      <c r="A29" s="2">
        <v>45870</v>
      </c>
      <c r="B29" s="4" t="s">
        <v>10</v>
      </c>
      <c r="C29" s="13">
        <f>C28+G28</f>
        <v>77.581898704397432</v>
      </c>
      <c r="D29" s="11">
        <v>0.27750000000000002</v>
      </c>
      <c r="E29" s="11">
        <f t="shared" si="0"/>
        <v>21.52897689047029</v>
      </c>
      <c r="F29" s="11">
        <v>27.75</v>
      </c>
      <c r="G29" s="7">
        <f t="shared" si="1"/>
        <v>0.77581898704397445</v>
      </c>
    </row>
    <row r="30" spans="1:7" x14ac:dyDescent="0.25">
      <c r="A30" s="2">
        <v>45616</v>
      </c>
      <c r="B30" s="4" t="s">
        <v>11</v>
      </c>
      <c r="C30" s="4">
        <v>4</v>
      </c>
      <c r="D30" s="11">
        <v>1.41</v>
      </c>
      <c r="E30" s="11">
        <f t="shared" si="0"/>
        <v>5.64</v>
      </c>
      <c r="F30" s="11">
        <v>381.5</v>
      </c>
      <c r="G30" s="7">
        <f t="shared" si="1"/>
        <v>1.4783748361730012E-2</v>
      </c>
    </row>
    <row r="31" spans="1:7" x14ac:dyDescent="0.25">
      <c r="A31" s="2">
        <v>45708</v>
      </c>
      <c r="B31" s="4" t="s">
        <v>11</v>
      </c>
      <c r="C31" s="13">
        <f>C30+G30</f>
        <v>4.0147837483617304</v>
      </c>
      <c r="D31" s="11">
        <v>1.41</v>
      </c>
      <c r="E31" s="11">
        <f t="shared" si="0"/>
        <v>5.6608450851900391</v>
      </c>
      <c r="F31" s="11">
        <v>349.15</v>
      </c>
      <c r="G31" s="7">
        <f t="shared" si="1"/>
        <v>1.6213218058685492E-2</v>
      </c>
    </row>
    <row r="32" spans="1:7" x14ac:dyDescent="0.25">
      <c r="A32" s="2">
        <v>45797</v>
      </c>
      <c r="B32" s="4" t="s">
        <v>11</v>
      </c>
      <c r="C32" s="13">
        <f>C31+G31</f>
        <v>4.0309969664204157</v>
      </c>
      <c r="D32" s="11">
        <v>1.41</v>
      </c>
      <c r="E32" s="11">
        <f t="shared" si="0"/>
        <v>5.6837057226527854</v>
      </c>
      <c r="F32" s="11">
        <v>349.49</v>
      </c>
      <c r="G32" s="7">
        <f t="shared" si="1"/>
        <v>1.6262856512783728E-2</v>
      </c>
    </row>
    <row r="33" spans="1:7" x14ac:dyDescent="0.25">
      <c r="A33" s="2">
        <v>45889</v>
      </c>
      <c r="B33" s="4" t="s">
        <v>11</v>
      </c>
      <c r="C33" s="13">
        <f>C32+G32</f>
        <v>4.0472598229331993</v>
      </c>
      <c r="D33" s="11">
        <v>1.41</v>
      </c>
      <c r="E33" s="11">
        <f t="shared" si="0"/>
        <v>5.7066363503358106</v>
      </c>
      <c r="F33" s="11">
        <v>420.59</v>
      </c>
      <c r="G33" s="7">
        <f t="shared" si="1"/>
        <v>1.3568169358129796E-2</v>
      </c>
    </row>
    <row r="34" spans="1:7" x14ac:dyDescent="0.25">
      <c r="A34" s="2">
        <v>45639</v>
      </c>
      <c r="B34" s="4" t="s">
        <v>12</v>
      </c>
      <c r="C34" s="4">
        <v>8</v>
      </c>
      <c r="D34" s="11">
        <v>0.39</v>
      </c>
      <c r="E34" s="11">
        <f t="shared" si="0"/>
        <v>3.12</v>
      </c>
      <c r="F34" s="11">
        <v>211.22</v>
      </c>
      <c r="G34" s="7">
        <f t="shared" si="1"/>
        <v>1.4771328472682511E-2</v>
      </c>
    </row>
    <row r="35" spans="1:7" x14ac:dyDescent="0.25">
      <c r="A35" s="2">
        <v>45730</v>
      </c>
      <c r="B35" s="4" t="s">
        <v>12</v>
      </c>
      <c r="C35" s="13">
        <f>C34+G34</f>
        <v>8.0147713284726834</v>
      </c>
      <c r="D35" s="11">
        <v>0.39</v>
      </c>
      <c r="E35" s="11">
        <f t="shared" si="0"/>
        <v>3.1257608181043466</v>
      </c>
      <c r="F35" s="11">
        <v>192.84</v>
      </c>
      <c r="G35" s="7">
        <f t="shared" si="1"/>
        <v>1.6209089494422041E-2</v>
      </c>
    </row>
    <row r="36" spans="1:7" x14ac:dyDescent="0.25">
      <c r="A36" s="2">
        <v>45821</v>
      </c>
      <c r="B36" s="4" t="s">
        <v>12</v>
      </c>
      <c r="C36" s="13">
        <f>C35+G35</f>
        <v>8.0309804179671058</v>
      </c>
      <c r="D36" s="11">
        <v>0.39</v>
      </c>
      <c r="E36" s="11">
        <f t="shared" si="0"/>
        <v>3.1320823630071715</v>
      </c>
      <c r="F36" s="11">
        <v>221.9</v>
      </c>
      <c r="G36" s="7">
        <f t="shared" si="1"/>
        <v>1.4114837147395995E-2</v>
      </c>
    </row>
    <row r="37" spans="1:7" x14ac:dyDescent="0.25">
      <c r="A37" s="2">
        <v>45915</v>
      </c>
      <c r="B37" s="4" t="s">
        <v>12</v>
      </c>
      <c r="C37" s="13">
        <f>C36+G36</f>
        <v>8.0450952551145019</v>
      </c>
      <c r="D37" s="11">
        <v>0.45</v>
      </c>
      <c r="E37" s="11">
        <f t="shared" si="0"/>
        <v>3.620292864801526</v>
      </c>
      <c r="F37" s="11">
        <v>199.71</v>
      </c>
      <c r="G37" s="7">
        <f t="shared" si="1"/>
        <v>1.8127749560870893E-2</v>
      </c>
    </row>
    <row r="38" spans="1:7" x14ac:dyDescent="0.25">
      <c r="A38" s="2">
        <v>45631</v>
      </c>
      <c r="B38" s="4" t="s">
        <v>13</v>
      </c>
      <c r="C38" s="4">
        <v>6</v>
      </c>
      <c r="D38" s="11">
        <v>1.82</v>
      </c>
      <c r="E38" s="11">
        <f t="shared" si="0"/>
        <v>10.92</v>
      </c>
      <c r="F38" s="11">
        <v>378.57</v>
      </c>
      <c r="G38" s="7">
        <f t="shared" si="1"/>
        <v>2.884539186940328E-2</v>
      </c>
    </row>
    <row r="39" spans="1:7" x14ac:dyDescent="0.25">
      <c r="A39" s="2">
        <v>45722</v>
      </c>
      <c r="B39" s="4" t="s">
        <v>13</v>
      </c>
      <c r="C39" s="13">
        <f>C38+G38</f>
        <v>6.0288453918694032</v>
      </c>
      <c r="D39" s="11">
        <v>1.82</v>
      </c>
      <c r="E39" s="11">
        <f t="shared" si="0"/>
        <v>10.972498613202314</v>
      </c>
      <c r="F39" s="11">
        <v>344.86</v>
      </c>
      <c r="G39" s="7">
        <f t="shared" si="1"/>
        <v>3.1817255156302016E-2</v>
      </c>
    </row>
    <row r="40" spans="1:7" x14ac:dyDescent="0.25">
      <c r="A40" s="2">
        <v>45813</v>
      </c>
      <c r="B40" s="4" t="s">
        <v>13</v>
      </c>
      <c r="C40" s="13">
        <f>C39+G39</f>
        <v>6.0606626470257048</v>
      </c>
      <c r="D40" s="11">
        <v>1.82</v>
      </c>
      <c r="E40" s="11">
        <f t="shared" si="0"/>
        <v>11.030406017586783</v>
      </c>
      <c r="F40" s="11">
        <v>323.12</v>
      </c>
      <c r="G40" s="7">
        <f t="shared" si="1"/>
        <v>3.4137181287406483E-2</v>
      </c>
    </row>
    <row r="41" spans="1:7" x14ac:dyDescent="0.25">
      <c r="A41" s="2">
        <v>45904</v>
      </c>
      <c r="B41" s="4" t="s">
        <v>13</v>
      </c>
      <c r="C41" s="13">
        <f>C40+G40</f>
        <v>6.0947998283131115</v>
      </c>
      <c r="D41" s="11">
        <v>2</v>
      </c>
      <c r="E41" s="11">
        <f t="shared" si="0"/>
        <v>12.189599656626223</v>
      </c>
      <c r="F41" s="11">
        <v>400.93</v>
      </c>
      <c r="G41" s="7">
        <f t="shared" si="1"/>
        <v>3.0403311442461833E-2</v>
      </c>
    </row>
    <row r="42" spans="1:7" x14ac:dyDescent="0.25">
      <c r="A42" s="2">
        <v>45617</v>
      </c>
      <c r="B42" s="4" t="s">
        <v>14</v>
      </c>
      <c r="C42" s="4">
        <v>125</v>
      </c>
      <c r="D42" s="11">
        <v>0.24</v>
      </c>
      <c r="E42" s="11">
        <f t="shared" si="0"/>
        <v>30</v>
      </c>
      <c r="F42" s="11">
        <v>10.23</v>
      </c>
      <c r="G42" s="7">
        <f t="shared" si="1"/>
        <v>2.9325513196480939</v>
      </c>
    </row>
    <row r="43" spans="1:7" x14ac:dyDescent="0.25">
      <c r="A43" s="2">
        <v>45708</v>
      </c>
      <c r="B43" s="4" t="s">
        <v>14</v>
      </c>
      <c r="C43" s="13">
        <f>C42+G42</f>
        <v>127.9325513196481</v>
      </c>
      <c r="D43" s="11">
        <v>0.24</v>
      </c>
      <c r="E43" s="11">
        <f t="shared" si="0"/>
        <v>30.703812316715542</v>
      </c>
      <c r="F43" s="11">
        <v>10.96</v>
      </c>
      <c r="G43" s="7">
        <f t="shared" si="1"/>
        <v>2.8014427296273303</v>
      </c>
    </row>
    <row r="44" spans="1:7" x14ac:dyDescent="0.25">
      <c r="A44" s="2">
        <v>45805</v>
      </c>
      <c r="B44" s="4" t="s">
        <v>14</v>
      </c>
      <c r="C44" s="13">
        <f>C43+G43</f>
        <v>130.73399404927542</v>
      </c>
      <c r="D44" s="11">
        <v>0.15</v>
      </c>
      <c r="E44" s="11">
        <f t="shared" si="0"/>
        <v>19.610099107391314</v>
      </c>
      <c r="F44" s="11">
        <v>11.32</v>
      </c>
      <c r="G44" s="7">
        <f t="shared" si="1"/>
        <v>1.7323409105469358</v>
      </c>
    </row>
    <row r="45" spans="1:7" x14ac:dyDescent="0.25">
      <c r="A45" s="2">
        <v>45894</v>
      </c>
      <c r="B45" s="4" t="s">
        <v>14</v>
      </c>
      <c r="C45" s="13">
        <f>C44+G44</f>
        <v>132.46633495982235</v>
      </c>
      <c r="D45" s="11">
        <v>0.24</v>
      </c>
      <c r="E45" s="11">
        <f t="shared" si="0"/>
        <v>31.791920390357362</v>
      </c>
      <c r="F45" s="11">
        <v>11.53</v>
      </c>
      <c r="G45" s="7">
        <f t="shared" si="1"/>
        <v>2.757321803153284</v>
      </c>
    </row>
    <row r="46" spans="1:7" x14ac:dyDescent="0.25">
      <c r="A46" s="2">
        <v>45672</v>
      </c>
      <c r="B46" s="4" t="s">
        <v>15</v>
      </c>
      <c r="C46" s="4">
        <v>6</v>
      </c>
      <c r="D46" s="11">
        <v>0.65</v>
      </c>
      <c r="E46" s="11">
        <f t="shared" si="0"/>
        <v>3.9000000000000004</v>
      </c>
      <c r="F46" s="11">
        <v>236.55</v>
      </c>
      <c r="G46" s="7">
        <f t="shared" si="1"/>
        <v>1.6487000634115411E-2</v>
      </c>
    </row>
    <row r="47" spans="1:7" x14ac:dyDescent="0.25">
      <c r="A47" s="2">
        <v>45762</v>
      </c>
      <c r="B47" s="4" t="s">
        <v>15</v>
      </c>
      <c r="C47" s="13">
        <f>C46+G46</f>
        <v>6.0164870006341156</v>
      </c>
      <c r="D47" s="11">
        <v>0.65</v>
      </c>
      <c r="E47" s="11">
        <f t="shared" si="0"/>
        <v>3.9107165504121753</v>
      </c>
      <c r="F47" s="11">
        <v>238.18</v>
      </c>
      <c r="G47" s="7">
        <f t="shared" si="1"/>
        <v>1.6419164289244163E-2</v>
      </c>
    </row>
    <row r="48" spans="1:7" x14ac:dyDescent="0.25">
      <c r="A48" s="2">
        <v>45853</v>
      </c>
      <c r="B48" s="4" t="s">
        <v>15</v>
      </c>
      <c r="C48" s="13">
        <f>C47+G47</f>
        <v>6.03290616492336</v>
      </c>
      <c r="D48" s="11">
        <v>0.65</v>
      </c>
      <c r="E48" s="11">
        <f t="shared" si="0"/>
        <v>3.921389007200184</v>
      </c>
      <c r="F48" s="11">
        <v>264.83</v>
      </c>
      <c r="G48" s="7">
        <f t="shared" si="1"/>
        <v>1.4807193320999073E-2</v>
      </c>
    </row>
    <row r="49" spans="1:7" x14ac:dyDescent="0.25">
      <c r="A49" s="2">
        <v>45945</v>
      </c>
      <c r="B49" s="4" t="s">
        <v>15</v>
      </c>
      <c r="C49" s="13">
        <f>C48+G48</f>
        <v>6.0477133582443594</v>
      </c>
      <c r="D49" s="11">
        <v>0.65</v>
      </c>
      <c r="E49" s="11">
        <f t="shared" si="0"/>
        <v>3.9310136828588336</v>
      </c>
      <c r="F49" s="11">
        <v>273.7</v>
      </c>
      <c r="G49" s="7">
        <f t="shared" si="1"/>
        <v>1.4362490620602242E-2</v>
      </c>
    </row>
    <row r="50" spans="1:7" x14ac:dyDescent="0.25">
      <c r="A50" s="2">
        <v>45672</v>
      </c>
      <c r="B50" s="4" t="s">
        <v>16</v>
      </c>
      <c r="C50" s="4">
        <v>12</v>
      </c>
      <c r="D50" s="11">
        <v>1.1000000000000001</v>
      </c>
      <c r="E50" s="11">
        <f t="shared" si="0"/>
        <v>13.200000000000001</v>
      </c>
      <c r="F50" s="11">
        <v>104.02</v>
      </c>
      <c r="G50" s="7">
        <f t="shared" si="1"/>
        <v>0.12689867333205154</v>
      </c>
    </row>
    <row r="51" spans="1:7" x14ac:dyDescent="0.25">
      <c r="A51" s="2">
        <v>45762</v>
      </c>
      <c r="B51" s="4" t="s">
        <v>16</v>
      </c>
      <c r="C51" s="13">
        <f>C50+G50</f>
        <v>12.126898673332052</v>
      </c>
      <c r="D51" s="11">
        <v>1.1000000000000001</v>
      </c>
      <c r="E51" s="11">
        <f t="shared" si="0"/>
        <v>13.339588540665259</v>
      </c>
      <c r="F51" s="11">
        <v>92.3</v>
      </c>
      <c r="G51" s="7">
        <f t="shared" si="1"/>
        <v>0.14452425287828016</v>
      </c>
    </row>
    <row r="52" spans="1:7" x14ac:dyDescent="0.25">
      <c r="A52" s="2">
        <v>45853</v>
      </c>
      <c r="B52" s="4" t="s">
        <v>16</v>
      </c>
      <c r="C52" s="13">
        <f>C51+G51</f>
        <v>12.271422926210333</v>
      </c>
      <c r="D52" s="11">
        <v>1.1000000000000001</v>
      </c>
      <c r="E52" s="11">
        <f t="shared" si="0"/>
        <v>13.498565218831367</v>
      </c>
      <c r="F52" s="11">
        <v>92.99</v>
      </c>
      <c r="G52" s="7">
        <f t="shared" si="1"/>
        <v>0.14516147132843712</v>
      </c>
    </row>
    <row r="53" spans="1:7" x14ac:dyDescent="0.25">
      <c r="A53" s="2">
        <v>45945</v>
      </c>
      <c r="B53" s="4" t="s">
        <v>16</v>
      </c>
      <c r="C53" s="13">
        <f>C52+G52</f>
        <v>12.41658439753877</v>
      </c>
      <c r="D53" s="11">
        <v>1.1299999999999999</v>
      </c>
      <c r="E53" s="11">
        <f t="shared" si="0"/>
        <v>14.030740369218808</v>
      </c>
      <c r="F53" s="11">
        <v>98.22</v>
      </c>
      <c r="G53" s="7">
        <f t="shared" si="1"/>
        <v>0.14285013611503572</v>
      </c>
    </row>
    <row r="54" spans="1:7" x14ac:dyDescent="0.25">
      <c r="A54" s="2">
        <v>45636</v>
      </c>
      <c r="B54" s="4" t="s">
        <v>17</v>
      </c>
      <c r="C54" s="4">
        <v>8</v>
      </c>
      <c r="D54" s="11">
        <v>1.68</v>
      </c>
      <c r="E54" s="11">
        <f t="shared" si="0"/>
        <v>13.44</v>
      </c>
      <c r="F54" s="11">
        <v>231.72</v>
      </c>
      <c r="G54" s="7">
        <f t="shared" si="1"/>
        <v>5.8001035732780939E-2</v>
      </c>
    </row>
    <row r="55" spans="1:7" x14ac:dyDescent="0.25">
      <c r="A55" s="2">
        <v>45726</v>
      </c>
      <c r="B55" s="4" t="s">
        <v>17</v>
      </c>
      <c r="C55" s="13">
        <f>C54+G54</f>
        <v>8.0580010357327811</v>
      </c>
      <c r="D55" s="11">
        <v>1.68</v>
      </c>
      <c r="E55" s="11">
        <f t="shared" si="0"/>
        <v>13.537441740031072</v>
      </c>
      <c r="F55" s="11">
        <v>256.89999999999998</v>
      </c>
      <c r="G55" s="7">
        <f t="shared" si="1"/>
        <v>5.2695374620595849E-2</v>
      </c>
    </row>
    <row r="56" spans="1:7" x14ac:dyDescent="0.25">
      <c r="A56" s="2">
        <v>45818</v>
      </c>
      <c r="B56" s="4" t="s">
        <v>17</v>
      </c>
      <c r="C56" s="13">
        <f>C55+G55</f>
        <v>8.110696410353377</v>
      </c>
      <c r="D56" s="11">
        <v>1.68</v>
      </c>
      <c r="E56" s="11">
        <f t="shared" si="0"/>
        <v>13.625969969393672</v>
      </c>
      <c r="F56" s="11">
        <v>276.24</v>
      </c>
      <c r="G56" s="7">
        <f t="shared" si="1"/>
        <v>4.9326563746719058E-2</v>
      </c>
    </row>
    <row r="57" spans="1:7" x14ac:dyDescent="0.25">
      <c r="A57" s="2">
        <v>45910</v>
      </c>
      <c r="B57" s="4" t="s">
        <v>17</v>
      </c>
      <c r="C57" s="13">
        <f>C56+G56</f>
        <v>8.1600229741000962</v>
      </c>
      <c r="D57" s="11">
        <v>1.68</v>
      </c>
      <c r="E57" s="11">
        <f t="shared" si="0"/>
        <v>13.708838596488162</v>
      </c>
      <c r="F57" s="11">
        <v>256.88</v>
      </c>
      <c r="G57" s="7">
        <f t="shared" si="1"/>
        <v>5.336670272690814E-2</v>
      </c>
    </row>
    <row r="58" spans="1:7" x14ac:dyDescent="0.25">
      <c r="A58" s="2">
        <v>45688</v>
      </c>
      <c r="B58" s="4" t="s">
        <v>18</v>
      </c>
      <c r="C58" s="4">
        <v>7</v>
      </c>
      <c r="D58" s="11">
        <v>1.25</v>
      </c>
      <c r="E58" s="11">
        <f t="shared" si="0"/>
        <v>8.75</v>
      </c>
      <c r="F58" s="11">
        <v>267.3</v>
      </c>
      <c r="G58" s="7">
        <f t="shared" si="1"/>
        <v>3.2734754956977176E-2</v>
      </c>
    </row>
    <row r="59" spans="1:7" x14ac:dyDescent="0.25">
      <c r="A59" s="2">
        <v>45777</v>
      </c>
      <c r="B59" s="4" t="s">
        <v>18</v>
      </c>
      <c r="C59" s="13">
        <f>C58+G58</f>
        <v>7.0327347549569774</v>
      </c>
      <c r="D59" s="11">
        <v>1.4</v>
      </c>
      <c r="E59" s="11">
        <f t="shared" si="0"/>
        <v>9.8458286569397675</v>
      </c>
      <c r="F59" s="11">
        <v>244.62</v>
      </c>
      <c r="G59" s="7">
        <f t="shared" si="1"/>
        <v>4.0249483512957922E-2</v>
      </c>
    </row>
    <row r="60" spans="1:7" x14ac:dyDescent="0.25">
      <c r="A60" s="2">
        <v>45869</v>
      </c>
      <c r="B60" s="4" t="s">
        <v>18</v>
      </c>
      <c r="C60" s="13">
        <f>C59+G59</f>
        <v>7.0729842384699353</v>
      </c>
      <c r="D60" s="11">
        <v>1.5</v>
      </c>
      <c r="E60" s="11">
        <f t="shared" si="0"/>
        <v>10.609476357704903</v>
      </c>
      <c r="F60" s="11">
        <v>296.24</v>
      </c>
      <c r="G60" s="7">
        <f t="shared" si="1"/>
        <v>3.5813787326846147E-2</v>
      </c>
    </row>
    <row r="61" spans="1:7" x14ac:dyDescent="0.25">
      <c r="A61" s="2">
        <v>45961</v>
      </c>
      <c r="B61" s="4" t="s">
        <v>18</v>
      </c>
      <c r="C61" s="4">
        <v>7.07</v>
      </c>
      <c r="D61" s="11">
        <v>1.5</v>
      </c>
      <c r="E61" s="11">
        <f t="shared" si="0"/>
        <v>10.605</v>
      </c>
      <c r="F61" s="11">
        <v>311.12</v>
      </c>
      <c r="G61" s="7">
        <f t="shared" si="1"/>
        <v>3.4086526099254305E-2</v>
      </c>
    </row>
    <row r="62" spans="1:7" x14ac:dyDescent="0.25">
      <c r="A62" s="2">
        <v>45653</v>
      </c>
      <c r="B62" s="4" t="s">
        <v>19</v>
      </c>
      <c r="C62" s="4">
        <v>12</v>
      </c>
      <c r="D62" s="11">
        <v>0.1</v>
      </c>
      <c r="E62" s="11">
        <f t="shared" si="0"/>
        <v>1.2000000000000002</v>
      </c>
      <c r="F62" s="11">
        <v>137.01</v>
      </c>
      <c r="G62" s="7">
        <f t="shared" si="1"/>
        <v>8.7584847821326924E-3</v>
      </c>
    </row>
    <row r="63" spans="1:7" x14ac:dyDescent="0.25">
      <c r="A63" s="2">
        <v>45744</v>
      </c>
      <c r="B63" s="4" t="s">
        <v>19</v>
      </c>
      <c r="C63" s="13">
        <f>C62+G62</f>
        <v>12.008758484782133</v>
      </c>
      <c r="D63" s="11">
        <v>0.1</v>
      </c>
      <c r="E63" s="11">
        <f t="shared" si="0"/>
        <v>1.2008758484782134</v>
      </c>
      <c r="F63" s="11">
        <v>109.67</v>
      </c>
      <c r="G63" s="7">
        <f t="shared" si="1"/>
        <v>1.0949902876613599E-2</v>
      </c>
    </row>
    <row r="64" spans="1:7" x14ac:dyDescent="0.25">
      <c r="A64" s="2">
        <v>45835</v>
      </c>
      <c r="B64" s="4" t="s">
        <v>19</v>
      </c>
      <c r="C64" s="13">
        <f>C63+G63</f>
        <v>12.019708387658747</v>
      </c>
      <c r="D64" s="11">
        <v>0.1</v>
      </c>
      <c r="E64" s="11">
        <f t="shared" si="0"/>
        <v>1.2019708387658747</v>
      </c>
      <c r="F64" s="11">
        <v>157.75</v>
      </c>
      <c r="G64" s="7">
        <f t="shared" si="1"/>
        <v>7.6194664897995231E-3</v>
      </c>
    </row>
    <row r="65" spans="1:7" x14ac:dyDescent="0.25">
      <c r="A65" s="2">
        <v>45932</v>
      </c>
      <c r="B65" s="4" t="s">
        <v>19</v>
      </c>
      <c r="C65" s="13">
        <f>C64+G64</f>
        <v>12.027327854148547</v>
      </c>
      <c r="D65" s="11">
        <v>0.1</v>
      </c>
      <c r="E65" s="11">
        <f t="shared" si="0"/>
        <v>1.2027327854148548</v>
      </c>
      <c r="F65" s="11">
        <v>188.89</v>
      </c>
      <c r="G65" s="7">
        <f t="shared" si="1"/>
        <v>6.3673714088350623E-3</v>
      </c>
    </row>
    <row r="66" spans="1:7" x14ac:dyDescent="0.25">
      <c r="A66" s="2">
        <v>45611</v>
      </c>
      <c r="B66" s="4" t="s">
        <v>20</v>
      </c>
      <c r="C66" s="4">
        <v>35</v>
      </c>
      <c r="D66" s="11">
        <v>1.04</v>
      </c>
      <c r="E66" s="11">
        <f t="shared" si="0"/>
        <v>36.4</v>
      </c>
      <c r="F66" s="11">
        <v>55.49</v>
      </c>
      <c r="G66" s="7">
        <f t="shared" si="1"/>
        <v>0.65597404937826631</v>
      </c>
    </row>
    <row r="67" spans="1:7" x14ac:dyDescent="0.25">
      <c r="A67" s="2">
        <v>45702</v>
      </c>
      <c r="B67" s="4" t="s">
        <v>20</v>
      </c>
      <c r="C67" s="13">
        <f>C66+G66</f>
        <v>35.655974049378266</v>
      </c>
      <c r="D67" s="11">
        <v>1.04</v>
      </c>
      <c r="E67" s="11">
        <f t="shared" ref="E67:E73" si="2">D67*C67</f>
        <v>37.082213011353396</v>
      </c>
      <c r="F67" s="11">
        <v>56.96</v>
      </c>
      <c r="G67" s="7">
        <f t="shared" ref="G67:G73" si="3">E67/F67</f>
        <v>0.65102199809258066</v>
      </c>
    </row>
    <row r="68" spans="1:7" x14ac:dyDescent="0.25">
      <c r="A68" s="2">
        <v>45793</v>
      </c>
      <c r="B68" s="4" t="s">
        <v>20</v>
      </c>
      <c r="C68" s="13">
        <f>C67+G67</f>
        <v>36.306996047470847</v>
      </c>
      <c r="D68" s="11">
        <v>1.04</v>
      </c>
      <c r="E68" s="11">
        <f t="shared" si="2"/>
        <v>37.759275889369682</v>
      </c>
      <c r="F68" s="11">
        <v>51.8</v>
      </c>
      <c r="G68" s="7">
        <f t="shared" si="3"/>
        <v>0.72894354998783173</v>
      </c>
    </row>
    <row r="69" spans="1:7" x14ac:dyDescent="0.25">
      <c r="A69" s="2">
        <v>45882</v>
      </c>
      <c r="B69" s="4" t="s">
        <v>20</v>
      </c>
      <c r="C69" s="13">
        <f>C68+G68</f>
        <v>37.035939597458679</v>
      </c>
      <c r="D69" s="11">
        <v>1.04</v>
      </c>
      <c r="E69" s="11">
        <f t="shared" si="2"/>
        <v>38.517377181357027</v>
      </c>
      <c r="F69" s="11">
        <v>57.96</v>
      </c>
      <c r="G69" s="7">
        <f t="shared" si="3"/>
        <v>0.66455102107241248</v>
      </c>
    </row>
    <row r="70" spans="1:7" x14ac:dyDescent="0.25">
      <c r="A70" s="2">
        <v>45672</v>
      </c>
      <c r="B70" s="4" t="s">
        <v>21</v>
      </c>
      <c r="C70" s="4">
        <v>100</v>
      </c>
      <c r="D70" s="11">
        <v>0.51</v>
      </c>
      <c r="E70" s="11">
        <f t="shared" si="2"/>
        <v>51</v>
      </c>
      <c r="F70" s="11">
        <v>14.61</v>
      </c>
      <c r="G70" s="7">
        <f t="shared" si="3"/>
        <v>3.4907597535934292</v>
      </c>
    </row>
    <row r="71" spans="1:7" x14ac:dyDescent="0.25">
      <c r="A71" s="2">
        <v>45762</v>
      </c>
      <c r="B71" s="4" t="s">
        <v>21</v>
      </c>
      <c r="C71" s="13">
        <f>C70+G70</f>
        <v>103.49075975359342</v>
      </c>
      <c r="D71" s="11">
        <v>0.51</v>
      </c>
      <c r="E71" s="11">
        <f t="shared" si="2"/>
        <v>52.780287474332646</v>
      </c>
      <c r="F71" s="11">
        <v>14.39</v>
      </c>
      <c r="G71" s="7">
        <f t="shared" si="3"/>
        <v>3.6678448557562642</v>
      </c>
    </row>
    <row r="72" spans="1:7" x14ac:dyDescent="0.25">
      <c r="A72" s="2">
        <v>45853</v>
      </c>
      <c r="B72" s="4" t="s">
        <v>21</v>
      </c>
      <c r="C72" s="13">
        <f>C71+G71</f>
        <v>107.15860460934968</v>
      </c>
      <c r="D72" s="11">
        <v>0.51</v>
      </c>
      <c r="E72" s="11">
        <f t="shared" si="2"/>
        <v>54.650888350768341</v>
      </c>
      <c r="F72" s="11">
        <v>14.52</v>
      </c>
      <c r="G72" s="7">
        <f t="shared" si="3"/>
        <v>3.7638352858655884</v>
      </c>
    </row>
    <row r="73" spans="1:7" x14ac:dyDescent="0.25">
      <c r="A73" s="2">
        <v>45954</v>
      </c>
      <c r="B73" s="4" t="s">
        <v>21</v>
      </c>
      <c r="C73" s="13">
        <f>C72+G72</f>
        <v>110.92243989521526</v>
      </c>
      <c r="D73" s="11">
        <v>0.51</v>
      </c>
      <c r="E73" s="11">
        <f t="shared" si="2"/>
        <v>56.570444346559782</v>
      </c>
      <c r="F73" s="11">
        <v>14.92</v>
      </c>
      <c r="G73" s="7">
        <f t="shared" si="3"/>
        <v>3.7915847417265272</v>
      </c>
    </row>
    <row r="74" spans="1:7" x14ac:dyDescent="0.25">
      <c r="E74" s="12">
        <f>SUM(E2:E73)</f>
        <v>1342.6733087379389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DC5-7FB5-49D2-8599-C9FDF5A7EC60}">
  <dimension ref="A1:K18"/>
  <sheetViews>
    <sheetView workbookViewId="0"/>
  </sheetViews>
  <sheetFormatPr defaultRowHeight="15" x14ac:dyDescent="0.25"/>
  <cols>
    <col min="2" max="2" width="17.28515625" bestFit="1" customWidth="1"/>
    <col min="3" max="3" width="14.42578125" style="12" bestFit="1" customWidth="1"/>
    <col min="4" max="4" width="14.42578125" style="12" customWidth="1"/>
    <col min="5" max="5" width="14.5703125" bestFit="1" customWidth="1"/>
    <col min="6" max="6" width="19.7109375" bestFit="1" customWidth="1"/>
    <col min="7" max="7" width="21.5703125" style="12" customWidth="1"/>
    <col min="8" max="9" width="29.28515625" customWidth="1"/>
    <col min="10" max="10" width="24.7109375" style="14" customWidth="1"/>
    <col min="11" max="11" width="25.7109375" customWidth="1"/>
  </cols>
  <sheetData>
    <row r="1" spans="1:11" x14ac:dyDescent="0.25">
      <c r="A1" s="17" t="s">
        <v>1</v>
      </c>
      <c r="B1" s="17" t="s">
        <v>23</v>
      </c>
      <c r="C1" s="18" t="s">
        <v>24</v>
      </c>
      <c r="D1" s="18" t="s">
        <v>28</v>
      </c>
      <c r="E1" s="17" t="s">
        <v>25</v>
      </c>
      <c r="F1" s="17" t="s">
        <v>26</v>
      </c>
      <c r="G1" s="18" t="s">
        <v>27</v>
      </c>
      <c r="H1" s="18" t="s">
        <v>29</v>
      </c>
      <c r="I1" s="18" t="s">
        <v>32</v>
      </c>
      <c r="J1" s="23" t="s">
        <v>30</v>
      </c>
      <c r="K1" s="17" t="s">
        <v>31</v>
      </c>
    </row>
    <row r="2" spans="1:11" x14ac:dyDescent="0.25">
      <c r="A2" s="15" t="s">
        <v>6</v>
      </c>
      <c r="B2" s="15">
        <v>12</v>
      </c>
      <c r="C2" s="11">
        <v>115.62</v>
      </c>
      <c r="D2" s="11">
        <f>B2*C2</f>
        <v>1387.44</v>
      </c>
      <c r="E2" s="15">
        <v>12.16</v>
      </c>
      <c r="F2" s="16">
        <f>(E2-B2)/B2</f>
        <v>1.3333333333333345E-2</v>
      </c>
      <c r="G2" s="19">
        <v>131.38</v>
      </c>
      <c r="H2" s="22">
        <f>B2*G2</f>
        <v>1576.56</v>
      </c>
      <c r="I2" s="22">
        <f>H2-D2</f>
        <v>189.11999999999989</v>
      </c>
      <c r="J2" s="16">
        <f>(H2-D2)/D2</f>
        <v>0.13630859712852439</v>
      </c>
      <c r="K2" s="22">
        <f>E2*G2</f>
        <v>1597.5808</v>
      </c>
    </row>
    <row r="3" spans="1:11" x14ac:dyDescent="0.25">
      <c r="A3" s="15" t="s">
        <v>7</v>
      </c>
      <c r="B3" s="15">
        <v>8</v>
      </c>
      <c r="C3" s="11">
        <v>193.7</v>
      </c>
      <c r="D3" s="11">
        <f t="shared" ref="D3:D17" si="0">B3*C3</f>
        <v>1549.6</v>
      </c>
      <c r="E3" s="15">
        <v>8.2200000000000006</v>
      </c>
      <c r="F3" s="16">
        <f>(E3-B3)/B3</f>
        <v>2.750000000000008E-2</v>
      </c>
      <c r="G3" s="19">
        <v>230.3</v>
      </c>
      <c r="H3" s="22">
        <f t="shared" ref="H3:H17" si="1">B3*G3</f>
        <v>1842.4</v>
      </c>
      <c r="I3" s="22">
        <f t="shared" ref="I3:I17" si="2">H3-D3</f>
        <v>292.80000000000018</v>
      </c>
      <c r="J3" s="16">
        <f>(H3-D3)/D3</f>
        <v>0.18895198760970586</v>
      </c>
      <c r="K3" s="22">
        <f t="shared" ref="K3:K17" si="3">E3*G3</f>
        <v>1893.0660000000003</v>
      </c>
    </row>
    <row r="4" spans="1:11" x14ac:dyDescent="0.25">
      <c r="A4" s="15" t="s">
        <v>8</v>
      </c>
      <c r="B4" s="15">
        <v>250</v>
      </c>
      <c r="C4" s="11">
        <v>5.55</v>
      </c>
      <c r="D4" s="11">
        <f t="shared" si="0"/>
        <v>1387.5</v>
      </c>
      <c r="E4" s="15">
        <v>275.45</v>
      </c>
      <c r="F4" s="16">
        <f>(E4-B4)/B4</f>
        <v>0.10179999999999996</v>
      </c>
      <c r="G4" s="19">
        <v>6.94</v>
      </c>
      <c r="H4" s="22">
        <f t="shared" si="1"/>
        <v>1735</v>
      </c>
      <c r="I4" s="22">
        <f t="shared" si="2"/>
        <v>347.5</v>
      </c>
      <c r="J4" s="16">
        <f>(H4-D4)/D4</f>
        <v>0.25045045045045045</v>
      </c>
      <c r="K4" s="22">
        <f t="shared" si="3"/>
        <v>1911.623</v>
      </c>
    </row>
    <row r="5" spans="1:11" x14ac:dyDescent="0.25">
      <c r="A5" s="15" t="s">
        <v>9</v>
      </c>
      <c r="B5" s="15">
        <v>150</v>
      </c>
      <c r="C5" s="11">
        <v>10.32</v>
      </c>
      <c r="D5" s="11">
        <f t="shared" si="0"/>
        <v>1548</v>
      </c>
      <c r="E5" s="15">
        <v>172.36</v>
      </c>
      <c r="F5" s="16">
        <f>(E5-B5)/B5</f>
        <v>0.14906666666666676</v>
      </c>
      <c r="G5" s="19">
        <v>9.99</v>
      </c>
      <c r="H5" s="22">
        <f t="shared" si="1"/>
        <v>1498.5</v>
      </c>
      <c r="I5" s="22">
        <f t="shared" si="2"/>
        <v>-49.5</v>
      </c>
      <c r="J5" s="16">
        <f>(H5-D5)/D5</f>
        <v>-3.1976744186046513E-2</v>
      </c>
      <c r="K5" s="22">
        <f t="shared" si="3"/>
        <v>1721.8764000000001</v>
      </c>
    </row>
    <row r="6" spans="1:11" x14ac:dyDescent="0.25">
      <c r="A6" s="15" t="s">
        <v>10</v>
      </c>
      <c r="B6" s="15">
        <v>75</v>
      </c>
      <c r="C6" s="11">
        <v>21.27</v>
      </c>
      <c r="D6" s="11">
        <f t="shared" si="0"/>
        <v>1595.25</v>
      </c>
      <c r="E6" s="15">
        <v>77.58</v>
      </c>
      <c r="F6" s="16">
        <f>(E6-B6)/B6</f>
        <v>3.4399999999999979E-2</v>
      </c>
      <c r="G6" s="19">
        <v>25.59</v>
      </c>
      <c r="H6" s="22">
        <f t="shared" si="1"/>
        <v>1919.25</v>
      </c>
      <c r="I6" s="22">
        <f t="shared" si="2"/>
        <v>324</v>
      </c>
      <c r="J6" s="16">
        <f>(H6-D6)/D6</f>
        <v>0.20310296191819463</v>
      </c>
      <c r="K6" s="22">
        <f t="shared" si="3"/>
        <v>1985.2721999999999</v>
      </c>
    </row>
    <row r="7" spans="1:11" x14ac:dyDescent="0.25">
      <c r="A7" s="15" t="s">
        <v>11</v>
      </c>
      <c r="B7" s="15">
        <v>4</v>
      </c>
      <c r="C7" s="11">
        <v>395.25</v>
      </c>
      <c r="D7" s="11">
        <f t="shared" si="0"/>
        <v>1581</v>
      </c>
      <c r="E7" s="15">
        <v>4.05</v>
      </c>
      <c r="F7" s="16">
        <f>(E7-B7)/B7</f>
        <v>1.2499999999999956E-2</v>
      </c>
      <c r="G7" s="19">
        <v>504.76</v>
      </c>
      <c r="H7" s="22">
        <f t="shared" si="1"/>
        <v>2019.04</v>
      </c>
      <c r="I7" s="22">
        <f t="shared" si="2"/>
        <v>438.03999999999996</v>
      </c>
      <c r="J7" s="16">
        <f>(H7-D7)/D7</f>
        <v>0.27706514864010118</v>
      </c>
      <c r="K7" s="22">
        <f t="shared" si="3"/>
        <v>2044.2779999999998</v>
      </c>
    </row>
    <row r="8" spans="1:11" x14ac:dyDescent="0.25">
      <c r="A8" s="15" t="s">
        <v>12</v>
      </c>
      <c r="B8" s="15">
        <v>8</v>
      </c>
      <c r="C8" s="11">
        <v>205.87</v>
      </c>
      <c r="D8" s="11">
        <f t="shared" si="0"/>
        <v>1646.96</v>
      </c>
      <c r="E8" s="15">
        <v>8.0500000000000007</v>
      </c>
      <c r="F8" s="16">
        <f>(E8-B8)/B8</f>
        <v>6.2500000000000888E-3</v>
      </c>
      <c r="G8" s="19">
        <v>187.94</v>
      </c>
      <c r="H8" s="22">
        <f t="shared" si="1"/>
        <v>1503.52</v>
      </c>
      <c r="I8" s="22">
        <f t="shared" si="2"/>
        <v>-143.44000000000005</v>
      </c>
      <c r="J8" s="16">
        <f>(H8-D8)/D8</f>
        <v>-8.7093797056394848E-2</v>
      </c>
      <c r="K8" s="22">
        <f t="shared" si="3"/>
        <v>1512.9170000000001</v>
      </c>
    </row>
    <row r="9" spans="1:11" x14ac:dyDescent="0.25">
      <c r="A9" s="15" t="s">
        <v>13</v>
      </c>
      <c r="B9" s="15">
        <v>6</v>
      </c>
      <c r="C9" s="11">
        <v>331.85</v>
      </c>
      <c r="D9" s="11">
        <f t="shared" si="0"/>
        <v>1991.1000000000001</v>
      </c>
      <c r="E9" s="15">
        <v>6.09</v>
      </c>
      <c r="F9" s="16">
        <f>(E9-B9)/B9</f>
        <v>1.4999999999999977E-2</v>
      </c>
      <c r="G9" s="19">
        <v>409</v>
      </c>
      <c r="H9" s="22">
        <f t="shared" si="1"/>
        <v>2454</v>
      </c>
      <c r="I9" s="22">
        <f t="shared" si="2"/>
        <v>462.89999999999986</v>
      </c>
      <c r="J9" s="16">
        <f>(H9-D9)/D9</f>
        <v>0.23248455627542555</v>
      </c>
      <c r="K9" s="22">
        <f t="shared" si="3"/>
        <v>2490.81</v>
      </c>
    </row>
    <row r="10" spans="1:11" x14ac:dyDescent="0.25">
      <c r="A10" s="15" t="s">
        <v>14</v>
      </c>
      <c r="B10" s="15">
        <v>125</v>
      </c>
      <c r="C10" s="11">
        <v>11.7</v>
      </c>
      <c r="D10" s="11">
        <f t="shared" si="0"/>
        <v>1462.5</v>
      </c>
      <c r="E10" s="15">
        <v>132.47</v>
      </c>
      <c r="F10" s="16">
        <f>(E10-B10)/B10</f>
        <v>5.9759999999999994E-2</v>
      </c>
      <c r="G10" s="19">
        <v>11.38</v>
      </c>
      <c r="H10" s="22">
        <f t="shared" si="1"/>
        <v>1422.5</v>
      </c>
      <c r="I10" s="22">
        <f t="shared" si="2"/>
        <v>-40</v>
      </c>
      <c r="J10" s="16">
        <f>(H10-D10)/D10</f>
        <v>-2.735042735042735E-2</v>
      </c>
      <c r="K10" s="22">
        <f t="shared" si="3"/>
        <v>1507.5086000000001</v>
      </c>
    </row>
    <row r="11" spans="1:11" x14ac:dyDescent="0.25">
      <c r="A11" s="15" t="s">
        <v>15</v>
      </c>
      <c r="B11" s="15">
        <v>6</v>
      </c>
      <c r="C11" s="11">
        <v>255.09</v>
      </c>
      <c r="D11" s="11">
        <f t="shared" si="0"/>
        <v>1530.54</v>
      </c>
      <c r="E11" s="15">
        <v>6.05</v>
      </c>
      <c r="F11" s="16">
        <f>(E11-B11)/B11</f>
        <v>8.3333333333333037E-3</v>
      </c>
      <c r="G11" s="19">
        <v>270.22000000000003</v>
      </c>
      <c r="H11" s="22">
        <f t="shared" si="1"/>
        <v>1621.3200000000002</v>
      </c>
      <c r="I11" s="22">
        <f t="shared" si="2"/>
        <v>90.7800000000002</v>
      </c>
      <c r="J11" s="16">
        <f>(H11-D11)/D11</f>
        <v>5.9312399545258666E-2</v>
      </c>
      <c r="K11" s="22">
        <f t="shared" si="3"/>
        <v>1634.8310000000001</v>
      </c>
    </row>
    <row r="12" spans="1:11" x14ac:dyDescent="0.25">
      <c r="A12" s="15" t="s">
        <v>16</v>
      </c>
      <c r="B12" s="15">
        <v>12</v>
      </c>
      <c r="C12" s="11">
        <v>110.18</v>
      </c>
      <c r="D12" s="11">
        <f t="shared" si="0"/>
        <v>1322.16</v>
      </c>
      <c r="E12" s="15">
        <v>12.42</v>
      </c>
      <c r="F12" s="16">
        <f>(E12-B12)/B12</f>
        <v>3.4999999999999996E-2</v>
      </c>
      <c r="G12" s="19">
        <v>96.96</v>
      </c>
      <c r="H12" s="22">
        <f t="shared" si="1"/>
        <v>1163.52</v>
      </c>
      <c r="I12" s="22">
        <f t="shared" si="2"/>
        <v>-158.6400000000001</v>
      </c>
      <c r="J12" s="16">
        <f>(H12-D12)/D12</f>
        <v>-0.11998547830822298</v>
      </c>
      <c r="K12" s="22">
        <f t="shared" si="3"/>
        <v>1204.2431999999999</v>
      </c>
    </row>
    <row r="13" spans="1:11" x14ac:dyDescent="0.25">
      <c r="A13" s="15" t="s">
        <v>17</v>
      </c>
      <c r="B13" s="15">
        <v>8</v>
      </c>
      <c r="C13" s="11">
        <v>231.83</v>
      </c>
      <c r="D13" s="11">
        <f t="shared" si="0"/>
        <v>1854.64</v>
      </c>
      <c r="E13" s="15">
        <v>8.16</v>
      </c>
      <c r="F13" s="16">
        <f>(E13-B13)/B13</f>
        <v>2.0000000000000018E-2</v>
      </c>
      <c r="G13" s="19">
        <v>277.22000000000003</v>
      </c>
      <c r="H13" s="22">
        <f t="shared" si="1"/>
        <v>2217.7600000000002</v>
      </c>
      <c r="I13" s="22">
        <f t="shared" si="2"/>
        <v>363.12000000000012</v>
      </c>
      <c r="J13" s="16">
        <f>(H13-D13)/D13</f>
        <v>0.19579001854807407</v>
      </c>
      <c r="K13" s="22">
        <f t="shared" si="3"/>
        <v>2262.1152000000002</v>
      </c>
    </row>
    <row r="14" spans="1:11" x14ac:dyDescent="0.25">
      <c r="A14" s="15" t="s">
        <v>18</v>
      </c>
      <c r="B14" s="15">
        <v>7</v>
      </c>
      <c r="C14" s="11">
        <v>211.99</v>
      </c>
      <c r="D14" s="11">
        <f t="shared" si="0"/>
        <v>1483.93</v>
      </c>
      <c r="E14" s="15">
        <v>7.07</v>
      </c>
      <c r="F14" s="16">
        <f>(E14-B14)/B14</f>
        <v>1.000000000000004E-2</v>
      </c>
      <c r="G14" s="19">
        <v>307.97000000000003</v>
      </c>
      <c r="H14" s="22">
        <f t="shared" si="1"/>
        <v>2155.79</v>
      </c>
      <c r="I14" s="22">
        <f t="shared" si="2"/>
        <v>671.8599999999999</v>
      </c>
      <c r="J14" s="16">
        <f>(H14-D14)/D14</f>
        <v>0.45275720552856258</v>
      </c>
      <c r="K14" s="22">
        <f t="shared" si="3"/>
        <v>2177.3479000000002</v>
      </c>
    </row>
    <row r="15" spans="1:11" x14ac:dyDescent="0.25">
      <c r="A15" s="15" t="s">
        <v>19</v>
      </c>
      <c r="B15" s="15">
        <v>12</v>
      </c>
      <c r="C15" s="11">
        <v>134.38</v>
      </c>
      <c r="D15" s="11">
        <f t="shared" si="0"/>
        <v>1612.56</v>
      </c>
      <c r="E15" s="15">
        <v>12.03</v>
      </c>
      <c r="F15" s="16">
        <f>(E15-B15)/B15</f>
        <v>2.4999999999999467E-3</v>
      </c>
      <c r="G15" s="19">
        <v>188.32</v>
      </c>
      <c r="H15" s="22">
        <f t="shared" si="1"/>
        <v>2259.84</v>
      </c>
      <c r="I15" s="22">
        <f t="shared" si="2"/>
        <v>647.2800000000002</v>
      </c>
      <c r="J15" s="16">
        <f>(H15-D15)/D15</f>
        <v>0.40139901771096903</v>
      </c>
      <c r="K15" s="22">
        <f t="shared" si="3"/>
        <v>2265.4895999999999</v>
      </c>
    </row>
    <row r="16" spans="1:11" x14ac:dyDescent="0.25">
      <c r="A16" s="15" t="s">
        <v>20</v>
      </c>
      <c r="B16" s="15">
        <v>35</v>
      </c>
      <c r="C16" s="11">
        <v>45.66</v>
      </c>
      <c r="D16" s="11">
        <f t="shared" si="0"/>
        <v>1598.1</v>
      </c>
      <c r="E16" s="15">
        <v>37.04</v>
      </c>
      <c r="F16" s="16">
        <f>(E16-B16)/B16</f>
        <v>5.828571428571426E-2</v>
      </c>
      <c r="G16" s="19">
        <v>53.26</v>
      </c>
      <c r="H16" s="22">
        <f t="shared" si="1"/>
        <v>1864.1</v>
      </c>
      <c r="I16" s="22">
        <f t="shared" si="2"/>
        <v>266</v>
      </c>
      <c r="J16" s="16">
        <f>(H16-D16)/D16</f>
        <v>0.16644765659220326</v>
      </c>
      <c r="K16" s="22">
        <f t="shared" si="3"/>
        <v>1972.7503999999999</v>
      </c>
    </row>
    <row r="17" spans="1:11" x14ac:dyDescent="0.25">
      <c r="A17" s="15" t="s">
        <v>21</v>
      </c>
      <c r="B17" s="15">
        <v>100</v>
      </c>
      <c r="C17" s="11">
        <v>13.9</v>
      </c>
      <c r="D17" s="11">
        <f t="shared" si="0"/>
        <v>1390</v>
      </c>
      <c r="E17" s="15">
        <v>110.92</v>
      </c>
      <c r="F17" s="16">
        <f>(E17-B17)/B17</f>
        <v>0.10920000000000002</v>
      </c>
      <c r="G17" s="19">
        <v>14.83</v>
      </c>
      <c r="H17" s="22">
        <f t="shared" si="1"/>
        <v>1483</v>
      </c>
      <c r="I17" s="22">
        <f t="shared" si="2"/>
        <v>93</v>
      </c>
      <c r="J17" s="16">
        <f>(H17-D17)/D17</f>
        <v>6.6906474820143891E-2</v>
      </c>
      <c r="K17" s="22">
        <f t="shared" si="3"/>
        <v>1644.9436000000001</v>
      </c>
    </row>
    <row r="18" spans="1:11" x14ac:dyDescent="0.25">
      <c r="B18">
        <f>SUM(B2:B17)</f>
        <v>818</v>
      </c>
      <c r="D18" s="12">
        <f>SUM(D2:D17)</f>
        <v>24941.279999999999</v>
      </c>
      <c r="E18">
        <f>SUM(E2:E17)</f>
        <v>890.11999999999978</v>
      </c>
      <c r="F18" s="20">
        <f>AVERAGE(F2:F17)</f>
        <v>4.1433065476190481E-2</v>
      </c>
      <c r="H18" s="21">
        <f>SUM(H2:H17)</f>
        <v>28736.100000000002</v>
      </c>
      <c r="I18" s="21"/>
      <c r="J18" s="14">
        <f>AVERAGE(J2:J17)</f>
        <v>0.14778562674165763</v>
      </c>
      <c r="K18" s="21">
        <f>SUM(K2:K17)</f>
        <v>29826.652900000001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DRIP Shares Added</vt:lpstr>
      <vt:lpstr>DRIP Value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Sefton</dc:creator>
  <cp:lastModifiedBy>Stephen Sefton</cp:lastModifiedBy>
  <dcterms:created xsi:type="dcterms:W3CDTF">2025-10-27T18:47:04Z</dcterms:created>
  <dcterms:modified xsi:type="dcterms:W3CDTF">2025-11-10T19:13:02Z</dcterms:modified>
</cp:coreProperties>
</file>