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gdo\OneDrive\Desktop\My Folders\George\Goats\Website Files\"/>
    </mc:Choice>
  </mc:AlternateContent>
  <xr:revisionPtr revIDLastSave="0" documentId="8_{80A09069-FD25-48D7-AA10-0D3EF7633EDA}" xr6:coauthVersionLast="47" xr6:coauthVersionMax="47" xr10:uidLastSave="{00000000-0000-0000-0000-000000000000}"/>
  <bookViews>
    <workbookView xWindow="3675" yWindow="2370" windowWidth="21600" windowHeight="11130" xr2:uid="{5376BA50-3BC4-42D2-9D6A-43A414AFA7BC}"/>
  </bookViews>
  <sheets>
    <sheet name="Sheet1" sheetId="1" r:id="rId1"/>
  </sheets>
  <definedNames>
    <definedName name="_xlnm.Print_Area" localSheetId="0">Sheet1!$A$1:$K$18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D3" i="1"/>
  <c r="D4" i="1"/>
  <c r="D11" i="1" l="1"/>
  <c r="D10" i="1"/>
  <c r="D9" i="1"/>
  <c r="D8" i="1"/>
  <c r="D7" i="1"/>
  <c r="H11" i="1" l="1"/>
  <c r="H10" i="1"/>
  <c r="H9" i="1"/>
  <c r="H8" i="1"/>
  <c r="H7" i="1"/>
  <c r="H4" i="1"/>
  <c r="H3" i="1"/>
</calcChain>
</file>

<file path=xl/sharedStrings.xml><?xml version="1.0" encoding="utf-8"?>
<sst xmlns="http://schemas.openxmlformats.org/spreadsheetml/2006/main" count="41" uniqueCount="29">
  <si>
    <t>Albon 5%</t>
  </si>
  <si>
    <t>8cc/5lbs</t>
  </si>
  <si>
    <t>Day</t>
  </si>
  <si>
    <t>1cc/20lbs</t>
  </si>
  <si>
    <t>Dose</t>
  </si>
  <si>
    <t>Date</t>
  </si>
  <si>
    <t>ml</t>
  </si>
  <si>
    <t>8cc/10lbs</t>
  </si>
  <si>
    <t>x5 days</t>
  </si>
  <si>
    <t>1oz/100 lbs or 1.2ml/4lbs</t>
  </si>
  <si>
    <t>1pt=16oz</t>
  </si>
  <si>
    <t>give 1 fl oz of this drench solution for each 100 lb (45 kg) body weight.</t>
  </si>
  <si>
    <t>1oz=29.57ml</t>
  </si>
  <si>
    <t>Only mix 3 days worth at a time. ie: goat weighs 15lbs. Dose is .15oz or 4.4ml. So 4.4ml x 3 days is 14ml or 1/2 oz.</t>
  </si>
  <si>
    <t>Mix 6.5ml Corid to 7.5ml water.</t>
  </si>
  <si>
    <t>(mix 5.3oz H2O with 5oz Corid)</t>
  </si>
  <si>
    <r>
      <t xml:space="preserve">Add </t>
    </r>
    <r>
      <rPr>
        <sz val="11"/>
        <color rgb="FFFF0000"/>
        <rFont val="Roboto"/>
      </rPr>
      <t>15</t>
    </r>
    <r>
      <rPr>
        <sz val="11"/>
        <color rgb="FF5F6368"/>
        <rFont val="Roboto"/>
      </rPr>
      <t xml:space="preserve"> fl oz Corid 9.6% Oral Solution to 1 pt of water and, with a dose syringe, </t>
    </r>
  </si>
  <si>
    <t>rate and require a much higher dose to be effective.</t>
  </si>
  <si>
    <t>Corid mimics thiamine (B1) in the gut and the  coccidia absorb it which prevents them from replicating in the intestine</t>
  </si>
  <si>
    <t xml:space="preserve">which is where they attach to the intestinal wall and do their damage and absorb thiamine from the blood and shed spores. </t>
  </si>
  <si>
    <t>Widely held belief that Corid blocks thiamine uptake leading to polio-reality is that coccidia leech the thiamine out</t>
  </si>
  <si>
    <t>of the blood in the intestine. Preventing their ability to replicate while in the stomach before reaching the intestine</t>
  </si>
  <si>
    <t>is what Corid actually does.</t>
  </si>
  <si>
    <t>Give B1 (or Vit. B Complex), 1cc/20lbs, sub-q x 7 days starting on day 2 of tx.</t>
  </si>
  <si>
    <t>Vit. B Complex</t>
  </si>
  <si>
    <t>Corid 9.6% (Need B1)</t>
  </si>
  <si>
    <t>15 oz of Corid is 5x the labeled dose. Corid is designed for cattle and off label for goats. Goats have a much higher metabolic</t>
  </si>
  <si>
    <t>Goat Wt.</t>
  </si>
  <si>
    <t>NOTE: Recent info. Recommends giving Corid 9.6% undiluted. I tried this on 3 kids last year and it worked fine.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</si>
</sst>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rgb="FF5F6368"/>
      <name val="Roboto"/>
    </font>
    <font>
      <sz val="11"/>
      <color rgb="FFFF0000"/>
      <name val="Roboto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0625">
        <fgColor rgb="FF7030A0"/>
      </patternFill>
    </fill>
    <fill>
      <patternFill patternType="gray0625">
        <fgColor rgb="FF00B050"/>
      </patternFill>
    </fill>
    <fill>
      <patternFill patternType="solid">
        <fgColor auto="1"/>
        <bgColor rgb="FF92D050"/>
      </patternFill>
    </fill>
    <fill>
      <patternFill patternType="solid">
        <fgColor auto="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4" xfId="0" applyFill="1" applyBorder="1"/>
    <xf numFmtId="0" fontId="0" fillId="3" borderId="5" xfId="0" applyFill="1" applyBorder="1"/>
    <xf numFmtId="2" fontId="0" fillId="3" borderId="6" xfId="0" applyNumberFormat="1" applyFill="1" applyBorder="1"/>
    <xf numFmtId="164" fontId="0" fillId="3" borderId="4" xfId="0" applyNumberFormat="1" applyFill="1" applyBorder="1"/>
    <xf numFmtId="0" fontId="0" fillId="3" borderId="5" xfId="0" applyFill="1" applyBorder="1" applyAlignment="1">
      <alignment horizontal="left"/>
    </xf>
    <xf numFmtId="0" fontId="0" fillId="3" borderId="7" xfId="0" applyFill="1" applyBorder="1"/>
    <xf numFmtId="2" fontId="0" fillId="3" borderId="8" xfId="0" applyNumberFormat="1" applyFill="1" applyBorder="1"/>
    <xf numFmtId="165" fontId="0" fillId="3" borderId="5" xfId="0" applyNumberFormat="1" applyFill="1" applyBorder="1" applyAlignment="1">
      <alignment horizontal="left"/>
    </xf>
    <xf numFmtId="14" fontId="0" fillId="3" borderId="4" xfId="0" applyNumberFormat="1" applyFill="1" applyBorder="1"/>
    <xf numFmtId="165" fontId="0" fillId="3" borderId="7" xfId="0" applyNumberFormat="1" applyFill="1" applyBorder="1" applyAlignment="1">
      <alignment horizontal="lef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5" xfId="0" applyFont="1" applyFill="1" applyBorder="1"/>
    <xf numFmtId="0" fontId="1" fillId="2" borderId="5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165" fontId="0" fillId="3" borderId="9" xfId="0" applyNumberFormat="1" applyFill="1" applyBorder="1" applyAlignment="1">
      <alignment horizontal="left"/>
    </xf>
    <xf numFmtId="0" fontId="0" fillId="3" borderId="9" xfId="0" applyFill="1" applyBorder="1"/>
    <xf numFmtId="2" fontId="0" fillId="3" borderId="10" xfId="0" applyNumberFormat="1" applyFill="1" applyBorder="1"/>
    <xf numFmtId="14" fontId="0" fillId="0" borderId="0" xfId="0" applyNumberFormat="1"/>
    <xf numFmtId="165" fontId="0" fillId="2" borderId="6" xfId="0" applyNumberFormat="1" applyFill="1" applyBorder="1"/>
    <xf numFmtId="165" fontId="1" fillId="2" borderId="6" xfId="0" applyNumberFormat="1" applyFont="1" applyFill="1" applyBorder="1"/>
    <xf numFmtId="165" fontId="0" fillId="2" borderId="8" xfId="0" applyNumberFormat="1" applyFill="1" applyBorder="1"/>
    <xf numFmtId="2" fontId="2" fillId="3" borderId="3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6" fillId="0" borderId="0" xfId="0" applyFont="1"/>
    <xf numFmtId="164" fontId="0" fillId="3" borderId="11" xfId="0" applyNumberFormat="1" applyFill="1" applyBorder="1"/>
    <xf numFmtId="164" fontId="0" fillId="2" borderId="12" xfId="0" applyNumberFormat="1" applyFill="1" applyBorder="1"/>
    <xf numFmtId="0" fontId="0" fillId="2" borderId="12" xfId="0" applyFill="1" applyBorder="1"/>
    <xf numFmtId="0" fontId="2" fillId="3" borderId="3" xfId="0" applyFont="1" applyFill="1" applyBorder="1"/>
    <xf numFmtId="0" fontId="0" fillId="3" borderId="6" xfId="0" applyFill="1" applyBorder="1"/>
    <xf numFmtId="165" fontId="1" fillId="0" borderId="0" xfId="0" applyNumberFormat="1" applyFont="1"/>
    <xf numFmtId="0" fontId="1" fillId="0" borderId="0" xfId="0" applyFont="1"/>
    <xf numFmtId="165" fontId="0" fillId="0" borderId="0" xfId="0" applyNumberFormat="1" applyAlignment="1">
      <alignment horizontal="left"/>
    </xf>
    <xf numFmtId="165" fontId="0" fillId="0" borderId="0" xfId="0" applyNumberFormat="1"/>
    <xf numFmtId="0" fontId="4" fillId="4" borderId="13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5" borderId="14" xfId="0" applyFill="1" applyBorder="1"/>
    <xf numFmtId="0" fontId="0" fillId="5" borderId="17" xfId="0" applyFill="1" applyBorder="1"/>
    <xf numFmtId="0" fontId="2" fillId="2" borderId="18" xfId="0" applyFont="1" applyFill="1" applyBorder="1"/>
    <xf numFmtId="0" fontId="3" fillId="3" borderId="4" xfId="0" applyFont="1" applyFill="1" applyBorder="1"/>
    <xf numFmtId="0" fontId="1" fillId="2" borderId="4" xfId="0" applyFont="1" applyFill="1" applyBorder="1"/>
    <xf numFmtId="165" fontId="0" fillId="2" borderId="4" xfId="0" applyNumberFormat="1" applyFill="1" applyBorder="1" applyAlignment="1">
      <alignment horizontal="left"/>
    </xf>
    <xf numFmtId="165" fontId="0" fillId="2" borderId="11" xfId="0" applyNumberFormat="1" applyFill="1" applyBorder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BD18-CB1A-4175-9BCE-53A65168CF3C}">
  <dimension ref="A1:Q22"/>
  <sheetViews>
    <sheetView tabSelected="1" topLeftCell="B1" workbookViewId="0">
      <selection activeCell="L8" sqref="L8"/>
    </sheetView>
  </sheetViews>
  <sheetFormatPr defaultRowHeight="15" x14ac:dyDescent="0.25"/>
  <cols>
    <col min="1" max="1" width="8.7109375" bestFit="1" customWidth="1"/>
    <col min="2" max="2" width="10.42578125" bestFit="1" customWidth="1"/>
    <col min="3" max="3" width="4.28515625" bestFit="1" customWidth="1"/>
    <col min="4" max="4" width="5.42578125" bestFit="1" customWidth="1"/>
    <col min="5" max="5" width="9.7109375" bestFit="1" customWidth="1"/>
    <col min="6" max="6" width="27.85546875" bestFit="1" customWidth="1"/>
    <col min="7" max="7" width="4.28515625" bestFit="1" customWidth="1"/>
    <col min="8" max="8" width="5.5703125" bestFit="1" customWidth="1"/>
    <col min="10" max="10" width="4.28515625" bestFit="1" customWidth="1"/>
    <col min="11" max="11" width="5.42578125" bestFit="1" customWidth="1"/>
    <col min="12" max="12" width="10.42578125" bestFit="1" customWidth="1"/>
    <col min="15" max="15" width="9.7109375" bestFit="1" customWidth="1"/>
    <col min="16" max="16" width="10.7109375" bestFit="1" customWidth="1"/>
  </cols>
  <sheetData>
    <row r="1" spans="1:17" ht="16.5" thickBot="1" x14ac:dyDescent="0.3">
      <c r="A1" s="49" t="s">
        <v>5</v>
      </c>
      <c r="B1" s="15" t="s">
        <v>0</v>
      </c>
      <c r="C1" s="16" t="s">
        <v>2</v>
      </c>
      <c r="D1" s="17" t="s">
        <v>4</v>
      </c>
      <c r="E1" s="18" t="s">
        <v>5</v>
      </c>
      <c r="F1" s="19" t="s">
        <v>25</v>
      </c>
      <c r="G1" s="19" t="s">
        <v>2</v>
      </c>
      <c r="H1" s="37" t="s">
        <v>4</v>
      </c>
      <c r="I1" s="43" t="s">
        <v>23</v>
      </c>
      <c r="J1" s="44"/>
      <c r="K1" s="44"/>
      <c r="L1" s="44"/>
      <c r="M1" s="45"/>
      <c r="N1" s="46"/>
      <c r="O1" s="47"/>
      <c r="P1" s="47"/>
      <c r="Q1" s="48"/>
    </row>
    <row r="2" spans="1:17" x14ac:dyDescent="0.25">
      <c r="A2" s="36"/>
      <c r="B2" s="1"/>
      <c r="C2" s="2"/>
      <c r="D2" s="3" t="s">
        <v>6</v>
      </c>
      <c r="E2" s="5"/>
      <c r="F2" s="6" t="s">
        <v>15</v>
      </c>
      <c r="G2" s="6"/>
      <c r="H2" s="38" t="s">
        <v>6</v>
      </c>
    </row>
    <row r="3" spans="1:17" x14ac:dyDescent="0.25">
      <c r="A3" s="36"/>
      <c r="B3" s="1" t="s">
        <v>1</v>
      </c>
      <c r="C3" s="2">
        <v>1</v>
      </c>
      <c r="D3" s="28">
        <f>1.6*5</f>
        <v>8</v>
      </c>
      <c r="E3" s="5"/>
      <c r="F3" s="6" t="s">
        <v>9</v>
      </c>
      <c r="G3" s="6">
        <v>1</v>
      </c>
      <c r="H3" s="7">
        <f>(29.5735/100)*100</f>
        <v>29.573499999999996</v>
      </c>
    </row>
    <row r="4" spans="1:17" x14ac:dyDescent="0.25">
      <c r="A4" s="36"/>
      <c r="B4" s="1" t="s">
        <v>7</v>
      </c>
      <c r="C4" s="2">
        <v>2</v>
      </c>
      <c r="D4" s="28">
        <f>0.8*10</f>
        <v>8</v>
      </c>
      <c r="E4" s="5"/>
      <c r="F4" s="6" t="s">
        <v>9</v>
      </c>
      <c r="G4" s="6">
        <v>2</v>
      </c>
      <c r="H4" s="7">
        <f t="shared" ref="H4" si="0">(29.5735/100)*100</f>
        <v>29.573499999999996</v>
      </c>
      <c r="L4" s="33" t="s">
        <v>16</v>
      </c>
      <c r="O4" s="27"/>
      <c r="P4" s="27"/>
    </row>
    <row r="5" spans="1:17" x14ac:dyDescent="0.25">
      <c r="A5" s="36"/>
      <c r="B5" s="50" t="s">
        <v>8</v>
      </c>
      <c r="C5" s="2"/>
      <c r="D5" s="28"/>
      <c r="E5" s="5"/>
      <c r="F5" s="20" t="s">
        <v>8</v>
      </c>
      <c r="G5" s="6"/>
      <c r="H5" s="7"/>
      <c r="L5" t="s">
        <v>11</v>
      </c>
    </row>
    <row r="6" spans="1:17" x14ac:dyDescent="0.25">
      <c r="A6" s="36"/>
      <c r="B6" s="51" t="s">
        <v>27</v>
      </c>
      <c r="C6" s="21"/>
      <c r="D6" s="29"/>
      <c r="E6" s="22"/>
      <c r="F6" s="23" t="s">
        <v>27</v>
      </c>
      <c r="G6" s="6"/>
      <c r="H6" s="7"/>
      <c r="L6" t="s">
        <v>10</v>
      </c>
    </row>
    <row r="7" spans="1:17" x14ac:dyDescent="0.25">
      <c r="A7" s="35">
        <v>44335</v>
      </c>
      <c r="B7" s="52">
        <v>7.7</v>
      </c>
      <c r="C7" s="2">
        <v>1</v>
      </c>
      <c r="D7" s="28">
        <f>1.6*B7</f>
        <v>12.32</v>
      </c>
      <c r="E7" s="8">
        <v>44324</v>
      </c>
      <c r="F7" s="9">
        <v>5.7</v>
      </c>
      <c r="G7" s="6">
        <v>1</v>
      </c>
      <c r="H7" s="7">
        <f>(29.5735/100)*F7</f>
        <v>1.6856894999999998</v>
      </c>
      <c r="L7" t="s">
        <v>12</v>
      </c>
    </row>
    <row r="8" spans="1:17" x14ac:dyDescent="0.25">
      <c r="A8" s="35">
        <v>44336</v>
      </c>
      <c r="B8" s="52">
        <v>8.1</v>
      </c>
      <c r="C8" s="2">
        <v>2</v>
      </c>
      <c r="D8" s="28">
        <f>0.8*B8</f>
        <v>6.48</v>
      </c>
      <c r="E8" s="8">
        <v>44325</v>
      </c>
      <c r="F8" s="9">
        <v>5.9</v>
      </c>
      <c r="G8" s="6">
        <v>2</v>
      </c>
      <c r="H8" s="7">
        <f t="shared" ref="H8:H11" si="1">(29.5735/100)*F8</f>
        <v>1.7448364999999999</v>
      </c>
      <c r="L8" s="54" t="s">
        <v>28</v>
      </c>
    </row>
    <row r="9" spans="1:17" x14ac:dyDescent="0.25">
      <c r="A9" s="35">
        <v>44337</v>
      </c>
      <c r="B9" s="52">
        <v>8</v>
      </c>
      <c r="C9" s="2">
        <v>3</v>
      </c>
      <c r="D9" s="28">
        <f t="shared" ref="D9:D11" si="2">0.8*B9</f>
        <v>6.4</v>
      </c>
      <c r="E9" s="8">
        <v>44326</v>
      </c>
      <c r="F9" s="9">
        <v>6.6</v>
      </c>
      <c r="G9" s="6">
        <v>3</v>
      </c>
      <c r="H9" s="7">
        <f t="shared" si="1"/>
        <v>1.9518509999999998</v>
      </c>
      <c r="L9" t="s">
        <v>13</v>
      </c>
    </row>
    <row r="10" spans="1:17" x14ac:dyDescent="0.25">
      <c r="A10" s="35">
        <v>44338</v>
      </c>
      <c r="B10" s="52">
        <v>8.3000000000000007</v>
      </c>
      <c r="C10" s="2">
        <v>4</v>
      </c>
      <c r="D10" s="28">
        <f t="shared" si="2"/>
        <v>6.6400000000000006</v>
      </c>
      <c r="E10" s="8">
        <v>44327</v>
      </c>
      <c r="F10" s="9">
        <v>6.3</v>
      </c>
      <c r="G10" s="6">
        <v>4</v>
      </c>
      <c r="H10" s="7">
        <f t="shared" si="1"/>
        <v>1.8631304999999998</v>
      </c>
      <c r="L10" t="s">
        <v>14</v>
      </c>
    </row>
    <row r="11" spans="1:17" ht="15.75" thickBot="1" x14ac:dyDescent="0.3">
      <c r="A11" s="35">
        <v>44339</v>
      </c>
      <c r="B11" s="53">
        <v>8.5</v>
      </c>
      <c r="C11" s="4">
        <v>5</v>
      </c>
      <c r="D11" s="30">
        <f t="shared" si="2"/>
        <v>6.8000000000000007</v>
      </c>
      <c r="E11" s="34">
        <v>44328</v>
      </c>
      <c r="F11" s="14">
        <v>7</v>
      </c>
      <c r="G11" s="10">
        <v>5</v>
      </c>
      <c r="H11" s="11">
        <f t="shared" si="1"/>
        <v>2.0701449999999997</v>
      </c>
    </row>
    <row r="12" spans="1:17" ht="15.75" x14ac:dyDescent="0.25">
      <c r="A12" s="35"/>
      <c r="B12" s="42"/>
      <c r="D12" s="42"/>
      <c r="E12" s="18" t="s">
        <v>5</v>
      </c>
      <c r="F12" s="32" t="s">
        <v>24</v>
      </c>
      <c r="G12" s="19" t="s">
        <v>2</v>
      </c>
      <c r="H12" s="31" t="s">
        <v>4</v>
      </c>
      <c r="L12" t="s">
        <v>26</v>
      </c>
    </row>
    <row r="13" spans="1:17" x14ac:dyDescent="0.25">
      <c r="A13" s="36"/>
      <c r="B13" s="39"/>
      <c r="C13" s="40"/>
      <c r="D13" s="39"/>
      <c r="E13" s="5"/>
      <c r="F13" s="6"/>
      <c r="G13" s="6"/>
      <c r="H13" s="7" t="s">
        <v>6</v>
      </c>
      <c r="L13" t="s">
        <v>17</v>
      </c>
    </row>
    <row r="14" spans="1:17" x14ac:dyDescent="0.25">
      <c r="A14" s="35">
        <v>44335</v>
      </c>
      <c r="B14" s="41"/>
      <c r="D14" s="42"/>
      <c r="E14" s="13"/>
      <c r="F14" s="6" t="s">
        <v>3</v>
      </c>
      <c r="G14" s="6"/>
      <c r="H14" s="7"/>
    </row>
    <row r="15" spans="1:17" x14ac:dyDescent="0.25">
      <c r="A15" s="35">
        <v>44336</v>
      </c>
      <c r="B15" s="41"/>
      <c r="D15" s="42"/>
      <c r="E15" s="5"/>
      <c r="F15" s="6"/>
      <c r="G15" s="6"/>
      <c r="H15" s="7"/>
      <c r="L15" t="s">
        <v>18</v>
      </c>
    </row>
    <row r="16" spans="1:17" x14ac:dyDescent="0.25">
      <c r="A16" s="35">
        <v>44337</v>
      </c>
      <c r="B16" s="41"/>
      <c r="D16" s="42"/>
      <c r="E16" s="5"/>
      <c r="F16" s="23" t="s">
        <v>27</v>
      </c>
      <c r="G16" s="6"/>
      <c r="H16" s="7"/>
      <c r="L16" t="s">
        <v>19</v>
      </c>
    </row>
    <row r="17" spans="1:12" x14ac:dyDescent="0.25">
      <c r="A17" s="35">
        <v>44338</v>
      </c>
      <c r="B17" s="41"/>
      <c r="D17" s="42"/>
      <c r="E17" s="8">
        <v>44325</v>
      </c>
      <c r="F17" s="12">
        <v>5.9</v>
      </c>
      <c r="G17" s="6">
        <v>1</v>
      </c>
      <c r="H17" s="7">
        <f t="shared" ref="H17:H22" si="3">(1/20)*F17</f>
        <v>0.29500000000000004</v>
      </c>
    </row>
    <row r="18" spans="1:12" x14ac:dyDescent="0.25">
      <c r="A18" s="35">
        <v>44339</v>
      </c>
      <c r="B18" s="41"/>
      <c r="D18" s="42"/>
      <c r="E18" s="8">
        <v>44326</v>
      </c>
      <c r="F18" s="12">
        <v>6.6</v>
      </c>
      <c r="G18" s="6">
        <v>3</v>
      </c>
      <c r="H18" s="7">
        <f t="shared" si="3"/>
        <v>0.33</v>
      </c>
      <c r="L18" t="s">
        <v>20</v>
      </c>
    </row>
    <row r="19" spans="1:12" x14ac:dyDescent="0.25">
      <c r="E19" s="8">
        <v>44327</v>
      </c>
      <c r="F19" s="12">
        <v>6.3</v>
      </c>
      <c r="G19" s="6">
        <v>4</v>
      </c>
      <c r="H19" s="7">
        <f t="shared" si="3"/>
        <v>0.315</v>
      </c>
      <c r="L19" t="s">
        <v>21</v>
      </c>
    </row>
    <row r="20" spans="1:12" x14ac:dyDescent="0.25">
      <c r="E20" s="8">
        <v>44328</v>
      </c>
      <c r="F20" s="12">
        <v>7</v>
      </c>
      <c r="G20" s="6">
        <v>5</v>
      </c>
      <c r="H20" s="7">
        <f t="shared" si="3"/>
        <v>0.35000000000000003</v>
      </c>
      <c r="L20" t="s">
        <v>22</v>
      </c>
    </row>
    <row r="21" spans="1:12" x14ac:dyDescent="0.25">
      <c r="E21" s="8">
        <v>44329</v>
      </c>
      <c r="F21" s="24">
        <v>7.5</v>
      </c>
      <c r="G21" s="25">
        <v>6</v>
      </c>
      <c r="H21" s="26">
        <f t="shared" si="3"/>
        <v>0.375</v>
      </c>
    </row>
    <row r="22" spans="1:12" ht="15.75" thickBot="1" x14ac:dyDescent="0.3">
      <c r="E22" s="34">
        <v>44330</v>
      </c>
      <c r="F22" s="14">
        <v>7.7</v>
      </c>
      <c r="G22" s="10">
        <v>7</v>
      </c>
      <c r="H22" s="11">
        <f t="shared" si="3"/>
        <v>0.38500000000000001</v>
      </c>
    </row>
  </sheetData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Jennings</dc:creator>
  <cp:lastModifiedBy>George Jennings</cp:lastModifiedBy>
  <cp:lastPrinted>2023-01-01T20:06:51Z</cp:lastPrinted>
  <dcterms:created xsi:type="dcterms:W3CDTF">2021-05-09T14:04:10Z</dcterms:created>
  <dcterms:modified xsi:type="dcterms:W3CDTF">2023-01-01T20:08:07Z</dcterms:modified>
</cp:coreProperties>
</file>