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G:\Shared drives\Office\Biochar Project\for website\"/>
    </mc:Choice>
  </mc:AlternateContent>
  <xr:revisionPtr revIDLastSave="0" documentId="13_ncr:1_{BEED531E-5768-4F77-8FD1-B92DF264E514}" xr6:coauthVersionLast="47" xr6:coauthVersionMax="47" xr10:uidLastSave="{00000000-0000-0000-0000-000000000000}"/>
  <bookViews>
    <workbookView xWindow="-108" yWindow="-108" windowWidth="23256" windowHeight="12576" activeTab="1" xr2:uid="{00000000-000D-0000-FFFF-FFFF00000000}"/>
  </bookViews>
  <sheets>
    <sheet name="Proximate Analysis" sheetId="1" r:id="rId1"/>
    <sheet name="Full IBI Analysi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cPwMQFLuQLP9DlMYkRsyHlg0Ymw=="/>
    </ext>
  </extLst>
</workbook>
</file>

<file path=xl/calcChain.xml><?xml version="1.0" encoding="utf-8"?>
<calcChain xmlns="http://schemas.openxmlformats.org/spreadsheetml/2006/main">
  <c r="AI14" i="1" l="1"/>
  <c r="AI11" i="1"/>
  <c r="AK8" i="1"/>
  <c r="AJ8" i="1"/>
  <c r="AG5" i="1"/>
  <c r="AJ5" i="1" s="1"/>
  <c r="AJ1" i="1"/>
  <c r="AG11" i="1" s="1"/>
  <c r="AK11" i="1" s="1"/>
  <c r="AG14" i="1" l="1"/>
  <c r="AK14" i="1" s="1"/>
  <c r="AJ11" i="1"/>
  <c r="AJ14" i="1" l="1"/>
</calcChain>
</file>

<file path=xl/sharedStrings.xml><?xml version="1.0" encoding="utf-8"?>
<sst xmlns="http://schemas.openxmlformats.org/spreadsheetml/2006/main" count="260" uniqueCount="192">
  <si>
    <t xml:space="preserve">volume = 4.5'x4.5'x2 =  in Cu. Ft.  </t>
  </si>
  <si>
    <t>Volume in a kiln full of biomass w/ void adj.</t>
  </si>
  <si>
    <t>Cu. Ft.</t>
  </si>
  <si>
    <t>Biochar Analysis Results</t>
  </si>
  <si>
    <t>1 cu.ft. = 7.5 gallons</t>
  </si>
  <si>
    <t>1" deep in Kiln = 1.7 cu.ft. of biochar</t>
  </si>
  <si>
    <t>ID #</t>
  </si>
  <si>
    <t>Burn Date</t>
  </si>
  <si>
    <t>Air Temp (F)</t>
  </si>
  <si>
    <t>Initail Lighting Stock</t>
  </si>
  <si>
    <t>Additive Stock</t>
  </si>
  <si>
    <t>Location</t>
  </si>
  <si>
    <t>Average Material Size</t>
  </si>
  <si>
    <t xml:space="preserve">Material Moisture </t>
  </si>
  <si>
    <t>Lighting Method</t>
  </si>
  <si>
    <t>Temp. of fire in Kiln (F)</t>
  </si>
  <si>
    <t>Duration of burn (hours)</t>
  </si>
  <si>
    <t>Quenched with</t>
  </si>
  <si>
    <t>Lab</t>
  </si>
  <si>
    <t>Analysis</t>
  </si>
  <si>
    <t>Sample in Date</t>
  </si>
  <si>
    <t>Results back date</t>
  </si>
  <si>
    <t>Sample submitted</t>
  </si>
  <si>
    <t>Moisture</t>
  </si>
  <si>
    <t>Bulk Density</t>
  </si>
  <si>
    <t>Carbon</t>
  </si>
  <si>
    <t>Hydrogen</t>
  </si>
  <si>
    <t>Nitrogen</t>
  </si>
  <si>
    <t>Oxygen</t>
  </si>
  <si>
    <t>Ash</t>
  </si>
  <si>
    <t>Volatile Matter</t>
  </si>
  <si>
    <t>Butane Activity</t>
  </si>
  <si>
    <t>Surface Area Correlation</t>
  </si>
  <si>
    <t>Organic Carbon</t>
  </si>
  <si>
    <t>H/Corg.</t>
  </si>
  <si>
    <t>Carbonates (as CaCO3)</t>
  </si>
  <si>
    <t># of kilns full of biomass</t>
  </si>
  <si>
    <t>Estimate of biomass in w/air void adjustment in cu. Ft.</t>
  </si>
  <si>
    <t>Approximate volume of Biochar produced</t>
  </si>
  <si>
    <t>Volume remaining of original mass</t>
  </si>
  <si>
    <t>Biomas in / biochar out</t>
  </si>
  <si>
    <t>Ratio stock : biochar</t>
  </si>
  <si>
    <t xml:space="preserve"> </t>
  </si>
  <si>
    <t>Observations</t>
  </si>
  <si>
    <t>22-1</t>
  </si>
  <si>
    <t>mixed small dia brush - mixed species</t>
  </si>
  <si>
    <t>same but green</t>
  </si>
  <si>
    <t>Carlton City Brush Pile</t>
  </si>
  <si>
    <t>1.5"</t>
  </si>
  <si>
    <t>Dry to start green added</t>
  </si>
  <si>
    <t>Propane Torch</t>
  </si>
  <si>
    <t>snow</t>
  </si>
  <si>
    <t>Control Lab -CA</t>
  </si>
  <si>
    <t>proximate</t>
  </si>
  <si>
    <t>As Received</t>
  </si>
  <si>
    <t>0.15 g/cc</t>
  </si>
  <si>
    <t>9.5 lb/cu ft</t>
  </si>
  <si>
    <t>4.6 g/100g</t>
  </si>
  <si>
    <t>270 m2/g</t>
  </si>
  <si>
    <t>about 3" (.25')over bottom of 4x4 kiln  = 4 cu ft. or about .1 kiln (by gallons about 6 - 5 gallon buckets)</t>
  </si>
  <si>
    <t>10:1</t>
  </si>
  <si>
    <t xml:space="preserve">First ever kiln burn. The City of Carlton collects brush and tree limbs from city residents and burns the pile 2/year. We removed some dry material for lighting and used greener materail as addeing stock. Short burn quenched with nearby snow. </t>
  </si>
  <si>
    <t>Dry Weight</t>
  </si>
  <si>
    <t>0.14 g/cc</t>
  </si>
  <si>
    <t>8.8 lb/cu ft</t>
  </si>
  <si>
    <t>5.0 g/100g</t>
  </si>
  <si>
    <t>292 m2/g</t>
  </si>
  <si>
    <t>22-2</t>
  </si>
  <si>
    <t>Pallet boards - dry</t>
  </si>
  <si>
    <t>red pine split fire wood -dry</t>
  </si>
  <si>
    <t>Cloquet forestry Center (CFC)</t>
  </si>
  <si>
    <t>1/2" x 3" Firewood 4" dia</t>
  </si>
  <si>
    <t>Dry</t>
  </si>
  <si>
    <t>0.13 g/cc</t>
  </si>
  <si>
    <t>8.3 lb/cu ft</t>
  </si>
  <si>
    <t>6.3 g/100g</t>
  </si>
  <si>
    <t>331 m2/g</t>
  </si>
  <si>
    <t>about . 55 of a kiln</t>
  </si>
  <si>
    <t>2:1</t>
  </si>
  <si>
    <t xml:space="preserve">The pallet wood took much more time to get burning dispite being dry, likely due to its size. The entire kiln of biochar was not quenched, but a sample was removed and quenched in the snow nearby. </t>
  </si>
  <si>
    <t>8.2 lb/cu ft</t>
  </si>
  <si>
    <t>6.4 g/100g</t>
  </si>
  <si>
    <t>336 m2/g</t>
  </si>
  <si>
    <t>stacked boards- minimal voids</t>
  </si>
  <si>
    <t>22-3</t>
  </si>
  <si>
    <t xml:space="preserve">Yard limbs and brush </t>
  </si>
  <si>
    <t>1-2" dia</t>
  </si>
  <si>
    <t>20 gallons</t>
  </si>
  <si>
    <t>.15g/cc</t>
  </si>
  <si>
    <t>9.6 lb/cu ft</t>
  </si>
  <si>
    <t>3.9 g/100 g</t>
  </si>
  <si>
    <t>246 m2/g</t>
  </si>
  <si>
    <t>about 5" in kiln</t>
  </si>
  <si>
    <t>6:1</t>
  </si>
  <si>
    <t xml:space="preserve">The small stock of dry lighting material and buckthorn addition material burnt quickly, less than 30 minutes. Quenching with the tank was ok. More biochar would require a pump in the tank. </t>
  </si>
  <si>
    <t>Buckthorn (cut  late April)</t>
  </si>
  <si>
    <t>1-2"</t>
  </si>
  <si>
    <t>.14 g/cc</t>
  </si>
  <si>
    <t>8.7 lb/cu ft</t>
  </si>
  <si>
    <t>4.3 g/100 g</t>
  </si>
  <si>
    <t>269 m2/g</t>
  </si>
  <si>
    <t>22-4</t>
  </si>
  <si>
    <t>Used both kilns</t>
  </si>
  <si>
    <t>Cloquet Public Works Pine Valley</t>
  </si>
  <si>
    <t>3.5 hours</t>
  </si>
  <si>
    <t>H2O - 25 gallons</t>
  </si>
  <si>
    <t>Buckthorn (cut 1 week prior)</t>
  </si>
  <si>
    <t>2-3"</t>
  </si>
  <si>
    <t>9.9lb/cu ft</t>
  </si>
  <si>
    <t>9.1lb/cu ft</t>
  </si>
  <si>
    <t>4.7  g/100 g</t>
  </si>
  <si>
    <t>5.1  g/100 g</t>
  </si>
  <si>
    <t>274  m2/g</t>
  </si>
  <si>
    <t>296  m2/g</t>
  </si>
  <si>
    <t>about 6" in each kiln</t>
  </si>
  <si>
    <t xml:space="preserve">both kilns were deployed to burn buckthorn cuttings from Alyssa's project in Pine Valley 1 week prior. Because of the pile to burn volunteers were requested, but many didn't show and the ones that came didn't last through the whole project. So the burn was cut shorter than planned. </t>
  </si>
  <si>
    <t>IBI on composite sample from 22-1, 22-3, and 22-4</t>
  </si>
  <si>
    <t>Dry Basis</t>
  </si>
  <si>
    <t>277  m2/g</t>
  </si>
  <si>
    <t>4.5  g/100 g</t>
  </si>
  <si>
    <t>8  lb/cu ft</t>
  </si>
  <si>
    <t>Sample ID</t>
  </si>
  <si>
    <t>22-5</t>
  </si>
  <si>
    <t>a composite sample for 22-1,22-3, and 22-4 burns.</t>
  </si>
  <si>
    <t>Description</t>
  </si>
  <si>
    <t>Various 2022</t>
  </si>
  <si>
    <t>Burn Location</t>
  </si>
  <si>
    <t>Carlton Co. MN</t>
  </si>
  <si>
    <t>1000-1200</t>
  </si>
  <si>
    <t>Dry yard limbs and brush</t>
  </si>
  <si>
    <t>Buckthorn</t>
  </si>
  <si>
    <t>Bulk Density lb/cu ft</t>
  </si>
  <si>
    <t>Moisture % wet wt.</t>
  </si>
  <si>
    <t>Organic Carbon % of dry mass</t>
  </si>
  <si>
    <t>Hydrogen/Carbon molar ratio</t>
  </si>
  <si>
    <t>Total Ash  % of dry mass</t>
  </si>
  <si>
    <t>Total Nitrogen % of dry mass</t>
  </si>
  <si>
    <t xml:space="preserve">ph </t>
  </si>
  <si>
    <t>Electrical Conductivity  dS/m</t>
  </si>
  <si>
    <t>Liming  %CaCO3</t>
  </si>
  <si>
    <t>Carbonates  %CaCO3</t>
  </si>
  <si>
    <t>Butane Act. g/100g dry</t>
  </si>
  <si>
    <t>Surface Area Correlation   m2/g dry</t>
  </si>
  <si>
    <t>Cadmium (Cd)</t>
  </si>
  <si>
    <t>Arsenic (As)</t>
  </si>
  <si>
    <t>Chromium (Cr)</t>
  </si>
  <si>
    <t>Cobalt (Co)</t>
  </si>
  <si>
    <t>Copper (Cu)</t>
  </si>
  <si>
    <t>Lead (Pb)</t>
  </si>
  <si>
    <t>Molybdenum (Mo)</t>
  </si>
  <si>
    <t>Mecury (Hg)</t>
  </si>
  <si>
    <t>Nickel (Ni)</t>
  </si>
  <si>
    <t>Selenium (Se)</t>
  </si>
  <si>
    <t>Zinc (Zn)</t>
  </si>
  <si>
    <t>Boron (B)</t>
  </si>
  <si>
    <t>Chlorine (Cl)</t>
  </si>
  <si>
    <t>Sodium (Na)</t>
  </si>
  <si>
    <t>Iron (Fe)</t>
  </si>
  <si>
    <t>Mangese (Mn)</t>
  </si>
  <si>
    <t>Magnesium (Mg)  ppm</t>
  </si>
  <si>
    <t>Calcium (Ca)  ppm</t>
  </si>
  <si>
    <t>Nitrate (NO3-N</t>
  </si>
  <si>
    <t>Ammonia (NH4-N)</t>
  </si>
  <si>
    <t>Total (K)</t>
  </si>
  <si>
    <t>Total (P)</t>
  </si>
  <si>
    <t>Organic  (Org-N)</t>
  </si>
  <si>
    <t>Volitile Matter  % dry wt.</t>
  </si>
  <si>
    <t>&lt;.5mm</t>
  </si>
  <si>
    <t>.5-1mm</t>
  </si>
  <si>
    <t>1-2mm</t>
  </si>
  <si>
    <t>2-4mm</t>
  </si>
  <si>
    <t>4-8mm</t>
  </si>
  <si>
    <t>8-16mm</t>
  </si>
  <si>
    <t>16-25mm</t>
  </si>
  <si>
    <t>25-50mm</t>
  </si>
  <si>
    <t>&gt;50mm</t>
  </si>
  <si>
    <t xml:space="preserve">             Particle Size Distribution                                                      Reported as %</t>
  </si>
  <si>
    <t xml:space="preserve">     Reported as mg/kg                                                             Reported as mg/kg</t>
  </si>
  <si>
    <t xml:space="preserve">              Reported as ppm                                                                                                      Reported as ppm                                                                                                   Reported as ppm</t>
  </si>
  <si>
    <t>23-1</t>
  </si>
  <si>
    <t>Mixed Brush from Oregon Kiln</t>
  </si>
  <si>
    <t>yard limbs and brush</t>
  </si>
  <si>
    <t>23-2</t>
  </si>
  <si>
    <t>Mixed brush from open pile</t>
  </si>
  <si>
    <t>23-3</t>
  </si>
  <si>
    <t>?</t>
  </si>
  <si>
    <t>Chub Lake demo</t>
  </si>
  <si>
    <t>nd</t>
  </si>
  <si>
    <t>nd = not detected</t>
  </si>
  <si>
    <t>1200-1300</t>
  </si>
  <si>
    <t>Terra Char reported</t>
  </si>
  <si>
    <t>Delivered Terra Char to MP &amp; Sandstroms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</si>
</sst>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d"/>
    <numFmt numFmtId="166" formatCode="0.0%"/>
    <numFmt numFmtId="167" formatCode="0.0"/>
  </numFmts>
  <fonts count="10">
    <font>
      <sz val="11"/>
      <color theme="1"/>
      <name val="Calibri"/>
      <scheme val="minor"/>
    </font>
    <font>
      <sz val="11"/>
      <color theme="1"/>
      <name val="Calibri"/>
      <family val="2"/>
      <scheme val="minor"/>
    </font>
    <font>
      <sz val="11"/>
      <color theme="1"/>
      <name val="Calibri"/>
      <family val="2"/>
      <scheme val="minor"/>
    </font>
    <font>
      <sz val="11"/>
      <color theme="1"/>
      <name val="Calibri"/>
    </font>
    <font>
      <sz val="11"/>
      <color rgb="FF000000"/>
      <name val="Calibri"/>
    </font>
    <font>
      <b/>
      <sz val="14"/>
      <color theme="1"/>
      <name val="Calibri"/>
    </font>
    <font>
      <b/>
      <sz val="11"/>
      <color theme="1"/>
      <name val="Calibri"/>
    </font>
    <font>
      <sz val="11"/>
      <name val="Calibri"/>
    </font>
    <font>
      <sz val="11"/>
      <color theme="1"/>
      <name val="Calibri"/>
      <family val="2"/>
    </font>
    <font>
      <b/>
      <sz val="11"/>
      <color theme="1"/>
      <name val="Calibri"/>
      <family val="2"/>
      <scheme val="minor"/>
    </font>
  </fonts>
  <fills count="8">
    <fill>
      <patternFill patternType="none"/>
    </fill>
    <fill>
      <patternFill patternType="gray125"/>
    </fill>
    <fill>
      <patternFill patternType="solid">
        <fgColor rgb="FFE2EFD9"/>
        <bgColor rgb="FFE2EFD9"/>
      </patternFill>
    </fill>
    <fill>
      <patternFill patternType="solid">
        <fgColor rgb="FFA8D08D"/>
        <bgColor rgb="FFA8D08D"/>
      </patternFill>
    </fill>
    <fill>
      <patternFill patternType="solid">
        <fgColor rgb="FF00B050"/>
        <bgColor rgb="FF00B050"/>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0" fontId="3" fillId="2" borderId="1" xfId="0" applyFont="1" applyFill="1" applyBorder="1"/>
    <xf numFmtId="0" fontId="4" fillId="2" borderId="1" xfId="0" applyFont="1" applyFill="1" applyBorder="1" applyAlignment="1">
      <alignment wrapText="1"/>
    </xf>
    <xf numFmtId="9" fontId="3" fillId="2" borderId="1" xfId="0" applyNumberFormat="1" applyFont="1" applyFill="1" applyBorder="1"/>
    <xf numFmtId="0" fontId="3" fillId="2" borderId="2" xfId="0" applyFont="1" applyFill="1" applyBorder="1" applyAlignment="1">
      <alignment wrapText="1"/>
    </xf>
    <xf numFmtId="1" fontId="4" fillId="3" borderId="1" xfId="0" applyNumberFormat="1" applyFont="1" applyFill="1" applyBorder="1"/>
    <xf numFmtId="9" fontId="3" fillId="3" borderId="1" xfId="0" applyNumberFormat="1" applyFont="1" applyFill="1" applyBorder="1"/>
    <xf numFmtId="0" fontId="5" fillId="0" borderId="0" xfId="0" applyFont="1"/>
    <xf numFmtId="0" fontId="3" fillId="2" borderId="2" xfId="0" applyFont="1" applyFill="1" applyBorder="1"/>
    <xf numFmtId="0" fontId="6" fillId="0" borderId="1" xfId="0" applyFont="1" applyBorder="1"/>
    <xf numFmtId="0" fontId="6" fillId="0" borderId="1" xfId="0" applyFont="1" applyBorder="1" applyAlignment="1">
      <alignment wrapText="1"/>
    </xf>
    <xf numFmtId="0" fontId="3" fillId="0" borderId="1" xfId="0" applyFont="1" applyBorder="1"/>
    <xf numFmtId="164" fontId="3" fillId="0" borderId="1" xfId="0" applyNumberFormat="1" applyFont="1" applyBorder="1" applyAlignment="1">
      <alignment horizontal="center"/>
    </xf>
    <xf numFmtId="1"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xf>
    <xf numFmtId="14" fontId="3" fillId="0" borderId="1" xfId="0" applyNumberFormat="1" applyFont="1" applyBorder="1" applyAlignment="1">
      <alignment horizontal="center"/>
    </xf>
    <xf numFmtId="165" fontId="3" fillId="0" borderId="1" xfId="0" applyNumberFormat="1" applyFont="1" applyBorder="1"/>
    <xf numFmtId="166" fontId="3" fillId="0" borderId="1" xfId="0" applyNumberFormat="1" applyFont="1" applyBorder="1" applyAlignment="1">
      <alignment horizontal="center"/>
    </xf>
    <xf numFmtId="0" fontId="3" fillId="0" borderId="1" xfId="0" applyFont="1" applyBorder="1" applyAlignment="1">
      <alignment horizontal="center" wrapText="1"/>
    </xf>
    <xf numFmtId="9" fontId="3" fillId="0" borderId="1" xfId="0" applyNumberFormat="1" applyFont="1" applyBorder="1" applyAlignment="1">
      <alignment horizontal="center"/>
    </xf>
    <xf numFmtId="167" fontId="3" fillId="0" borderId="1" xfId="0" applyNumberFormat="1" applyFont="1" applyBorder="1" applyAlignment="1">
      <alignment horizontal="center"/>
    </xf>
    <xf numFmtId="49" fontId="3" fillId="0" borderId="1" xfId="0" applyNumberFormat="1" applyFont="1" applyBorder="1" applyAlignment="1">
      <alignment horizontal="center"/>
    </xf>
    <xf numFmtId="0" fontId="3" fillId="4" borderId="5" xfId="0" applyFont="1" applyFill="1" applyBorder="1"/>
    <xf numFmtId="164" fontId="3" fillId="4" borderId="5" xfId="0" applyNumberFormat="1" applyFont="1" applyFill="1" applyBorder="1" applyAlignment="1">
      <alignment horizontal="center"/>
    </xf>
    <xf numFmtId="1" fontId="3" fillId="4" borderId="5" xfId="0" applyNumberFormat="1" applyFont="1" applyFill="1" applyBorder="1" applyAlignment="1">
      <alignment horizontal="center"/>
    </xf>
    <xf numFmtId="0" fontId="3" fillId="4" borderId="5" xfId="0" applyFont="1" applyFill="1" applyBorder="1" applyAlignment="1">
      <alignment wrapText="1"/>
    </xf>
    <xf numFmtId="0" fontId="3" fillId="4" borderId="5" xfId="0" applyFont="1" applyFill="1" applyBorder="1" applyAlignment="1">
      <alignment horizontal="center"/>
    </xf>
    <xf numFmtId="0" fontId="3" fillId="4" borderId="1" xfId="0" applyFont="1" applyFill="1" applyBorder="1" applyAlignment="1">
      <alignment horizontal="center"/>
    </xf>
    <xf numFmtId="14" fontId="3" fillId="4" borderId="5" xfId="0" applyNumberFormat="1" applyFont="1" applyFill="1" applyBorder="1" applyAlignment="1">
      <alignment horizontal="center"/>
    </xf>
    <xf numFmtId="165" fontId="3" fillId="4" borderId="1" xfId="0" applyNumberFormat="1" applyFont="1" applyFill="1" applyBorder="1"/>
    <xf numFmtId="166" fontId="3" fillId="4" borderId="5" xfId="0" applyNumberFormat="1" applyFont="1" applyFill="1" applyBorder="1" applyAlignment="1">
      <alignment horizontal="center"/>
    </xf>
    <xf numFmtId="0" fontId="3" fillId="0" borderId="6" xfId="0" applyFont="1" applyBorder="1"/>
    <xf numFmtId="164" fontId="3" fillId="0" borderId="6" xfId="0" applyNumberFormat="1" applyFont="1" applyBorder="1" applyAlignment="1">
      <alignment horizontal="center"/>
    </xf>
    <xf numFmtId="1" fontId="3" fillId="0" borderId="6" xfId="0" applyNumberFormat="1" applyFont="1" applyBorder="1" applyAlignment="1">
      <alignment horizontal="center"/>
    </xf>
    <xf numFmtId="0" fontId="3" fillId="0" borderId="6" xfId="0" applyFont="1" applyBorder="1" applyAlignment="1">
      <alignment wrapText="1"/>
    </xf>
    <xf numFmtId="0" fontId="3" fillId="0" borderId="6" xfId="0" applyFont="1" applyBorder="1" applyAlignment="1">
      <alignment horizontal="center"/>
    </xf>
    <xf numFmtId="14" fontId="3" fillId="0" borderId="6" xfId="0" applyNumberFormat="1" applyFont="1" applyBorder="1" applyAlignment="1">
      <alignment horizontal="center"/>
    </xf>
    <xf numFmtId="166" fontId="3" fillId="0" borderId="6" xfId="0" applyNumberFormat="1" applyFont="1" applyBorder="1" applyAlignment="1">
      <alignment horizontal="center"/>
    </xf>
    <xf numFmtId="0" fontId="3" fillId="4" borderId="1" xfId="0" applyFont="1" applyFill="1" applyBorder="1"/>
    <xf numFmtId="164"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0" fontId="3" fillId="4" borderId="1" xfId="0" applyFont="1" applyFill="1" applyBorder="1" applyAlignment="1">
      <alignment wrapText="1"/>
    </xf>
    <xf numFmtId="166" fontId="3" fillId="4" borderId="1" xfId="0" applyNumberFormat="1" applyFont="1" applyFill="1" applyBorder="1" applyAlignment="1">
      <alignment horizontal="center"/>
    </xf>
    <xf numFmtId="167" fontId="3" fillId="4" borderId="1" xfId="0" applyNumberFormat="1" applyFont="1" applyFill="1" applyBorder="1" applyAlignment="1">
      <alignment horizontal="center"/>
    </xf>
    <xf numFmtId="0" fontId="3" fillId="0" borderId="0" xfId="0" applyFont="1" applyAlignment="1">
      <alignment horizontal="center"/>
    </xf>
    <xf numFmtId="165" fontId="3" fillId="0" borderId="0" xfId="0" applyNumberFormat="1" applyFont="1"/>
    <xf numFmtId="0" fontId="8" fillId="0" borderId="1" xfId="0" applyFont="1" applyBorder="1" applyAlignment="1">
      <alignment wrapText="1"/>
    </xf>
    <xf numFmtId="0" fontId="8" fillId="0" borderId="1" xfId="0" applyFont="1" applyBorder="1" applyAlignment="1">
      <alignment horizontal="center"/>
    </xf>
    <xf numFmtId="0" fontId="8" fillId="0" borderId="1" xfId="0" applyFont="1" applyBorder="1" applyAlignment="1">
      <alignment horizontal="right"/>
    </xf>
    <xf numFmtId="165" fontId="8" fillId="0" borderId="1" xfId="0" applyNumberFormat="1" applyFont="1" applyBorder="1"/>
    <xf numFmtId="0" fontId="2" fillId="0" borderId="0" xfId="0" applyFont="1" applyAlignment="1">
      <alignment wrapText="1"/>
    </xf>
    <xf numFmtId="0" fontId="0" fillId="0" borderId="0" xfId="0" applyAlignment="1">
      <alignment wrapText="1"/>
    </xf>
    <xf numFmtId="0" fontId="9" fillId="0" borderId="0" xfId="0" applyFont="1" applyAlignment="1">
      <alignment horizontal="center"/>
    </xf>
    <xf numFmtId="0" fontId="6" fillId="0" borderId="1" xfId="0" applyFont="1" applyBorder="1" applyAlignment="1">
      <alignment horizontal="center" wrapText="1"/>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center" wrapText="1"/>
    </xf>
    <xf numFmtId="14" fontId="0" fillId="0" borderId="0" xfId="0" applyNumberFormat="1" applyAlignment="1">
      <alignment wrapText="1"/>
    </xf>
    <xf numFmtId="167" fontId="0" fillId="0" borderId="0" xfId="0" applyNumberFormat="1" applyAlignment="1">
      <alignment wrapText="1"/>
    </xf>
    <xf numFmtId="0" fontId="6" fillId="0" borderId="3" xfId="0" applyFont="1" applyBorder="1" applyAlignment="1">
      <alignment horizontal="center"/>
    </xf>
    <xf numFmtId="0" fontId="7" fillId="0" borderId="4" xfId="0" applyFont="1" applyBorder="1"/>
    <xf numFmtId="0" fontId="2" fillId="5" borderId="7" xfId="0" applyFont="1" applyFill="1" applyBorder="1"/>
    <xf numFmtId="0" fontId="0" fillId="5" borderId="8" xfId="0" applyFill="1" applyBorder="1"/>
    <xf numFmtId="0" fontId="0" fillId="5" borderId="9" xfId="0" applyFill="1" applyBorder="1"/>
    <xf numFmtId="0" fontId="2" fillId="6" borderId="7" xfId="0" applyFont="1" applyFill="1" applyBorder="1"/>
    <xf numFmtId="0" fontId="0" fillId="0" borderId="8" xfId="0" applyBorder="1"/>
    <xf numFmtId="0" fontId="0" fillId="0" borderId="9" xfId="0" applyBorder="1"/>
    <xf numFmtId="0" fontId="2" fillId="7" borderId="7" xfId="0" applyFont="1" applyFill="1" applyBorder="1"/>
    <xf numFmtId="0" fontId="0" fillId="7" borderId="8" xfId="0" applyFill="1" applyBorder="1"/>
    <xf numFmtId="0" fontId="0" fillId="7" borderId="9" xfId="0" applyFill="1" applyBorder="1"/>
    <xf numFmtId="0" fontId="1" fillId="0" borderId="0" xfId="0" applyFont="1" applyAlignment="1">
      <alignment wrapText="1"/>
    </xf>
    <xf numFmtId="14" fontId="0" fillId="0" borderId="0" xfId="0" applyNumberForma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01"/>
  <sheetViews>
    <sheetView topLeftCell="I2" workbookViewId="0">
      <selection activeCell="O4" sqref="O4"/>
    </sheetView>
  </sheetViews>
  <sheetFormatPr defaultColWidth="14.44140625" defaultRowHeight="15" customHeight="1"/>
  <cols>
    <col min="1" max="1" width="8.6640625" customWidth="1"/>
    <col min="2" max="2" width="13.44140625" customWidth="1"/>
    <col min="3" max="3" width="11.6640625" customWidth="1"/>
    <col min="4" max="4" width="22.33203125" customWidth="1"/>
    <col min="5" max="5" width="23.5546875" customWidth="1"/>
    <col min="6" max="6" width="20.88671875" customWidth="1"/>
    <col min="7" max="7" width="21.6640625" customWidth="1"/>
    <col min="8" max="8" width="20.88671875" customWidth="1"/>
    <col min="9" max="9" width="16.5546875" customWidth="1"/>
    <col min="10" max="10" width="20.88671875" customWidth="1"/>
    <col min="11" max="11" width="22" customWidth="1"/>
    <col min="12" max="14" width="14.6640625" customWidth="1"/>
    <col min="15" max="15" width="13.5546875" customWidth="1"/>
    <col min="16" max="16" width="15.6640625" customWidth="1"/>
    <col min="17" max="17" width="10.88671875" customWidth="1"/>
    <col min="18" max="18" width="9.33203125" customWidth="1"/>
    <col min="19" max="19" width="11.44140625" customWidth="1"/>
    <col min="20" max="20" width="10.33203125" customWidth="1"/>
    <col min="21" max="21" width="8.6640625" customWidth="1"/>
    <col min="22" max="22" width="9.6640625" customWidth="1"/>
    <col min="23" max="25" width="8.6640625" customWidth="1"/>
    <col min="26" max="26" width="14.33203125" customWidth="1"/>
    <col min="27" max="27" width="13.88671875" customWidth="1"/>
    <col min="28" max="28" width="22.33203125" customWidth="1"/>
    <col min="29" max="29" width="14.88671875" customWidth="1"/>
    <col min="30" max="30" width="9" customWidth="1"/>
    <col min="31" max="33" width="20.33203125" customWidth="1"/>
    <col min="34" max="34" width="30" customWidth="1"/>
    <col min="35" max="39" width="20.33203125" customWidth="1"/>
    <col min="40" max="40" width="93" customWidth="1"/>
    <col min="41" max="45" width="8.6640625" customWidth="1"/>
  </cols>
  <sheetData>
    <row r="1" spans="1:44" ht="32.25" customHeight="1">
      <c r="AF1" s="2" t="s">
        <v>0</v>
      </c>
      <c r="AG1" s="1">
        <v>40.5</v>
      </c>
      <c r="AH1" s="3">
        <v>0.65</v>
      </c>
      <c r="AI1" s="4" t="s">
        <v>1</v>
      </c>
      <c r="AJ1" s="5">
        <f>AG1*AH1</f>
        <v>26.324999999999999</v>
      </c>
      <c r="AK1" s="6" t="s">
        <v>2</v>
      </c>
      <c r="AL1" s="1"/>
    </row>
    <row r="2" spans="1:44" ht="14.25" customHeight="1">
      <c r="B2" s="7" t="s">
        <v>3</v>
      </c>
      <c r="C2" s="7"/>
      <c r="AF2" s="1"/>
      <c r="AG2" s="1"/>
      <c r="AH2" s="1"/>
      <c r="AI2" s="1" t="s">
        <v>4</v>
      </c>
      <c r="AJ2" s="1"/>
      <c r="AK2" s="1"/>
      <c r="AL2" s="1"/>
    </row>
    <row r="3" spans="1:44" ht="14.25" customHeight="1">
      <c r="AF3" s="8" t="s">
        <v>5</v>
      </c>
      <c r="AG3" s="8"/>
      <c r="AH3" s="8"/>
      <c r="AI3" s="8"/>
      <c r="AJ3" s="8"/>
      <c r="AK3" s="8"/>
      <c r="AL3" s="8"/>
    </row>
    <row r="4" spans="1:44" ht="42.75" customHeight="1">
      <c r="A4" s="9" t="s">
        <v>6</v>
      </c>
      <c r="B4" s="9" t="s">
        <v>7</v>
      </c>
      <c r="C4" s="9" t="s">
        <v>8</v>
      </c>
      <c r="D4" s="9" t="s">
        <v>9</v>
      </c>
      <c r="E4" s="9" t="s">
        <v>10</v>
      </c>
      <c r="F4" s="9" t="s">
        <v>11</v>
      </c>
      <c r="G4" s="9" t="s">
        <v>12</v>
      </c>
      <c r="H4" s="9" t="s">
        <v>13</v>
      </c>
      <c r="I4" s="9" t="s">
        <v>14</v>
      </c>
      <c r="J4" s="9" t="s">
        <v>15</v>
      </c>
      <c r="K4" s="9" t="s">
        <v>16</v>
      </c>
      <c r="L4" s="9" t="s">
        <v>17</v>
      </c>
      <c r="M4" s="9" t="s">
        <v>18</v>
      </c>
      <c r="N4" s="9" t="s">
        <v>19</v>
      </c>
      <c r="O4" s="9" t="s">
        <v>20</v>
      </c>
      <c r="P4" s="9" t="s">
        <v>21</v>
      </c>
      <c r="Q4" s="10" t="s">
        <v>22</v>
      </c>
      <c r="R4" s="10" t="s">
        <v>23</v>
      </c>
      <c r="S4" s="60" t="s">
        <v>24</v>
      </c>
      <c r="T4" s="61"/>
      <c r="U4" s="9" t="s">
        <v>25</v>
      </c>
      <c r="V4" s="9" t="s">
        <v>26</v>
      </c>
      <c r="W4" s="9" t="s">
        <v>27</v>
      </c>
      <c r="X4" s="9" t="s">
        <v>28</v>
      </c>
      <c r="Y4" s="9" t="s">
        <v>29</v>
      </c>
      <c r="Z4" s="9" t="s">
        <v>30</v>
      </c>
      <c r="AA4" s="9" t="s">
        <v>31</v>
      </c>
      <c r="AB4" s="9" t="s">
        <v>32</v>
      </c>
      <c r="AC4" s="9" t="s">
        <v>33</v>
      </c>
      <c r="AD4" s="9" t="s">
        <v>34</v>
      </c>
      <c r="AE4" s="9" t="s">
        <v>35</v>
      </c>
      <c r="AF4" s="10" t="s">
        <v>36</v>
      </c>
      <c r="AG4" s="10" t="s">
        <v>37</v>
      </c>
      <c r="AH4" s="10" t="s">
        <v>38</v>
      </c>
      <c r="AI4" s="9" t="s">
        <v>2</v>
      </c>
      <c r="AJ4" s="10" t="s">
        <v>39</v>
      </c>
      <c r="AK4" s="10" t="s">
        <v>40</v>
      </c>
      <c r="AL4" s="10" t="s">
        <v>41</v>
      </c>
      <c r="AM4" s="9" t="s">
        <v>42</v>
      </c>
      <c r="AN4" s="9" t="s">
        <v>43</v>
      </c>
      <c r="AO4" s="9"/>
      <c r="AP4" s="11"/>
      <c r="AQ4" s="11"/>
      <c r="AR4" s="11"/>
    </row>
    <row r="5" spans="1:44" ht="44.25" customHeight="1">
      <c r="A5" s="11" t="s">
        <v>44</v>
      </c>
      <c r="B5" s="12">
        <v>44600</v>
      </c>
      <c r="C5" s="13">
        <v>-10</v>
      </c>
      <c r="D5" s="14" t="s">
        <v>45</v>
      </c>
      <c r="E5" s="14" t="s">
        <v>46</v>
      </c>
      <c r="F5" s="11" t="s">
        <v>47</v>
      </c>
      <c r="G5" s="15" t="s">
        <v>48</v>
      </c>
      <c r="H5" s="15" t="s">
        <v>49</v>
      </c>
      <c r="I5" s="15" t="s">
        <v>50</v>
      </c>
      <c r="J5" s="15">
        <v>1500</v>
      </c>
      <c r="K5" s="15">
        <v>0.75</v>
      </c>
      <c r="L5" s="15" t="s">
        <v>51</v>
      </c>
      <c r="M5" s="15" t="s">
        <v>52</v>
      </c>
      <c r="N5" s="15" t="s">
        <v>53</v>
      </c>
      <c r="O5" s="16">
        <v>44650</v>
      </c>
      <c r="P5" s="16">
        <v>44679</v>
      </c>
      <c r="Q5" s="17" t="s">
        <v>54</v>
      </c>
      <c r="R5" s="18">
        <v>7.3999999999999996E-2</v>
      </c>
      <c r="S5" s="15" t="s">
        <v>55</v>
      </c>
      <c r="T5" s="15" t="s">
        <v>56</v>
      </c>
      <c r="U5" s="18">
        <v>0.74099999999999999</v>
      </c>
      <c r="V5" s="18">
        <v>1.7000000000000001E-2</v>
      </c>
      <c r="W5" s="18">
        <v>6.0000000000000001E-3</v>
      </c>
      <c r="X5" s="18">
        <v>6.3E-2</v>
      </c>
      <c r="Y5" s="18">
        <v>9.8000000000000004E-2</v>
      </c>
      <c r="Z5" s="18">
        <v>0.192</v>
      </c>
      <c r="AA5" s="15" t="s">
        <v>57</v>
      </c>
      <c r="AB5" s="15" t="s">
        <v>58</v>
      </c>
      <c r="AC5" s="18">
        <v>0.73299999999999998</v>
      </c>
      <c r="AD5" s="15">
        <v>0.28000000000000003</v>
      </c>
      <c r="AE5" s="18">
        <v>6.5000000000000002E-2</v>
      </c>
      <c r="AF5" s="19">
        <v>1.5</v>
      </c>
      <c r="AG5" s="15">
        <f>1.5*26</f>
        <v>39</v>
      </c>
      <c r="AH5" s="14" t="s">
        <v>59</v>
      </c>
      <c r="AI5" s="15">
        <v>4</v>
      </c>
      <c r="AJ5" s="20">
        <f>AI5/AG5</f>
        <v>0.10256410256410256</v>
      </c>
      <c r="AK5" s="21" t="s">
        <v>42</v>
      </c>
      <c r="AL5" s="22" t="s">
        <v>60</v>
      </c>
      <c r="AM5" s="18"/>
      <c r="AN5" s="14" t="s">
        <v>61</v>
      </c>
      <c r="AO5" s="11"/>
      <c r="AP5" s="11"/>
      <c r="AQ5" s="11"/>
      <c r="AR5" s="11"/>
    </row>
    <row r="6" spans="1:44" ht="13.5" customHeight="1">
      <c r="A6" s="11"/>
      <c r="B6" s="12"/>
      <c r="C6" s="13"/>
      <c r="D6" s="14"/>
      <c r="E6" s="14"/>
      <c r="F6" s="11"/>
      <c r="G6" s="15"/>
      <c r="H6" s="15"/>
      <c r="I6" s="15"/>
      <c r="J6" s="15"/>
      <c r="K6" s="15"/>
      <c r="L6" s="15"/>
      <c r="M6" s="15"/>
      <c r="N6" s="15"/>
      <c r="O6" s="16"/>
      <c r="P6" s="16"/>
      <c r="Q6" s="17" t="s">
        <v>62</v>
      </c>
      <c r="R6" s="18">
        <v>0</v>
      </c>
      <c r="S6" s="15" t="s">
        <v>63</v>
      </c>
      <c r="T6" s="15" t="s">
        <v>64</v>
      </c>
      <c r="U6" s="18">
        <v>0.80100000000000005</v>
      </c>
      <c r="V6" s="18">
        <v>1.9E-2</v>
      </c>
      <c r="W6" s="18">
        <v>7.0000000000000001E-3</v>
      </c>
      <c r="X6" s="18">
        <v>6.8000000000000005E-2</v>
      </c>
      <c r="Y6" s="18">
        <v>0.106</v>
      </c>
      <c r="Z6" s="18">
        <v>0.20699999999999999</v>
      </c>
      <c r="AA6" s="15" t="s">
        <v>65</v>
      </c>
      <c r="AB6" s="15" t="s">
        <v>66</v>
      </c>
      <c r="AC6" s="18">
        <v>0.79200000000000004</v>
      </c>
      <c r="AD6" s="15">
        <v>0.28000000000000003</v>
      </c>
      <c r="AE6" s="18">
        <v>7.0000000000000007E-2</v>
      </c>
      <c r="AF6" s="18"/>
      <c r="AG6" s="18"/>
      <c r="AH6" s="18"/>
      <c r="AI6" s="18"/>
      <c r="AJ6" s="18"/>
      <c r="AK6" s="18"/>
      <c r="AL6" s="18"/>
      <c r="AM6" s="18"/>
      <c r="AN6" s="14"/>
      <c r="AO6" s="11"/>
      <c r="AP6" s="11"/>
      <c r="AQ6" s="11"/>
      <c r="AR6" s="11"/>
    </row>
    <row r="7" spans="1:44" ht="6" customHeight="1">
      <c r="A7" s="23"/>
      <c r="B7" s="24"/>
      <c r="C7" s="25"/>
      <c r="D7" s="26"/>
      <c r="E7" s="26"/>
      <c r="F7" s="23"/>
      <c r="G7" s="27"/>
      <c r="H7" s="27"/>
      <c r="I7" s="28"/>
      <c r="J7" s="27"/>
      <c r="K7" s="27"/>
      <c r="L7" s="27"/>
      <c r="M7" s="27"/>
      <c r="N7" s="27"/>
      <c r="O7" s="29"/>
      <c r="P7" s="29"/>
      <c r="Q7" s="30"/>
      <c r="R7" s="31"/>
      <c r="S7" s="27"/>
      <c r="T7" s="27"/>
      <c r="U7" s="31"/>
      <c r="V7" s="31"/>
      <c r="W7" s="31"/>
      <c r="X7" s="31"/>
      <c r="Y7" s="31"/>
      <c r="Z7" s="31"/>
      <c r="AA7" s="27"/>
      <c r="AB7" s="27"/>
      <c r="AC7" s="31"/>
      <c r="AD7" s="27"/>
      <c r="AE7" s="31"/>
      <c r="AF7" s="31"/>
      <c r="AG7" s="31"/>
      <c r="AH7" s="31"/>
      <c r="AI7" s="31"/>
      <c r="AJ7" s="31"/>
      <c r="AK7" s="31"/>
      <c r="AL7" s="31"/>
      <c r="AM7" s="31"/>
      <c r="AN7" s="26"/>
      <c r="AO7" s="23"/>
      <c r="AP7" s="23"/>
      <c r="AQ7" s="23"/>
      <c r="AR7" s="23"/>
    </row>
    <row r="8" spans="1:44" ht="43.5" customHeight="1">
      <c r="A8" s="32" t="s">
        <v>67</v>
      </c>
      <c r="B8" s="33">
        <v>44628</v>
      </c>
      <c r="C8" s="34">
        <v>0</v>
      </c>
      <c r="D8" s="35" t="s">
        <v>68</v>
      </c>
      <c r="E8" s="35" t="s">
        <v>69</v>
      </c>
      <c r="F8" s="35" t="s">
        <v>70</v>
      </c>
      <c r="G8" s="36" t="s">
        <v>71</v>
      </c>
      <c r="H8" s="36" t="s">
        <v>72</v>
      </c>
      <c r="I8" s="15" t="s">
        <v>50</v>
      </c>
      <c r="J8" s="36">
        <v>1600</v>
      </c>
      <c r="K8" s="36">
        <v>1.75</v>
      </c>
      <c r="L8" s="36" t="s">
        <v>51</v>
      </c>
      <c r="M8" s="15" t="s">
        <v>52</v>
      </c>
      <c r="N8" s="15" t="s">
        <v>53</v>
      </c>
      <c r="O8" s="37">
        <v>44650</v>
      </c>
      <c r="P8" s="37">
        <v>44679</v>
      </c>
      <c r="Q8" s="17" t="s">
        <v>54</v>
      </c>
      <c r="R8" s="38">
        <v>1.4999999999999999E-2</v>
      </c>
      <c r="S8" s="36" t="s">
        <v>73</v>
      </c>
      <c r="T8" s="36" t="s">
        <v>74</v>
      </c>
      <c r="U8" s="38">
        <v>0.86599999999999999</v>
      </c>
      <c r="V8" s="38">
        <v>2.3E-2</v>
      </c>
      <c r="W8" s="38">
        <v>4.0000000000000001E-3</v>
      </c>
      <c r="X8" s="38">
        <v>0.05</v>
      </c>
      <c r="Y8" s="38">
        <v>2.3E-2</v>
      </c>
      <c r="Z8" s="38">
        <v>0.17799999999999999</v>
      </c>
      <c r="AA8" s="36" t="s">
        <v>75</v>
      </c>
      <c r="AB8" s="36" t="s">
        <v>76</v>
      </c>
      <c r="AC8" s="38">
        <v>0.88400000000000001</v>
      </c>
      <c r="AD8" s="36">
        <v>0.31</v>
      </c>
      <c r="AE8" s="38">
        <v>0.02</v>
      </c>
      <c r="AF8" s="19">
        <v>1.2</v>
      </c>
      <c r="AG8" s="15">
        <v>49</v>
      </c>
      <c r="AH8" s="11" t="s">
        <v>77</v>
      </c>
      <c r="AI8" s="15">
        <v>22</v>
      </c>
      <c r="AJ8" s="20">
        <f>AI8/AG8</f>
        <v>0.44897959183673469</v>
      </c>
      <c r="AK8" s="21">
        <f>AG8/AI8</f>
        <v>2.2272727272727271</v>
      </c>
      <c r="AL8" s="22" t="s">
        <v>78</v>
      </c>
      <c r="AM8" s="38"/>
      <c r="AN8" s="35" t="s">
        <v>79</v>
      </c>
      <c r="AO8" s="32"/>
      <c r="AP8" s="32"/>
      <c r="AQ8" s="32"/>
      <c r="AR8" s="32"/>
    </row>
    <row r="9" spans="1:44" ht="14.25" customHeight="1">
      <c r="A9" s="11"/>
      <c r="B9" s="12"/>
      <c r="C9" s="13"/>
      <c r="D9" s="14"/>
      <c r="E9" s="14"/>
      <c r="F9" s="11"/>
      <c r="G9" s="15"/>
      <c r="H9" s="15"/>
      <c r="I9" s="15"/>
      <c r="J9" s="15"/>
      <c r="K9" s="15"/>
      <c r="L9" s="15"/>
      <c r="M9" s="15"/>
      <c r="N9" s="15"/>
      <c r="O9" s="15"/>
      <c r="P9" s="15"/>
      <c r="Q9" s="17" t="s">
        <v>62</v>
      </c>
      <c r="R9" s="18">
        <v>0</v>
      </c>
      <c r="S9" s="15" t="s">
        <v>73</v>
      </c>
      <c r="T9" s="15" t="s">
        <v>80</v>
      </c>
      <c r="U9" s="18">
        <v>0.89900000000000002</v>
      </c>
      <c r="V9" s="18">
        <v>2.3E-2</v>
      </c>
      <c r="W9" s="18">
        <v>4.0000000000000001E-3</v>
      </c>
      <c r="X9" s="18">
        <v>0.05</v>
      </c>
      <c r="Y9" s="18">
        <v>2.3E-2</v>
      </c>
      <c r="Z9" s="18">
        <v>0.18099999999999999</v>
      </c>
      <c r="AA9" s="15" t="s">
        <v>81</v>
      </c>
      <c r="AB9" s="15" t="s">
        <v>82</v>
      </c>
      <c r="AC9" s="18">
        <v>0.89700000000000002</v>
      </c>
      <c r="AD9" s="15">
        <v>0.31</v>
      </c>
      <c r="AE9" s="18">
        <v>0.02</v>
      </c>
      <c r="AF9" s="18"/>
      <c r="AG9" s="18" t="s">
        <v>83</v>
      </c>
      <c r="AH9" s="18"/>
      <c r="AI9" s="18"/>
      <c r="AJ9" s="18"/>
      <c r="AK9" s="18"/>
      <c r="AL9" s="18"/>
      <c r="AM9" s="18"/>
      <c r="AN9" s="14"/>
      <c r="AO9" s="11"/>
      <c r="AP9" s="11"/>
      <c r="AQ9" s="11"/>
      <c r="AR9" s="11"/>
    </row>
    <row r="10" spans="1:44" ht="6" customHeight="1">
      <c r="A10" s="39"/>
      <c r="B10" s="40"/>
      <c r="C10" s="41"/>
      <c r="D10" s="42"/>
      <c r="E10" s="42"/>
      <c r="F10" s="39"/>
      <c r="G10" s="28"/>
      <c r="H10" s="28"/>
      <c r="I10" s="28"/>
      <c r="J10" s="28"/>
      <c r="K10" s="28"/>
      <c r="L10" s="28"/>
      <c r="M10" s="28"/>
      <c r="N10" s="28"/>
      <c r="O10" s="28"/>
      <c r="P10" s="28"/>
      <c r="Q10" s="30"/>
      <c r="R10" s="43"/>
      <c r="S10" s="28"/>
      <c r="T10" s="28"/>
      <c r="U10" s="43"/>
      <c r="V10" s="43"/>
      <c r="W10" s="43"/>
      <c r="X10" s="43"/>
      <c r="Y10" s="43"/>
      <c r="Z10" s="43"/>
      <c r="AA10" s="28"/>
      <c r="AB10" s="28"/>
      <c r="AC10" s="43"/>
      <c r="AD10" s="28"/>
      <c r="AE10" s="43"/>
      <c r="AF10" s="43"/>
      <c r="AG10" s="43"/>
      <c r="AH10" s="43"/>
      <c r="AI10" s="43"/>
      <c r="AJ10" s="43"/>
      <c r="AK10" s="43"/>
      <c r="AL10" s="43"/>
      <c r="AM10" s="43"/>
      <c r="AN10" s="42"/>
      <c r="AO10" s="39"/>
      <c r="AP10" s="39"/>
      <c r="AQ10" s="39"/>
      <c r="AR10" s="39"/>
    </row>
    <row r="11" spans="1:44" ht="44.25" customHeight="1">
      <c r="A11" s="11" t="s">
        <v>84</v>
      </c>
      <c r="B11" s="12">
        <v>44729</v>
      </c>
      <c r="C11" s="13">
        <v>80</v>
      </c>
      <c r="D11" s="14" t="s">
        <v>85</v>
      </c>
      <c r="E11" s="14" t="s">
        <v>42</v>
      </c>
      <c r="F11" s="11" t="s">
        <v>47</v>
      </c>
      <c r="G11" s="15" t="s">
        <v>86</v>
      </c>
      <c r="H11" s="20">
        <v>0.05</v>
      </c>
      <c r="I11" s="15" t="s">
        <v>50</v>
      </c>
      <c r="J11" s="15">
        <v>1236</v>
      </c>
      <c r="K11" s="15">
        <v>0.5</v>
      </c>
      <c r="L11" s="15" t="s">
        <v>87</v>
      </c>
      <c r="M11" s="15" t="s">
        <v>52</v>
      </c>
      <c r="N11" s="15" t="s">
        <v>53</v>
      </c>
      <c r="O11" s="16">
        <v>44789</v>
      </c>
      <c r="P11" s="16">
        <v>44811</v>
      </c>
      <c r="Q11" s="17" t="s">
        <v>54</v>
      </c>
      <c r="R11" s="18">
        <v>8.6999999999999994E-2</v>
      </c>
      <c r="S11" s="15" t="s">
        <v>88</v>
      </c>
      <c r="T11" s="15" t="s">
        <v>89</v>
      </c>
      <c r="U11" s="18">
        <v>0.753</v>
      </c>
      <c r="V11" s="18">
        <v>2.1000000000000001E-2</v>
      </c>
      <c r="W11" s="18">
        <v>8.0000000000000002E-3</v>
      </c>
      <c r="X11" s="18">
        <v>6.4000000000000001E-2</v>
      </c>
      <c r="Y11" s="18">
        <v>6.7000000000000004E-2</v>
      </c>
      <c r="Z11" s="18">
        <v>0.14899999999999999</v>
      </c>
      <c r="AA11" s="15" t="s">
        <v>90</v>
      </c>
      <c r="AB11" s="15" t="s">
        <v>91</v>
      </c>
      <c r="AC11" s="18">
        <v>0.749</v>
      </c>
      <c r="AD11" s="15">
        <v>0.34</v>
      </c>
      <c r="AE11" s="18">
        <v>2.7E-2</v>
      </c>
      <c r="AF11" s="21">
        <v>2</v>
      </c>
      <c r="AG11" s="21">
        <f>AF11*AJ1</f>
        <v>52.65</v>
      </c>
      <c r="AH11" s="18" t="s">
        <v>92</v>
      </c>
      <c r="AI11" s="21">
        <f>(5*1.7)</f>
        <v>8.5</v>
      </c>
      <c r="AJ11" s="20">
        <f>AI11/AG11</f>
        <v>0.16144349477682812</v>
      </c>
      <c r="AK11" s="21">
        <f>AG11/AI11</f>
        <v>6.1941176470588237</v>
      </c>
      <c r="AL11" s="22" t="s">
        <v>93</v>
      </c>
      <c r="AM11" s="18"/>
      <c r="AN11" s="14" t="s">
        <v>94</v>
      </c>
      <c r="AO11" s="11"/>
      <c r="AP11" s="11"/>
      <c r="AQ11" s="11"/>
      <c r="AR11" s="11"/>
    </row>
    <row r="12" spans="1:44" ht="14.25" customHeight="1">
      <c r="A12" s="11"/>
      <c r="B12" s="12"/>
      <c r="C12" s="13"/>
      <c r="D12" s="11"/>
      <c r="E12" s="14" t="s">
        <v>95</v>
      </c>
      <c r="F12" s="11"/>
      <c r="G12" s="15" t="s">
        <v>96</v>
      </c>
      <c r="H12" s="20">
        <v>0.4</v>
      </c>
      <c r="I12" s="15"/>
      <c r="J12" s="15"/>
      <c r="K12" s="15"/>
      <c r="L12" s="15"/>
      <c r="M12" s="15"/>
      <c r="N12" s="15"/>
      <c r="O12" s="15"/>
      <c r="P12" s="15"/>
      <c r="Q12" s="17" t="s">
        <v>62</v>
      </c>
      <c r="R12" s="18">
        <v>0</v>
      </c>
      <c r="S12" s="15" t="s">
        <v>97</v>
      </c>
      <c r="T12" s="15" t="s">
        <v>98</v>
      </c>
      <c r="U12" s="18">
        <v>0.82399999999999995</v>
      </c>
      <c r="V12" s="18">
        <v>2.3E-2</v>
      </c>
      <c r="W12" s="18">
        <v>8.9999999999999993E-3</v>
      </c>
      <c r="X12" s="18">
        <v>7.0000000000000007E-2</v>
      </c>
      <c r="Y12" s="18">
        <v>7.3999999999999996E-2</v>
      </c>
      <c r="Z12" s="18">
        <v>0.16400000000000001</v>
      </c>
      <c r="AA12" s="15" t="s">
        <v>99</v>
      </c>
      <c r="AB12" s="15" t="s">
        <v>100</v>
      </c>
      <c r="AC12" s="18">
        <v>0.82</v>
      </c>
      <c r="AD12" s="15">
        <v>0.34</v>
      </c>
      <c r="AE12" s="18">
        <v>0.03</v>
      </c>
      <c r="AF12" s="21"/>
      <c r="AG12" s="21"/>
      <c r="AH12" s="18"/>
      <c r="AI12" s="18"/>
      <c r="AJ12" s="18"/>
      <c r="AK12" s="18"/>
      <c r="AL12" s="18"/>
      <c r="AM12" s="18"/>
      <c r="AN12" s="14"/>
      <c r="AO12" s="11"/>
      <c r="AP12" s="11"/>
      <c r="AQ12" s="11"/>
      <c r="AR12" s="11"/>
    </row>
    <row r="13" spans="1:44" ht="6.75" customHeight="1">
      <c r="A13" s="39"/>
      <c r="B13" s="40"/>
      <c r="C13" s="41"/>
      <c r="D13" s="42"/>
      <c r="E13" s="42"/>
      <c r="F13" s="39"/>
      <c r="G13" s="28"/>
      <c r="H13" s="28"/>
      <c r="I13" s="28"/>
      <c r="J13" s="28"/>
      <c r="K13" s="28"/>
      <c r="L13" s="28"/>
      <c r="M13" s="28"/>
      <c r="N13" s="28"/>
      <c r="O13" s="28"/>
      <c r="P13" s="28"/>
      <c r="Q13" s="30"/>
      <c r="R13" s="43"/>
      <c r="S13" s="28"/>
      <c r="T13" s="28"/>
      <c r="U13" s="43"/>
      <c r="V13" s="43"/>
      <c r="W13" s="43"/>
      <c r="X13" s="43"/>
      <c r="Y13" s="43"/>
      <c r="Z13" s="43"/>
      <c r="AA13" s="28"/>
      <c r="AB13" s="28"/>
      <c r="AC13" s="43"/>
      <c r="AD13" s="28"/>
      <c r="AE13" s="43"/>
      <c r="AF13" s="44"/>
      <c r="AG13" s="44"/>
      <c r="AH13" s="43"/>
      <c r="AI13" s="43"/>
      <c r="AJ13" s="43"/>
      <c r="AK13" s="43"/>
      <c r="AL13" s="43"/>
      <c r="AM13" s="43"/>
      <c r="AN13" s="42"/>
      <c r="AO13" s="39"/>
      <c r="AP13" s="39"/>
      <c r="AQ13" s="39"/>
      <c r="AR13" s="39"/>
    </row>
    <row r="14" spans="1:44" ht="42" customHeight="1">
      <c r="A14" s="11" t="s">
        <v>101</v>
      </c>
      <c r="B14" s="12">
        <v>44868</v>
      </c>
      <c r="C14" s="13">
        <v>60</v>
      </c>
      <c r="D14" s="14" t="s">
        <v>85</v>
      </c>
      <c r="E14" s="10" t="s">
        <v>102</v>
      </c>
      <c r="F14" s="14" t="s">
        <v>103</v>
      </c>
      <c r="G14" s="15" t="s">
        <v>86</v>
      </c>
      <c r="H14" s="15" t="s">
        <v>72</v>
      </c>
      <c r="I14" s="15" t="s">
        <v>50</v>
      </c>
      <c r="J14" s="15">
        <v>900</v>
      </c>
      <c r="K14" s="15" t="s">
        <v>104</v>
      </c>
      <c r="L14" s="15" t="s">
        <v>105</v>
      </c>
      <c r="M14" s="15" t="s">
        <v>52</v>
      </c>
      <c r="N14" s="15" t="s">
        <v>53</v>
      </c>
      <c r="O14" s="16">
        <v>44949</v>
      </c>
      <c r="P14" s="16">
        <v>44979</v>
      </c>
      <c r="Q14" s="17" t="s">
        <v>54</v>
      </c>
      <c r="R14" s="18">
        <v>7.4999999999999997E-2</v>
      </c>
      <c r="S14" s="15">
        <v>0.16</v>
      </c>
      <c r="T14" s="15" t="s">
        <v>108</v>
      </c>
      <c r="U14" s="18">
        <v>0.748</v>
      </c>
      <c r="V14" s="18">
        <v>2.4E-2</v>
      </c>
      <c r="W14" s="18">
        <v>6.0000000000000001E-3</v>
      </c>
      <c r="X14" s="18">
        <v>6.0999999999999999E-2</v>
      </c>
      <c r="Y14" s="18">
        <v>8.5999999999999993E-2</v>
      </c>
      <c r="Z14" s="18">
        <v>0.184</v>
      </c>
      <c r="AA14" s="15" t="s">
        <v>110</v>
      </c>
      <c r="AB14" s="15" t="s">
        <v>112</v>
      </c>
      <c r="AC14" s="18">
        <v>0.74299999999999999</v>
      </c>
      <c r="AD14" s="15">
        <v>0.39</v>
      </c>
      <c r="AE14" s="18">
        <v>4.7E-2</v>
      </c>
      <c r="AF14" s="21">
        <v>10</v>
      </c>
      <c r="AG14" s="21">
        <f>AF14*AJ1</f>
        <v>263.25</v>
      </c>
      <c r="AH14" s="18" t="s">
        <v>114</v>
      </c>
      <c r="AI14" s="21">
        <f>(6*1.7)*2</f>
        <v>20.399999999999999</v>
      </c>
      <c r="AJ14" s="18">
        <f>AI14/AG14</f>
        <v>7.749287749287749E-2</v>
      </c>
      <c r="AK14" s="21">
        <f>AG14/AI14</f>
        <v>12.904411764705884</v>
      </c>
      <c r="AL14" s="18"/>
      <c r="AM14" s="18"/>
      <c r="AN14" s="47" t="s">
        <v>115</v>
      </c>
      <c r="AO14" s="11"/>
      <c r="AP14" s="11"/>
      <c r="AQ14" s="11"/>
      <c r="AR14" s="11"/>
    </row>
    <row r="15" spans="1:44" ht="29.25" customHeight="1">
      <c r="A15" s="11"/>
      <c r="B15" s="12"/>
      <c r="C15" s="13"/>
      <c r="D15" s="14"/>
      <c r="E15" s="14" t="s">
        <v>106</v>
      </c>
      <c r="F15" s="11"/>
      <c r="G15" s="15" t="s">
        <v>107</v>
      </c>
      <c r="H15" s="20">
        <v>0.4</v>
      </c>
      <c r="I15" s="15"/>
      <c r="J15" s="15"/>
      <c r="K15" s="15"/>
      <c r="L15" s="15" t="s">
        <v>42</v>
      </c>
      <c r="N15" s="15"/>
      <c r="O15" s="15"/>
      <c r="P15" s="15"/>
      <c r="Q15" s="17" t="s">
        <v>62</v>
      </c>
      <c r="R15" s="18">
        <v>0</v>
      </c>
      <c r="S15" s="15">
        <v>0.15</v>
      </c>
      <c r="T15" s="48" t="s">
        <v>109</v>
      </c>
      <c r="U15" s="18">
        <v>0.80900000000000005</v>
      </c>
      <c r="V15" s="18">
        <v>2.5999999999999999E-2</v>
      </c>
      <c r="W15" s="18">
        <v>7.0000000000000001E-3</v>
      </c>
      <c r="X15" s="18">
        <v>6.6000000000000003E-2</v>
      </c>
      <c r="Y15" s="18">
        <v>9.2999999999999999E-2</v>
      </c>
      <c r="Z15" s="18">
        <v>0.19900000000000001</v>
      </c>
      <c r="AA15" s="48" t="s">
        <v>111</v>
      </c>
      <c r="AB15" s="48" t="s">
        <v>113</v>
      </c>
      <c r="AC15" s="18">
        <v>0.80200000000000005</v>
      </c>
      <c r="AD15" s="15">
        <v>0.39</v>
      </c>
      <c r="AE15" s="18">
        <v>5.0999999999999997E-2</v>
      </c>
      <c r="AF15" s="21"/>
      <c r="AG15" s="21"/>
      <c r="AH15" s="18"/>
      <c r="AI15" s="21"/>
      <c r="AJ15" s="18"/>
      <c r="AK15" s="21"/>
      <c r="AL15" s="18"/>
      <c r="AM15" s="18"/>
      <c r="AN15" s="14"/>
      <c r="AO15" s="11"/>
      <c r="AP15" s="11"/>
      <c r="AQ15" s="11"/>
      <c r="AR15" s="11"/>
    </row>
    <row r="16" spans="1:44" ht="14.25" customHeight="1">
      <c r="A16" s="11"/>
      <c r="B16" s="12"/>
      <c r="C16" s="13"/>
      <c r="D16" s="14"/>
      <c r="E16" s="14"/>
      <c r="F16" s="11"/>
      <c r="G16" s="15"/>
      <c r="H16" s="15"/>
      <c r="I16" s="15"/>
      <c r="J16" s="15"/>
      <c r="K16" s="15"/>
      <c r="L16" s="15"/>
      <c r="M16" s="15"/>
      <c r="N16" s="49" t="s">
        <v>116</v>
      </c>
      <c r="O16" s="16">
        <v>44949</v>
      </c>
      <c r="P16" s="16">
        <v>44979</v>
      </c>
      <c r="Q16" s="50" t="s">
        <v>117</v>
      </c>
      <c r="R16" s="18">
        <v>0.20799999999999999</v>
      </c>
      <c r="S16" s="15"/>
      <c r="T16" s="48" t="s">
        <v>120</v>
      </c>
      <c r="U16" s="18">
        <v>0.81100000000000005</v>
      </c>
      <c r="V16" s="18"/>
      <c r="W16" s="18">
        <v>7.0000000000000001E-3</v>
      </c>
      <c r="X16" s="18"/>
      <c r="Y16" s="18">
        <v>8.5999999999999993E-2</v>
      </c>
      <c r="Z16" s="18">
        <v>0.191</v>
      </c>
      <c r="AA16" s="48" t="s">
        <v>119</v>
      </c>
      <c r="AB16" s="48" t="s">
        <v>118</v>
      </c>
      <c r="AC16" s="18">
        <v>0.81100000000000005</v>
      </c>
      <c r="AD16" s="15">
        <v>0.43</v>
      </c>
      <c r="AE16" s="18">
        <v>4.1000000000000002E-2</v>
      </c>
      <c r="AF16" s="21"/>
      <c r="AG16" s="21"/>
      <c r="AH16" s="18"/>
      <c r="AI16" s="21"/>
      <c r="AJ16" s="18"/>
      <c r="AK16" s="21"/>
      <c r="AL16" s="18"/>
      <c r="AM16" s="18"/>
      <c r="AN16" s="14"/>
      <c r="AO16" s="11"/>
      <c r="AP16" s="11"/>
      <c r="AQ16" s="11"/>
      <c r="AR16" s="11"/>
    </row>
    <row r="17" spans="1:44" ht="6.75" customHeight="1">
      <c r="A17" s="39"/>
      <c r="B17" s="40"/>
      <c r="C17" s="41"/>
      <c r="D17" s="42"/>
      <c r="E17" s="42"/>
      <c r="F17" s="39"/>
      <c r="G17" s="28"/>
      <c r="H17" s="28"/>
      <c r="I17" s="28"/>
      <c r="J17" s="28"/>
      <c r="K17" s="28"/>
      <c r="L17" s="28"/>
      <c r="M17" s="28"/>
      <c r="N17" s="28"/>
      <c r="O17" s="28"/>
      <c r="P17" s="28"/>
      <c r="Q17" s="30"/>
      <c r="R17" s="43"/>
      <c r="S17" s="28"/>
      <c r="T17" s="28"/>
      <c r="U17" s="43"/>
      <c r="V17" s="43"/>
      <c r="W17" s="43"/>
      <c r="X17" s="43"/>
      <c r="Y17" s="43"/>
      <c r="Z17" s="43"/>
      <c r="AA17" s="28"/>
      <c r="AB17" s="28"/>
      <c r="AC17" s="43"/>
      <c r="AD17" s="28"/>
      <c r="AE17" s="43"/>
      <c r="AF17" s="44"/>
      <c r="AG17" s="44"/>
      <c r="AH17" s="43"/>
      <c r="AI17" s="43"/>
      <c r="AJ17" s="43"/>
      <c r="AK17" s="43"/>
      <c r="AL17" s="43"/>
      <c r="AM17" s="43"/>
      <c r="AN17" s="42"/>
      <c r="AO17" s="39"/>
      <c r="AP17" s="39"/>
      <c r="AQ17" s="39"/>
      <c r="AR17" s="39"/>
    </row>
    <row r="18" spans="1:44" ht="14.25" customHeight="1">
      <c r="A18" s="11"/>
      <c r="B18" s="12"/>
      <c r="C18" s="13"/>
      <c r="D18" s="14"/>
      <c r="E18" s="14"/>
      <c r="F18" s="11"/>
      <c r="G18" s="15"/>
      <c r="H18" s="15"/>
      <c r="I18" s="15"/>
      <c r="J18" s="15"/>
      <c r="K18" s="15"/>
      <c r="L18" s="15"/>
      <c r="M18" s="15"/>
      <c r="N18" s="15"/>
      <c r="O18" s="15"/>
      <c r="P18" s="15"/>
      <c r="Q18" s="17"/>
      <c r="R18" s="18"/>
      <c r="S18" s="15"/>
      <c r="T18" s="15"/>
      <c r="U18" s="18"/>
      <c r="V18" s="18"/>
      <c r="W18" s="18"/>
      <c r="X18" s="18"/>
      <c r="Y18" s="18"/>
      <c r="Z18" s="18"/>
      <c r="AA18" s="15"/>
      <c r="AB18" s="15"/>
      <c r="AC18" s="18"/>
      <c r="AD18" s="15"/>
      <c r="AE18" s="18"/>
      <c r="AF18" s="21"/>
      <c r="AG18" s="21"/>
      <c r="AH18" s="18"/>
      <c r="AI18" s="21"/>
      <c r="AJ18" s="18"/>
      <c r="AK18" s="21"/>
      <c r="AL18" s="18"/>
      <c r="AM18" s="18"/>
      <c r="AN18" s="14"/>
      <c r="AO18" s="11"/>
      <c r="AP18" s="11"/>
      <c r="AQ18" s="11"/>
      <c r="AR18" s="11"/>
    </row>
    <row r="19" spans="1:44" ht="14.25" customHeight="1">
      <c r="A19" s="11"/>
      <c r="B19" s="12"/>
      <c r="C19" s="13"/>
      <c r="D19" s="14"/>
      <c r="E19" s="14"/>
      <c r="F19" s="11"/>
      <c r="G19" s="15"/>
      <c r="H19" s="15"/>
      <c r="I19" s="15"/>
      <c r="J19" s="15"/>
      <c r="K19" s="15"/>
      <c r="L19" s="15"/>
      <c r="M19" s="15"/>
      <c r="N19" s="15"/>
      <c r="O19" s="15"/>
      <c r="P19" s="15"/>
      <c r="Q19" s="17"/>
      <c r="R19" s="18"/>
      <c r="S19" s="15"/>
      <c r="T19" s="15"/>
      <c r="U19" s="18"/>
      <c r="V19" s="18"/>
      <c r="W19" s="18"/>
      <c r="X19" s="18"/>
      <c r="Y19" s="18"/>
      <c r="Z19" s="18"/>
      <c r="AA19" s="15"/>
      <c r="AB19" s="15"/>
      <c r="AC19" s="18"/>
      <c r="AD19" s="15"/>
      <c r="AE19" s="18"/>
      <c r="AF19" s="21"/>
      <c r="AG19" s="21"/>
      <c r="AH19" s="18"/>
      <c r="AI19" s="21"/>
      <c r="AJ19" s="18"/>
      <c r="AK19" s="21"/>
      <c r="AL19" s="18"/>
      <c r="AM19" s="18"/>
      <c r="AN19" s="14"/>
      <c r="AO19" s="11"/>
      <c r="AP19" s="11"/>
      <c r="AQ19" s="11"/>
      <c r="AR19" s="11"/>
    </row>
    <row r="20" spans="1:44" ht="14.25" customHeight="1">
      <c r="A20" s="11"/>
      <c r="B20" s="12"/>
      <c r="C20" s="13"/>
      <c r="D20" s="14"/>
      <c r="E20" s="14"/>
      <c r="F20" s="11"/>
      <c r="G20" s="15"/>
      <c r="H20" s="15"/>
      <c r="I20" s="15"/>
      <c r="J20" s="15"/>
      <c r="K20" s="15"/>
      <c r="L20" s="15"/>
      <c r="M20" s="15"/>
      <c r="N20" s="15"/>
      <c r="O20" s="15"/>
      <c r="P20" s="15"/>
      <c r="Q20" s="17"/>
      <c r="R20" s="18"/>
      <c r="S20" s="15"/>
      <c r="T20" s="15"/>
      <c r="U20" s="18"/>
      <c r="V20" s="18"/>
      <c r="W20" s="18"/>
      <c r="X20" s="18"/>
      <c r="Y20" s="18"/>
      <c r="Z20" s="18"/>
      <c r="AA20" s="15"/>
      <c r="AB20" s="15"/>
      <c r="AC20" s="18"/>
      <c r="AD20" s="15"/>
      <c r="AE20" s="18"/>
      <c r="AF20" s="21"/>
      <c r="AG20" s="21"/>
      <c r="AH20" s="18"/>
      <c r="AI20" s="21"/>
      <c r="AJ20" s="18"/>
      <c r="AK20" s="21"/>
      <c r="AL20" s="18"/>
      <c r="AM20" s="18"/>
      <c r="AN20" s="14"/>
      <c r="AO20" s="11"/>
      <c r="AP20" s="11"/>
      <c r="AQ20" s="11"/>
      <c r="AR20" s="11"/>
    </row>
    <row r="21" spans="1:44" ht="14.25" customHeight="1">
      <c r="A21" s="11"/>
      <c r="B21" s="12"/>
      <c r="C21" s="13"/>
      <c r="D21" s="14"/>
      <c r="E21" s="14"/>
      <c r="F21" s="11"/>
      <c r="G21" s="15"/>
      <c r="H21" s="15"/>
      <c r="I21" s="15"/>
      <c r="J21" s="15"/>
      <c r="K21" s="15"/>
      <c r="L21" s="15"/>
      <c r="M21" s="15"/>
      <c r="N21" s="15"/>
      <c r="O21" s="15"/>
      <c r="P21" s="15"/>
      <c r="Q21" s="17"/>
      <c r="R21" s="18"/>
      <c r="S21" s="15"/>
      <c r="T21" s="15"/>
      <c r="U21" s="18"/>
      <c r="V21" s="18"/>
      <c r="W21" s="18"/>
      <c r="X21" s="18"/>
      <c r="Y21" s="18"/>
      <c r="Z21" s="18"/>
      <c r="AA21" s="15"/>
      <c r="AB21" s="15"/>
      <c r="AC21" s="18"/>
      <c r="AD21" s="15"/>
      <c r="AE21" s="18"/>
      <c r="AF21" s="21"/>
      <c r="AG21" s="21"/>
      <c r="AH21" s="18"/>
      <c r="AI21" s="21"/>
      <c r="AJ21" s="18"/>
      <c r="AK21" s="21"/>
      <c r="AL21" s="18"/>
      <c r="AM21" s="18"/>
      <c r="AN21" s="14"/>
      <c r="AO21" s="11"/>
      <c r="AP21" s="11"/>
      <c r="AQ21" s="11"/>
      <c r="AR21" s="11"/>
    </row>
    <row r="22" spans="1:44" ht="14.25" customHeight="1">
      <c r="A22" s="11"/>
      <c r="B22" s="12"/>
      <c r="C22" s="13"/>
      <c r="D22" s="14"/>
      <c r="E22" s="14"/>
      <c r="F22" s="11"/>
      <c r="G22" s="15"/>
      <c r="H22" s="15"/>
      <c r="I22" s="15"/>
      <c r="J22" s="15"/>
      <c r="K22" s="15"/>
      <c r="L22" s="15"/>
      <c r="M22" s="15"/>
      <c r="N22" s="15"/>
      <c r="O22" s="15"/>
      <c r="P22" s="15"/>
      <c r="Q22" s="17"/>
      <c r="R22" s="18"/>
      <c r="S22" s="15"/>
      <c r="T22" s="15"/>
      <c r="U22" s="18"/>
      <c r="V22" s="18"/>
      <c r="W22" s="18"/>
      <c r="X22" s="18"/>
      <c r="Y22" s="18"/>
      <c r="Z22" s="18"/>
      <c r="AA22" s="15"/>
      <c r="AB22" s="15"/>
      <c r="AC22" s="18"/>
      <c r="AD22" s="15"/>
      <c r="AE22" s="18"/>
      <c r="AF22" s="21"/>
      <c r="AG22" s="21"/>
      <c r="AH22" s="18"/>
      <c r="AI22" s="21"/>
      <c r="AJ22" s="18"/>
      <c r="AK22" s="21"/>
      <c r="AL22" s="18"/>
      <c r="AM22" s="18"/>
      <c r="AN22" s="14"/>
      <c r="AO22" s="11"/>
      <c r="AP22" s="11"/>
      <c r="AQ22" s="11"/>
      <c r="AR22" s="11"/>
    </row>
    <row r="23" spans="1:44" ht="14.25" customHeight="1">
      <c r="A23" s="11"/>
      <c r="B23" s="12"/>
      <c r="C23" s="13"/>
      <c r="D23" s="14"/>
      <c r="E23" s="14"/>
      <c r="F23" s="11"/>
      <c r="G23" s="15"/>
      <c r="H23" s="15"/>
      <c r="I23" s="15"/>
      <c r="J23" s="15"/>
      <c r="K23" s="15"/>
      <c r="L23" s="15"/>
      <c r="M23" s="15"/>
      <c r="N23" s="15"/>
      <c r="O23" s="15"/>
      <c r="P23" s="15"/>
      <c r="Q23" s="17"/>
      <c r="R23" s="18"/>
      <c r="S23" s="15"/>
      <c r="T23" s="15"/>
      <c r="U23" s="18"/>
      <c r="V23" s="18"/>
      <c r="W23" s="18"/>
      <c r="X23" s="18"/>
      <c r="Y23" s="18"/>
      <c r="Z23" s="18"/>
      <c r="AA23" s="15"/>
      <c r="AB23" s="15"/>
      <c r="AC23" s="18"/>
      <c r="AD23" s="15"/>
      <c r="AE23" s="18"/>
      <c r="AF23" s="18"/>
      <c r="AG23" s="21"/>
      <c r="AH23" s="18"/>
      <c r="AI23" s="21"/>
      <c r="AJ23" s="18"/>
      <c r="AK23" s="21"/>
      <c r="AL23" s="18"/>
      <c r="AM23" s="18"/>
      <c r="AN23" s="14"/>
      <c r="AO23" s="11"/>
      <c r="AP23" s="11"/>
      <c r="AQ23" s="11"/>
      <c r="AR23" s="11"/>
    </row>
    <row r="24" spans="1:44" ht="14.25" customHeight="1">
      <c r="A24" s="11"/>
      <c r="B24" s="12"/>
      <c r="C24" s="13"/>
      <c r="D24" s="14"/>
      <c r="E24" s="14"/>
      <c r="F24" s="11"/>
      <c r="G24" s="15"/>
      <c r="H24" s="15"/>
      <c r="I24" s="15"/>
      <c r="J24" s="15"/>
      <c r="K24" s="15"/>
      <c r="L24" s="15"/>
      <c r="M24" s="15"/>
      <c r="N24" s="15"/>
      <c r="O24" s="15"/>
      <c r="P24" s="15"/>
      <c r="Q24" s="17"/>
      <c r="R24" s="18"/>
      <c r="S24" s="15"/>
      <c r="T24" s="15"/>
      <c r="U24" s="18"/>
      <c r="V24" s="18"/>
      <c r="W24" s="18"/>
      <c r="X24" s="18"/>
      <c r="Y24" s="18"/>
      <c r="Z24" s="18"/>
      <c r="AA24" s="15"/>
      <c r="AB24" s="15"/>
      <c r="AC24" s="18"/>
      <c r="AD24" s="15"/>
      <c r="AE24" s="18"/>
      <c r="AF24" s="18"/>
      <c r="AG24" s="21"/>
      <c r="AH24" s="18"/>
      <c r="AI24" s="18"/>
      <c r="AJ24" s="18"/>
      <c r="AK24" s="21"/>
      <c r="AL24" s="18"/>
      <c r="AM24" s="18"/>
      <c r="AN24" s="14"/>
      <c r="AO24" s="11"/>
      <c r="AP24" s="11"/>
      <c r="AQ24" s="11"/>
      <c r="AR24" s="11"/>
    </row>
    <row r="25" spans="1:44" ht="14.25" customHeight="1">
      <c r="A25" s="11"/>
      <c r="B25" s="12"/>
      <c r="C25" s="13"/>
      <c r="D25" s="14"/>
      <c r="E25" s="14"/>
      <c r="F25" s="11"/>
      <c r="G25" s="15"/>
      <c r="H25" s="15"/>
      <c r="I25" s="15"/>
      <c r="J25" s="15"/>
      <c r="K25" s="15"/>
      <c r="L25" s="15"/>
      <c r="M25" s="15"/>
      <c r="N25" s="15"/>
      <c r="O25" s="15"/>
      <c r="P25" s="15"/>
      <c r="Q25" s="17"/>
      <c r="R25" s="18"/>
      <c r="S25" s="15"/>
      <c r="T25" s="15"/>
      <c r="U25" s="18"/>
      <c r="V25" s="18"/>
      <c r="W25" s="18"/>
      <c r="X25" s="18"/>
      <c r="Y25" s="18"/>
      <c r="Z25" s="18"/>
      <c r="AA25" s="15"/>
      <c r="AB25" s="15"/>
      <c r="AC25" s="18"/>
      <c r="AD25" s="15"/>
      <c r="AE25" s="18"/>
      <c r="AF25" s="18"/>
      <c r="AG25" s="21"/>
      <c r="AH25" s="18"/>
      <c r="AI25" s="18"/>
      <c r="AJ25" s="18"/>
      <c r="AK25" s="21"/>
      <c r="AL25" s="18"/>
      <c r="AM25" s="18"/>
      <c r="AN25" s="14"/>
      <c r="AO25" s="11"/>
      <c r="AP25" s="11"/>
      <c r="AQ25" s="11"/>
      <c r="AR25" s="11"/>
    </row>
    <row r="26" spans="1:44" ht="14.25" customHeight="1">
      <c r="A26" s="11"/>
      <c r="B26" s="12"/>
      <c r="C26" s="13"/>
      <c r="D26" s="14"/>
      <c r="E26" s="14"/>
      <c r="F26" s="11"/>
      <c r="G26" s="15"/>
      <c r="H26" s="11"/>
      <c r="I26" s="11"/>
      <c r="J26" s="11"/>
      <c r="K26" s="11"/>
      <c r="L26" s="11"/>
      <c r="M26" s="11"/>
      <c r="N26" s="11"/>
      <c r="O26" s="15"/>
      <c r="P26" s="15"/>
      <c r="Q26" s="17"/>
      <c r="R26" s="18"/>
      <c r="S26" s="15"/>
      <c r="T26" s="15"/>
      <c r="U26" s="18"/>
      <c r="V26" s="18"/>
      <c r="W26" s="18"/>
      <c r="X26" s="18"/>
      <c r="Y26" s="18"/>
      <c r="Z26" s="18"/>
      <c r="AA26" s="15"/>
      <c r="AB26" s="15"/>
      <c r="AC26" s="18"/>
      <c r="AD26" s="15"/>
      <c r="AE26" s="18"/>
      <c r="AF26" s="18"/>
      <c r="AG26" s="21"/>
      <c r="AH26" s="18"/>
      <c r="AI26" s="18"/>
      <c r="AJ26" s="18"/>
      <c r="AK26" s="21"/>
      <c r="AL26" s="18"/>
      <c r="AM26" s="18"/>
      <c r="AN26" s="14"/>
      <c r="AO26" s="11"/>
      <c r="AP26" s="11"/>
      <c r="AQ26" s="11"/>
      <c r="AR26" s="11"/>
    </row>
    <row r="27" spans="1:44" ht="14.25" customHeight="1">
      <c r="B27" s="45"/>
      <c r="C27" s="45"/>
      <c r="O27" s="45"/>
      <c r="P27" s="45"/>
      <c r="Q27" s="46"/>
    </row>
    <row r="28" spans="1:44" ht="14.25" customHeight="1">
      <c r="O28" s="45"/>
      <c r="P28" s="45"/>
      <c r="Q28" s="46"/>
    </row>
    <row r="29" spans="1:44" ht="14.25" customHeight="1">
      <c r="O29" s="45"/>
      <c r="P29" s="45"/>
      <c r="Q29" s="46"/>
    </row>
    <row r="30" spans="1:44" ht="14.25" customHeight="1">
      <c r="O30" s="45"/>
      <c r="P30" s="45"/>
      <c r="Q30" s="46"/>
    </row>
    <row r="31" spans="1:44" ht="14.25" customHeight="1">
      <c r="O31" s="45"/>
      <c r="P31" s="45"/>
      <c r="Q31" s="46"/>
    </row>
    <row r="32" spans="1:44" ht="14.25" customHeight="1">
      <c r="O32" s="45"/>
      <c r="P32" s="45"/>
      <c r="Q32" s="46"/>
    </row>
    <row r="33" spans="15:17" ht="14.25" customHeight="1">
      <c r="O33" s="45"/>
      <c r="P33" s="45"/>
      <c r="Q33" s="46"/>
    </row>
    <row r="34" spans="15:17" ht="14.25" customHeight="1">
      <c r="O34" s="45"/>
      <c r="P34" s="45"/>
      <c r="Q34" s="46"/>
    </row>
    <row r="35" spans="15:17" ht="14.25" customHeight="1">
      <c r="Q35" s="46"/>
    </row>
    <row r="36" spans="15:17" ht="14.25" customHeight="1"/>
    <row r="37" spans="15:17" ht="14.25" customHeight="1"/>
    <row r="38" spans="15:17" ht="14.25" customHeight="1"/>
    <row r="39" spans="15:17" ht="14.25" customHeight="1"/>
    <row r="40" spans="15:17" ht="14.25" customHeight="1"/>
    <row r="41" spans="15:17" ht="14.25" customHeight="1"/>
    <row r="42" spans="15:17" ht="14.25" customHeight="1"/>
    <row r="43" spans="15:17" ht="14.25" customHeight="1"/>
    <row r="44" spans="15:17" ht="14.25" customHeight="1"/>
    <row r="45" spans="15:17" ht="14.25" customHeight="1"/>
    <row r="46" spans="15:17" ht="14.25" customHeight="1"/>
    <row r="47" spans="15:17" ht="14.25" customHeight="1"/>
    <row r="48" spans="15:1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1">
    <mergeCell ref="S4:T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AC3C1-6345-414E-B757-8CF40606ED34}">
  <dimension ref="A1:BZ25"/>
  <sheetViews>
    <sheetView tabSelected="1" topLeftCell="AF1" zoomScale="95" zoomScaleNormal="95" workbookViewId="0">
      <selection activeCell="AT15" sqref="AT15"/>
    </sheetView>
  </sheetViews>
  <sheetFormatPr defaultRowHeight="14.4"/>
  <cols>
    <col min="1" max="1" width="10.21875" customWidth="1"/>
    <col min="2" max="2" width="30.77734375" customWidth="1"/>
    <col min="3" max="3" width="12.21875" customWidth="1"/>
    <col min="5" max="5" width="13" customWidth="1"/>
    <col min="6" max="6" width="11.77734375" customWidth="1"/>
    <col min="7" max="7" width="10.33203125" customWidth="1"/>
    <col min="8" max="8" width="9.88671875" customWidth="1"/>
    <col min="9" max="9" width="11.5546875" customWidth="1"/>
    <col min="12" max="12" width="11.44140625" customWidth="1"/>
    <col min="13" max="13" width="10.33203125" customWidth="1"/>
    <col min="15" max="15" width="11.5546875" customWidth="1"/>
    <col min="17" max="17" width="11.5546875" customWidth="1"/>
    <col min="19" max="19" width="10.44140625" customWidth="1"/>
    <col min="20" max="20" width="11.33203125" customWidth="1"/>
    <col min="21" max="21" width="12.77734375" customWidth="1"/>
    <col min="24" max="24" width="10.109375" customWidth="1"/>
    <col min="28" max="28" width="13.109375" customWidth="1"/>
    <col min="38" max="38" width="11" customWidth="1"/>
    <col min="39" max="39" width="8.44140625" customWidth="1"/>
  </cols>
  <sheetData>
    <row r="1" spans="1:78" ht="15" thickBot="1">
      <c r="Q1" s="73" t="s">
        <v>188</v>
      </c>
    </row>
    <row r="2" spans="1:78" ht="15" thickBot="1">
      <c r="V2" s="62" t="s">
        <v>178</v>
      </c>
      <c r="W2" s="63"/>
      <c r="X2" s="63"/>
      <c r="Y2" s="63"/>
      <c r="Z2" s="63"/>
      <c r="AA2" s="63"/>
      <c r="AB2" s="63"/>
      <c r="AC2" s="63"/>
      <c r="AD2" s="63"/>
      <c r="AE2" s="63"/>
      <c r="AF2" s="63"/>
      <c r="AG2" s="63"/>
      <c r="AH2" s="63"/>
      <c r="AI2" s="63"/>
      <c r="AJ2" s="63"/>
      <c r="AK2" s="64"/>
      <c r="AL2" s="65" t="s">
        <v>177</v>
      </c>
      <c r="AM2" s="66"/>
      <c r="AN2" s="66"/>
      <c r="AO2" s="66"/>
      <c r="AP2" s="66"/>
      <c r="AQ2" s="66"/>
      <c r="AR2" s="67"/>
      <c r="AT2" s="68" t="s">
        <v>176</v>
      </c>
      <c r="AU2" s="69"/>
      <c r="AV2" s="69"/>
      <c r="AW2" s="69"/>
      <c r="AX2" s="69"/>
      <c r="AY2" s="69"/>
      <c r="AZ2" s="69"/>
      <c r="BA2" s="69"/>
      <c r="BB2" s="70"/>
    </row>
    <row r="3" spans="1:78" ht="50.4" customHeight="1">
      <c r="A3" s="53" t="s">
        <v>121</v>
      </c>
      <c r="B3" s="53" t="s">
        <v>124</v>
      </c>
      <c r="C3" s="53" t="s">
        <v>7</v>
      </c>
      <c r="D3" s="56" t="s">
        <v>126</v>
      </c>
      <c r="E3" s="54" t="s">
        <v>15</v>
      </c>
      <c r="F3" s="10" t="s">
        <v>9</v>
      </c>
      <c r="G3" s="10" t="s">
        <v>10</v>
      </c>
      <c r="H3" s="9" t="s">
        <v>18</v>
      </c>
      <c r="I3" s="10" t="s">
        <v>20</v>
      </c>
      <c r="J3" s="56" t="s">
        <v>132</v>
      </c>
      <c r="K3" s="56" t="s">
        <v>131</v>
      </c>
      <c r="L3" s="56" t="s">
        <v>133</v>
      </c>
      <c r="M3" s="56" t="s">
        <v>134</v>
      </c>
      <c r="N3" s="56" t="s">
        <v>135</v>
      </c>
      <c r="O3" s="56" t="s">
        <v>136</v>
      </c>
      <c r="P3" s="56" t="s">
        <v>137</v>
      </c>
      <c r="Q3" s="56" t="s">
        <v>138</v>
      </c>
      <c r="R3" s="56" t="s">
        <v>139</v>
      </c>
      <c r="S3" s="56" t="s">
        <v>140</v>
      </c>
      <c r="T3" s="56" t="s">
        <v>141</v>
      </c>
      <c r="U3" s="56" t="s">
        <v>142</v>
      </c>
      <c r="V3" s="56" t="s">
        <v>144</v>
      </c>
      <c r="W3" s="56" t="s">
        <v>143</v>
      </c>
      <c r="X3" s="56" t="s">
        <v>145</v>
      </c>
      <c r="Y3" s="56" t="s">
        <v>146</v>
      </c>
      <c r="Z3" s="56" t="s">
        <v>147</v>
      </c>
      <c r="AA3" s="56" t="s">
        <v>148</v>
      </c>
      <c r="AB3" s="56" t="s">
        <v>149</v>
      </c>
      <c r="AC3" s="56" t="s">
        <v>150</v>
      </c>
      <c r="AD3" s="56" t="s">
        <v>151</v>
      </c>
      <c r="AE3" s="56" t="s">
        <v>152</v>
      </c>
      <c r="AF3" s="56" t="s">
        <v>153</v>
      </c>
      <c r="AG3" s="56" t="s">
        <v>154</v>
      </c>
      <c r="AH3" s="56" t="s">
        <v>155</v>
      </c>
      <c r="AI3" s="56" t="s">
        <v>156</v>
      </c>
      <c r="AJ3" s="56" t="s">
        <v>157</v>
      </c>
      <c r="AK3" s="56" t="s">
        <v>158</v>
      </c>
      <c r="AL3" s="56" t="s">
        <v>159</v>
      </c>
      <c r="AM3" s="56" t="s">
        <v>160</v>
      </c>
      <c r="AN3" s="56" t="s">
        <v>163</v>
      </c>
      <c r="AO3" s="56" t="s">
        <v>164</v>
      </c>
      <c r="AP3" s="56" t="s">
        <v>162</v>
      </c>
      <c r="AQ3" s="56" t="s">
        <v>161</v>
      </c>
      <c r="AR3" s="56" t="s">
        <v>165</v>
      </c>
      <c r="AS3" s="56" t="s">
        <v>166</v>
      </c>
      <c r="AT3" s="56" t="s">
        <v>167</v>
      </c>
      <c r="AU3" s="56" t="s">
        <v>168</v>
      </c>
      <c r="AV3" s="56" t="s">
        <v>169</v>
      </c>
      <c r="AW3" s="56" t="s">
        <v>170</v>
      </c>
      <c r="AX3" s="56" t="s">
        <v>171</v>
      </c>
      <c r="AY3" s="56" t="s">
        <v>172</v>
      </c>
      <c r="AZ3" s="56" t="s">
        <v>173</v>
      </c>
      <c r="BA3" s="56" t="s">
        <v>174</v>
      </c>
      <c r="BB3" s="56" t="s">
        <v>175</v>
      </c>
      <c r="BC3" s="56"/>
      <c r="BD3" s="56"/>
      <c r="BE3" s="56"/>
      <c r="BF3" s="56"/>
      <c r="BG3" s="56"/>
      <c r="BH3" s="56"/>
      <c r="BI3" s="56"/>
      <c r="BJ3" s="56"/>
      <c r="BK3" s="57"/>
      <c r="BL3" s="57"/>
      <c r="BM3" s="57"/>
      <c r="BN3" s="57"/>
      <c r="BO3" s="57"/>
      <c r="BP3" s="57"/>
      <c r="BQ3" s="55"/>
      <c r="BR3" s="55"/>
      <c r="BS3" s="55"/>
      <c r="BT3" s="55"/>
      <c r="BU3" s="55"/>
    </row>
    <row r="4" spans="1:78" ht="43.2">
      <c r="A4" s="51" t="s">
        <v>122</v>
      </c>
      <c r="B4" s="51" t="s">
        <v>123</v>
      </c>
      <c r="C4" s="51" t="s">
        <v>125</v>
      </c>
      <c r="D4" s="51" t="s">
        <v>127</v>
      </c>
      <c r="E4" s="51" t="s">
        <v>128</v>
      </c>
      <c r="F4" s="51" t="s">
        <v>129</v>
      </c>
      <c r="G4" s="51" t="s">
        <v>130</v>
      </c>
      <c r="H4" s="19" t="s">
        <v>52</v>
      </c>
      <c r="I4" s="58">
        <v>44949</v>
      </c>
      <c r="J4" s="52">
        <v>20.8</v>
      </c>
      <c r="K4" s="59">
        <v>8</v>
      </c>
      <c r="L4" s="52">
        <v>81.099999999999994</v>
      </c>
      <c r="M4" s="52">
        <v>0.43</v>
      </c>
      <c r="N4" s="52">
        <v>8.6</v>
      </c>
      <c r="O4" s="52">
        <v>0.7</v>
      </c>
      <c r="P4" s="52">
        <v>9.86</v>
      </c>
      <c r="Q4" s="52">
        <v>0.79900000000000004</v>
      </c>
      <c r="R4" s="52">
        <v>12</v>
      </c>
      <c r="S4" s="52">
        <v>4.0999999999999996</v>
      </c>
      <c r="T4" s="52">
        <v>4.5</v>
      </c>
      <c r="U4" s="52">
        <v>277</v>
      </c>
      <c r="V4" s="71" t="s">
        <v>187</v>
      </c>
      <c r="W4" s="71" t="s">
        <v>187</v>
      </c>
      <c r="X4" s="52">
        <v>12.6</v>
      </c>
      <c r="Y4" s="71" t="s">
        <v>187</v>
      </c>
      <c r="Z4" s="51">
        <v>6.5</v>
      </c>
      <c r="AA4" s="52">
        <v>0.47</v>
      </c>
      <c r="AB4" s="52">
        <v>0.77</v>
      </c>
      <c r="AC4" s="71" t="s">
        <v>187</v>
      </c>
      <c r="AD4" s="52">
        <v>6.3</v>
      </c>
      <c r="AE4" s="71" t="s">
        <v>187</v>
      </c>
      <c r="AF4" s="52">
        <v>44</v>
      </c>
      <c r="AG4" s="52">
        <v>27.9</v>
      </c>
      <c r="AH4" s="52">
        <v>274</v>
      </c>
      <c r="AI4" s="71" t="s">
        <v>187</v>
      </c>
      <c r="AJ4" s="52">
        <v>699</v>
      </c>
      <c r="AK4" s="52">
        <v>201</v>
      </c>
      <c r="AL4" s="71" t="s">
        <v>42</v>
      </c>
      <c r="AM4" s="71" t="s">
        <v>42</v>
      </c>
      <c r="AN4" s="52">
        <v>17000</v>
      </c>
      <c r="AO4" s="52">
        <v>920</v>
      </c>
      <c r="AP4" s="52">
        <v>21.2</v>
      </c>
      <c r="AQ4" s="52">
        <v>1.8</v>
      </c>
      <c r="AR4" s="52">
        <v>7002</v>
      </c>
      <c r="AS4" s="52">
        <v>19.100000000000001</v>
      </c>
      <c r="AT4" s="52">
        <v>4.4000000000000004</v>
      </c>
      <c r="AU4" s="52">
        <v>0.5</v>
      </c>
      <c r="AV4" s="52">
        <v>0.8</v>
      </c>
      <c r="AW4" s="52">
        <v>5</v>
      </c>
      <c r="AX4" s="52">
        <v>26.3</v>
      </c>
      <c r="AY4" s="52">
        <v>63</v>
      </c>
      <c r="AZ4" s="52">
        <v>0</v>
      </c>
      <c r="BA4" s="52">
        <v>0</v>
      </c>
      <c r="BB4" s="52">
        <v>0</v>
      </c>
      <c r="BC4" s="52"/>
      <c r="BD4" s="52"/>
      <c r="BE4" s="52"/>
      <c r="BF4" s="52"/>
      <c r="BG4" s="52"/>
      <c r="BH4" s="52"/>
      <c r="BI4" s="52"/>
      <c r="BJ4" s="52"/>
      <c r="BK4" s="52"/>
      <c r="BL4" s="52"/>
      <c r="BM4" s="52"/>
      <c r="BN4" s="52"/>
      <c r="BO4" s="52"/>
      <c r="BP4" s="52"/>
      <c r="BQ4" s="52"/>
      <c r="BR4" s="52"/>
      <c r="BS4" s="52"/>
      <c r="BT4" s="52"/>
      <c r="BU4" s="52"/>
      <c r="BV4" s="52"/>
      <c r="BW4" s="52"/>
      <c r="BX4" s="52"/>
      <c r="BY4" s="52"/>
      <c r="BZ4" s="52"/>
    </row>
    <row r="5" spans="1:78">
      <c r="A5" s="52"/>
      <c r="B5" s="52"/>
      <c r="C5" s="52"/>
      <c r="D5" s="52"/>
      <c r="E5" s="52"/>
      <c r="F5" s="52"/>
      <c r="G5" s="52"/>
      <c r="H5" s="52"/>
      <c r="I5" s="58"/>
      <c r="J5" s="52"/>
      <c r="K5" s="59"/>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row>
    <row r="6" spans="1:78" ht="43.2">
      <c r="A6" s="52" t="s">
        <v>179</v>
      </c>
      <c r="B6" s="52" t="s">
        <v>180</v>
      </c>
      <c r="C6" s="58">
        <v>45215</v>
      </c>
      <c r="D6" s="52" t="s">
        <v>186</v>
      </c>
      <c r="E6" s="71" t="s">
        <v>189</v>
      </c>
      <c r="F6" s="51" t="s">
        <v>129</v>
      </c>
      <c r="G6" s="52" t="s">
        <v>181</v>
      </c>
      <c r="H6" s="19" t="s">
        <v>52</v>
      </c>
      <c r="I6" s="58">
        <v>45246</v>
      </c>
      <c r="J6" s="52">
        <v>20.3</v>
      </c>
      <c r="K6" s="59">
        <v>9.8000000000000007</v>
      </c>
      <c r="L6" s="52">
        <v>72.400000000000006</v>
      </c>
      <c r="M6" s="52">
        <v>0.33</v>
      </c>
      <c r="N6" s="52">
        <v>11.2</v>
      </c>
      <c r="O6" s="52">
        <v>0.75</v>
      </c>
      <c r="P6" s="52">
        <v>9.91</v>
      </c>
      <c r="Q6" s="52">
        <v>0.53</v>
      </c>
      <c r="R6" s="52">
        <v>28.5</v>
      </c>
      <c r="S6" s="52">
        <v>9</v>
      </c>
      <c r="T6" s="52">
        <v>3</v>
      </c>
      <c r="U6" s="52">
        <v>227</v>
      </c>
      <c r="V6" s="71" t="s">
        <v>187</v>
      </c>
      <c r="W6" s="71" t="s">
        <v>187</v>
      </c>
      <c r="X6" s="52">
        <v>14.2</v>
      </c>
      <c r="Y6" s="52">
        <v>1</v>
      </c>
      <c r="Z6" s="52">
        <v>20.7</v>
      </c>
      <c r="AA6" s="52">
        <v>0.59</v>
      </c>
      <c r="AB6" s="71" t="s">
        <v>187</v>
      </c>
      <c r="AC6" s="71" t="s">
        <v>187</v>
      </c>
      <c r="AD6" s="52">
        <v>9.6999999999999993</v>
      </c>
      <c r="AE6" s="71" t="s">
        <v>187</v>
      </c>
      <c r="AF6" s="52">
        <v>154</v>
      </c>
      <c r="AG6" s="52">
        <v>48</v>
      </c>
      <c r="AH6" s="52">
        <v>39</v>
      </c>
      <c r="AI6" s="71" t="s">
        <v>187</v>
      </c>
      <c r="AJ6" s="52">
        <v>2606</v>
      </c>
      <c r="AK6" s="52">
        <v>756</v>
      </c>
      <c r="AL6" s="52"/>
      <c r="AM6" s="52"/>
      <c r="AN6" s="52">
        <v>13853</v>
      </c>
      <c r="AO6" s="52">
        <v>3744</v>
      </c>
      <c r="AP6" s="52">
        <v>3.1</v>
      </c>
      <c r="AQ6" s="52">
        <v>2.2999999999999998</v>
      </c>
      <c r="AR6" s="52">
        <v>7467</v>
      </c>
      <c r="AS6" s="52">
        <v>20</v>
      </c>
      <c r="AT6" s="52">
        <v>7.9</v>
      </c>
      <c r="AU6" s="52">
        <v>2.9</v>
      </c>
      <c r="AV6" s="52">
        <v>3.5</v>
      </c>
      <c r="AW6" s="52">
        <v>10.4</v>
      </c>
      <c r="AX6" s="52">
        <v>31.3</v>
      </c>
      <c r="AY6" s="52">
        <v>35.700000000000003</v>
      </c>
      <c r="AZ6" s="52">
        <v>8.3000000000000007</v>
      </c>
      <c r="BA6" s="52">
        <v>0</v>
      </c>
      <c r="BB6" s="52">
        <v>0</v>
      </c>
      <c r="BC6" s="52"/>
      <c r="BD6" s="52"/>
      <c r="BE6" s="52"/>
      <c r="BF6" s="52"/>
      <c r="BG6" s="52"/>
      <c r="BH6" s="52"/>
      <c r="BI6" s="52"/>
      <c r="BJ6" s="52"/>
      <c r="BK6" s="52"/>
      <c r="BL6" s="52"/>
      <c r="BM6" s="52"/>
      <c r="BN6" s="52"/>
      <c r="BO6" s="52"/>
      <c r="BP6" s="52"/>
      <c r="BQ6" s="52"/>
      <c r="BR6" s="52"/>
      <c r="BS6" s="52"/>
      <c r="BT6" s="52"/>
      <c r="BU6" s="52"/>
      <c r="BV6" s="52"/>
      <c r="BW6" s="52"/>
      <c r="BX6" s="52"/>
      <c r="BY6" s="52"/>
      <c r="BZ6" s="52"/>
    </row>
    <row r="7" spans="1:78">
      <c r="A7" s="52"/>
      <c r="B7" s="52"/>
      <c r="C7" s="58"/>
      <c r="D7" s="52"/>
      <c r="E7" s="52"/>
      <c r="F7" s="52"/>
      <c r="G7" s="52"/>
      <c r="H7" s="52"/>
      <c r="I7" s="58"/>
      <c r="J7" s="52"/>
      <c r="K7" s="59"/>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row>
    <row r="8" spans="1:78" ht="43.2">
      <c r="A8" s="52" t="s">
        <v>182</v>
      </c>
      <c r="B8" s="52" t="s">
        <v>183</v>
      </c>
      <c r="C8" s="58">
        <v>45215</v>
      </c>
      <c r="D8" s="52" t="s">
        <v>186</v>
      </c>
      <c r="E8" s="52"/>
      <c r="F8" s="71" t="s">
        <v>129</v>
      </c>
      <c r="G8" s="52" t="s">
        <v>181</v>
      </c>
      <c r="H8" s="19" t="s">
        <v>52</v>
      </c>
      <c r="I8" s="58">
        <v>45246</v>
      </c>
      <c r="J8" s="52">
        <v>11.1</v>
      </c>
      <c r="K8" s="59">
        <v>10.8</v>
      </c>
      <c r="L8" s="52">
        <v>70.400000000000006</v>
      </c>
      <c r="M8" s="52">
        <v>0.43</v>
      </c>
      <c r="N8" s="52">
        <v>19</v>
      </c>
      <c r="O8" s="52">
        <v>0.89</v>
      </c>
      <c r="P8" s="52">
        <v>9.73</v>
      </c>
      <c r="Q8" s="52">
        <v>0.43099999999999999</v>
      </c>
      <c r="R8" s="52">
        <v>24.1</v>
      </c>
      <c r="S8" s="52">
        <v>9.9</v>
      </c>
      <c r="T8" s="52">
        <v>2.8</v>
      </c>
      <c r="U8" s="52">
        <v>221</v>
      </c>
      <c r="V8" s="71" t="s">
        <v>187</v>
      </c>
      <c r="W8" s="52">
        <v>0.24</v>
      </c>
      <c r="X8" s="52">
        <v>11.2</v>
      </c>
      <c r="Y8" s="52">
        <v>1</v>
      </c>
      <c r="Z8" s="52">
        <v>17.2</v>
      </c>
      <c r="AA8" s="52">
        <v>1.1000000000000001</v>
      </c>
      <c r="AB8" s="71" t="s">
        <v>187</v>
      </c>
      <c r="AC8" s="71" t="s">
        <v>187</v>
      </c>
      <c r="AD8" s="52">
        <v>6.5</v>
      </c>
      <c r="AE8" s="71" t="s">
        <v>187</v>
      </c>
      <c r="AF8" s="52">
        <v>192</v>
      </c>
      <c r="AG8" s="52">
        <v>40</v>
      </c>
      <c r="AH8" s="52">
        <v>50.9</v>
      </c>
      <c r="AI8" s="71" t="s">
        <v>187</v>
      </c>
      <c r="AJ8" s="52">
        <v>2377</v>
      </c>
      <c r="AK8" s="52">
        <v>654</v>
      </c>
      <c r="AL8" s="52"/>
      <c r="AM8" s="52"/>
      <c r="AN8" s="52">
        <v>8219</v>
      </c>
      <c r="AO8" s="52">
        <v>2404</v>
      </c>
      <c r="AP8" s="52">
        <v>2.8</v>
      </c>
      <c r="AQ8" s="52">
        <v>2.2999999999999998</v>
      </c>
      <c r="AR8" s="52">
        <v>8856</v>
      </c>
      <c r="AS8" s="52">
        <v>27</v>
      </c>
      <c r="AT8" s="52">
        <v>9.1999999999999993</v>
      </c>
      <c r="AU8" s="52">
        <v>4</v>
      </c>
      <c r="AV8" s="52">
        <v>5.6</v>
      </c>
      <c r="AW8" s="52">
        <v>15.4</v>
      </c>
      <c r="AX8" s="52">
        <v>34.200000000000003</v>
      </c>
      <c r="AY8" s="52">
        <v>31.6</v>
      </c>
      <c r="AZ8" s="52">
        <v>0</v>
      </c>
      <c r="BA8" s="52">
        <v>0</v>
      </c>
      <c r="BB8" s="52">
        <v>0</v>
      </c>
      <c r="BC8" s="52"/>
      <c r="BD8" s="52"/>
      <c r="BE8" s="52"/>
      <c r="BF8" s="52"/>
      <c r="BG8" s="52"/>
      <c r="BH8" s="52"/>
      <c r="BI8" s="52"/>
      <c r="BJ8" s="52"/>
      <c r="BK8" s="52"/>
      <c r="BL8" s="52"/>
      <c r="BM8" s="52"/>
      <c r="BN8" s="52"/>
      <c r="BO8" s="52"/>
      <c r="BP8" s="52"/>
      <c r="BQ8" s="52"/>
      <c r="BR8" s="52"/>
      <c r="BS8" s="52"/>
      <c r="BT8" s="52"/>
      <c r="BU8" s="52"/>
      <c r="BV8" s="52"/>
      <c r="BW8" s="52"/>
      <c r="BX8" s="52"/>
      <c r="BY8" s="52"/>
      <c r="BZ8" s="52"/>
    </row>
    <row r="9" spans="1:78">
      <c r="A9" s="52"/>
      <c r="B9" s="52"/>
      <c r="C9" s="58"/>
      <c r="D9" s="52"/>
      <c r="E9" s="52"/>
      <c r="F9" s="52"/>
      <c r="G9" s="52"/>
      <c r="H9" s="52"/>
      <c r="I9" s="58"/>
      <c r="J9" s="52"/>
      <c r="K9" s="59"/>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row>
    <row r="10" spans="1:78" ht="28.8">
      <c r="A10" s="52" t="s">
        <v>184</v>
      </c>
      <c r="B10" s="71" t="s">
        <v>191</v>
      </c>
      <c r="C10" s="58" t="s">
        <v>185</v>
      </c>
      <c r="D10" s="52" t="s">
        <v>185</v>
      </c>
      <c r="E10" s="52"/>
      <c r="F10" s="52"/>
      <c r="G10" s="52"/>
      <c r="H10" s="19" t="s">
        <v>52</v>
      </c>
      <c r="I10" s="58">
        <v>45246</v>
      </c>
      <c r="J10" s="52">
        <v>62.3</v>
      </c>
      <c r="K10" s="59">
        <v>14.9</v>
      </c>
      <c r="L10" s="52">
        <v>83.8</v>
      </c>
      <c r="M10" s="52">
        <v>0.16</v>
      </c>
      <c r="N10" s="52">
        <v>9.6</v>
      </c>
      <c r="O10" s="52">
        <v>0.56999999999999995</v>
      </c>
      <c r="P10" s="52">
        <v>9.26</v>
      </c>
      <c r="Q10" s="52">
        <v>0.52500000000000002</v>
      </c>
      <c r="R10" s="52">
        <v>13.7</v>
      </c>
      <c r="S10" s="52">
        <v>7.6</v>
      </c>
      <c r="T10" s="52">
        <v>11.3</v>
      </c>
      <c r="U10" s="52">
        <v>494</v>
      </c>
      <c r="V10" s="71" t="s">
        <v>187</v>
      </c>
      <c r="W10" s="71" t="s">
        <v>187</v>
      </c>
      <c r="X10" s="52">
        <v>30.1</v>
      </c>
      <c r="Y10" s="52">
        <v>2.2000000000000002</v>
      </c>
      <c r="Z10" s="52">
        <v>20.100000000000001</v>
      </c>
      <c r="AA10" s="52">
        <v>2.2000000000000002</v>
      </c>
      <c r="AB10" s="52">
        <v>1.2</v>
      </c>
      <c r="AC10" s="71" t="s">
        <v>187</v>
      </c>
      <c r="AD10" s="52">
        <v>17.3</v>
      </c>
      <c r="AE10" s="71" t="s">
        <v>187</v>
      </c>
      <c r="AF10" s="52">
        <v>40.5</v>
      </c>
      <c r="AG10" s="52">
        <v>31.7</v>
      </c>
      <c r="AH10" s="52">
        <v>68.400000000000006</v>
      </c>
      <c r="AI10" s="71" t="s">
        <v>187</v>
      </c>
      <c r="AJ10" s="52">
        <v>2158</v>
      </c>
      <c r="AK10" s="52">
        <v>2545</v>
      </c>
      <c r="AL10" s="52"/>
      <c r="AM10" s="52"/>
      <c r="AN10" s="52">
        <v>8621</v>
      </c>
      <c r="AO10" s="52">
        <v>1527</v>
      </c>
      <c r="AP10" s="52">
        <v>9.5</v>
      </c>
      <c r="AQ10" s="52">
        <v>1.5</v>
      </c>
      <c r="AR10" s="52">
        <v>5652</v>
      </c>
      <c r="AS10" s="52">
        <v>22.1</v>
      </c>
      <c r="AT10" s="52">
        <v>31.1</v>
      </c>
      <c r="AU10" s="52">
        <v>26.6</v>
      </c>
      <c r="AV10" s="52">
        <v>21.9</v>
      </c>
      <c r="AW10" s="52">
        <v>16.100000000000001</v>
      </c>
      <c r="AX10" s="52">
        <v>4.4000000000000004</v>
      </c>
      <c r="AY10" s="52">
        <v>0</v>
      </c>
      <c r="AZ10" s="52">
        <v>0</v>
      </c>
      <c r="BA10" s="52">
        <v>0</v>
      </c>
      <c r="BB10" s="52">
        <v>0</v>
      </c>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row>
    <row r="11" spans="1:78">
      <c r="A11" s="52"/>
      <c r="B11" s="52"/>
      <c r="C11" s="58"/>
      <c r="D11" s="52"/>
      <c r="E11" s="52"/>
      <c r="F11" s="52"/>
      <c r="G11" s="52"/>
      <c r="H11" s="52"/>
      <c r="I11" s="58"/>
      <c r="J11" s="52"/>
      <c r="K11" s="59"/>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row>
    <row r="12" spans="1:78">
      <c r="A12" s="52"/>
      <c r="B12" s="71" t="s">
        <v>190</v>
      </c>
      <c r="C12" s="58"/>
      <c r="D12" s="52"/>
      <c r="E12" s="52"/>
      <c r="F12" s="52"/>
      <c r="G12" s="52"/>
      <c r="H12" s="52"/>
      <c r="I12" s="58">
        <v>42317</v>
      </c>
      <c r="J12" s="52">
        <v>6.4</v>
      </c>
      <c r="K12" s="59">
        <v>12.3</v>
      </c>
      <c r="L12" s="52">
        <v>80.599999999999994</v>
      </c>
      <c r="M12" s="52">
        <v>0.56000000000000005</v>
      </c>
      <c r="N12" s="52">
        <v>3.92</v>
      </c>
      <c r="O12" s="71">
        <v>0.72</v>
      </c>
      <c r="P12" s="52">
        <v>6.85</v>
      </c>
      <c r="Q12" s="52">
        <v>7.1999999999999995E-2</v>
      </c>
      <c r="R12" s="52">
        <v>1.9</v>
      </c>
      <c r="S12" s="52">
        <v>0.6</v>
      </c>
      <c r="T12" s="52">
        <v>1.9</v>
      </c>
      <c r="U12" s="52">
        <v>194</v>
      </c>
      <c r="V12" s="71" t="s">
        <v>187</v>
      </c>
      <c r="W12" s="71" t="s">
        <v>187</v>
      </c>
      <c r="X12" s="52">
        <v>7.5</v>
      </c>
      <c r="Y12" s="52">
        <v>0.5</v>
      </c>
      <c r="Z12" s="52">
        <v>5.9</v>
      </c>
      <c r="AA12" s="52">
        <v>3</v>
      </c>
      <c r="AB12" s="52">
        <v>1.3</v>
      </c>
      <c r="AC12" s="52">
        <v>0.06</v>
      </c>
      <c r="AD12" s="52">
        <v>2.2999999999999998</v>
      </c>
      <c r="AE12" s="71" t="s">
        <v>187</v>
      </c>
      <c r="AF12" s="52">
        <v>143</v>
      </c>
      <c r="AG12" s="52">
        <v>6.2</v>
      </c>
      <c r="AH12" s="71" t="s">
        <v>187</v>
      </c>
      <c r="AI12" s="71" t="s">
        <v>187</v>
      </c>
      <c r="AJ12" s="52">
        <v>4495</v>
      </c>
      <c r="AK12" s="52">
        <v>77</v>
      </c>
      <c r="AL12" s="52"/>
      <c r="AM12" s="52"/>
      <c r="AN12" s="52">
        <v>2926</v>
      </c>
      <c r="AO12" s="52">
        <v>271</v>
      </c>
      <c r="AP12" s="52">
        <v>6.2</v>
      </c>
      <c r="AQ12" s="52">
        <v>5</v>
      </c>
      <c r="AR12" s="52">
        <v>7184</v>
      </c>
      <c r="AS12" s="52">
        <v>22.3</v>
      </c>
      <c r="AT12" s="52">
        <v>42.4</v>
      </c>
      <c r="AU12" s="52">
        <v>37.5</v>
      </c>
      <c r="AV12" s="52">
        <v>15.9</v>
      </c>
      <c r="AW12" s="52">
        <v>3.4</v>
      </c>
      <c r="AX12" s="52">
        <v>0.8</v>
      </c>
      <c r="AY12" s="52">
        <v>0</v>
      </c>
      <c r="AZ12" s="52">
        <v>0</v>
      </c>
      <c r="BA12" s="52">
        <v>0</v>
      </c>
      <c r="BB12" s="52">
        <v>0</v>
      </c>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row>
    <row r="13" spans="1:78">
      <c r="A13" s="52"/>
      <c r="B13" s="52"/>
      <c r="C13" s="58"/>
      <c r="D13" s="52"/>
      <c r="E13" s="52"/>
      <c r="F13" s="52"/>
      <c r="G13" s="52"/>
      <c r="H13" s="52"/>
      <c r="I13" s="58"/>
      <c r="J13" s="52"/>
      <c r="K13" s="59"/>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row>
    <row r="14" spans="1:78">
      <c r="A14" s="52"/>
      <c r="B14" s="52"/>
      <c r="C14" s="58"/>
      <c r="D14" s="52"/>
      <c r="E14" s="52"/>
      <c r="F14" s="52"/>
      <c r="G14" s="52"/>
      <c r="H14" s="52"/>
      <c r="I14" s="58"/>
      <c r="J14" s="52"/>
      <c r="K14" s="59"/>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row>
    <row r="15" spans="1:78">
      <c r="A15" s="52"/>
      <c r="B15" s="52"/>
      <c r="C15" s="58"/>
      <c r="D15" s="52"/>
      <c r="E15" s="52"/>
      <c r="F15" s="52"/>
      <c r="G15" s="52"/>
      <c r="H15" s="52"/>
      <c r="I15" s="58"/>
      <c r="J15" s="52"/>
      <c r="K15" s="59"/>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row>
    <row r="16" spans="1:78">
      <c r="A16" s="52"/>
      <c r="B16" s="52"/>
      <c r="C16" s="58"/>
      <c r="D16" s="52"/>
      <c r="E16" s="52"/>
      <c r="F16" s="52"/>
      <c r="G16" s="52"/>
      <c r="H16" s="52"/>
      <c r="I16" s="58"/>
      <c r="J16" s="52"/>
      <c r="K16" s="59"/>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row>
    <row r="17" spans="1:78">
      <c r="A17" s="52"/>
      <c r="B17" s="52"/>
      <c r="C17" s="58"/>
      <c r="D17" s="52"/>
      <c r="E17" s="52"/>
      <c r="F17" s="52"/>
      <c r="G17" s="52"/>
      <c r="H17" s="52"/>
      <c r="I17" s="58"/>
      <c r="J17" s="52"/>
      <c r="K17" s="59"/>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row>
    <row r="18" spans="1:78">
      <c r="A18" s="52"/>
      <c r="B18" s="52"/>
      <c r="C18" s="58"/>
      <c r="D18" s="52"/>
      <c r="E18" s="52"/>
      <c r="F18" s="52"/>
      <c r="G18" s="52"/>
      <c r="H18" s="52"/>
      <c r="I18" s="58"/>
      <c r="J18" s="52"/>
      <c r="K18" s="59"/>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row>
    <row r="19" spans="1:78">
      <c r="A19" s="52"/>
      <c r="B19" s="52"/>
      <c r="C19" s="58"/>
      <c r="D19" s="52"/>
      <c r="E19" s="52"/>
      <c r="F19" s="52"/>
      <c r="G19" s="52"/>
      <c r="H19" s="52"/>
      <c r="I19" s="58"/>
      <c r="J19" s="52"/>
      <c r="K19" s="59"/>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row>
    <row r="20" spans="1:78">
      <c r="A20" s="52"/>
      <c r="B20" s="52"/>
      <c r="C20" s="58"/>
      <c r="D20" s="52"/>
      <c r="E20" s="52"/>
      <c r="F20" s="52"/>
      <c r="G20" s="52"/>
      <c r="H20" s="52"/>
      <c r="I20" s="58"/>
      <c r="J20" s="52"/>
      <c r="K20" s="59"/>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row>
    <row r="21" spans="1:78">
      <c r="B21" s="52"/>
      <c r="C21" s="72"/>
      <c r="I21" s="72"/>
    </row>
    <row r="22" spans="1:78">
      <c r="B22" s="52"/>
      <c r="C22" s="72"/>
    </row>
    <row r="23" spans="1:78">
      <c r="B23" s="52"/>
    </row>
    <row r="24" spans="1:78">
      <c r="B24" s="52"/>
    </row>
    <row r="25" spans="1:78">
      <c r="B25" s="52"/>
    </row>
  </sheetData>
  <mergeCells count="3">
    <mergeCell ref="V2:AK2"/>
    <mergeCell ref="AL2:AR2"/>
    <mergeCell ref="AT2:B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Proximate Analysis</vt:lpstr>
      <vt:lpstr>Full IBI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dc:creator>
  <cp:lastModifiedBy>Brad Matlack</cp:lastModifiedBy>
  <dcterms:created xsi:type="dcterms:W3CDTF">2022-03-07T18:03:06Z</dcterms:created>
  <dcterms:modified xsi:type="dcterms:W3CDTF">2023-12-05T13:14:36Z</dcterms:modified>
</cp:coreProperties>
</file>