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reg_\Documents\MMGL\MMGL\"/>
    </mc:Choice>
  </mc:AlternateContent>
  <xr:revisionPtr revIDLastSave="0" documentId="13_ncr:1_{EE9760E2-E029-4C4F-8B2F-82E70BFEBF5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MGL 2026 Points" sheetId="1" r:id="rId1"/>
    <sheet name="Scrip" sheetId="2" r:id="rId2"/>
    <sheet name="Top 10" sheetId="3" r:id="rId3"/>
  </sheets>
  <definedNames>
    <definedName name="_xlnm._FilterDatabase" localSheetId="0" hidden="1">'MMGL 2026 Points'!$A$1:$AA$633</definedName>
    <definedName name="_xlnm._FilterDatabase" localSheetId="1" hidden="1">Scrip!$A$4:$BA$161</definedName>
  </definedNames>
  <calcPr calcId="191029"/>
  <pivotCaches>
    <pivotCache cacheId="6" r:id="rId4"/>
    <pivotCache cacheId="2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fD2lf0jw2O+HxU+J6XVOE8fq6ultGv+VI6BYItAwT2c="/>
    </ext>
  </extLst>
</workbook>
</file>

<file path=xl/calcChain.xml><?xml version="1.0" encoding="utf-8"?>
<calcChain xmlns="http://schemas.openxmlformats.org/spreadsheetml/2006/main">
  <c r="AD125" i="2" l="1"/>
  <c r="AD18" i="2"/>
  <c r="AD19" i="2"/>
  <c r="AD20" i="2"/>
  <c r="AD21" i="2"/>
  <c r="AD30" i="2"/>
  <c r="AD31" i="2"/>
  <c r="AD32" i="2"/>
  <c r="AD33" i="2"/>
  <c r="AD34" i="2"/>
  <c r="AD37" i="2"/>
  <c r="AD53" i="2"/>
  <c r="AD62" i="2"/>
  <c r="AD64" i="2"/>
  <c r="AD65" i="2"/>
  <c r="AD66" i="2"/>
  <c r="AD67" i="2"/>
  <c r="AD68" i="2"/>
  <c r="AD69" i="2"/>
  <c r="AD78" i="2"/>
  <c r="AD80" i="2"/>
  <c r="AD81" i="2"/>
  <c r="AD82" i="2"/>
  <c r="AD83" i="2"/>
  <c r="AD84" i="2"/>
  <c r="AD85" i="2"/>
  <c r="AD88" i="2"/>
  <c r="AD89" i="2"/>
  <c r="AD99" i="2"/>
  <c r="AD100" i="2"/>
  <c r="AD101" i="2"/>
  <c r="AD105" i="2"/>
  <c r="AD110" i="2"/>
  <c r="AD111" i="2"/>
  <c r="AD112" i="2"/>
  <c r="AD113" i="2"/>
  <c r="AD114" i="2"/>
  <c r="AD115" i="2"/>
  <c r="AD116" i="2"/>
  <c r="AD117" i="2"/>
  <c r="AD130" i="2"/>
  <c r="AD131" i="2"/>
  <c r="AD132" i="2"/>
  <c r="AD133" i="2"/>
  <c r="AD134" i="2"/>
  <c r="AD138" i="2"/>
  <c r="AD139" i="2"/>
  <c r="AD140" i="2"/>
  <c r="AD146" i="2"/>
  <c r="AD147" i="2"/>
  <c r="AD148" i="2"/>
  <c r="AD150" i="2"/>
  <c r="AD154" i="2"/>
  <c r="AD155" i="2"/>
  <c r="AD6" i="2"/>
  <c r="AD10" i="2"/>
  <c r="AD11" i="2"/>
  <c r="AD12" i="2"/>
  <c r="AD14" i="2"/>
  <c r="AD15" i="2"/>
  <c r="AD16" i="2"/>
  <c r="AD17" i="2"/>
  <c r="AD46" i="2"/>
  <c r="AD47" i="2"/>
  <c r="AD48" i="2"/>
  <c r="AD49" i="2"/>
  <c r="AD50" i="2"/>
  <c r="AD51" i="2"/>
  <c r="AD52" i="2"/>
  <c r="AD94" i="2"/>
  <c r="AD96" i="2"/>
  <c r="AD97" i="2"/>
  <c r="AD98" i="2"/>
  <c r="AD127" i="2"/>
  <c r="AD143" i="2"/>
  <c r="AD144" i="2"/>
  <c r="AD5" i="2"/>
  <c r="AA94" i="3"/>
  <c r="AA93" i="3"/>
  <c r="AA92" i="3"/>
  <c r="AA91" i="3"/>
  <c r="AA90" i="3"/>
  <c r="AA89" i="3"/>
  <c r="AA88" i="3"/>
  <c r="AA87" i="3"/>
  <c r="AA86" i="3"/>
  <c r="AA85" i="3"/>
  <c r="AA84" i="3"/>
  <c r="AA83" i="3"/>
  <c r="AA82" i="3"/>
  <c r="AA81" i="3"/>
  <c r="AA80" i="3"/>
  <c r="AA79" i="3"/>
  <c r="AA78" i="3"/>
  <c r="AA77" i="3"/>
  <c r="AA76" i="3"/>
  <c r="AA75" i="3"/>
  <c r="AA74" i="3"/>
  <c r="AA73" i="3"/>
  <c r="AA72" i="3"/>
  <c r="AA71" i="3"/>
  <c r="AA70" i="3"/>
  <c r="AA69" i="3"/>
  <c r="AA68" i="3"/>
  <c r="AA67" i="3"/>
  <c r="AA66" i="3"/>
  <c r="AA65" i="3"/>
  <c r="AA64" i="3"/>
  <c r="V64" i="3"/>
  <c r="R64" i="3"/>
  <c r="AA63" i="3"/>
  <c r="V63" i="3"/>
  <c r="R63" i="3"/>
  <c r="AA62" i="3"/>
  <c r="V62" i="3"/>
  <c r="R62" i="3"/>
  <c r="AA61" i="3"/>
  <c r="V61" i="3"/>
  <c r="R61" i="3"/>
  <c r="AA60" i="3"/>
  <c r="V60" i="3"/>
  <c r="R60" i="3"/>
  <c r="AA59" i="3"/>
  <c r="V59" i="3"/>
  <c r="R59" i="3"/>
  <c r="AA58" i="3"/>
  <c r="V58" i="3"/>
  <c r="R58" i="3"/>
  <c r="AA57" i="3"/>
  <c r="V57" i="3"/>
  <c r="R57" i="3"/>
  <c r="AA56" i="3"/>
  <c r="V56" i="3"/>
  <c r="R56" i="3"/>
  <c r="AA55" i="3"/>
  <c r="V55" i="3"/>
  <c r="R55" i="3"/>
  <c r="AA54" i="3"/>
  <c r="V54" i="3"/>
  <c r="R54" i="3"/>
  <c r="AA53" i="3"/>
  <c r="V53" i="3"/>
  <c r="R53" i="3"/>
  <c r="AA52" i="3"/>
  <c r="V52" i="3"/>
  <c r="R52" i="3"/>
  <c r="AA51" i="3"/>
  <c r="V51" i="3"/>
  <c r="R51" i="3"/>
  <c r="AA50" i="3"/>
  <c r="V50" i="3"/>
  <c r="R50" i="3"/>
  <c r="AA49" i="3"/>
  <c r="V49" i="3"/>
  <c r="R49" i="3"/>
  <c r="V48" i="3"/>
  <c r="R48" i="3"/>
  <c r="V47" i="3"/>
  <c r="R47" i="3"/>
  <c r="V46" i="3"/>
  <c r="R46" i="3"/>
  <c r="V45" i="3"/>
  <c r="R45" i="3"/>
  <c r="V44" i="3"/>
  <c r="R44" i="3"/>
  <c r="V43" i="3"/>
  <c r="R43" i="3"/>
  <c r="V42" i="3"/>
  <c r="R42" i="3"/>
  <c r="V41" i="3"/>
  <c r="R41" i="3"/>
  <c r="V40" i="3"/>
  <c r="R40" i="3"/>
  <c r="V39" i="3"/>
  <c r="R39" i="3"/>
  <c r="V38" i="3"/>
  <c r="R38" i="3"/>
  <c r="V37" i="3"/>
  <c r="R37" i="3"/>
  <c r="V36" i="3"/>
  <c r="R36" i="3"/>
  <c r="V35" i="3"/>
  <c r="R35" i="3"/>
  <c r="V34" i="3"/>
  <c r="R34" i="3"/>
  <c r="V33" i="3"/>
  <c r="R33" i="3"/>
  <c r="V32" i="3"/>
  <c r="R32" i="3"/>
  <c r="V31" i="3"/>
  <c r="R31" i="3"/>
  <c r="V30" i="3"/>
  <c r="R30" i="3"/>
  <c r="V29" i="3"/>
  <c r="R29" i="3"/>
  <c r="V28" i="3"/>
  <c r="R28" i="3"/>
  <c r="V27" i="3"/>
  <c r="R27" i="3"/>
  <c r="V26" i="3"/>
  <c r="R26" i="3"/>
  <c r="V25" i="3"/>
  <c r="R25" i="3"/>
  <c r="V24" i="3"/>
  <c r="R24" i="3"/>
  <c r="V23" i="3"/>
  <c r="R23" i="3"/>
  <c r="V22" i="3"/>
  <c r="R22" i="3"/>
  <c r="V21" i="3"/>
  <c r="R21" i="3"/>
  <c r="V20" i="3"/>
  <c r="R20" i="3"/>
  <c r="V19" i="3"/>
  <c r="R19" i="3"/>
  <c r="V18" i="3"/>
  <c r="R18" i="3"/>
  <c r="V17" i="3"/>
  <c r="R17" i="3"/>
  <c r="V16" i="3"/>
  <c r="R16" i="3"/>
  <c r="V15" i="3"/>
  <c r="R15" i="3"/>
  <c r="V14" i="3"/>
  <c r="R14" i="3"/>
  <c r="V13" i="3"/>
  <c r="R13" i="3"/>
  <c r="V12" i="3"/>
  <c r="R12" i="3"/>
  <c r="V11" i="3"/>
  <c r="R11" i="3"/>
  <c r="V10" i="3"/>
  <c r="R10" i="3"/>
  <c r="V9" i="3"/>
  <c r="R9" i="3"/>
  <c r="V8" i="3"/>
  <c r="R8" i="3"/>
  <c r="V7" i="3"/>
  <c r="R7" i="3"/>
  <c r="V6" i="3"/>
  <c r="R6" i="3"/>
  <c r="V5" i="3"/>
  <c r="R5" i="3"/>
  <c r="V4" i="3"/>
  <c r="R4" i="3"/>
  <c r="V3" i="3"/>
  <c r="R3" i="3"/>
  <c r="AC159" i="2"/>
  <c r="AB159" i="2"/>
  <c r="AA159" i="2"/>
  <c r="Z159" i="2"/>
  <c r="Y159" i="2"/>
  <c r="V159" i="2"/>
  <c r="T159" i="2"/>
  <c r="S159" i="2"/>
  <c r="R159" i="2"/>
  <c r="Q159" i="2"/>
  <c r="Q160" i="2" s="1"/>
  <c r="P159" i="2"/>
  <c r="P160" i="2" s="1"/>
  <c r="N159" i="2"/>
  <c r="N160" i="2" s="1"/>
  <c r="M159" i="2"/>
  <c r="M160" i="2" s="1"/>
  <c r="L159" i="2"/>
  <c r="L160" i="2" s="1"/>
  <c r="K159" i="2"/>
  <c r="K160" i="2" s="1"/>
  <c r="J159" i="2"/>
  <c r="J160" i="2" s="1"/>
  <c r="I159" i="2"/>
  <c r="I160" i="2" s="1"/>
  <c r="H159" i="2"/>
  <c r="H160" i="2" s="1"/>
  <c r="G159" i="2"/>
  <c r="G160" i="2" s="1"/>
  <c r="F159" i="2"/>
  <c r="F160" i="2" s="1"/>
  <c r="D159" i="2"/>
  <c r="D160" i="2" s="1"/>
  <c r="AD157" i="2"/>
  <c r="AD156" i="2"/>
  <c r="W153" i="2"/>
  <c r="AD153" i="2" s="1"/>
  <c r="AD152" i="2"/>
  <c r="AD151" i="2"/>
  <c r="O149" i="2"/>
  <c r="O159" i="2" s="1"/>
  <c r="O160" i="2" s="1"/>
  <c r="E149" i="2"/>
  <c r="E145" i="2"/>
  <c r="AD142" i="2"/>
  <c r="AD141" i="2"/>
  <c r="AD137" i="2"/>
  <c r="AD136" i="2"/>
  <c r="AD135" i="2"/>
  <c r="E129" i="2"/>
  <c r="E128" i="2"/>
  <c r="AD126" i="2"/>
  <c r="AD124" i="2"/>
  <c r="AD123" i="2"/>
  <c r="AD122" i="2"/>
  <c r="AD121" i="2"/>
  <c r="AD120" i="2"/>
  <c r="AD119" i="2"/>
  <c r="AD118" i="2"/>
  <c r="W109" i="2"/>
  <c r="AD109" i="2" s="1"/>
  <c r="AD108" i="2"/>
  <c r="AD107" i="2"/>
  <c r="AD106" i="2"/>
  <c r="E104" i="2"/>
  <c r="AD104" i="2" s="1"/>
  <c r="AD103" i="2"/>
  <c r="AD102" i="2"/>
  <c r="E95" i="2"/>
  <c r="AD93" i="2"/>
  <c r="E92" i="2"/>
  <c r="AD92" i="2" s="1"/>
  <c r="AD91" i="2"/>
  <c r="AD90" i="2"/>
  <c r="AD87" i="2"/>
  <c r="AD86" i="2"/>
  <c r="E79" i="2"/>
  <c r="E77" i="2"/>
  <c r="E76" i="2"/>
  <c r="AD76" i="2" s="1"/>
  <c r="AD75" i="2"/>
  <c r="AD74" i="2"/>
  <c r="AD73" i="2"/>
  <c r="AD72" i="2"/>
  <c r="AD71" i="2"/>
  <c r="AD70" i="2"/>
  <c r="E63" i="2"/>
  <c r="E61" i="2"/>
  <c r="AD60" i="2"/>
  <c r="AD59" i="2"/>
  <c r="AD58" i="2"/>
  <c r="AD57" i="2"/>
  <c r="AD56" i="2"/>
  <c r="AD55" i="2"/>
  <c r="AD54" i="2"/>
  <c r="AD45" i="2"/>
  <c r="AD44" i="2"/>
  <c r="AD43" i="2"/>
  <c r="AD42" i="2"/>
  <c r="AD41" i="2"/>
  <c r="AD40" i="2"/>
  <c r="AD39" i="2"/>
  <c r="AD38" i="2"/>
  <c r="E36" i="2"/>
  <c r="U35" i="2"/>
  <c r="E35" i="2"/>
  <c r="AD29" i="2"/>
  <c r="AD28" i="2"/>
  <c r="E27" i="2"/>
  <c r="AD27" i="2" s="1"/>
  <c r="AD26" i="2"/>
  <c r="AD25" i="2"/>
  <c r="AD24" i="2"/>
  <c r="AD23" i="2"/>
  <c r="AD22" i="2"/>
  <c r="AD13" i="2"/>
  <c r="AD9" i="2"/>
  <c r="AD8" i="2"/>
  <c r="AD7" i="2"/>
  <c r="AD77" i="2" l="1"/>
  <c r="AD63" i="2"/>
  <c r="AD79" i="2"/>
  <c r="AD95" i="2"/>
  <c r="AD128" i="2"/>
  <c r="AD129" i="2"/>
  <c r="AD145" i="2"/>
  <c r="AD36" i="2"/>
  <c r="AD149" i="2"/>
  <c r="X159" i="2"/>
  <c r="AD35" i="2"/>
  <c r="U159" i="2"/>
  <c r="E159" i="2"/>
  <c r="E160" i="2" s="1"/>
  <c r="U160" i="2"/>
  <c r="AD61" i="2"/>
  <c r="AD159" i="2" s="1"/>
  <c r="AG159" i="2" s="1"/>
  <c r="W15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U35" authorId="0" shapeId="0" xr:uid="{00000000-0006-0000-0100-000003000000}">
      <text>
        <r>
          <rPr>
            <sz val="11"/>
            <color theme="1"/>
            <rFont val="Aptos Narrow"/>
            <scheme val="minor"/>
          </rPr>
          <t>======
ID#AAACAjmBVa8
    (2026-09-11 18:24:45)
did not play</t>
        </r>
      </text>
    </comment>
    <comment ref="E76" authorId="0" shapeId="0" xr:uid="{00000000-0006-0000-0100-000005000000}">
      <text>
        <r>
          <rPr>
            <sz val="11"/>
            <color theme="1"/>
            <rFont val="Aptos Narrow"/>
            <scheme val="minor"/>
          </rPr>
          <t>======
ID#AAACAjmBVa4
tc={9033c50f-cac0-4221-b8fc-c39dc189ed6a}    (2026-09-11 18:24:45)
[Threaded comment]
Your version of Excel allows you to read this threaded comment; however, any edits to it will get removed if the file is opened in a newer version of Excel. Learn more: https://go.microsoft.com/fwlink/?linkid=870924
Comment:
    [Threaded comment]
Your version of Excel allows you to read this threaded comment; however, any edits to it will get removed if the file is opened in a newer version of Excel. Learn more: https://go.microsoft.com/fwlink/?linkid=870924
Comment:
    refund for BV BJ's that didn't happen</t>
        </r>
      </text>
    </comment>
    <comment ref="E77" authorId="0" shapeId="0" xr:uid="{00000000-0006-0000-0100-000004000000}">
      <text>
        <r>
          <rPr>
            <sz val="11"/>
            <color theme="1"/>
            <rFont val="Aptos Narrow"/>
            <scheme val="minor"/>
          </rPr>
          <t>======
ID#AAACAjmBVbI
tc={8220d0a1-9e62-4faf-b9ad-bd1e5df54623}    (2026-09-11 18:24:45)
[Threaded comment]
Your version of Excel allows you to read this threaded comment; however, any edits to it will get removed if the file is opened in a newer version of Excel. Learn more: https://go.microsoft.com/fwlink/?linkid=870924
Comment:
    [Threaded comment]
Your version of Excel allows you to read this threaded comment; however, any edits to it will get removed if the file is opened in a newer version of Excel. Learn more: https://go.microsoft.com/fwlink/?linkid=870924
Comment:
    refund for BV BJ's that didn't happen</t>
        </r>
      </text>
    </comment>
    <comment ref="U85" authorId="0" shapeId="0" xr:uid="{00000000-0006-0000-0100-000001000000}">
      <text>
        <r>
          <rPr>
            <sz val="11"/>
            <color theme="1"/>
            <rFont val="Aptos Narrow"/>
            <scheme val="minor"/>
          </rPr>
          <t>======
ID#AAACAjmBVbA
    (2026-09-11 18:24:45)
did not pay for BJ's so taking $13 from scrip</t>
        </r>
      </text>
    </comment>
    <comment ref="E90" authorId="0" shapeId="0" xr:uid="{00000000-0006-0000-0100-000006000000}">
      <text>
        <r>
          <rPr>
            <sz val="11"/>
            <color theme="1"/>
            <rFont val="Aptos Narrow"/>
            <scheme val="minor"/>
          </rPr>
          <t>======
ID#AAACAjmBVbM
tc={5c7e24cc-ab15-485e-83cc-46cfdb4e8ec5}    (2026-09-11 18:24:45)
[Threaded comment]
Your version of Excel allows you to read this threaded comment; however, any edits to it will get removed if the file is opened in a newer version of Excel. Learn more: https://go.microsoft.com/fwlink/?linkid=870924
Comment:
    [Threaded comment]
Your version of Excel allows you to read this threaded comment; however, any edits to it will get removed if the file is opened in a newer version of Excel. Learn more: https://go.microsoft.com/fwlink/?linkid=870924
Comment:
    [Threaded comment]
Your version of Excel allows you to read this threaded comment; however, any edits to it will get removed if the file is opened in a newer version of Excel. Learn more: https://go.microsoft.com/fwlink/?linkid=870924
Comment:
    Retiree credit from BV 7/26</t>
        </r>
      </text>
    </comment>
    <comment ref="E149" authorId="0" shapeId="0" xr:uid="{00000000-0006-0000-0100-000002000000}">
      <text>
        <r>
          <rPr>
            <sz val="11"/>
            <color theme="1"/>
            <rFont val="Aptos Narrow"/>
            <scheme val="minor"/>
          </rPr>
          <t>======
ID#AAACAjmBVbE
tc={880cac6a-4c78-47a4-b491-8d7d7fe4994a}    (2026-09-11 18:24:45)
[Threaded comment]
Your version of Excel allows you to read this threaded comment; however, any edits to it will get removed if the file is opened in a newer version of Excel. Learn more: https://go.microsoft.com/fwlink/?linkid=870924
Comment:
    [Threaded comment]
Your version of Excel allows you to read this threaded comment; however, any edits to it will get removed if the file is opened in a newer version of Excel. Learn more: https://go.microsoft.com/fwlink/?linkid=870924
Comment:
    [Threaded comment]
Your version of Excel allows you to read this threaded comment; however, any edits to it will get removed if the file is opened in a newer version of Excel. Learn more: https://go.microsoft.com/fwlink/?linkid=870924
Comment:
    Retiree credit from BV 7/26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yD7/cCf3QLAayy0innXdF/JqbwQ=="/>
    </ext>
  </extLst>
</comments>
</file>

<file path=xl/sharedStrings.xml><?xml version="1.0" encoding="utf-8"?>
<sst xmlns="http://schemas.openxmlformats.org/spreadsheetml/2006/main" count="3635" uniqueCount="521">
  <si>
    <t>Flt #</t>
  </si>
  <si>
    <t>Mickey Mouse Golf League 2026 Scrip As Of 9/12/26</t>
  </si>
  <si>
    <t>MMGL Net Club Championship - Scores From 2 of 3 Majors</t>
  </si>
  <si>
    <t>Flight</t>
  </si>
  <si>
    <t>Pos.</t>
  </si>
  <si>
    <t>Player</t>
  </si>
  <si>
    <t>Playing Handicap</t>
  </si>
  <si>
    <t>Total Gross</t>
  </si>
  <si>
    <t>To Baseline Par Net</t>
  </si>
  <si>
    <t>Total Net</t>
  </si>
  <si>
    <t>Purse</t>
  </si>
  <si>
    <t>Points</t>
  </si>
  <si>
    <t>Course</t>
  </si>
  <si>
    <t>Championship</t>
  </si>
  <si>
    <t>TOP 10 CHAMPIONSHIP</t>
  </si>
  <si>
    <t>Note: Olivas Winnings and BJ's reimbursement are in the process of being updated</t>
  </si>
  <si>
    <t>Metzelar, Mark</t>
  </si>
  <si>
    <t>TOP 10 PRESIDENTS</t>
  </si>
  <si>
    <t>Los Robles</t>
  </si>
  <si>
    <t>Major #1 La Mirada Results</t>
  </si>
  <si>
    <t>Scrip includes all winnings from the 2024 Banquet</t>
  </si>
  <si>
    <t>In all Majors?</t>
  </si>
  <si>
    <t>Major #2 Olivas Links Results</t>
  </si>
  <si>
    <t>In All Majors?</t>
  </si>
  <si>
    <t>FOR CALCULATONS</t>
  </si>
  <si>
    <t>Winnings</t>
  </si>
  <si>
    <t>Place</t>
  </si>
  <si>
    <t>Scrip Used</t>
  </si>
  <si>
    <t>Name</t>
  </si>
  <si>
    <t>Sum of Net</t>
  </si>
  <si>
    <t>Hill, Craig</t>
  </si>
  <si>
    <t>Net</t>
  </si>
  <si>
    <t>Test</t>
  </si>
  <si>
    <t>First Name</t>
  </si>
  <si>
    <t>Last Name</t>
  </si>
  <si>
    <t>12/31/25 Beginning Balance</t>
  </si>
  <si>
    <t>Referrals/
Adjmts</t>
  </si>
  <si>
    <t>Scrip Won at Los Robles</t>
  </si>
  <si>
    <t>Scrip Used at Los Robles</t>
  </si>
  <si>
    <t>San Dimas</t>
  </si>
  <si>
    <t>Los Serranos</t>
  </si>
  <si>
    <t>La Mirada</t>
  </si>
  <si>
    <t>Alisal</t>
  </si>
  <si>
    <t>Sterling</t>
  </si>
  <si>
    <t>Sum of Points</t>
  </si>
  <si>
    <t>Buena  ventura</t>
  </si>
  <si>
    <t>Olivas Park</t>
  </si>
  <si>
    <t>El Dorado</t>
  </si>
  <si>
    <t>Mountain Meadows</t>
  </si>
  <si>
    <t>Martinez, Cesar</t>
  </si>
  <si>
    <t>Rancho Park</t>
  </si>
  <si>
    <t>Lange, Marc</t>
  </si>
  <si>
    <t>Gilbert, Mark</t>
  </si>
  <si>
    <t>Look Here*** This is your total Scrip Available</t>
  </si>
  <si>
    <t>Mireles, Jino</t>
  </si>
  <si>
    <t>Skolnick, Barry</t>
  </si>
  <si>
    <t>Albarian, Paul</t>
  </si>
  <si>
    <t>Borck, Brenden</t>
  </si>
  <si>
    <t>Maxham, Harold</t>
  </si>
  <si>
    <t>Paul</t>
  </si>
  <si>
    <t>Wasson, William</t>
  </si>
  <si>
    <t>Albarian</t>
  </si>
  <si>
    <t>Prosser, Neal</t>
  </si>
  <si>
    <t>Treasurers</t>
  </si>
  <si>
    <t>Nora, Mona</t>
  </si>
  <si>
    <t>Traylor, M. Ryan</t>
  </si>
  <si>
    <t>Kim, Jason</t>
  </si>
  <si>
    <t>Busta, Jamie</t>
  </si>
  <si>
    <t>Nora, Nina</t>
  </si>
  <si>
    <t>Petersen, Eric</t>
  </si>
  <si>
    <t>Faurot, Julie</t>
  </si>
  <si>
    <t>Vice Presidents</t>
  </si>
  <si>
    <t>Clairet, Michel</t>
  </si>
  <si>
    <t>Voskanian, Artem</t>
  </si>
  <si>
    <t>Tindal, Cal</t>
  </si>
  <si>
    <t>Rogers, Russ</t>
  </si>
  <si>
    <t>Schwarzweller, Luke</t>
  </si>
  <si>
    <t>Angell, Greg</t>
  </si>
  <si>
    <t>Cornet, Olivier</t>
  </si>
  <si>
    <t>Panduro, Sandy</t>
  </si>
  <si>
    <t>Anderson, Sandford</t>
  </si>
  <si>
    <t>Sandford</t>
  </si>
  <si>
    <t>Anderson</t>
  </si>
  <si>
    <t>Wilson, Brian</t>
  </si>
  <si>
    <t>Fernandez, Dan</t>
  </si>
  <si>
    <t>Williams, Mark</t>
  </si>
  <si>
    <t>Diaz, Robert</t>
  </si>
  <si>
    <t>Quinn, David</t>
  </si>
  <si>
    <t>Presidents</t>
  </si>
  <si>
    <t>Conklin, Brian</t>
  </si>
  <si>
    <t>Guevara, Michael</t>
  </si>
  <si>
    <t>Greg</t>
  </si>
  <si>
    <t>Angell</t>
  </si>
  <si>
    <t>Medernach, Mark</t>
  </si>
  <si>
    <t>Vesolowski, Mark</t>
  </si>
  <si>
    <t>Gonzalez, Rich</t>
  </si>
  <si>
    <t>Turrubiartes, Fernando</t>
  </si>
  <si>
    <t>Armendariz, Mike</t>
  </si>
  <si>
    <t>Mike</t>
  </si>
  <si>
    <t>Armendariz</t>
  </si>
  <si>
    <t>Lee, Jonny</t>
  </si>
  <si>
    <t>Deal, Timothy</t>
  </si>
  <si>
    <t>Capiral, Rachel</t>
  </si>
  <si>
    <t>Arrioja, Fernando</t>
  </si>
  <si>
    <t>Cole , Larry</t>
  </si>
  <si>
    <t>Added 16 due to Zeffy donation</t>
  </si>
  <si>
    <t>Busta, Jaime</t>
  </si>
  <si>
    <t>Samuel, Dana-Nicole</t>
  </si>
  <si>
    <t>Weight, Matt</t>
  </si>
  <si>
    <t>Shrope, D.J.</t>
  </si>
  <si>
    <t>Fernando</t>
  </si>
  <si>
    <t>Cramer, Bruce</t>
  </si>
  <si>
    <t>Arrioja</t>
  </si>
  <si>
    <t>Flageul, Catherine</t>
  </si>
  <si>
    <t>Nguyen, Lisa</t>
  </si>
  <si>
    <t>Metoyer, Gus</t>
  </si>
  <si>
    <t>D'Addario, Jim</t>
  </si>
  <si>
    <t>Stibal, Erin</t>
  </si>
  <si>
    <t>Ashton, Jim</t>
  </si>
  <si>
    <t>Jim</t>
  </si>
  <si>
    <t>Hilmo, Larry</t>
  </si>
  <si>
    <t>Ashton</t>
  </si>
  <si>
    <t>Hale, Alexa</t>
  </si>
  <si>
    <t>Jones, Mike</t>
  </si>
  <si>
    <t>Lo, Steven</t>
  </si>
  <si>
    <t>Hajjar, Fabien</t>
  </si>
  <si>
    <t>Hikel, Andreas</t>
  </si>
  <si>
    <t>Schirle, Robert</t>
  </si>
  <si>
    <t>Blankshain, Bill</t>
  </si>
  <si>
    <t>Bill</t>
  </si>
  <si>
    <t>La Sota, Kevin</t>
  </si>
  <si>
    <t>Blankshain</t>
  </si>
  <si>
    <t>Dandy, Sharon</t>
  </si>
  <si>
    <t>Hesse, Walter</t>
  </si>
  <si>
    <t>Hannaway, Mick</t>
  </si>
  <si>
    <t>Blazon, Ric</t>
  </si>
  <si>
    <t>Ric</t>
  </si>
  <si>
    <t>Blazon</t>
  </si>
  <si>
    <t>Nora, Richard</t>
  </si>
  <si>
    <t>Kuwahara, Henry</t>
  </si>
  <si>
    <t>Conners, Brian</t>
  </si>
  <si>
    <t>Armendariz, Michael</t>
  </si>
  <si>
    <t>Osos, Pat</t>
  </si>
  <si>
    <t>Romeo, Ed</t>
  </si>
  <si>
    <t>Stibal, Matt</t>
  </si>
  <si>
    <t>Bochard, Mike</t>
  </si>
  <si>
    <t>Bochard</t>
  </si>
  <si>
    <t>TOP 10 VICE PRESIDENTS</t>
  </si>
  <si>
    <t>Schirle, David</t>
  </si>
  <si>
    <t>Fernandez, Ricardo</t>
  </si>
  <si>
    <t>Melquist, Stacey</t>
  </si>
  <si>
    <t>TOP 10 TREASURERS</t>
  </si>
  <si>
    <t>Rogers, Mike</t>
  </si>
  <si>
    <t>Saada, Lionel</t>
  </si>
  <si>
    <t>Laird, Don</t>
  </si>
  <si>
    <t>Bonduelle, Sébastien</t>
  </si>
  <si>
    <t>Sébastien</t>
  </si>
  <si>
    <t>Bonduelle</t>
  </si>
  <si>
    <t>Kobashigawa, Gregg</t>
  </si>
  <si>
    <t>Wong, Sandra</t>
  </si>
  <si>
    <t>Kimball, Daria</t>
  </si>
  <si>
    <t>Boonsook, Sunny</t>
  </si>
  <si>
    <t>Sunny</t>
  </si>
  <si>
    <t>Boonsook</t>
  </si>
  <si>
    <t>Kimball, Bob</t>
  </si>
  <si>
    <t>Brenden</t>
  </si>
  <si>
    <t>Borck</t>
  </si>
  <si>
    <t>Rogers, Denise</t>
  </si>
  <si>
    <t>Westcott, Bill</t>
  </si>
  <si>
    <t>Conners, Neal</t>
  </si>
  <si>
    <t>Boytos, Gregory</t>
  </si>
  <si>
    <t>Gregory</t>
  </si>
  <si>
    <t>Boytos</t>
  </si>
  <si>
    <t>Anderson, Sanford</t>
  </si>
  <si>
    <t>Carlin, Nora</t>
  </si>
  <si>
    <t>Kuwahara, Janice</t>
  </si>
  <si>
    <t>Puckett, Damon</t>
  </si>
  <si>
    <t>Flageul, Philippe</t>
  </si>
  <si>
    <t>Jamie</t>
  </si>
  <si>
    <t>Busta</t>
  </si>
  <si>
    <t>Ysais, Steven</t>
  </si>
  <si>
    <t>Busta, Kelly</t>
  </si>
  <si>
    <t>Tilley, Rhys</t>
  </si>
  <si>
    <t>Lange, Sylvie</t>
  </si>
  <si>
    <t>NM/Guest</t>
  </si>
  <si>
    <t>Panduro, Daniel</t>
  </si>
  <si>
    <t>Kelly</t>
  </si>
  <si>
    <t>Thein, Ed</t>
  </si>
  <si>
    <t>Bonwitt, Karin</t>
  </si>
  <si>
    <t>Fry, Amanda</t>
  </si>
  <si>
    <t>Kim, Tony</t>
  </si>
  <si>
    <t>Parrot, Clemence</t>
  </si>
  <si>
    <t>Tindal, Kaia</t>
  </si>
  <si>
    <t>Calvo, Ian</t>
  </si>
  <si>
    <t>Ian</t>
  </si>
  <si>
    <t>Calvo</t>
  </si>
  <si>
    <t>Maass, Melanie</t>
  </si>
  <si>
    <t>Bautista, Theresa</t>
  </si>
  <si>
    <t>Panduro, Leticia</t>
  </si>
  <si>
    <t>Gonzales, Raquel</t>
  </si>
  <si>
    <t>Diaz, Pilar</t>
  </si>
  <si>
    <t>Metzelar, Markie</t>
  </si>
  <si>
    <t>Rachel</t>
  </si>
  <si>
    <t>Capiral</t>
  </si>
  <si>
    <t>Amanda Fry</t>
  </si>
  <si>
    <t>Capiral, Robert</t>
  </si>
  <si>
    <t>Robert</t>
  </si>
  <si>
    <t>Nora</t>
  </si>
  <si>
    <t>Carlin</t>
  </si>
  <si>
    <t>Carlson, Reid</t>
  </si>
  <si>
    <t>Reid</t>
  </si>
  <si>
    <t>Carlson</t>
  </si>
  <si>
    <t>Murray, John</t>
  </si>
  <si>
    <t>Chandler, Dena</t>
  </si>
  <si>
    <t>Dena</t>
  </si>
  <si>
    <t>Chandler</t>
  </si>
  <si>
    <t>Chen, Steven</t>
  </si>
  <si>
    <t>Steven</t>
  </si>
  <si>
    <t>Chen</t>
  </si>
  <si>
    <t>Okanishi, Janice</t>
  </si>
  <si>
    <t>Palmberg, Gregory</t>
  </si>
  <si>
    <t>Michel</t>
  </si>
  <si>
    <t>Clairet</t>
  </si>
  <si>
    <t>Collins, Derek</t>
  </si>
  <si>
    <t>Derek</t>
  </si>
  <si>
    <t>Collins</t>
  </si>
  <si>
    <t>Brian</t>
  </si>
  <si>
    <t>Conklin</t>
  </si>
  <si>
    <t>Conners</t>
  </si>
  <si>
    <t>Neal</t>
  </si>
  <si>
    <t>Cooney, Paul</t>
  </si>
  <si>
    <t>Cooney</t>
  </si>
  <si>
    <t>Cornet, Antoinette</t>
  </si>
  <si>
    <t>Antoinette</t>
  </si>
  <si>
    <t>Cornet</t>
  </si>
  <si>
    <t>Olivier</t>
  </si>
  <si>
    <t>Bruce</t>
  </si>
  <si>
    <t>Cramer</t>
  </si>
  <si>
    <t>Goosen, Mark</t>
  </si>
  <si>
    <t>Zlotnik, Joel</t>
  </si>
  <si>
    <t>Baker, Lance</t>
  </si>
  <si>
    <t>D'Addario</t>
  </si>
  <si>
    <t>Sharon</t>
  </si>
  <si>
    <t>Dandy</t>
  </si>
  <si>
    <t xml:space="preserve">Timothy </t>
  </si>
  <si>
    <t>Deal</t>
  </si>
  <si>
    <t>De Truchis, Inès</t>
  </si>
  <si>
    <t>Inès</t>
  </si>
  <si>
    <t>De Truchis</t>
  </si>
  <si>
    <t>De Truchis, Jerome</t>
  </si>
  <si>
    <t>Jerome</t>
  </si>
  <si>
    <t>Diaz</t>
  </si>
  <si>
    <t>Don, Christine</t>
  </si>
  <si>
    <t>Christine</t>
  </si>
  <si>
    <t>Don</t>
  </si>
  <si>
    <t>Fassnacht, Frank</t>
  </si>
  <si>
    <t>Frank</t>
  </si>
  <si>
    <t>Fassnacht</t>
  </si>
  <si>
    <t>E</t>
  </si>
  <si>
    <t>Julie</t>
  </si>
  <si>
    <t>Faurot</t>
  </si>
  <si>
    <t>Fernandez, David</t>
  </si>
  <si>
    <t>David</t>
  </si>
  <si>
    <t>Fernandez</t>
  </si>
  <si>
    <t>Ricardo</t>
  </si>
  <si>
    <t>Fisher, Dean</t>
  </si>
  <si>
    <t>Dean</t>
  </si>
  <si>
    <t>Fisher</t>
  </si>
  <si>
    <t>Catherine</t>
  </si>
  <si>
    <t>Flageul</t>
  </si>
  <si>
    <t>Philippe</t>
  </si>
  <si>
    <t>Foster, Mike</t>
  </si>
  <si>
    <t>Foster</t>
  </si>
  <si>
    <t>Yurkovich, Brock</t>
  </si>
  <si>
    <t>Johnson, Spencer</t>
  </si>
  <si>
    <t>Beatty, Christopher</t>
  </si>
  <si>
    <t>Mark</t>
  </si>
  <si>
    <t>Gilbert</t>
  </si>
  <si>
    <t>Kirkegaard, Colton</t>
  </si>
  <si>
    <t>Malmfeldt, Kathy</t>
  </si>
  <si>
    <t>$30.00</t>
  </si>
  <si>
    <t>$15.00</t>
  </si>
  <si>
    <t>Goodman, Jimmy</t>
  </si>
  <si>
    <t>Jimmy</t>
  </si>
  <si>
    <t>$10.00</t>
  </si>
  <si>
    <t>Goodman</t>
  </si>
  <si>
    <t>$5.00</t>
  </si>
  <si>
    <t>$0.00</t>
  </si>
  <si>
    <t>Gorman, Dan</t>
  </si>
  <si>
    <t>Daniel</t>
  </si>
  <si>
    <t>Gorman</t>
  </si>
  <si>
    <t>Michael</t>
  </si>
  <si>
    <t>Guevara</t>
  </si>
  <si>
    <t>Fabien</t>
  </si>
  <si>
    <t>Hajjar</t>
  </si>
  <si>
    <t>Alexa</t>
  </si>
  <si>
    <t>Hale</t>
  </si>
  <si>
    <t>Hamilton, Charles</t>
  </si>
  <si>
    <t>Charles</t>
  </si>
  <si>
    <t>Hamilton</t>
  </si>
  <si>
    <t>Mick</t>
  </si>
  <si>
    <t>Hannaway</t>
  </si>
  <si>
    <t>Harriman, Tyler</t>
  </si>
  <si>
    <t>Tyler</t>
  </si>
  <si>
    <t>Harriman</t>
  </si>
  <si>
    <t>Hartunian, David</t>
  </si>
  <si>
    <t>Hartunian</t>
  </si>
  <si>
    <t>Walter</t>
  </si>
  <si>
    <t>Hesse</t>
  </si>
  <si>
    <t>Overpaid for S&amp;B</t>
  </si>
  <si>
    <t>Zlotnick, Joel</t>
  </si>
  <si>
    <t>Andreas</t>
  </si>
  <si>
    <t>Hikel</t>
  </si>
  <si>
    <t>Craig</t>
  </si>
  <si>
    <t>Hill</t>
  </si>
  <si>
    <t>Larry</t>
  </si>
  <si>
    <t>Hilmo</t>
  </si>
  <si>
    <t>Hughes, Don</t>
  </si>
  <si>
    <t>Hughes</t>
  </si>
  <si>
    <t>Izu, Jim</t>
  </si>
  <si>
    <t>Izu</t>
  </si>
  <si>
    <t>Jones, Bruce</t>
  </si>
  <si>
    <t>Jones</t>
  </si>
  <si>
    <t>Kim, Grant</t>
  </si>
  <si>
    <t>Grant</t>
  </si>
  <si>
    <t>Kim</t>
  </si>
  <si>
    <t>Jason</t>
  </si>
  <si>
    <t>Thompson, Kevin</t>
  </si>
  <si>
    <t>Simonds, Terry</t>
  </si>
  <si>
    <t>Tony</t>
  </si>
  <si>
    <t>Davis, Mel</t>
  </si>
  <si>
    <t>Nogosek, Blair</t>
  </si>
  <si>
    <t>Sterling Hills</t>
  </si>
  <si>
    <t>Owes $4 at Brookside</t>
  </si>
  <si>
    <t>Bob</t>
  </si>
  <si>
    <t>Kimball</t>
  </si>
  <si>
    <t>Daria</t>
  </si>
  <si>
    <t>Kinsey, Eric</t>
  </si>
  <si>
    <t>Eric</t>
  </si>
  <si>
    <t>Kinsey</t>
  </si>
  <si>
    <t>Kobashigawa, Greg</t>
  </si>
  <si>
    <t>Kobashigawa</t>
  </si>
  <si>
    <t>Henry</t>
  </si>
  <si>
    <t>Kuwahara</t>
  </si>
  <si>
    <t>Janice</t>
  </si>
  <si>
    <t>Kevin</t>
  </si>
  <si>
    <t>La Sota</t>
  </si>
  <si>
    <t>Laird</t>
  </si>
  <si>
    <t>Soto, Eddie</t>
  </si>
  <si>
    <t>Dorini, Elora</t>
  </si>
  <si>
    <t>Kamin, John</t>
  </si>
  <si>
    <t>Allen, Rich</t>
  </si>
  <si>
    <t>Smith, Phil</t>
  </si>
  <si>
    <t>Hergesheimer, Nicky</t>
  </si>
  <si>
    <t>130 Refund/he did not attend</t>
  </si>
  <si>
    <t>Marc</t>
  </si>
  <si>
    <t>Lange</t>
  </si>
  <si>
    <t>Buena Ventura</t>
  </si>
  <si>
    <t>Sylvie</t>
  </si>
  <si>
    <t>Jonny</t>
  </si>
  <si>
    <t>Lee</t>
  </si>
  <si>
    <t>Lévy, Armelle</t>
  </si>
  <si>
    <t>Armelle</t>
  </si>
  <si>
    <t>Lévy</t>
  </si>
  <si>
    <t>Lévy, Laurent</t>
  </si>
  <si>
    <t>Laurent</t>
  </si>
  <si>
    <t>Lo</t>
  </si>
  <si>
    <t>Luckey, Brendan</t>
  </si>
  <si>
    <t>Brendan</t>
  </si>
  <si>
    <t>Luckey</t>
  </si>
  <si>
    <t>Tevis, Charles</t>
  </si>
  <si>
    <t>Cole, Larry</t>
  </si>
  <si>
    <t>Morser, Michael</t>
  </si>
  <si>
    <t>Stratton, Sean</t>
  </si>
  <si>
    <t>Olivas Links</t>
  </si>
  <si>
    <t>$20.00</t>
  </si>
  <si>
    <t>Melanie</t>
  </si>
  <si>
    <t>Maass</t>
  </si>
  <si>
    <t>Didn't pay full amount</t>
  </si>
  <si>
    <t>Marshall, Cheryl</t>
  </si>
  <si>
    <t>Cheryl</t>
  </si>
  <si>
    <t>Marshall</t>
  </si>
  <si>
    <t>Cesar</t>
  </si>
  <si>
    <t>Martinez</t>
  </si>
  <si>
    <t>Harold</t>
  </si>
  <si>
    <t>Maxham</t>
  </si>
  <si>
    <t>Medernach</t>
  </si>
  <si>
    <t>Agreed in Nov to carryfwd for dues, but will use for green fee</t>
  </si>
  <si>
    <t>Stacy</t>
  </si>
  <si>
    <t>Melquist</t>
  </si>
  <si>
    <t>Gus</t>
  </si>
  <si>
    <t>Metoyer</t>
  </si>
  <si>
    <t>Holley, Ben</t>
  </si>
  <si>
    <t>Jones , Bruce</t>
  </si>
  <si>
    <t>Decker, Pat</t>
  </si>
  <si>
    <t>Metzelar, Gina</t>
  </si>
  <si>
    <t>Gina</t>
  </si>
  <si>
    <t>Metzelar</t>
  </si>
  <si>
    <t>Schirle, Mark</t>
  </si>
  <si>
    <t>Soto, Dennis</t>
  </si>
  <si>
    <t>Belekar, Niket</t>
  </si>
  <si>
    <t>Morser, Mike</t>
  </si>
  <si>
    <t>Van Bebber, Noah</t>
  </si>
  <si>
    <t>Markie</t>
  </si>
  <si>
    <t>Jino</t>
  </si>
  <si>
    <t>Mireles</t>
  </si>
  <si>
    <t>Morgan-Jones, Owen</t>
  </si>
  <si>
    <t>Owen</t>
  </si>
  <si>
    <t>Morgan-Jones</t>
  </si>
  <si>
    <t>Murphy, Patricia</t>
  </si>
  <si>
    <t>Patricia</t>
  </si>
  <si>
    <t>Murphy</t>
  </si>
  <si>
    <t>John</t>
  </si>
  <si>
    <t>Murray</t>
  </si>
  <si>
    <t>Nishi, Naomi</t>
  </si>
  <si>
    <t>Naomi</t>
  </si>
  <si>
    <t>Nishi</t>
  </si>
  <si>
    <t>Mona</t>
  </si>
  <si>
    <t>Nina</t>
  </si>
  <si>
    <t>Richard</t>
  </si>
  <si>
    <t>Okanishi</t>
  </si>
  <si>
    <t>Olson, Al</t>
  </si>
  <si>
    <t>Al</t>
  </si>
  <si>
    <t>Olson</t>
  </si>
  <si>
    <t>T13</t>
  </si>
  <si>
    <t>Pat</t>
  </si>
  <si>
    <t>Osos</t>
  </si>
  <si>
    <t>Woltmann, Mark</t>
  </si>
  <si>
    <t>Palmberg</t>
  </si>
  <si>
    <t>Sandy</t>
  </si>
  <si>
    <t>Panduro</t>
  </si>
  <si>
    <t>Parrott, Clemence</t>
  </si>
  <si>
    <t>Clemence</t>
  </si>
  <si>
    <t>Parrott</t>
  </si>
  <si>
    <t>Peirce, Cathy</t>
  </si>
  <si>
    <t>Cathy</t>
  </si>
  <si>
    <t>Peirce</t>
  </si>
  <si>
    <t>Petersen</t>
  </si>
  <si>
    <t>Prosser</t>
  </si>
  <si>
    <t>Damon</t>
  </si>
  <si>
    <t>Puckett</t>
  </si>
  <si>
    <t>Quadrani, Alexia</t>
  </si>
  <si>
    <t>Alexia</t>
  </si>
  <si>
    <t>Quadrani</t>
  </si>
  <si>
    <t>nick</t>
  </si>
  <si>
    <t>Quinn</t>
  </si>
  <si>
    <t>Ramos, David</t>
  </si>
  <si>
    <t>Ramos</t>
  </si>
  <si>
    <t>Ramos, Gregory</t>
  </si>
  <si>
    <t>Reese, Steve</t>
  </si>
  <si>
    <t>Steve</t>
  </si>
  <si>
    <t>Reese</t>
  </si>
  <si>
    <t>Renault, Veronique</t>
  </si>
  <si>
    <t>Veronique</t>
  </si>
  <si>
    <t>Renault</t>
  </si>
  <si>
    <t>Renteria, Jim</t>
  </si>
  <si>
    <t>Renteria</t>
  </si>
  <si>
    <t>Denise</t>
  </si>
  <si>
    <t>Rogers</t>
  </si>
  <si>
    <t>Russ</t>
  </si>
  <si>
    <t>Lionel</t>
  </si>
  <si>
    <t>Saada</t>
  </si>
  <si>
    <t>Dana-Nicole</t>
  </si>
  <si>
    <t>Samuel</t>
  </si>
  <si>
    <t>Schirle</t>
  </si>
  <si>
    <t>Luke</t>
  </si>
  <si>
    <t>Schwarzweller</t>
  </si>
  <si>
    <t>Barry</t>
  </si>
  <si>
    <t>Skolnick</t>
  </si>
  <si>
    <t>Refund/wife not at Bqt</t>
  </si>
  <si>
    <t>Snyder, Greg</t>
  </si>
  <si>
    <t>Snyder</t>
  </si>
  <si>
    <t>Snyder, Mike</t>
  </si>
  <si>
    <t>Stark, James</t>
  </si>
  <si>
    <t>James</t>
  </si>
  <si>
    <t>Stark</t>
  </si>
  <si>
    <t>Stark, Jim</t>
  </si>
  <si>
    <t>Stark, Jordan</t>
  </si>
  <si>
    <t>Jordan</t>
  </si>
  <si>
    <t>Starrett, Bill</t>
  </si>
  <si>
    <t>Starrett</t>
  </si>
  <si>
    <t>Erin</t>
  </si>
  <si>
    <t>Stibal</t>
  </si>
  <si>
    <t>Matt</t>
  </si>
  <si>
    <t>Ed</t>
  </si>
  <si>
    <t>Thein</t>
  </si>
  <si>
    <t>Credit for last year</t>
  </si>
  <si>
    <t>Rhys</t>
  </si>
  <si>
    <t>Tilley</t>
  </si>
  <si>
    <t>Cal</t>
  </si>
  <si>
    <t>Tindal</t>
  </si>
  <si>
    <t>Torres, Oscar</t>
  </si>
  <si>
    <t>Oscar</t>
  </si>
  <si>
    <t>Torres</t>
  </si>
  <si>
    <t>Tramell, Brian</t>
  </si>
  <si>
    <t>Tramell</t>
  </si>
  <si>
    <t>M Ryan</t>
  </si>
  <si>
    <t>Traylor</t>
  </si>
  <si>
    <t>Turrubiartes</t>
  </si>
  <si>
    <t>Venable, Kennett</t>
  </si>
  <si>
    <t>Kennett</t>
  </si>
  <si>
    <t>Venable</t>
  </si>
  <si>
    <t>Venable, Steve</t>
  </si>
  <si>
    <t>Vesolowski</t>
  </si>
  <si>
    <t>Artem</t>
  </si>
  <si>
    <t>Voskanian</t>
  </si>
  <si>
    <t>William</t>
  </si>
  <si>
    <t>Wasson</t>
  </si>
  <si>
    <t>Weight</t>
  </si>
  <si>
    <t>Williams</t>
  </si>
  <si>
    <t>Wilson</t>
  </si>
  <si>
    <t>Sandra</t>
  </si>
  <si>
    <t>Wong</t>
  </si>
  <si>
    <t>Yamashiro, Lee</t>
  </si>
  <si>
    <t>Yamashiro</t>
  </si>
  <si>
    <t>Ysais</t>
  </si>
  <si>
    <t>YTD change</t>
  </si>
  <si>
    <t>Skins Rev</t>
  </si>
  <si>
    <t>Awards payout</t>
  </si>
  <si>
    <t>Ysais, David</t>
  </si>
  <si>
    <t>Romeo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</si>
</sst>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34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</font>
    <font>
      <b/>
      <sz val="16"/>
      <color theme="1"/>
      <name val="Calibri"/>
    </font>
    <font>
      <b/>
      <sz val="10"/>
      <color theme="1"/>
      <name val="Arial"/>
    </font>
    <font>
      <sz val="10"/>
      <color theme="1"/>
      <name val="Arial"/>
    </font>
    <font>
      <b/>
      <sz val="12"/>
      <color theme="1"/>
      <name val="Times New Roman"/>
    </font>
    <font>
      <sz val="11"/>
      <name val="Aptos Narrow"/>
    </font>
    <font>
      <b/>
      <sz val="11"/>
      <color theme="1"/>
      <name val="Times New Roman"/>
    </font>
    <font>
      <b/>
      <sz val="11"/>
      <color theme="1"/>
      <name val="Aptos Narrow"/>
    </font>
    <font>
      <b/>
      <sz val="12"/>
      <color theme="1"/>
      <name val="Calibri"/>
    </font>
    <font>
      <sz val="11"/>
      <color theme="1"/>
      <name val="Times New Roman"/>
    </font>
    <font>
      <b/>
      <u/>
      <sz val="12"/>
      <color theme="1"/>
      <name val="Calibri"/>
    </font>
    <font>
      <sz val="12"/>
      <color theme="1"/>
      <name val="Calibri"/>
    </font>
    <font>
      <sz val="10"/>
      <color theme="1"/>
      <name val="Times New Roman"/>
    </font>
    <font>
      <sz val="11"/>
      <color theme="1"/>
      <name val="Arial"/>
    </font>
    <font>
      <sz val="10"/>
      <color theme="1"/>
      <name val="Verdana"/>
    </font>
    <font>
      <sz val="10"/>
      <color theme="1"/>
      <name val="Aptos Narrow"/>
    </font>
    <font>
      <sz val="11"/>
      <color rgb="FF000000"/>
      <name val="Arial"/>
    </font>
    <font>
      <sz val="11"/>
      <color rgb="FF000000"/>
      <name val="Times New Roman"/>
    </font>
    <font>
      <sz val="11"/>
      <color rgb="FF000000"/>
      <name val="Calibri"/>
    </font>
    <font>
      <sz val="12"/>
      <color rgb="FFFF0000"/>
      <name val="Calibri"/>
    </font>
    <font>
      <sz val="12"/>
      <color rgb="FF000000"/>
      <name val="Calibri"/>
    </font>
    <font>
      <sz val="11"/>
      <color theme="1"/>
      <name val="Aptos Narrow"/>
      <scheme val="minor"/>
    </font>
    <font>
      <sz val="10"/>
      <color indexed="72"/>
      <name val="Arial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72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C1E4F5"/>
        <bgColor rgb="FFC1E4F5"/>
      </patternFill>
    </fill>
    <fill>
      <patternFill patternType="solid">
        <fgColor rgb="FFFF9900"/>
        <bgColor rgb="FFFF9900"/>
      </patternFill>
    </fill>
    <fill>
      <patternFill patternType="solid">
        <fgColor rgb="FF00B050"/>
        <bgColor rgb="FF00B050"/>
      </patternFill>
    </fill>
    <fill>
      <patternFill patternType="solid">
        <fgColor rgb="FFFF0000"/>
        <bgColor rgb="FFFF000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/>
      <right/>
      <top/>
      <bottom style="thin">
        <color rgb="FF45B0E1"/>
      </bottom>
      <diagonal/>
    </border>
    <border>
      <left/>
      <right/>
      <top/>
      <bottom style="medium">
        <color rgb="FF000000"/>
      </bottom>
      <diagonal/>
    </border>
    <border>
      <left style="thin">
        <color rgb="FFABABAB"/>
      </left>
      <right/>
      <top/>
      <bottom style="thin">
        <color rgb="FFABABAB"/>
      </bottom>
      <diagonal/>
    </border>
    <border>
      <left style="thin">
        <color rgb="FFABABAB"/>
      </left>
      <right style="thin">
        <color rgb="FFABABAB"/>
      </right>
      <top/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/>
      <top/>
      <bottom style="double">
        <color rgb="FF000000"/>
      </bottom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 style="thin">
        <color rgb="FFABABAB"/>
      </bottom>
      <diagonal/>
    </border>
  </borders>
  <cellStyleXfs count="3">
    <xf numFmtId="0" fontId="0" fillId="0" borderId="0"/>
    <xf numFmtId="44" fontId="23" fillId="0" borderId="0" applyFont="0" applyFill="0" applyBorder="0" applyAlignment="0" applyProtection="0"/>
    <xf numFmtId="0" fontId="25" fillId="0" borderId="6" applyNumberFormat="0" applyFont="0" applyFill="0" applyBorder="0" applyAlignment="0" applyProtection="0"/>
  </cellStyleXfs>
  <cellXfs count="135">
    <xf numFmtId="0" fontId="0" fillId="0" borderId="0" xfId="0"/>
    <xf numFmtId="0" fontId="2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4" fillId="3" borderId="6" xfId="0" applyFont="1" applyFill="1" applyBorder="1"/>
    <xf numFmtId="0" fontId="4" fillId="0" borderId="0" xfId="0" applyFont="1"/>
    <xf numFmtId="8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center" wrapText="1"/>
    </xf>
    <xf numFmtId="0" fontId="9" fillId="2" borderId="6" xfId="0" applyFont="1" applyFill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164" fontId="10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9" fillId="0" borderId="0" xfId="0" applyFont="1"/>
    <xf numFmtId="0" fontId="10" fillId="3" borderId="6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5" borderId="6" xfId="0" applyFont="1" applyFill="1" applyBorder="1" applyAlignment="1">
      <alignment horizontal="center" wrapText="1"/>
    </xf>
    <xf numFmtId="0" fontId="10" fillId="6" borderId="6" xfId="0" applyFont="1" applyFill="1" applyBorder="1" applyAlignment="1">
      <alignment horizontal="center" wrapText="1"/>
    </xf>
    <xf numFmtId="0" fontId="10" fillId="7" borderId="6" xfId="0" applyFont="1" applyFill="1" applyBorder="1" applyAlignment="1">
      <alignment horizontal="center" wrapText="1"/>
    </xf>
    <xf numFmtId="164" fontId="10" fillId="7" borderId="6" xfId="0" applyNumberFormat="1" applyFont="1" applyFill="1" applyBorder="1" applyAlignment="1">
      <alignment horizontal="right" wrapText="1"/>
    </xf>
    <xf numFmtId="0" fontId="5" fillId="6" borderId="6" xfId="0" applyFont="1" applyFill="1" applyBorder="1" applyAlignment="1">
      <alignment wrapText="1"/>
    </xf>
    <xf numFmtId="0" fontId="5" fillId="7" borderId="6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13" fillId="0" borderId="0" xfId="0" applyFont="1" applyAlignment="1">
      <alignment wrapText="1"/>
    </xf>
    <xf numFmtId="0" fontId="9" fillId="0" borderId="15" xfId="0" applyFont="1" applyBorder="1"/>
    <xf numFmtId="8" fontId="13" fillId="0" borderId="0" xfId="0" applyNumberFormat="1" applyFont="1" applyAlignment="1">
      <alignment horizontal="right" wrapText="1"/>
    </xf>
    <xf numFmtId="8" fontId="13" fillId="0" borderId="0" xfId="0" applyNumberFormat="1" applyFont="1" applyAlignment="1">
      <alignment horizontal="center" wrapText="1"/>
    </xf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wrapText="1"/>
    </xf>
    <xf numFmtId="0" fontId="5" fillId="0" borderId="0" xfId="0" applyFont="1" applyAlignment="1">
      <alignment vertical="center" wrapText="1"/>
    </xf>
    <xf numFmtId="8" fontId="5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165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16" xfId="0" applyFont="1" applyBorder="1" applyAlignment="1">
      <alignment wrapText="1"/>
    </xf>
    <xf numFmtId="165" fontId="2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wrapText="1"/>
    </xf>
    <xf numFmtId="0" fontId="5" fillId="0" borderId="0" xfId="0" applyFont="1"/>
    <xf numFmtId="165" fontId="14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/>
    </xf>
    <xf numFmtId="164" fontId="2" fillId="0" borderId="0" xfId="0" applyNumberFormat="1" applyFont="1"/>
    <xf numFmtId="49" fontId="5" fillId="0" borderId="0" xfId="0" applyNumberFormat="1" applyFont="1" applyAlignment="1">
      <alignment horizontal="right"/>
    </xf>
    <xf numFmtId="6" fontId="17" fillId="0" borderId="0" xfId="0" applyNumberFormat="1" applyFont="1" applyAlignment="1">
      <alignment horizontal="center" vertical="center"/>
    </xf>
    <xf numFmtId="6" fontId="5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8" fontId="18" fillId="0" borderId="0" xfId="0" applyNumberFormat="1" applyFont="1" applyAlignment="1">
      <alignment horizontal="right"/>
    </xf>
    <xf numFmtId="165" fontId="19" fillId="0" borderId="0" xfId="0" applyNumberFormat="1" applyFont="1" applyAlignment="1">
      <alignment horizontal="center"/>
    </xf>
    <xf numFmtId="6" fontId="14" fillId="0" borderId="0" xfId="0" applyNumberFormat="1" applyFont="1" applyAlignment="1">
      <alignment horizontal="center" vertical="center"/>
    </xf>
    <xf numFmtId="165" fontId="20" fillId="0" borderId="0" xfId="0" applyNumberFormat="1" applyFont="1" applyAlignment="1">
      <alignment horizontal="center"/>
    </xf>
    <xf numFmtId="0" fontId="18" fillId="0" borderId="0" xfId="0" applyFont="1" applyAlignment="1">
      <alignment horizontal="right"/>
    </xf>
    <xf numFmtId="164" fontId="18" fillId="0" borderId="0" xfId="0" applyNumberFormat="1" applyFont="1" applyAlignment="1">
      <alignment horizontal="right"/>
    </xf>
    <xf numFmtId="49" fontId="5" fillId="0" borderId="0" xfId="0" applyNumberFormat="1" applyFont="1"/>
    <xf numFmtId="8" fontId="21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center"/>
    </xf>
    <xf numFmtId="0" fontId="22" fillId="0" borderId="0" xfId="0" applyFont="1"/>
    <xf numFmtId="165" fontId="2" fillId="0" borderId="0" xfId="0" applyNumberFormat="1" applyFont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165" fontId="22" fillId="0" borderId="0" xfId="0" applyNumberFormat="1" applyFont="1" applyAlignment="1">
      <alignment horizontal="center"/>
    </xf>
    <xf numFmtId="0" fontId="13" fillId="7" borderId="6" xfId="0" applyFont="1" applyFill="1" applyBorder="1" applyAlignment="1">
      <alignment wrapText="1"/>
    </xf>
    <xf numFmtId="0" fontId="5" fillId="0" borderId="0" xfId="0" applyFont="1" applyAlignment="1">
      <alignment vertical="top" wrapText="1"/>
    </xf>
    <xf numFmtId="164" fontId="5" fillId="0" borderId="0" xfId="0" applyNumberFormat="1" applyFont="1" applyAlignment="1">
      <alignment horizontal="right" vertical="top" wrapText="1"/>
    </xf>
    <xf numFmtId="8" fontId="10" fillId="0" borderId="21" xfId="0" applyNumberFormat="1" applyFont="1" applyBorder="1" applyAlignment="1">
      <alignment horizontal="center" wrapText="1"/>
    </xf>
    <xf numFmtId="164" fontId="10" fillId="0" borderId="21" xfId="0" applyNumberFormat="1" applyFont="1" applyBorder="1" applyAlignment="1">
      <alignment horizontal="right" wrapText="1"/>
    </xf>
    <xf numFmtId="8" fontId="5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8" fillId="4" borderId="5" xfId="0" applyFont="1" applyFill="1" applyBorder="1" applyAlignment="1">
      <alignment horizontal="center" wrapText="1"/>
    </xf>
    <xf numFmtId="0" fontId="7" fillId="0" borderId="7" xfId="0" applyFont="1" applyBorder="1"/>
    <xf numFmtId="0" fontId="8" fillId="4" borderId="8" xfId="0" applyFont="1" applyFill="1" applyBorder="1" applyAlignment="1">
      <alignment horizontal="center" wrapText="1"/>
    </xf>
    <xf numFmtId="0" fontId="7" fillId="0" borderId="9" xfId="0" applyFont="1" applyBorder="1"/>
    <xf numFmtId="0" fontId="7" fillId="0" borderId="10" xfId="0" applyFont="1" applyBorder="1"/>
    <xf numFmtId="0" fontId="2" fillId="0" borderId="8" xfId="0" applyFont="1" applyBorder="1" applyAlignment="1">
      <alignment horizontal="center" vertical="center"/>
    </xf>
    <xf numFmtId="0" fontId="0" fillId="0" borderId="11" xfId="0" pivotButton="1" applyBorder="1"/>
    <xf numFmtId="0" fontId="0" fillId="0" borderId="12" xfId="0" applyBorder="1"/>
    <xf numFmtId="0" fontId="0" fillId="0" borderId="11" xfId="0" applyBorder="1"/>
    <xf numFmtId="0" fontId="0" fillId="0" borderId="12" xfId="0" applyNumberFormat="1" applyBorder="1"/>
    <xf numFmtId="0" fontId="0" fillId="0" borderId="19" xfId="0" applyBorder="1"/>
    <xf numFmtId="0" fontId="0" fillId="0" borderId="20" xfId="0" applyNumberFormat="1" applyBorder="1"/>
    <xf numFmtId="0" fontId="0" fillId="0" borderId="22" xfId="0" applyBorder="1"/>
    <xf numFmtId="0" fontId="0" fillId="0" borderId="13" xfId="0" applyBorder="1"/>
    <xf numFmtId="0" fontId="0" fillId="0" borderId="14" xfId="0" applyNumberFormat="1" applyBorder="1"/>
    <xf numFmtId="0" fontId="0" fillId="0" borderId="23" xfId="0" applyBorder="1"/>
    <xf numFmtId="0" fontId="0" fillId="0" borderId="17" xfId="0" applyBorder="1"/>
    <xf numFmtId="0" fontId="0" fillId="0" borderId="18" xfId="0" applyNumberFormat="1" applyBorder="1"/>
    <xf numFmtId="0" fontId="24" fillId="0" borderId="6" xfId="0" applyFont="1" applyBorder="1" applyAlignment="1">
      <alignment horizontal="right"/>
    </xf>
    <xf numFmtId="0" fontId="0" fillId="0" borderId="6" xfId="0" applyBorder="1"/>
    <xf numFmtId="49" fontId="24" fillId="0" borderId="6" xfId="0" applyNumberFormat="1" applyFont="1" applyBorder="1" applyAlignment="1">
      <alignment horizontal="right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center" wrapText="1"/>
    </xf>
    <xf numFmtId="0" fontId="27" fillId="0" borderId="0" xfId="0" applyFont="1" applyAlignment="1">
      <alignment wrapText="1"/>
    </xf>
    <xf numFmtId="0" fontId="27" fillId="0" borderId="0" xfId="0" applyFont="1"/>
    <xf numFmtId="0" fontId="27" fillId="0" borderId="6" xfId="0" applyFont="1" applyBorder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25" fillId="0" borderId="6" xfId="2" applyNumberFormat="1" applyFont="1" applyFill="1" applyBorder="1" applyAlignment="1"/>
    <xf numFmtId="49" fontId="30" fillId="0" borderId="0" xfId="0" applyNumberFormat="1" applyFont="1" applyAlignment="1">
      <alignment horizontal="center"/>
    </xf>
    <xf numFmtId="0" fontId="31" fillId="0" borderId="0" xfId="0" applyFont="1" applyAlignment="1">
      <alignment horizontal="center" vertical="center"/>
    </xf>
    <xf numFmtId="8" fontId="25" fillId="0" borderId="6" xfId="1" quotePrefix="1" applyNumberFormat="1" applyFont="1" applyBorder="1" applyAlignment="1">
      <alignment horizontal="center"/>
    </xf>
    <xf numFmtId="6" fontId="27" fillId="0" borderId="0" xfId="0" applyNumberFormat="1" applyFont="1" applyAlignment="1">
      <alignment horizontal="center"/>
    </xf>
    <xf numFmtId="8" fontId="25" fillId="0" borderId="6" xfId="1" applyNumberFormat="1" applyFont="1" applyBorder="1" applyAlignment="1">
      <alignment horizontal="center"/>
    </xf>
    <xf numFmtId="8" fontId="25" fillId="0" borderId="0" xfId="0" applyNumberFormat="1" applyFont="1" applyAlignment="1">
      <alignment horizontal="center"/>
    </xf>
    <xf numFmtId="6" fontId="32" fillId="0" borderId="0" xfId="0" applyNumberFormat="1" applyFont="1" applyAlignment="1">
      <alignment horizontal="center" vertical="center"/>
    </xf>
    <xf numFmtId="6" fontId="0" fillId="0" borderId="0" xfId="0" applyNumberFormat="1" applyAlignment="1">
      <alignment horizontal="center"/>
    </xf>
    <xf numFmtId="6" fontId="2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0" xfId="2" applyNumberFormat="1" applyFont="1" applyFill="1" applyBorder="1" applyAlignment="1"/>
    <xf numFmtId="0" fontId="0" fillId="0" borderId="0" xfId="0" applyBorder="1"/>
    <xf numFmtId="0" fontId="1" fillId="0" borderId="0" xfId="0" applyFont="1"/>
    <xf numFmtId="165" fontId="25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25" fillId="0" borderId="6" xfId="1" quotePrefix="1" applyNumberFormat="1" applyFont="1" applyBorder="1" applyAlignment="1">
      <alignment horizontal="center"/>
    </xf>
    <xf numFmtId="165" fontId="25" fillId="0" borderId="6" xfId="1" applyNumberFormat="1" applyFont="1" applyBorder="1" applyAlignment="1">
      <alignment horizontal="center"/>
    </xf>
    <xf numFmtId="165" fontId="13" fillId="0" borderId="0" xfId="0" applyNumberFormat="1" applyFont="1" applyAlignment="1">
      <alignment wrapText="1"/>
    </xf>
    <xf numFmtId="165" fontId="13" fillId="0" borderId="0" xfId="0" applyNumberFormat="1" applyFont="1" applyAlignment="1">
      <alignment horizontal="center" wrapText="1"/>
    </xf>
    <xf numFmtId="165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vertical="top" wrapText="1"/>
    </xf>
    <xf numFmtId="165" fontId="13" fillId="0" borderId="0" xfId="0" applyNumberFormat="1" applyFont="1" applyAlignment="1">
      <alignment horizontal="right" vertical="top" wrapText="1"/>
    </xf>
    <xf numFmtId="0" fontId="33" fillId="0" borderId="0" xfId="0" applyFont="1" applyAlignment="1">
      <alignment wrapText="1"/>
    </xf>
  </cellXfs>
  <cellStyles count="3">
    <cellStyle name="Currency" xfId="1" builtinId="4"/>
    <cellStyle name="Normal" xfId="0" builtinId="0"/>
    <cellStyle name="Normal 3" xfId="2" xr:uid="{0BDF1A39-D122-456C-B276-6D3B3523C8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pivotCacheDefinition" Target="pivotCache/pivotCacheDefinition2.xml"/><Relationship Id="rId10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customschemas.google.com/relationships/workbookmetadata" Target="metadata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GREG ANGELL" refreshedDate="46309.600854398152" refreshedVersion="8" recordCount="92" xr:uid="{00000000-000A-0000-FFFF-FFFF01000000}">
  <cacheSource type="worksheet">
    <worksheetSource ref="X2:Z94" sheet="Top 10"/>
  </cacheSource>
  <cacheFields count="3">
    <cacheField name="Flight" numFmtId="0">
      <sharedItems count="4">
        <s v="Treasurers"/>
        <s v="Championship"/>
        <s v="Vice Presidents"/>
        <s v="Presidents"/>
      </sharedItems>
    </cacheField>
    <cacheField name="Name" numFmtId="0">
      <sharedItems count="46">
        <s v="Maxham, Harold"/>
        <s v="Wasson, William"/>
        <s v="Skolnick, Barry"/>
        <s v="Guevara, Michael"/>
        <s v="Weight, Matt"/>
        <s v="Metoyer, Gus"/>
        <s v="Traylor, M. Ryan"/>
        <s v="Jones, Mike"/>
        <s v="Williams, Mark"/>
        <s v="Quinn, David"/>
        <s v="Schirle, Robert"/>
        <s v="Borck, Brenden"/>
        <s v="Hill, Craig"/>
        <s v="Capiral, Rachel"/>
        <s v="Melquist, Stacey"/>
        <s v="Stibal, Erin"/>
        <s v="Dandy, Sharon"/>
        <s v="Tindal, Cal"/>
        <s v="Hikel, Andreas"/>
        <s v="Nora, Richard"/>
        <s v="Lo, Steven"/>
        <s v="Schirle, David"/>
        <s v="Gilbert, Mark"/>
        <s v="Mireles, Jino"/>
        <s v="Kim, Jason"/>
        <s v="D'Addario, Jim"/>
        <s v="Stibal, Matt"/>
        <s v="Okanishi, Janice"/>
        <s v="Wong, Sandra"/>
        <s v="Rogers, Denise"/>
        <s v="Nora, Mona"/>
        <s v="Rogers, Russ"/>
        <s v="Hannaway, Mick"/>
        <s v="Ysais, Steven"/>
        <s v="Angell, Greg"/>
        <s v="Carlin, Nora"/>
        <s v="Petersen, Eric"/>
        <s v="Lee, Jonny"/>
        <s v="Vesolowski, Mark"/>
        <s v="Panduro, Sandy"/>
        <s v="Murray, John"/>
        <s v="Clairet, Michel"/>
        <s v="Voskanian, Artem"/>
        <s v="Puckett, Damon"/>
        <s v="Blankshain, Bill"/>
        <s v="Laird, Don"/>
      </sharedItems>
    </cacheField>
    <cacheField name="Net" numFmtId="0">
      <sharedItems containsSemiMixedTypes="0" containsString="0" containsNumber="1" containsInteger="1" minValue="65" maxValue="9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GREG ANGELL" refreshedDate="46309.609579050928" createdVersion="8" refreshedVersion="8" minRefreshableVersion="3" recordCount="640" xr:uid="{6459BB1C-4656-4ADF-85DF-7CEE544E3916}">
  <cacheSource type="worksheet">
    <worksheetSource ref="A1:K1000" sheet="MMGL 2026 Points"/>
  </cacheSource>
  <cacheFields count="11">
    <cacheField name="Flt #" numFmtId="0">
      <sharedItems containsString="0" containsBlank="1" containsNumber="1" containsInteger="1" minValue="1" maxValue="50"/>
    </cacheField>
    <cacheField name="Flight" numFmtId="0">
      <sharedItems containsBlank="1" count="6">
        <s v="Championship"/>
        <s v="Presidents"/>
        <s v="Vice Presidents"/>
        <s v="Treasurers"/>
        <s v="NM/Guest"/>
        <m/>
      </sharedItems>
    </cacheField>
    <cacheField name="Pos." numFmtId="0">
      <sharedItems containsBlank="1" containsMixedTypes="1" containsNumber="1" containsInteger="1" minValue="1" maxValue="22"/>
    </cacheField>
    <cacheField name="Player" numFmtId="0">
      <sharedItems containsBlank="1" count="146">
        <s v="Metzelar, Mark"/>
        <s v="Martinez, Cesar"/>
        <s v="Lange, Marc"/>
        <s v="Mireles, Jino"/>
        <s v="Borck, Brenden"/>
        <s v="Prosser, Neal"/>
        <s v="Nora, Mona"/>
        <s v="Kim, Jason"/>
        <s v="Gilbert, Mark"/>
        <s v="Nora, Nina"/>
        <s v="Faurot, Julie"/>
        <s v="Petersen, Eric"/>
        <s v="Wasson, William"/>
        <s v="Tindal, Cal"/>
        <s v="Schwarzweller, Luke"/>
        <s v="Skolnick, Barry"/>
        <s v="Cornet, Olivier"/>
        <s v="Angell, Greg"/>
        <s v="Busta, Jamie"/>
        <s v="Rogers, Russ"/>
        <s v="Fernandez, Dan"/>
        <s v="Voskanian, Artem"/>
        <s v="Panduro, Sandy"/>
        <s v="Hill, Craig"/>
        <s v="Quinn, David"/>
        <s v="Medernach, Mark"/>
        <s v="Traylor, M. Ryan"/>
        <s v="Lee, Jonny"/>
        <s v="Arrioja, Fernando"/>
        <s v="Vesolowski, Mark"/>
        <s v="Samuel, Dana-Nicole"/>
        <s v="Cramer, Bruce"/>
        <s v="Flageul, Catherine"/>
        <s v="Nguyen, Lisa"/>
        <s v="D'Addario, Jim"/>
        <s v="Hilmo, Larry"/>
        <s v="Hale, Alexa"/>
        <s v="Jones, Mike"/>
        <s v="Hajjar, Fabien"/>
        <s v="Schirle, Robert"/>
        <s v="La Sota, Kevin"/>
        <s v="Hesse, Walter"/>
        <s v="Stibal, Erin"/>
        <s v="Hannaway, Mick"/>
        <s v="Guevara, Michael"/>
        <s v="Conners, Brian"/>
        <s v="Osos, Pat"/>
        <s v="Stibal, Matt"/>
        <s v="Schirle, David"/>
        <s v="Melquist, Stacey"/>
        <s v="Rogers, Mike"/>
        <s v="Laird, Don"/>
        <s v="Kobashigawa, Gregg"/>
        <s v="Wong, Sandra"/>
        <s v="Capiral, Rachel"/>
        <s v="Williams, Mark"/>
        <s v="Weight, Matt"/>
        <s v="Kimball, Daria"/>
        <s v="Nora, Richard"/>
        <s v="Maxham, Harold"/>
        <s v="Rogers, Denise"/>
        <s v="Dandy, Sharon"/>
        <s v="Westcott, Bill"/>
        <s v="Anderson, Sanford"/>
        <s v="Lo, Steven"/>
        <s v="Conners, Neal"/>
        <s v="Kimball, Bob"/>
        <s v="Flageul, Philippe"/>
        <s v="Carlin, Nora"/>
        <s v="Busta, Kelly"/>
        <s v="Albarian, Paul"/>
        <s v="Panduro, Daniel"/>
        <s v="Conklin, Brian"/>
        <s v="Bonwitt, Karin"/>
        <s v="Kim, Tony"/>
        <s v="Tindal, Kaia"/>
        <s v="Bautista, Theresa"/>
        <s v="Panduro, Leticia"/>
        <s v="Gonzales, Raquel"/>
        <s v="Turrubiartes, Fernando"/>
        <s v="Hikel, Andreas"/>
        <s v="Saada, Lionel"/>
        <s v="Kuwahara, Henry"/>
        <s v="Blankshain, Bill"/>
        <s v="Romeo, Ed"/>
        <s v="Clairet, Michel"/>
        <s v="Okanishi, Janice"/>
        <s v="Lange, Sylvie"/>
        <s v="Murray, John"/>
        <s v="Metoyer, Gus"/>
        <s v="Parrot, Clemence"/>
        <s v="Diaz, Pilar"/>
        <s v="Kuwahara, Janice"/>
        <s v="Goosen, Mark"/>
        <s v="Zlotnik, Joel"/>
        <s v="Baker, Lance"/>
        <s v="Shrope, D.J."/>
        <s v="Ysais, Steven"/>
        <s v="Puckett, Damon"/>
        <s v="Metzelar, Markie"/>
        <s v="Thein, Ed"/>
        <s v="Fry, Amanda"/>
        <s v="Yurkovich, Brock"/>
        <s v="Johnson, Spencer"/>
        <s v="Beatty, Christopher"/>
        <s v="Kirkegaard, Colton"/>
        <s v="Malmfeldt, Kathy"/>
        <s v="Gonzalez, Rich"/>
        <s v="Fernandez, Ricardo"/>
        <s v="Zlotnick, Joel"/>
        <s v="Thompson, Kevin"/>
        <s v="Simonds, Terry"/>
        <s v="Davis, Mel"/>
        <s v="Nogosek, Blair"/>
        <s v="Palmberg, Gregory"/>
        <s v="Maass, Melanie"/>
        <s v="Wilson, Brian"/>
        <s v="Soto, Eddie"/>
        <s v="Jones, Bruce"/>
        <s v="Dorini, Elora"/>
        <s v="Kamin, John"/>
        <s v="Allen, Rich"/>
        <s v="Smith, Phil"/>
        <s v="Deal, Timothy"/>
        <s v="Hergesheimer, Nicky"/>
        <s v="Busta, Jaime"/>
        <s v="Armendariz, Michael"/>
        <s v="Tilley, Rhys"/>
        <s v="Tevis, Charles"/>
        <s v="Cole, Larry"/>
        <s v="Morser, Michael"/>
        <s v="Stratton, Sean"/>
        <s v="Diaz, Robert"/>
        <s v="Cole , Larry"/>
        <s v="Holley, Ben"/>
        <s v="Jones , Bruce"/>
        <s v="Decker, Pat"/>
        <s v="Schirle, Mark"/>
        <s v="Soto, Dennis"/>
        <s v="Belekar, Niket"/>
        <s v="Morser, Mike"/>
        <s v="Van Bebber, Noah"/>
        <s v="Amanda Fry"/>
        <s v="Woltmann, Mark"/>
        <s v="Ysais, David"/>
        <m/>
      </sharedItems>
    </cacheField>
    <cacheField name="Playing Handicap" numFmtId="0">
      <sharedItems containsString="0" containsBlank="1" containsNumber="1" containsInteger="1" minValue="-4" maxValue="51"/>
    </cacheField>
    <cacheField name="Total Gross" numFmtId="0">
      <sharedItems containsString="0" containsBlank="1" containsNumber="1" containsInteger="1" minValue="67" maxValue="153"/>
    </cacheField>
    <cacheField name="To Baseline Par Net" numFmtId="0">
      <sharedItems containsBlank="1" containsMixedTypes="1" containsNumber="1" containsInteger="1" minValue="-7" maxValue="65"/>
    </cacheField>
    <cacheField name="Total Net" numFmtId="0">
      <sharedItems containsString="0" containsBlank="1" containsNumber="1" containsInteger="1" minValue="64" maxValue="139"/>
    </cacheField>
    <cacheField name="Purse" numFmtId="0">
      <sharedItems containsBlank="1" containsMixedTypes="1" containsNumber="1" containsInteger="1" minValue="0" maxValue="30"/>
    </cacheField>
    <cacheField name="Points" numFmtId="0">
      <sharedItems containsString="0" containsBlank="1" containsNumber="1" minValue="0" maxValue="150"/>
    </cacheField>
    <cacheField name="Cours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2">
  <r>
    <x v="0"/>
    <x v="0"/>
    <n v="65"/>
  </r>
  <r>
    <x v="1"/>
    <x v="1"/>
    <n v="68"/>
  </r>
  <r>
    <x v="1"/>
    <x v="2"/>
    <n v="70"/>
  </r>
  <r>
    <x v="2"/>
    <x v="3"/>
    <n v="70"/>
  </r>
  <r>
    <x v="0"/>
    <x v="4"/>
    <n v="70"/>
  </r>
  <r>
    <x v="0"/>
    <x v="5"/>
    <n v="70"/>
  </r>
  <r>
    <x v="3"/>
    <x v="6"/>
    <n v="71"/>
  </r>
  <r>
    <x v="2"/>
    <x v="7"/>
    <n v="71"/>
  </r>
  <r>
    <x v="0"/>
    <x v="8"/>
    <n v="71"/>
  </r>
  <r>
    <x v="3"/>
    <x v="9"/>
    <n v="72"/>
  </r>
  <r>
    <x v="2"/>
    <x v="10"/>
    <n v="72"/>
  </r>
  <r>
    <x v="1"/>
    <x v="11"/>
    <n v="73"/>
  </r>
  <r>
    <x v="3"/>
    <x v="12"/>
    <n v="73"/>
  </r>
  <r>
    <x v="0"/>
    <x v="13"/>
    <n v="73"/>
  </r>
  <r>
    <x v="2"/>
    <x v="14"/>
    <n v="74"/>
  </r>
  <r>
    <x v="2"/>
    <x v="15"/>
    <n v="74"/>
  </r>
  <r>
    <x v="0"/>
    <x v="16"/>
    <n v="74"/>
  </r>
  <r>
    <x v="1"/>
    <x v="17"/>
    <n v="75"/>
  </r>
  <r>
    <x v="3"/>
    <x v="18"/>
    <n v="75"/>
  </r>
  <r>
    <x v="0"/>
    <x v="19"/>
    <n v="75"/>
  </r>
  <r>
    <x v="0"/>
    <x v="20"/>
    <n v="75"/>
  </r>
  <r>
    <x v="2"/>
    <x v="21"/>
    <n v="76"/>
  </r>
  <r>
    <x v="1"/>
    <x v="22"/>
    <n v="77"/>
  </r>
  <r>
    <x v="1"/>
    <x v="23"/>
    <n v="77"/>
  </r>
  <r>
    <x v="1"/>
    <x v="24"/>
    <n v="77"/>
  </r>
  <r>
    <x v="2"/>
    <x v="25"/>
    <n v="77"/>
  </r>
  <r>
    <x v="2"/>
    <x v="26"/>
    <n v="77"/>
  </r>
  <r>
    <x v="2"/>
    <x v="27"/>
    <n v="77"/>
  </r>
  <r>
    <x v="0"/>
    <x v="28"/>
    <n v="77"/>
  </r>
  <r>
    <x v="0"/>
    <x v="29"/>
    <n v="77"/>
  </r>
  <r>
    <x v="1"/>
    <x v="30"/>
    <n v="78"/>
  </r>
  <r>
    <x v="1"/>
    <x v="31"/>
    <n v="78"/>
  </r>
  <r>
    <x v="2"/>
    <x v="32"/>
    <n v="78"/>
  </r>
  <r>
    <x v="0"/>
    <x v="33"/>
    <n v="78"/>
  </r>
  <r>
    <x v="1"/>
    <x v="34"/>
    <n v="79"/>
  </r>
  <r>
    <x v="0"/>
    <x v="35"/>
    <n v="79"/>
  </r>
  <r>
    <x v="1"/>
    <x v="36"/>
    <n v="80"/>
  </r>
  <r>
    <x v="3"/>
    <x v="37"/>
    <n v="80"/>
  </r>
  <r>
    <x v="3"/>
    <x v="38"/>
    <n v="80"/>
  </r>
  <r>
    <x v="3"/>
    <x v="39"/>
    <n v="80"/>
  </r>
  <r>
    <x v="2"/>
    <x v="40"/>
    <n v="80"/>
  </r>
  <r>
    <x v="2"/>
    <x v="41"/>
    <n v="81"/>
  </r>
  <r>
    <x v="1"/>
    <x v="42"/>
    <n v="82"/>
  </r>
  <r>
    <x v="0"/>
    <x v="43"/>
    <n v="84"/>
  </r>
  <r>
    <x v="3"/>
    <x v="44"/>
    <n v="87"/>
  </r>
  <r>
    <x v="2"/>
    <x v="45"/>
    <n v="87"/>
  </r>
  <r>
    <x v="2"/>
    <x v="41"/>
    <n v="69"/>
  </r>
  <r>
    <x v="1"/>
    <x v="24"/>
    <n v="70"/>
  </r>
  <r>
    <x v="1"/>
    <x v="22"/>
    <n v="72"/>
  </r>
  <r>
    <x v="3"/>
    <x v="39"/>
    <n v="72"/>
  </r>
  <r>
    <x v="0"/>
    <x v="8"/>
    <n v="72"/>
  </r>
  <r>
    <x v="2"/>
    <x v="15"/>
    <n v="73"/>
  </r>
  <r>
    <x v="0"/>
    <x v="13"/>
    <n v="73"/>
  </r>
  <r>
    <x v="0"/>
    <x v="20"/>
    <n v="73"/>
  </r>
  <r>
    <x v="0"/>
    <x v="19"/>
    <n v="73"/>
  </r>
  <r>
    <x v="1"/>
    <x v="1"/>
    <n v="74"/>
  </r>
  <r>
    <x v="0"/>
    <x v="0"/>
    <n v="74"/>
  </r>
  <r>
    <x v="0"/>
    <x v="16"/>
    <n v="74"/>
  </r>
  <r>
    <x v="1"/>
    <x v="31"/>
    <n v="75"/>
  </r>
  <r>
    <x v="3"/>
    <x v="38"/>
    <n v="75"/>
  </r>
  <r>
    <x v="3"/>
    <x v="12"/>
    <n v="75"/>
  </r>
  <r>
    <x v="2"/>
    <x v="32"/>
    <n v="75"/>
  </r>
  <r>
    <x v="2"/>
    <x v="3"/>
    <n v="75"/>
  </r>
  <r>
    <x v="2"/>
    <x v="26"/>
    <n v="76"/>
  </r>
  <r>
    <x v="3"/>
    <x v="18"/>
    <n v="77"/>
  </r>
  <r>
    <x v="2"/>
    <x v="14"/>
    <n v="77"/>
  </r>
  <r>
    <x v="2"/>
    <x v="40"/>
    <n v="77"/>
  </r>
  <r>
    <x v="1"/>
    <x v="30"/>
    <n v="78"/>
  </r>
  <r>
    <x v="1"/>
    <x v="42"/>
    <n v="78"/>
  </r>
  <r>
    <x v="1"/>
    <x v="17"/>
    <n v="78"/>
  </r>
  <r>
    <x v="2"/>
    <x v="45"/>
    <n v="78"/>
  </r>
  <r>
    <x v="1"/>
    <x v="11"/>
    <n v="79"/>
  </r>
  <r>
    <x v="0"/>
    <x v="5"/>
    <n v="79"/>
  </r>
  <r>
    <x v="1"/>
    <x v="2"/>
    <n v="80"/>
  </r>
  <r>
    <x v="2"/>
    <x v="27"/>
    <n v="80"/>
  </r>
  <r>
    <x v="2"/>
    <x v="7"/>
    <n v="80"/>
  </r>
  <r>
    <x v="2"/>
    <x v="25"/>
    <n v="80"/>
  </r>
  <r>
    <x v="1"/>
    <x v="36"/>
    <n v="81"/>
  </r>
  <r>
    <x v="3"/>
    <x v="37"/>
    <n v="81"/>
  </r>
  <r>
    <x v="2"/>
    <x v="10"/>
    <n v="81"/>
  </r>
  <r>
    <x v="0"/>
    <x v="4"/>
    <n v="81"/>
  </r>
  <r>
    <x v="1"/>
    <x v="23"/>
    <n v="82"/>
  </r>
  <r>
    <x v="1"/>
    <x v="34"/>
    <n v="82"/>
  </r>
  <r>
    <x v="0"/>
    <x v="28"/>
    <n v="82"/>
  </r>
  <r>
    <x v="0"/>
    <x v="43"/>
    <n v="82"/>
  </r>
  <r>
    <x v="3"/>
    <x v="6"/>
    <n v="83"/>
  </r>
  <r>
    <x v="2"/>
    <x v="21"/>
    <n v="85"/>
  </r>
  <r>
    <x v="0"/>
    <x v="35"/>
    <n v="87"/>
  </r>
  <r>
    <x v="0"/>
    <x v="33"/>
    <n v="87"/>
  </r>
  <r>
    <x v="3"/>
    <x v="9"/>
    <n v="89"/>
  </r>
  <r>
    <x v="0"/>
    <x v="29"/>
    <n v="90"/>
  </r>
  <r>
    <x v="3"/>
    <x v="44"/>
    <n v="9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0">
  <r>
    <n v="1"/>
    <x v="0"/>
    <n v="1"/>
    <x v="0"/>
    <n v="14"/>
    <n v="86"/>
    <n v="2"/>
    <n v="72"/>
    <n v="30"/>
    <n v="100"/>
    <s v="Los Robles"/>
  </r>
  <r>
    <n v="1"/>
    <x v="0"/>
    <n v="2"/>
    <x v="1"/>
    <n v="12"/>
    <n v="85"/>
    <n v="3"/>
    <n v="73"/>
    <n v="15"/>
    <n v="60"/>
    <s v="Los Robles"/>
  </r>
  <r>
    <n v="1"/>
    <x v="0"/>
    <n v="3"/>
    <x v="2"/>
    <n v="11"/>
    <n v="84"/>
    <n v="3"/>
    <n v="73"/>
    <n v="10"/>
    <n v="40"/>
    <s v="Los Robles"/>
  </r>
  <r>
    <n v="1"/>
    <x v="0"/>
    <n v="4"/>
    <x v="3"/>
    <n v="5"/>
    <n v="82"/>
    <n v="7"/>
    <n v="77"/>
    <n v="5"/>
    <n v="30"/>
    <s v="Los Robles"/>
  </r>
  <r>
    <n v="1"/>
    <x v="0"/>
    <n v="5"/>
    <x v="4"/>
    <n v="3"/>
    <n v="74"/>
    <n v="7"/>
    <n v="77"/>
    <n v="0"/>
    <n v="29"/>
    <s v="Los Robles"/>
  </r>
  <r>
    <n v="1"/>
    <x v="0"/>
    <n v="6"/>
    <x v="5"/>
    <n v="3"/>
    <n v="81"/>
    <n v="8"/>
    <n v="78"/>
    <n v="0"/>
    <n v="28"/>
    <s v="Los Robles"/>
  </r>
  <r>
    <n v="1"/>
    <x v="0"/>
    <n v="7"/>
    <x v="6"/>
    <n v="6"/>
    <n v="85"/>
    <n v="9"/>
    <n v="79"/>
    <n v="0"/>
    <n v="27"/>
    <s v="Los Robles"/>
  </r>
  <r>
    <n v="1"/>
    <x v="0"/>
    <n v="8"/>
    <x v="7"/>
    <n v="9"/>
    <n v="88"/>
    <n v="9"/>
    <n v="79"/>
    <n v="0"/>
    <n v="26"/>
    <s v="Los Robles"/>
  </r>
  <r>
    <n v="1"/>
    <x v="0"/>
    <n v="9"/>
    <x v="8"/>
    <n v="7"/>
    <n v="86"/>
    <n v="9"/>
    <n v="79"/>
    <n v="0"/>
    <n v="25"/>
    <s v="Los Robles"/>
  </r>
  <r>
    <n v="1"/>
    <x v="0"/>
    <n v="10"/>
    <x v="9"/>
    <n v="16"/>
    <n v="96"/>
    <n v="10"/>
    <n v="80"/>
    <n v="0"/>
    <n v="24"/>
    <s v="Los Robles"/>
  </r>
  <r>
    <n v="1"/>
    <x v="0"/>
    <n v="11"/>
    <x v="10"/>
    <n v="15"/>
    <n v="97"/>
    <n v="12"/>
    <n v="82"/>
    <n v="0"/>
    <n v="23"/>
    <s v="Los Robles"/>
  </r>
  <r>
    <n v="1"/>
    <x v="0"/>
    <n v="12"/>
    <x v="11"/>
    <n v="13"/>
    <n v="95"/>
    <n v="12"/>
    <n v="82"/>
    <n v="0"/>
    <n v="22"/>
    <s v="Los Robles"/>
  </r>
  <r>
    <n v="1"/>
    <x v="0"/>
    <n v="13"/>
    <x v="12"/>
    <n v="14"/>
    <n v="96"/>
    <n v="12"/>
    <n v="82"/>
    <n v="0"/>
    <n v="21"/>
    <s v="Los Robles"/>
  </r>
  <r>
    <n v="1"/>
    <x v="0"/>
    <n v="14"/>
    <x v="13"/>
    <n v="12"/>
    <n v="94"/>
    <n v="12"/>
    <n v="82"/>
    <n v="0"/>
    <n v="20"/>
    <s v="Los Robles"/>
  </r>
  <r>
    <n v="1"/>
    <x v="0"/>
    <n v="15"/>
    <x v="14"/>
    <n v="13"/>
    <n v="97"/>
    <n v="14"/>
    <n v="84"/>
    <n v="0"/>
    <n v="19"/>
    <s v="Los Robles"/>
  </r>
  <r>
    <n v="1"/>
    <x v="0"/>
    <n v="16"/>
    <x v="15"/>
    <n v="13"/>
    <n v="99"/>
    <n v="16"/>
    <n v="86"/>
    <n v="0"/>
    <n v="18"/>
    <s v="Los Robles"/>
  </r>
  <r>
    <n v="1"/>
    <x v="0"/>
    <n v="17"/>
    <x v="16"/>
    <n v="14"/>
    <n v="101"/>
    <n v="17"/>
    <n v="87"/>
    <n v="0"/>
    <n v="17"/>
    <s v="Los Robles"/>
  </r>
  <r>
    <n v="1"/>
    <x v="0"/>
    <n v="18"/>
    <x v="17"/>
    <n v="10"/>
    <n v="97"/>
    <n v="17"/>
    <n v="87"/>
    <n v="0"/>
    <n v="16"/>
    <s v="Los Robles"/>
  </r>
  <r>
    <n v="1"/>
    <x v="0"/>
    <n v="19"/>
    <x v="18"/>
    <n v="5"/>
    <n v="92"/>
    <n v="17"/>
    <n v="87"/>
    <n v="0"/>
    <n v="15"/>
    <s v="Los Robles"/>
  </r>
  <r>
    <n v="1"/>
    <x v="0"/>
    <n v="20"/>
    <x v="19"/>
    <n v="14"/>
    <n v="102"/>
    <n v="18"/>
    <n v="88"/>
    <n v="0"/>
    <n v="15"/>
    <s v="Los Robles"/>
  </r>
  <r>
    <n v="1"/>
    <x v="0"/>
    <n v="21"/>
    <x v="20"/>
    <n v="13"/>
    <n v="102"/>
    <n v="19"/>
    <n v="89"/>
    <n v="0"/>
    <n v="15"/>
    <s v="Los Robles"/>
  </r>
  <r>
    <n v="1"/>
    <x v="0"/>
    <n v="22"/>
    <x v="21"/>
    <n v="14"/>
    <n v="115"/>
    <n v="31"/>
    <n v="101"/>
    <n v="0"/>
    <n v="15"/>
    <s v="Los Robles"/>
  </r>
  <r>
    <n v="2"/>
    <x v="1"/>
    <n v="1"/>
    <x v="22"/>
    <n v="19"/>
    <n v="92"/>
    <n v="3"/>
    <n v="73"/>
    <n v="30"/>
    <n v="100"/>
    <s v="Los Robles"/>
  </r>
  <r>
    <n v="2"/>
    <x v="1"/>
    <n v="2"/>
    <x v="23"/>
    <n v="15"/>
    <n v="89"/>
    <n v="4"/>
    <n v="74"/>
    <n v="15"/>
    <n v="60"/>
    <s v="Los Robles"/>
  </r>
  <r>
    <n v="2"/>
    <x v="1"/>
    <n v="3"/>
    <x v="24"/>
    <n v="17"/>
    <n v="96"/>
    <n v="9"/>
    <n v="79"/>
    <n v="10"/>
    <n v="40"/>
    <s v="Los Robles"/>
  </r>
  <r>
    <n v="2"/>
    <x v="1"/>
    <n v="4"/>
    <x v="25"/>
    <n v="12"/>
    <n v="92"/>
    <n v="10"/>
    <n v="80"/>
    <n v="5"/>
    <n v="30"/>
    <s v="Los Robles"/>
  </r>
  <r>
    <n v="2"/>
    <x v="1"/>
    <n v="5"/>
    <x v="26"/>
    <n v="15"/>
    <n v="96"/>
    <n v="11"/>
    <n v="81"/>
    <n v="0"/>
    <n v="29"/>
    <s v="Los Robles"/>
  </r>
  <r>
    <n v="2"/>
    <x v="1"/>
    <n v="6"/>
    <x v="27"/>
    <n v="14"/>
    <n v="96"/>
    <n v="12"/>
    <n v="82"/>
    <n v="0"/>
    <n v="28"/>
    <s v="Los Robles"/>
  </r>
  <r>
    <n v="2"/>
    <x v="1"/>
    <n v="7"/>
    <x v="28"/>
    <n v="14"/>
    <n v="97"/>
    <n v="13"/>
    <n v="83"/>
    <n v="0"/>
    <n v="27"/>
    <s v="Los Robles"/>
  </r>
  <r>
    <n v="2"/>
    <x v="1"/>
    <n v="8"/>
    <x v="29"/>
    <n v="17"/>
    <n v="103"/>
    <n v="16"/>
    <n v="86"/>
    <n v="0"/>
    <n v="26"/>
    <s v="Los Robles"/>
  </r>
  <r>
    <n v="2"/>
    <x v="1"/>
    <n v="9"/>
    <x v="30"/>
    <n v="20"/>
    <n v="106"/>
    <n v="16"/>
    <n v="86"/>
    <n v="0"/>
    <n v="25"/>
    <s v="Los Robles"/>
  </r>
  <r>
    <n v="2"/>
    <x v="1"/>
    <n v="10"/>
    <x v="31"/>
    <n v="14"/>
    <n v="105"/>
    <n v="21"/>
    <n v="91"/>
    <n v="0"/>
    <n v="24"/>
    <s v="Los Robles"/>
  </r>
  <r>
    <n v="2"/>
    <x v="1"/>
    <n v="11"/>
    <x v="32"/>
    <n v="22"/>
    <n v="117"/>
    <n v="25"/>
    <n v="95"/>
    <n v="0"/>
    <n v="23"/>
    <s v="Los Robles"/>
  </r>
  <r>
    <n v="2"/>
    <x v="1"/>
    <n v="12"/>
    <x v="33"/>
    <n v="21"/>
    <n v="119"/>
    <n v="28"/>
    <n v="98"/>
    <n v="0"/>
    <n v="22"/>
    <s v="Los Robles"/>
  </r>
  <r>
    <n v="3"/>
    <x v="2"/>
    <n v="1"/>
    <x v="34"/>
    <n v="22"/>
    <n v="98"/>
    <n v="6"/>
    <n v="76"/>
    <n v="30"/>
    <n v="100"/>
    <s v="Los Robles"/>
  </r>
  <r>
    <n v="3"/>
    <x v="2"/>
    <n v="2"/>
    <x v="35"/>
    <n v="21"/>
    <n v="98"/>
    <n v="7"/>
    <n v="77"/>
    <n v="15"/>
    <n v="60"/>
    <s v="Los Robles"/>
  </r>
  <r>
    <n v="3"/>
    <x v="2"/>
    <n v="3"/>
    <x v="36"/>
    <n v="26"/>
    <n v="105"/>
    <n v="9"/>
    <n v="79"/>
    <n v="10"/>
    <n v="40"/>
    <s v="Los Robles"/>
  </r>
  <r>
    <n v="3"/>
    <x v="2"/>
    <n v="4"/>
    <x v="37"/>
    <n v="22"/>
    <n v="101"/>
    <n v="9"/>
    <n v="79"/>
    <n v="5"/>
    <n v="30"/>
    <s v="Los Robles"/>
  </r>
  <r>
    <n v="3"/>
    <x v="2"/>
    <n v="5"/>
    <x v="38"/>
    <n v="21"/>
    <n v="101"/>
    <n v="10"/>
    <n v="80"/>
    <n v="0"/>
    <n v="29"/>
    <s v="Los Robles"/>
  </r>
  <r>
    <n v="3"/>
    <x v="2"/>
    <n v="6"/>
    <x v="39"/>
    <n v="20"/>
    <n v="101"/>
    <n v="11"/>
    <n v="81"/>
    <n v="0"/>
    <n v="28"/>
    <s v="Los Robles"/>
  </r>
  <r>
    <n v="3"/>
    <x v="2"/>
    <n v="7"/>
    <x v="40"/>
    <n v="19"/>
    <n v="100"/>
    <n v="11"/>
    <n v="81"/>
    <n v="0"/>
    <n v="27"/>
    <s v="Los Robles"/>
  </r>
  <r>
    <n v="3"/>
    <x v="2"/>
    <n v="8"/>
    <x v="41"/>
    <n v="21"/>
    <n v="102"/>
    <n v="11"/>
    <n v="81"/>
    <n v="0"/>
    <n v="26"/>
    <s v="Los Robles"/>
  </r>
  <r>
    <n v="3"/>
    <x v="2"/>
    <n v="9"/>
    <x v="42"/>
    <n v="22"/>
    <n v="104"/>
    <n v="12"/>
    <n v="82"/>
    <n v="0"/>
    <n v="25"/>
    <s v="Los Robles"/>
  </r>
  <r>
    <n v="3"/>
    <x v="2"/>
    <n v="10"/>
    <x v="43"/>
    <n v="20"/>
    <n v="103"/>
    <n v="13"/>
    <n v="83"/>
    <n v="0"/>
    <n v="24"/>
    <s v="Los Robles"/>
  </r>
  <r>
    <n v="3"/>
    <x v="2"/>
    <n v="11"/>
    <x v="44"/>
    <n v="19"/>
    <n v="103"/>
    <n v="14"/>
    <n v="84"/>
    <n v="0"/>
    <n v="23"/>
    <s v="Los Robles"/>
  </r>
  <r>
    <n v="3"/>
    <x v="2"/>
    <n v="12"/>
    <x v="45"/>
    <n v="20"/>
    <n v="104"/>
    <n v="14"/>
    <n v="84"/>
    <n v="0"/>
    <n v="22"/>
    <s v="Los Robles"/>
  </r>
  <r>
    <n v="3"/>
    <x v="2"/>
    <n v="13"/>
    <x v="46"/>
    <n v="20"/>
    <n v="104"/>
    <n v="14"/>
    <n v="84"/>
    <n v="0"/>
    <n v="21"/>
    <s v="Los Robles"/>
  </r>
  <r>
    <n v="3"/>
    <x v="2"/>
    <n v="14"/>
    <x v="47"/>
    <n v="19"/>
    <n v="103"/>
    <n v="14"/>
    <n v="84"/>
    <n v="0"/>
    <n v="20"/>
    <s v="Los Robles"/>
  </r>
  <r>
    <n v="3"/>
    <x v="2"/>
    <n v="15"/>
    <x v="48"/>
    <n v="21"/>
    <n v="109"/>
    <n v="18"/>
    <n v="88"/>
    <n v="0"/>
    <n v="19"/>
    <s v="Los Robles"/>
  </r>
  <r>
    <n v="3"/>
    <x v="2"/>
    <n v="16"/>
    <x v="49"/>
    <n v="25"/>
    <n v="113"/>
    <n v="18"/>
    <n v="88"/>
    <n v="0"/>
    <n v="18"/>
    <s v="Los Robles"/>
  </r>
  <r>
    <n v="3"/>
    <x v="2"/>
    <n v="17"/>
    <x v="50"/>
    <n v="22"/>
    <n v="114"/>
    <n v="22"/>
    <n v="92"/>
    <n v="0"/>
    <n v="17"/>
    <s v="Los Robles"/>
  </r>
  <r>
    <n v="3"/>
    <x v="2"/>
    <n v="18"/>
    <x v="51"/>
    <n v="19"/>
    <n v="112"/>
    <n v="23"/>
    <n v="93"/>
    <n v="0"/>
    <n v="16"/>
    <s v="Los Robles"/>
  </r>
  <r>
    <n v="3"/>
    <x v="2"/>
    <n v="19"/>
    <x v="52"/>
    <n v="21"/>
    <n v="115"/>
    <n v="24"/>
    <n v="94"/>
    <n v="0"/>
    <n v="15"/>
    <s v="Los Robles"/>
  </r>
  <r>
    <n v="4"/>
    <x v="3"/>
    <n v="1"/>
    <x v="53"/>
    <n v="35"/>
    <n v="107"/>
    <n v="2"/>
    <n v="72"/>
    <n v="30"/>
    <n v="100"/>
    <s v="Los Robles"/>
  </r>
  <r>
    <n v="4"/>
    <x v="3"/>
    <n v="2"/>
    <x v="54"/>
    <n v="32"/>
    <n v="109"/>
    <n v="7"/>
    <n v="77"/>
    <n v="15"/>
    <n v="60"/>
    <s v="Los Robles"/>
  </r>
  <r>
    <n v="4"/>
    <x v="3"/>
    <n v="3"/>
    <x v="55"/>
    <n v="27"/>
    <n v="107"/>
    <n v="10"/>
    <n v="80"/>
    <n v="10"/>
    <n v="40"/>
    <s v="Los Robles"/>
  </r>
  <r>
    <n v="4"/>
    <x v="3"/>
    <n v="4"/>
    <x v="56"/>
    <n v="23"/>
    <n v="103"/>
    <n v="10"/>
    <n v="80"/>
    <n v="5"/>
    <n v="30"/>
    <s v="Los Robles"/>
  </r>
  <r>
    <n v="4"/>
    <x v="3"/>
    <n v="5"/>
    <x v="57"/>
    <n v="41"/>
    <n v="122"/>
    <n v="11"/>
    <n v="81"/>
    <n v="0"/>
    <n v="29"/>
    <s v="Los Robles"/>
  </r>
  <r>
    <n v="4"/>
    <x v="3"/>
    <n v="6"/>
    <x v="58"/>
    <n v="28"/>
    <n v="110"/>
    <n v="12"/>
    <n v="82"/>
    <n v="0"/>
    <n v="28"/>
    <s v="Los Robles"/>
  </r>
  <r>
    <n v="4"/>
    <x v="3"/>
    <n v="7"/>
    <x v="59"/>
    <n v="26"/>
    <n v="108"/>
    <n v="12"/>
    <n v="82"/>
    <n v="0"/>
    <n v="27"/>
    <s v="Los Robles"/>
  </r>
  <r>
    <n v="4"/>
    <x v="3"/>
    <n v="8"/>
    <x v="60"/>
    <n v="28"/>
    <n v="112"/>
    <n v="14"/>
    <n v="84"/>
    <n v="0"/>
    <n v="26"/>
    <s v="Los Robles"/>
  </r>
  <r>
    <n v="4"/>
    <x v="3"/>
    <n v="9"/>
    <x v="61"/>
    <n v="35"/>
    <n v="120"/>
    <n v="15"/>
    <n v="85"/>
    <n v="0"/>
    <n v="25"/>
    <s v="Los Robles"/>
  </r>
  <r>
    <n v="4"/>
    <x v="3"/>
    <n v="10"/>
    <x v="62"/>
    <n v="30"/>
    <n v="116"/>
    <n v="16"/>
    <n v="86"/>
    <n v="0"/>
    <n v="24"/>
    <s v="Los Robles"/>
  </r>
  <r>
    <n v="4"/>
    <x v="3"/>
    <n v="11"/>
    <x v="63"/>
    <n v="36"/>
    <n v="123"/>
    <n v="17"/>
    <n v="87"/>
    <n v="0"/>
    <n v="23"/>
    <s v="Los Robles"/>
  </r>
  <r>
    <n v="4"/>
    <x v="3"/>
    <n v="12"/>
    <x v="64"/>
    <n v="23"/>
    <n v="111"/>
    <n v="18"/>
    <n v="88"/>
    <n v="0"/>
    <n v="22"/>
    <s v="Los Robles"/>
  </r>
  <r>
    <n v="4"/>
    <x v="3"/>
    <n v="13"/>
    <x v="65"/>
    <n v="32"/>
    <n v="120"/>
    <n v="18"/>
    <n v="88"/>
    <n v="0"/>
    <n v="21"/>
    <s v="Los Robles"/>
  </r>
  <r>
    <n v="4"/>
    <x v="3"/>
    <n v="14"/>
    <x v="66"/>
    <n v="31"/>
    <n v="120"/>
    <n v="19"/>
    <n v="89"/>
    <n v="0"/>
    <n v="20"/>
    <s v="Los Robles"/>
  </r>
  <r>
    <n v="4"/>
    <x v="3"/>
    <n v="15"/>
    <x v="67"/>
    <n v="32"/>
    <n v="125"/>
    <n v="23"/>
    <n v="93"/>
    <n v="0"/>
    <n v="19"/>
    <s v="Los Robles"/>
  </r>
  <r>
    <n v="4"/>
    <x v="3"/>
    <n v="16"/>
    <x v="68"/>
    <n v="43"/>
    <n v="136"/>
    <n v="23"/>
    <n v="93"/>
    <n v="0"/>
    <n v="18"/>
    <s v="Los Robles"/>
  </r>
  <r>
    <n v="4"/>
    <x v="3"/>
    <n v="17"/>
    <x v="69"/>
    <n v="35"/>
    <n v="134"/>
    <n v="29"/>
    <n v="99"/>
    <n v="0"/>
    <n v="17"/>
    <s v="Los Robles"/>
  </r>
  <r>
    <n v="4"/>
    <x v="3"/>
    <n v="18"/>
    <x v="70"/>
    <n v="31"/>
    <n v="130"/>
    <n v="29"/>
    <n v="99"/>
    <n v="0"/>
    <n v="16"/>
    <s v="Los Robles"/>
  </r>
  <r>
    <n v="5"/>
    <x v="4"/>
    <n v="1"/>
    <x v="71"/>
    <n v="15"/>
    <n v="91"/>
    <n v="6"/>
    <n v="76"/>
    <n v="0"/>
    <n v="0"/>
    <s v="Los Robles"/>
  </r>
  <r>
    <n v="5"/>
    <x v="4"/>
    <n v="2"/>
    <x v="72"/>
    <n v="0"/>
    <n v="92"/>
    <n v="22"/>
    <n v="92"/>
    <n v="0"/>
    <n v="0"/>
    <s v="Los Robles"/>
  </r>
  <r>
    <n v="5"/>
    <x v="4"/>
    <n v="3"/>
    <x v="73"/>
    <n v="0"/>
    <n v="96"/>
    <n v="26"/>
    <n v="96"/>
    <n v="0"/>
    <n v="0"/>
    <s v="Los Robles"/>
  </r>
  <r>
    <n v="5"/>
    <x v="4"/>
    <n v="4"/>
    <x v="74"/>
    <n v="0"/>
    <n v="98"/>
    <n v="28"/>
    <n v="98"/>
    <n v="0"/>
    <n v="0"/>
    <s v="Los Robles"/>
  </r>
  <r>
    <n v="5"/>
    <x v="4"/>
    <n v="5"/>
    <x v="75"/>
    <n v="0"/>
    <n v="118"/>
    <n v="48"/>
    <n v="118"/>
    <n v="0"/>
    <n v="0"/>
    <s v="Los Robles"/>
  </r>
  <r>
    <n v="5"/>
    <x v="4"/>
    <n v="6"/>
    <x v="76"/>
    <n v="0"/>
    <n v="121"/>
    <n v="51"/>
    <n v="121"/>
    <n v="0"/>
    <n v="0"/>
    <s v="Los Robles"/>
  </r>
  <r>
    <n v="5"/>
    <x v="4"/>
    <n v="7"/>
    <x v="77"/>
    <n v="0"/>
    <n v="124"/>
    <n v="54"/>
    <n v="124"/>
    <n v="0"/>
    <n v="0"/>
    <s v="Los Robles"/>
  </r>
  <r>
    <n v="5"/>
    <x v="4"/>
    <n v="8"/>
    <x v="78"/>
    <n v="0"/>
    <n v="125"/>
    <n v="55"/>
    <n v="125"/>
    <n v="0"/>
    <n v="0"/>
    <s v="Los Robles"/>
  </r>
  <r>
    <n v="6"/>
    <x v="0"/>
    <n v="1"/>
    <x v="2"/>
    <n v="11"/>
    <n v="85"/>
    <n v="2"/>
    <n v="74"/>
    <n v="30"/>
    <n v="100"/>
    <s v="San Dimas"/>
  </r>
  <r>
    <n v="6"/>
    <x v="0"/>
    <n v="2"/>
    <x v="18"/>
    <n v="9"/>
    <n v="83"/>
    <n v="2"/>
    <n v="74"/>
    <n v="15"/>
    <n v="60"/>
    <s v="San Dimas"/>
  </r>
  <r>
    <n v="6"/>
    <x v="0"/>
    <n v="3"/>
    <x v="5"/>
    <n v="3"/>
    <n v="79"/>
    <n v="4"/>
    <n v="76"/>
    <n v="10"/>
    <n v="40"/>
    <s v="San Dimas"/>
  </r>
  <r>
    <n v="6"/>
    <x v="0"/>
    <n v="4"/>
    <x v="17"/>
    <n v="11"/>
    <n v="87"/>
    <n v="4"/>
    <n v="76"/>
    <n v="5"/>
    <n v="30"/>
    <s v="San Dimas"/>
  </r>
  <r>
    <n v="6"/>
    <x v="0"/>
    <n v="5"/>
    <x v="4"/>
    <n v="1"/>
    <n v="75"/>
    <n v="4"/>
    <n v="76"/>
    <n v="0"/>
    <n v="29"/>
    <s v="San Dimas"/>
  </r>
  <r>
    <n v="6"/>
    <x v="0"/>
    <n v="6"/>
    <x v="3"/>
    <n v="6"/>
    <n v="83"/>
    <n v="5"/>
    <n v="77"/>
    <n v="0"/>
    <n v="28"/>
    <s v="San Dimas"/>
  </r>
  <r>
    <n v="6"/>
    <x v="0"/>
    <n v="7"/>
    <x v="19"/>
    <n v="16"/>
    <n v="94"/>
    <n v="6"/>
    <n v="78"/>
    <n v="0"/>
    <n v="27"/>
    <s v="San Dimas"/>
  </r>
  <r>
    <n v="6"/>
    <x v="0"/>
    <n v="8"/>
    <x v="7"/>
    <n v="10"/>
    <n v="88"/>
    <n v="6"/>
    <n v="78"/>
    <n v="0"/>
    <n v="26"/>
    <s v="San Dimas"/>
  </r>
  <r>
    <n v="6"/>
    <x v="0"/>
    <n v="9"/>
    <x v="15"/>
    <n v="14"/>
    <n v="93"/>
    <n v="7"/>
    <n v="79"/>
    <n v="0"/>
    <n v="25"/>
    <s v="San Dimas"/>
  </r>
  <r>
    <n v="6"/>
    <x v="0"/>
    <n v="10"/>
    <x v="8"/>
    <n v="8"/>
    <n v="88"/>
    <n v="8"/>
    <n v="80"/>
    <n v="0"/>
    <n v="24"/>
    <s v="San Dimas"/>
  </r>
  <r>
    <n v="6"/>
    <x v="0"/>
    <n v="11"/>
    <x v="0"/>
    <n v="14"/>
    <n v="95"/>
    <n v="9"/>
    <n v="81"/>
    <n v="0"/>
    <n v="23"/>
    <s v="San Dimas"/>
  </r>
  <r>
    <n v="6"/>
    <x v="0"/>
    <n v="12"/>
    <x v="13"/>
    <n v="13"/>
    <n v="94"/>
    <n v="9"/>
    <n v="81"/>
    <n v="0"/>
    <n v="22"/>
    <s v="San Dimas"/>
  </r>
  <r>
    <n v="6"/>
    <x v="0"/>
    <n v="13"/>
    <x v="6"/>
    <n v="7"/>
    <n v="94"/>
    <n v="15"/>
    <n v="87"/>
    <n v="0"/>
    <n v="21"/>
    <s v="San Dimas"/>
  </r>
  <r>
    <n v="6"/>
    <x v="0"/>
    <n v="14"/>
    <x v="21"/>
    <n v="14"/>
    <n v="102"/>
    <n v="16"/>
    <n v="88"/>
    <n v="0"/>
    <n v="20"/>
    <s v="San Dimas"/>
  </r>
  <r>
    <n v="6"/>
    <x v="0"/>
    <n v="15"/>
    <x v="12"/>
    <n v="17"/>
    <n v="105"/>
    <n v="16"/>
    <n v="88"/>
    <n v="0"/>
    <n v="19"/>
    <s v="San Dimas"/>
  </r>
  <r>
    <n v="6"/>
    <x v="0"/>
    <n v="16"/>
    <x v="10"/>
    <n v="15"/>
    <n v="103"/>
    <n v="16"/>
    <n v="88"/>
    <n v="0"/>
    <n v="18"/>
    <s v="San Dimas"/>
  </r>
  <r>
    <n v="6"/>
    <x v="0"/>
    <n v="17"/>
    <x v="11"/>
    <n v="14"/>
    <n v="103"/>
    <n v="17"/>
    <n v="89"/>
    <n v="0"/>
    <n v="17"/>
    <s v="San Dimas"/>
  </r>
  <r>
    <n v="7"/>
    <x v="1"/>
    <n v="1"/>
    <x v="23"/>
    <n v="16"/>
    <n v="89"/>
    <n v="1"/>
    <n v="73"/>
    <n v="30"/>
    <n v="100"/>
    <s v="San Dimas"/>
  </r>
  <r>
    <n v="7"/>
    <x v="1"/>
    <n v="2"/>
    <x v="79"/>
    <n v="16"/>
    <n v="90"/>
    <n v="2"/>
    <n v="74"/>
    <n v="15"/>
    <n v="60"/>
    <s v="San Dimas"/>
  </r>
  <r>
    <n v="7"/>
    <x v="1"/>
    <n v="3"/>
    <x v="29"/>
    <n v="18"/>
    <n v="93"/>
    <n v="3"/>
    <n v="75"/>
    <n v="10"/>
    <n v="40"/>
    <s v="San Dimas"/>
  </r>
  <r>
    <n v="7"/>
    <x v="1"/>
    <n v="4"/>
    <x v="80"/>
    <n v="15"/>
    <n v="93"/>
    <n v="6"/>
    <n v="78"/>
    <n v="5"/>
    <n v="30"/>
    <s v="San Dimas"/>
  </r>
  <r>
    <n v="7"/>
    <x v="1"/>
    <n v="5"/>
    <x v="81"/>
    <n v="15"/>
    <n v="93"/>
    <n v="6"/>
    <n v="78"/>
    <n v="0"/>
    <n v="29"/>
    <s v="San Dimas"/>
  </r>
  <r>
    <n v="7"/>
    <x v="1"/>
    <n v="6"/>
    <x v="32"/>
    <n v="22"/>
    <n v="102"/>
    <n v="8"/>
    <n v="80"/>
    <n v="0"/>
    <n v="28"/>
    <s v="San Dimas"/>
  </r>
  <r>
    <n v="7"/>
    <x v="1"/>
    <n v="7"/>
    <x v="27"/>
    <n v="14"/>
    <n v="95"/>
    <n v="9"/>
    <n v="81"/>
    <n v="0"/>
    <n v="27"/>
    <s v="San Dimas"/>
  </r>
  <r>
    <n v="7"/>
    <x v="1"/>
    <n v="8"/>
    <x v="30"/>
    <n v="19"/>
    <n v="100"/>
    <n v="9"/>
    <n v="81"/>
    <n v="0"/>
    <n v="26"/>
    <s v="San Dimas"/>
  </r>
  <r>
    <n v="7"/>
    <x v="1"/>
    <n v="9"/>
    <x v="31"/>
    <n v="15"/>
    <n v="99"/>
    <n v="12"/>
    <n v="84"/>
    <n v="0"/>
    <n v="25"/>
    <s v="San Dimas"/>
  </r>
  <r>
    <n v="7"/>
    <x v="1"/>
    <n v="10"/>
    <x v="22"/>
    <n v="18"/>
    <n v="103"/>
    <n v="13"/>
    <n v="85"/>
    <n v="0"/>
    <n v="24"/>
    <s v="San Dimas"/>
  </r>
  <r>
    <n v="7"/>
    <x v="1"/>
    <n v="11"/>
    <x v="25"/>
    <n v="14"/>
    <n v="100"/>
    <n v="14"/>
    <n v="86"/>
    <n v="0"/>
    <n v="23"/>
    <s v="San Dimas"/>
  </r>
  <r>
    <n v="7"/>
    <x v="1"/>
    <n v="12"/>
    <x v="26"/>
    <n v="16"/>
    <n v="102"/>
    <n v="14"/>
    <n v="86"/>
    <n v="0"/>
    <n v="22"/>
    <s v="San Dimas"/>
  </r>
  <r>
    <n v="7"/>
    <x v="1"/>
    <n v="13"/>
    <x v="24"/>
    <n v="18"/>
    <n v="106"/>
    <n v="16"/>
    <n v="88"/>
    <n v="0"/>
    <n v="21"/>
    <s v="San Dimas"/>
  </r>
  <r>
    <n v="7"/>
    <x v="1"/>
    <n v="14"/>
    <x v="82"/>
    <n v="16"/>
    <n v="107"/>
    <n v="19"/>
    <n v="91"/>
    <n v="0"/>
    <n v="20"/>
    <s v="San Dimas"/>
  </r>
  <r>
    <n v="7"/>
    <x v="1"/>
    <n v="15"/>
    <x v="83"/>
    <n v="17"/>
    <n v="110"/>
    <n v="21"/>
    <n v="93"/>
    <n v="0"/>
    <n v="19"/>
    <s v="San Dimas"/>
  </r>
  <r>
    <n v="7"/>
    <x v="1"/>
    <n v="16"/>
    <x v="84"/>
    <n v="0"/>
    <n v="101"/>
    <n v="29"/>
    <n v="101"/>
    <n v="0"/>
    <n v="18"/>
    <s v="San Dimas"/>
  </r>
  <r>
    <n v="8"/>
    <x v="2"/>
    <n v="1"/>
    <x v="39"/>
    <n v="21"/>
    <n v="98"/>
    <n v="5"/>
    <n v="77"/>
    <n v="30"/>
    <n v="100"/>
    <s v="San Dimas"/>
  </r>
  <r>
    <n v="8"/>
    <x v="2"/>
    <n v="2"/>
    <x v="37"/>
    <n v="23"/>
    <n v="101"/>
    <n v="6"/>
    <n v="78"/>
    <n v="15"/>
    <n v="60"/>
    <s v="San Dimas"/>
  </r>
  <r>
    <n v="8"/>
    <x v="2"/>
    <n v="3"/>
    <x v="48"/>
    <n v="22"/>
    <n v="101"/>
    <n v="7"/>
    <n v="79"/>
    <n v="10"/>
    <n v="40"/>
    <s v="San Dimas"/>
  </r>
  <r>
    <n v="8"/>
    <x v="2"/>
    <n v="4"/>
    <x v="42"/>
    <n v="22"/>
    <n v="102"/>
    <n v="8"/>
    <n v="80"/>
    <n v="5"/>
    <n v="30"/>
    <s v="San Dimas"/>
  </r>
  <r>
    <n v="8"/>
    <x v="2"/>
    <n v="5"/>
    <x v="34"/>
    <n v="23"/>
    <n v="104"/>
    <n v="9"/>
    <n v="81"/>
    <n v="0"/>
    <n v="29"/>
    <s v="San Dimas"/>
  </r>
  <r>
    <n v="8"/>
    <x v="2"/>
    <n v="6"/>
    <x v="85"/>
    <n v="20"/>
    <n v="101"/>
    <n v="9"/>
    <n v="81"/>
    <n v="0"/>
    <n v="28"/>
    <s v="San Dimas"/>
  </r>
  <r>
    <n v="8"/>
    <x v="2"/>
    <n v="7"/>
    <x v="40"/>
    <n v="19"/>
    <n v="101"/>
    <n v="10"/>
    <n v="82"/>
    <n v="0"/>
    <n v="27"/>
    <s v="San Dimas"/>
  </r>
  <r>
    <n v="8"/>
    <x v="2"/>
    <n v="8"/>
    <x v="47"/>
    <n v="20"/>
    <n v="104"/>
    <n v="12"/>
    <n v="84"/>
    <n v="0"/>
    <n v="26"/>
    <s v="San Dimas"/>
  </r>
  <r>
    <n v="8"/>
    <x v="2"/>
    <n v="9"/>
    <x v="86"/>
    <n v="24"/>
    <n v="108"/>
    <n v="12"/>
    <n v="84"/>
    <n v="0"/>
    <n v="25"/>
    <s v="San Dimas"/>
  </r>
  <r>
    <n v="8"/>
    <x v="2"/>
    <n v="10"/>
    <x v="44"/>
    <n v="19"/>
    <n v="105"/>
    <n v="14"/>
    <n v="86"/>
    <n v="0"/>
    <n v="24"/>
    <s v="San Dimas"/>
  </r>
  <r>
    <n v="8"/>
    <x v="2"/>
    <n v="11"/>
    <x v="87"/>
    <n v="23"/>
    <n v="109"/>
    <n v="14"/>
    <n v="86"/>
    <n v="0"/>
    <n v="23"/>
    <s v="San Dimas"/>
  </r>
  <r>
    <n v="8"/>
    <x v="2"/>
    <n v="12"/>
    <x v="35"/>
    <n v="22"/>
    <n v="109"/>
    <n v="15"/>
    <n v="87"/>
    <n v="0"/>
    <n v="22"/>
    <s v="San Dimas"/>
  </r>
  <r>
    <n v="8"/>
    <x v="2"/>
    <n v="13"/>
    <x v="50"/>
    <n v="23"/>
    <n v="110"/>
    <n v="15"/>
    <n v="87"/>
    <n v="0"/>
    <n v="21"/>
    <s v="San Dimas"/>
  </r>
  <r>
    <n v="8"/>
    <x v="2"/>
    <n v="14"/>
    <x v="38"/>
    <n v="21"/>
    <n v="109"/>
    <n v="16"/>
    <n v="88"/>
    <n v="0"/>
    <n v="20"/>
    <s v="San Dimas"/>
  </r>
  <r>
    <n v="8"/>
    <x v="2"/>
    <n v="15"/>
    <x v="88"/>
    <n v="22"/>
    <n v="111"/>
    <n v="17"/>
    <n v="89"/>
    <n v="0"/>
    <n v="19"/>
    <s v="San Dimas"/>
  </r>
  <r>
    <n v="8"/>
    <x v="2"/>
    <n v="16"/>
    <x v="51"/>
    <n v="20"/>
    <n v="110"/>
    <n v="18"/>
    <n v="90"/>
    <n v="0"/>
    <n v="18"/>
    <s v="San Dimas"/>
  </r>
  <r>
    <n v="8"/>
    <x v="2"/>
    <n v="17"/>
    <x v="46"/>
    <n v="20"/>
    <n v="111"/>
    <n v="19"/>
    <n v="91"/>
    <n v="0"/>
    <n v="17"/>
    <s v="San Dimas"/>
  </r>
  <r>
    <n v="8"/>
    <x v="2"/>
    <n v="18"/>
    <x v="36"/>
    <n v="25"/>
    <n v="117"/>
    <n v="20"/>
    <n v="92"/>
    <n v="0"/>
    <n v="16"/>
    <s v="San Dimas"/>
  </r>
  <r>
    <n v="8"/>
    <x v="2"/>
    <n v="19"/>
    <x v="43"/>
    <n v="21"/>
    <n v="115"/>
    <n v="22"/>
    <n v="94"/>
    <n v="0"/>
    <n v="15"/>
    <s v="San Dimas"/>
  </r>
  <r>
    <n v="9"/>
    <x v="3"/>
    <n v="1"/>
    <x v="57"/>
    <n v="41"/>
    <n v="114"/>
    <n v="1"/>
    <n v="73"/>
    <n v="30"/>
    <n v="100"/>
    <s v="San Dimas"/>
  </r>
  <r>
    <n v="9"/>
    <x v="3"/>
    <n v="2"/>
    <x v="54"/>
    <n v="32"/>
    <n v="108"/>
    <n v="4"/>
    <n v="76"/>
    <n v="15"/>
    <n v="60"/>
    <s v="San Dimas"/>
  </r>
  <r>
    <n v="9"/>
    <x v="3"/>
    <n v="3"/>
    <x v="89"/>
    <n v="27"/>
    <n v="104"/>
    <n v="5"/>
    <n v="77"/>
    <n v="10"/>
    <n v="40"/>
    <s v="San Dimas"/>
  </r>
  <r>
    <n v="9"/>
    <x v="3"/>
    <n v="4"/>
    <x v="64"/>
    <n v="24"/>
    <n v="101"/>
    <n v="5"/>
    <n v="77"/>
    <n v="5"/>
    <n v="30"/>
    <s v="San Dimas"/>
  </r>
  <r>
    <n v="9"/>
    <x v="3"/>
    <n v="5"/>
    <x v="55"/>
    <n v="28"/>
    <n v="108"/>
    <n v="8"/>
    <n v="80"/>
    <n v="0"/>
    <n v="29"/>
    <s v="San Dimas"/>
  </r>
  <r>
    <n v="9"/>
    <x v="3"/>
    <n v="6"/>
    <x v="90"/>
    <n v="35"/>
    <n v="118"/>
    <n v="11"/>
    <n v="83"/>
    <n v="0"/>
    <n v="28"/>
    <s v="San Dimas"/>
  </r>
  <r>
    <n v="9"/>
    <x v="3"/>
    <n v="7"/>
    <x v="58"/>
    <n v="29"/>
    <n v="113"/>
    <n v="12"/>
    <n v="84"/>
    <n v="0"/>
    <n v="27"/>
    <s v="San Dimas"/>
  </r>
  <r>
    <n v="9"/>
    <x v="3"/>
    <n v="8"/>
    <x v="66"/>
    <n v="32"/>
    <n v="116"/>
    <n v="12"/>
    <n v="84"/>
    <n v="0"/>
    <n v="26"/>
    <s v="San Dimas"/>
  </r>
  <r>
    <n v="9"/>
    <x v="3"/>
    <n v="9"/>
    <x v="68"/>
    <n v="48"/>
    <n v="132"/>
    <n v="12"/>
    <n v="84"/>
    <n v="0"/>
    <n v="25"/>
    <s v="San Dimas"/>
  </r>
  <r>
    <n v="9"/>
    <x v="3"/>
    <n v="10"/>
    <x v="60"/>
    <n v="29"/>
    <n v="116"/>
    <n v="15"/>
    <n v="87"/>
    <n v="0"/>
    <n v="24"/>
    <s v="San Dimas"/>
  </r>
  <r>
    <n v="9"/>
    <x v="3"/>
    <n v="11"/>
    <x v="59"/>
    <n v="27"/>
    <n v="116"/>
    <n v="17"/>
    <n v="89"/>
    <n v="0"/>
    <n v="23"/>
    <s v="San Dimas"/>
  </r>
  <r>
    <n v="9"/>
    <x v="3"/>
    <n v="12"/>
    <x v="91"/>
    <n v="37"/>
    <n v="129"/>
    <n v="20"/>
    <n v="92"/>
    <n v="0"/>
    <n v="22"/>
    <s v="San Dimas"/>
  </r>
  <r>
    <n v="9"/>
    <x v="3"/>
    <n v="13"/>
    <x v="67"/>
    <n v="33"/>
    <n v="125"/>
    <n v="20"/>
    <n v="92"/>
    <n v="0"/>
    <n v="21"/>
    <s v="San Dimas"/>
  </r>
  <r>
    <n v="9"/>
    <x v="3"/>
    <n v="14"/>
    <x v="70"/>
    <n v="32"/>
    <n v="127"/>
    <n v="23"/>
    <n v="95"/>
    <n v="0"/>
    <n v="20"/>
    <s v="San Dimas"/>
  </r>
  <r>
    <n v="9"/>
    <x v="3"/>
    <n v="15"/>
    <x v="92"/>
    <n v="30"/>
    <n v="126"/>
    <n v="24"/>
    <n v="96"/>
    <n v="0"/>
    <n v="19"/>
    <s v="San Dimas"/>
  </r>
  <r>
    <n v="9"/>
    <x v="3"/>
    <n v="16"/>
    <x v="56"/>
    <n v="24"/>
    <n v="124"/>
    <n v="28"/>
    <n v="100"/>
    <n v="0"/>
    <n v="18"/>
    <s v="San Dimas"/>
  </r>
  <r>
    <n v="9"/>
    <x v="3"/>
    <n v="17"/>
    <x v="69"/>
    <n v="35"/>
    <n v="153"/>
    <n v="46"/>
    <n v="118"/>
    <n v="0"/>
    <n v="17"/>
    <s v="San Dimas"/>
  </r>
  <r>
    <n v="10"/>
    <x v="4"/>
    <n v="1"/>
    <x v="93"/>
    <n v="0"/>
    <n v="96"/>
    <n v="24"/>
    <n v="96"/>
    <n v="0"/>
    <n v="0"/>
    <s v="San Dimas"/>
  </r>
  <r>
    <n v="10"/>
    <x v="4"/>
    <n v="2"/>
    <x v="94"/>
    <n v="0"/>
    <n v="116"/>
    <n v="44"/>
    <n v="116"/>
    <n v="0"/>
    <n v="0"/>
    <s v="San Dimas"/>
  </r>
  <r>
    <n v="10"/>
    <x v="4"/>
    <n v="3"/>
    <x v="95"/>
    <n v="0"/>
    <n v="119"/>
    <n v="47"/>
    <n v="119"/>
    <n v="0"/>
    <n v="0"/>
    <s v="San Dimas"/>
  </r>
  <r>
    <n v="11"/>
    <x v="0"/>
    <n v="1"/>
    <x v="18"/>
    <n v="11"/>
    <n v="82"/>
    <n v="-3"/>
    <n v="71"/>
    <n v="30"/>
    <n v="100"/>
    <s v="Los Serranos"/>
  </r>
  <r>
    <n v="11"/>
    <x v="0"/>
    <n v="2"/>
    <x v="5"/>
    <n v="2"/>
    <n v="74"/>
    <n v="-2"/>
    <n v="72"/>
    <n v="15"/>
    <n v="60"/>
    <s v="Los Serranos"/>
  </r>
  <r>
    <n v="11"/>
    <x v="0"/>
    <n v="3"/>
    <x v="2"/>
    <n v="10"/>
    <n v="83"/>
    <n v="-1"/>
    <n v="73"/>
    <n v="10"/>
    <n v="40"/>
    <s v="Los Serranos"/>
  </r>
  <r>
    <n v="11"/>
    <x v="0"/>
    <n v="4"/>
    <x v="4"/>
    <n v="2"/>
    <n v="74"/>
    <n v="2"/>
    <n v="76"/>
    <n v="5"/>
    <n v="30"/>
    <s v="Los Serranos"/>
  </r>
  <r>
    <n v="11"/>
    <x v="0"/>
    <n v="5"/>
    <x v="0"/>
    <n v="14"/>
    <n v="91"/>
    <n v="3"/>
    <n v="77"/>
    <n v="0"/>
    <n v="29"/>
    <s v="Los Serranos"/>
  </r>
  <r>
    <n v="11"/>
    <x v="0"/>
    <n v="6"/>
    <x v="3"/>
    <n v="6"/>
    <n v="83"/>
    <n v="3"/>
    <n v="77"/>
    <n v="0"/>
    <n v="28"/>
    <s v="Los Serranos"/>
  </r>
  <r>
    <n v="11"/>
    <x v="0"/>
    <n v="7"/>
    <x v="7"/>
    <n v="9"/>
    <n v="88"/>
    <n v="5"/>
    <n v="79"/>
    <n v="0"/>
    <n v="27"/>
    <s v="Los Serranos"/>
  </r>
  <r>
    <n v="11"/>
    <x v="0"/>
    <n v="8"/>
    <x v="72"/>
    <n v="9"/>
    <n v="88"/>
    <n v="5"/>
    <n v="79"/>
    <n v="0"/>
    <n v="26"/>
    <s v="Los Serranos"/>
  </r>
  <r>
    <n v="11"/>
    <x v="0"/>
    <n v="9"/>
    <x v="14"/>
    <n v="13"/>
    <n v="92"/>
    <n v="5"/>
    <n v="79"/>
    <n v="0"/>
    <n v="25"/>
    <s v="Los Serranos"/>
  </r>
  <r>
    <n v="11"/>
    <x v="0"/>
    <n v="10"/>
    <x v="21"/>
    <n v="14"/>
    <n v="94"/>
    <n v="6"/>
    <n v="80"/>
    <n v="0"/>
    <n v="24"/>
    <s v="Los Serranos"/>
  </r>
  <r>
    <n v="11"/>
    <x v="0"/>
    <n v="11"/>
    <x v="16"/>
    <n v="14"/>
    <n v="96"/>
    <n v="8"/>
    <n v="82"/>
    <n v="0"/>
    <n v="23"/>
    <s v="Los Serranos"/>
  </r>
  <r>
    <n v="11"/>
    <x v="0"/>
    <n v="12"/>
    <x v="20"/>
    <n v="14"/>
    <n v="96"/>
    <n v="8"/>
    <n v="82"/>
    <n v="0"/>
    <n v="22"/>
    <s v="Los Serranos"/>
  </r>
  <r>
    <n v="11"/>
    <x v="0"/>
    <n v="13"/>
    <x v="19"/>
    <n v="16"/>
    <n v="98"/>
    <n v="8"/>
    <n v="82"/>
    <n v="0"/>
    <n v="21"/>
    <s v="Los Serranos"/>
  </r>
  <r>
    <n v="11"/>
    <x v="0"/>
    <n v="14"/>
    <x v="12"/>
    <n v="17"/>
    <n v="99"/>
    <n v="8"/>
    <n v="82"/>
    <n v="0"/>
    <n v="20"/>
    <s v="Los Serranos"/>
  </r>
  <r>
    <n v="11"/>
    <x v="0"/>
    <n v="15"/>
    <x v="13"/>
    <n v="12"/>
    <n v="95"/>
    <n v="9"/>
    <n v="83"/>
    <n v="0"/>
    <n v="19"/>
    <s v="Los Serranos"/>
  </r>
  <r>
    <n v="11"/>
    <x v="0"/>
    <n v="16"/>
    <x v="8"/>
    <n v="9"/>
    <n v="93"/>
    <n v="10"/>
    <n v="84"/>
    <n v="0"/>
    <n v="18"/>
    <s v="Los Serranos"/>
  </r>
  <r>
    <n v="11"/>
    <x v="0"/>
    <n v="17"/>
    <x v="15"/>
    <n v="14"/>
    <n v="99"/>
    <n v="11"/>
    <n v="85"/>
    <n v="0"/>
    <n v="17"/>
    <s v="Los Serranos"/>
  </r>
  <r>
    <n v="11"/>
    <x v="0"/>
    <n v="18"/>
    <x v="17"/>
    <n v="10"/>
    <n v="96"/>
    <n v="12"/>
    <n v="86"/>
    <n v="0"/>
    <n v="15"/>
    <s v="Los Serranos"/>
  </r>
  <r>
    <n v="11"/>
    <x v="0"/>
    <n v="19"/>
    <x v="11"/>
    <n v="13"/>
    <n v="101"/>
    <n v="14"/>
    <n v="88"/>
    <n v="0"/>
    <n v="15"/>
    <s v="Los Serranos"/>
  </r>
  <r>
    <n v="11"/>
    <x v="0"/>
    <n v="20"/>
    <x v="10"/>
    <n v="13"/>
    <n v="103"/>
    <n v="16"/>
    <n v="90"/>
    <n v="0"/>
    <n v="15"/>
    <s v="Los Serranos"/>
  </r>
  <r>
    <n v="11"/>
    <x v="0"/>
    <n v="21"/>
    <x v="96"/>
    <n v="7"/>
    <n v="101"/>
    <n v="20"/>
    <n v="94"/>
    <n v="0"/>
    <n v="15"/>
    <s v="Los Serranos"/>
  </r>
  <r>
    <n v="12"/>
    <x v="1"/>
    <n v="1"/>
    <x v="27"/>
    <n v="16"/>
    <n v="84"/>
    <n v="-6"/>
    <n v="68"/>
    <n v="30"/>
    <n v="100"/>
    <s v="Los Serranos"/>
  </r>
  <r>
    <n v="12"/>
    <x v="1"/>
    <n v="2"/>
    <x v="23"/>
    <n v="17"/>
    <n v="92"/>
    <n v="1"/>
    <n v="75"/>
    <n v="15"/>
    <n v="60"/>
    <s v="Los Serranos"/>
  </r>
  <r>
    <n v="12"/>
    <x v="1"/>
    <n v="3"/>
    <x v="79"/>
    <n v="18"/>
    <n v="95"/>
    <n v="3"/>
    <n v="77"/>
    <n v="10"/>
    <n v="40"/>
    <s v="Los Serranos"/>
  </r>
  <r>
    <n v="12"/>
    <x v="1"/>
    <n v="4"/>
    <x v="25"/>
    <n v="16"/>
    <n v="94"/>
    <n v="4"/>
    <n v="78"/>
    <n v="5"/>
    <n v="30"/>
    <s v="Los Serranos"/>
  </r>
  <r>
    <n v="12"/>
    <x v="1"/>
    <n v="5"/>
    <x v="28"/>
    <n v="18"/>
    <n v="98"/>
    <n v="6"/>
    <n v="80"/>
    <n v="0"/>
    <n v="29"/>
    <s v="Los Serranos"/>
  </r>
  <r>
    <n v="12"/>
    <x v="1"/>
    <n v="6"/>
    <x v="22"/>
    <n v="21"/>
    <n v="101"/>
    <n v="6"/>
    <n v="80"/>
    <n v="0"/>
    <n v="28"/>
    <s v="Los Serranos"/>
  </r>
  <r>
    <n v="12"/>
    <x v="1"/>
    <n v="7"/>
    <x v="80"/>
    <n v="17"/>
    <n v="97"/>
    <n v="6"/>
    <n v="80"/>
    <n v="0"/>
    <n v="27"/>
    <s v="Los Serranos"/>
  </r>
  <r>
    <n v="12"/>
    <x v="1"/>
    <n v="8"/>
    <x v="30"/>
    <n v="21"/>
    <n v="102"/>
    <n v="7"/>
    <n v="81"/>
    <n v="0"/>
    <n v="26"/>
    <s v="Los Serranos"/>
  </r>
  <r>
    <n v="12"/>
    <x v="1"/>
    <n v="9"/>
    <x v="24"/>
    <n v="21"/>
    <n v="103"/>
    <n v="8"/>
    <n v="82"/>
    <n v="0"/>
    <n v="25"/>
    <s v="Los Serranos"/>
  </r>
  <r>
    <n v="12"/>
    <x v="1"/>
    <n v="10"/>
    <x v="84"/>
    <n v="17"/>
    <n v="101"/>
    <n v="10"/>
    <n v="84"/>
    <n v="0"/>
    <n v="24"/>
    <s v="Los Serranos"/>
  </r>
  <r>
    <n v="12"/>
    <x v="1"/>
    <n v="11"/>
    <x v="32"/>
    <n v="23"/>
    <n v="107"/>
    <n v="10"/>
    <n v="84"/>
    <n v="0"/>
    <n v="23"/>
    <s v="Los Serranos"/>
  </r>
  <r>
    <n v="12"/>
    <x v="1"/>
    <n v="12"/>
    <x v="31"/>
    <n v="18"/>
    <n v="104"/>
    <n v="12"/>
    <n v="86"/>
    <n v="0"/>
    <n v="22"/>
    <s v="Los Serranos"/>
  </r>
  <r>
    <n v="12"/>
    <x v="1"/>
    <n v="13"/>
    <x v="26"/>
    <n v="18"/>
    <n v="107"/>
    <n v="15"/>
    <n v="89"/>
    <n v="0"/>
    <n v="21"/>
    <s v="Los Serranos"/>
  </r>
  <r>
    <n v="12"/>
    <x v="1"/>
    <n v="14"/>
    <x v="83"/>
    <n v="19"/>
    <n v="114"/>
    <n v="21"/>
    <n v="95"/>
    <n v="0"/>
    <n v="20"/>
    <s v="Los Serranos"/>
  </r>
  <r>
    <n v="13"/>
    <x v="2"/>
    <n v="1"/>
    <x v="34"/>
    <n v="20"/>
    <n v="91"/>
    <n v="-3"/>
    <n v="71"/>
    <n v="30"/>
    <n v="100"/>
    <s v="Los Serranos"/>
  </r>
  <r>
    <n v="13"/>
    <x v="2"/>
    <n v="2"/>
    <x v="43"/>
    <n v="18"/>
    <n v="92"/>
    <s v="E"/>
    <n v="74"/>
    <n v="15"/>
    <n v="60"/>
    <s v="Los Serranos"/>
  </r>
  <r>
    <n v="13"/>
    <x v="2"/>
    <n v="3"/>
    <x v="39"/>
    <n v="18"/>
    <n v="96"/>
    <n v="4"/>
    <n v="78"/>
    <n v="10"/>
    <n v="40"/>
    <s v="Los Serranos"/>
  </r>
  <r>
    <n v="13"/>
    <x v="2"/>
    <n v="4"/>
    <x v="85"/>
    <n v="17"/>
    <n v="95"/>
    <n v="4"/>
    <n v="78"/>
    <n v="5"/>
    <n v="30"/>
    <s v="Los Serranos"/>
  </r>
  <r>
    <n v="13"/>
    <x v="2"/>
    <n v="5"/>
    <x v="37"/>
    <n v="20"/>
    <n v="100"/>
    <n v="6"/>
    <n v="80"/>
    <n v="0"/>
    <n v="29"/>
    <s v="Los Serranos"/>
  </r>
  <r>
    <n v="13"/>
    <x v="2"/>
    <n v="6"/>
    <x v="48"/>
    <n v="21"/>
    <n v="102"/>
    <n v="7"/>
    <n v="81"/>
    <n v="0"/>
    <n v="28"/>
    <s v="Los Serranos"/>
  </r>
  <r>
    <n v="13"/>
    <x v="2"/>
    <n v="7"/>
    <x v="88"/>
    <n v="19"/>
    <n v="101"/>
    <n v="8"/>
    <n v="82"/>
    <n v="0"/>
    <n v="27"/>
    <s v="Los Serranos"/>
  </r>
  <r>
    <n v="13"/>
    <x v="2"/>
    <n v="8"/>
    <x v="45"/>
    <n v="18"/>
    <n v="100"/>
    <n v="8"/>
    <n v="82"/>
    <n v="0"/>
    <n v="26"/>
    <s v="Los Serranos"/>
  </r>
  <r>
    <n v="13"/>
    <x v="2"/>
    <n v="9"/>
    <x v="51"/>
    <n v="18"/>
    <n v="102"/>
    <n v="10"/>
    <n v="84"/>
    <n v="0"/>
    <n v="25"/>
    <s v="Los Serranos"/>
  </r>
  <r>
    <n v="13"/>
    <x v="2"/>
    <n v="10"/>
    <x v="38"/>
    <n v="18"/>
    <n v="103"/>
    <n v="11"/>
    <n v="85"/>
    <n v="0"/>
    <n v="24"/>
    <s v="Los Serranos"/>
  </r>
  <r>
    <n v="13"/>
    <x v="2"/>
    <n v="11"/>
    <x v="40"/>
    <n v="16"/>
    <n v="101"/>
    <n v="11"/>
    <n v="85"/>
    <n v="0"/>
    <n v="23"/>
    <s v="Los Serranos"/>
  </r>
  <r>
    <n v="13"/>
    <x v="2"/>
    <n v="12"/>
    <x v="87"/>
    <n v="28"/>
    <n v="113"/>
    <n v="11"/>
    <n v="85"/>
    <n v="0"/>
    <n v="22"/>
    <s v="Los Serranos"/>
  </r>
  <r>
    <n v="13"/>
    <x v="2"/>
    <n v="13"/>
    <x v="44"/>
    <n v="16"/>
    <n v="103"/>
    <n v="13"/>
    <n v="87"/>
    <n v="0"/>
    <n v="21"/>
    <s v="Los Serranos"/>
  </r>
  <r>
    <n v="13"/>
    <x v="2"/>
    <n v="14"/>
    <x v="35"/>
    <n v="20"/>
    <n v="108"/>
    <n v="14"/>
    <n v="88"/>
    <n v="0"/>
    <n v="20"/>
    <s v="Los Serranos"/>
  </r>
  <r>
    <n v="13"/>
    <x v="2"/>
    <n v="15"/>
    <x v="50"/>
    <n v="20"/>
    <n v="108"/>
    <n v="14"/>
    <n v="88"/>
    <n v="0"/>
    <n v="19"/>
    <s v="Los Serranos"/>
  </r>
  <r>
    <n v="13"/>
    <x v="2"/>
    <n v="16"/>
    <x v="49"/>
    <n v="28"/>
    <n v="117"/>
    <n v="15"/>
    <n v="89"/>
    <n v="0"/>
    <n v="18"/>
    <s v="Los Serranos"/>
  </r>
  <r>
    <n v="13"/>
    <x v="2"/>
    <n v="17"/>
    <x v="46"/>
    <n v="18"/>
    <n v="112"/>
    <n v="20"/>
    <n v="94"/>
    <n v="0"/>
    <n v="17"/>
    <s v="Los Serranos"/>
  </r>
  <r>
    <n v="14"/>
    <x v="3"/>
    <n v="1"/>
    <x v="59"/>
    <n v="24"/>
    <n v="101"/>
    <n v="3"/>
    <n v="77"/>
    <n v="30"/>
    <n v="100"/>
    <s v="Los Serranos"/>
  </r>
  <r>
    <n v="14"/>
    <x v="3"/>
    <n v="2"/>
    <x v="65"/>
    <n v="30"/>
    <n v="108"/>
    <n v="4"/>
    <n v="78"/>
    <n v="15"/>
    <n v="60"/>
    <s v="Los Serranos"/>
  </r>
  <r>
    <n v="14"/>
    <x v="3"/>
    <n v="3"/>
    <x v="66"/>
    <n v="29"/>
    <n v="110"/>
    <n v="7"/>
    <n v="81"/>
    <n v="10"/>
    <n v="40"/>
    <s v="Los Serranos"/>
  </r>
  <r>
    <n v="14"/>
    <x v="3"/>
    <n v="4"/>
    <x v="61"/>
    <n v="37"/>
    <n v="120"/>
    <n v="9"/>
    <n v="83"/>
    <n v="5"/>
    <n v="30"/>
    <s v="Los Serranos"/>
  </r>
  <r>
    <n v="14"/>
    <x v="3"/>
    <n v="5"/>
    <x v="70"/>
    <n v="29"/>
    <n v="112"/>
    <n v="9"/>
    <n v="83"/>
    <n v="0"/>
    <n v="29"/>
    <s v="Los Serranos"/>
  </r>
  <r>
    <n v="14"/>
    <x v="3"/>
    <n v="6"/>
    <x v="53"/>
    <n v="36"/>
    <n v="119"/>
    <n v="9"/>
    <n v="83"/>
    <n v="0"/>
    <n v="28"/>
    <s v="Los Serranos"/>
  </r>
  <r>
    <n v="14"/>
    <x v="3"/>
    <n v="7"/>
    <x v="97"/>
    <n v="25"/>
    <n v="109"/>
    <n v="10"/>
    <n v="84"/>
    <n v="0"/>
    <n v="27"/>
    <s v="Los Serranos"/>
  </r>
  <r>
    <n v="14"/>
    <x v="3"/>
    <n v="8"/>
    <x v="60"/>
    <n v="32"/>
    <n v="116"/>
    <n v="10"/>
    <n v="84"/>
    <n v="0"/>
    <n v="26"/>
    <s v="Los Serranos"/>
  </r>
  <r>
    <n v="14"/>
    <x v="3"/>
    <n v="9"/>
    <x v="64"/>
    <n v="21"/>
    <n v="106"/>
    <n v="11"/>
    <n v="85"/>
    <n v="0"/>
    <n v="25"/>
    <s v="Los Serranos"/>
  </r>
  <r>
    <n v="14"/>
    <x v="3"/>
    <n v="10"/>
    <x v="57"/>
    <n v="43"/>
    <n v="130"/>
    <n v="13"/>
    <n v="87"/>
    <n v="0"/>
    <n v="24"/>
    <s v="Los Serranos"/>
  </r>
  <r>
    <n v="14"/>
    <x v="3"/>
    <n v="11"/>
    <x v="98"/>
    <n v="25"/>
    <n v="112"/>
    <n v="13"/>
    <n v="87"/>
    <n v="0"/>
    <n v="23"/>
    <s v="Los Serranos"/>
  </r>
  <r>
    <n v="14"/>
    <x v="3"/>
    <n v="12"/>
    <x v="56"/>
    <n v="21"/>
    <n v="108"/>
    <n v="13"/>
    <n v="87"/>
    <n v="0"/>
    <n v="22"/>
    <s v="Los Serranos"/>
  </r>
  <r>
    <n v="14"/>
    <x v="3"/>
    <n v="13"/>
    <x v="99"/>
    <n v="15"/>
    <n v="103"/>
    <n v="14"/>
    <n v="88"/>
    <n v="0"/>
    <n v="21"/>
    <s v="Los Serranos"/>
  </r>
  <r>
    <n v="14"/>
    <x v="3"/>
    <n v="14"/>
    <x v="67"/>
    <n v="29"/>
    <n v="120"/>
    <n v="17"/>
    <n v="91"/>
    <n v="0"/>
    <n v="20"/>
    <s v="Los Serranos"/>
  </r>
  <r>
    <n v="14"/>
    <x v="3"/>
    <n v="15"/>
    <x v="68"/>
    <n v="51"/>
    <n v="150"/>
    <n v="25"/>
    <n v="99"/>
    <n v="0"/>
    <n v="19"/>
    <s v="Los Serranos"/>
  </r>
  <r>
    <n v="14"/>
    <x v="3"/>
    <n v="16"/>
    <x v="100"/>
    <n v="21"/>
    <n v="121"/>
    <n v="26"/>
    <n v="100"/>
    <n v="0"/>
    <n v="18"/>
    <s v="Los Serranos"/>
  </r>
  <r>
    <n v="14"/>
    <x v="3"/>
    <n v="17"/>
    <x v="69"/>
    <n v="40"/>
    <n v="148"/>
    <n v="34"/>
    <n v="108"/>
    <n v="0"/>
    <n v="17"/>
    <s v="Los Serranos"/>
  </r>
  <r>
    <n v="14"/>
    <x v="3"/>
    <n v="18"/>
    <x v="101"/>
    <n v="0"/>
    <n v="124"/>
    <n v="50"/>
    <n v="124"/>
    <n v="0"/>
    <n v="16"/>
    <s v="Los Serranos"/>
  </r>
  <r>
    <n v="15"/>
    <x v="4"/>
    <n v="1"/>
    <x v="102"/>
    <n v="0"/>
    <n v="79"/>
    <n v="5"/>
    <n v="79"/>
    <n v="0"/>
    <n v="0"/>
    <s v="Los Serranos"/>
  </r>
  <r>
    <n v="15"/>
    <x v="4"/>
    <n v="2"/>
    <x v="103"/>
    <n v="0"/>
    <n v="80"/>
    <n v="6"/>
    <n v="80"/>
    <n v="0"/>
    <n v="0"/>
    <s v="Los Serranos"/>
  </r>
  <r>
    <n v="15"/>
    <x v="4"/>
    <n v="3"/>
    <x v="104"/>
    <n v="0"/>
    <n v="104"/>
    <n v="30"/>
    <n v="104"/>
    <n v="0"/>
    <n v="0"/>
    <s v="Los Serranos"/>
  </r>
  <r>
    <n v="15"/>
    <x v="4"/>
    <n v="4"/>
    <x v="75"/>
    <n v="0"/>
    <n v="107"/>
    <n v="33"/>
    <n v="107"/>
    <n v="0"/>
    <n v="0"/>
    <s v="Los Serranos"/>
  </r>
  <r>
    <n v="15"/>
    <x v="4"/>
    <n v="5"/>
    <x v="94"/>
    <n v="0"/>
    <n v="119"/>
    <n v="45"/>
    <n v="119"/>
    <n v="0"/>
    <n v="0"/>
    <s v="Los Serranos"/>
  </r>
  <r>
    <n v="15"/>
    <x v="4"/>
    <n v="6"/>
    <x v="105"/>
    <n v="0"/>
    <n v="131"/>
    <n v="57"/>
    <n v="131"/>
    <n v="0"/>
    <n v="0"/>
    <s v="Los Serranos"/>
  </r>
  <r>
    <n v="15"/>
    <x v="4"/>
    <n v="7"/>
    <x v="106"/>
    <n v="0"/>
    <n v="139"/>
    <n v="65"/>
    <n v="139"/>
    <n v="0"/>
    <n v="0"/>
    <s v="Los Serranos"/>
  </r>
  <r>
    <n v="16"/>
    <x v="0"/>
    <n v="1"/>
    <x v="12"/>
    <n v="18"/>
    <n v="86"/>
    <n v="-2"/>
    <n v="68"/>
    <s v="$30.00"/>
    <n v="150"/>
    <s v="La Mirada"/>
  </r>
  <r>
    <n v="16"/>
    <x v="0"/>
    <n v="2"/>
    <x v="15"/>
    <n v="14"/>
    <n v="84"/>
    <s v="E"/>
    <n v="70"/>
    <s v="$15.00"/>
    <n v="100"/>
    <s v="La Mirada"/>
  </r>
  <r>
    <n v="16"/>
    <x v="0"/>
    <n v="3"/>
    <x v="5"/>
    <n v="3"/>
    <n v="73"/>
    <s v="E"/>
    <n v="70"/>
    <s v="$10.00"/>
    <n v="85"/>
    <s v="La Mirada"/>
  </r>
  <r>
    <n v="16"/>
    <x v="0"/>
    <n v="4"/>
    <x v="0"/>
    <n v="14"/>
    <n v="85"/>
    <n v="1"/>
    <n v="71"/>
    <s v="$5.00"/>
    <n v="70"/>
    <s v="La Mirada"/>
  </r>
  <r>
    <n v="16"/>
    <x v="0"/>
    <n v="5"/>
    <x v="18"/>
    <n v="6"/>
    <n v="78"/>
    <n v="2"/>
    <n v="72"/>
    <s v="$0.00"/>
    <n v="60"/>
    <s v="La Mirada"/>
  </r>
  <r>
    <n v="16"/>
    <x v="0"/>
    <n v="6"/>
    <x v="2"/>
    <n v="10"/>
    <n v="83"/>
    <n v="3"/>
    <n v="73"/>
    <s v="$0.00"/>
    <n v="55"/>
    <s v="La Mirada"/>
  </r>
  <r>
    <n v="16"/>
    <x v="0"/>
    <n v="7"/>
    <x v="4"/>
    <n v="0"/>
    <n v="73"/>
    <n v="3"/>
    <n v="73"/>
    <s v="$0.00"/>
    <n v="50"/>
    <s v="La Mirada"/>
  </r>
  <r>
    <n v="16"/>
    <x v="0"/>
    <n v="8"/>
    <x v="13"/>
    <n v="12"/>
    <n v="87"/>
    <n v="5"/>
    <n v="75"/>
    <s v="$0.00"/>
    <n v="45"/>
    <s v="La Mirada"/>
  </r>
  <r>
    <n v="16"/>
    <x v="0"/>
    <n v="9"/>
    <x v="107"/>
    <n v="7"/>
    <n v="83"/>
    <n v="6"/>
    <n v="76"/>
    <s v="$0.00"/>
    <n v="40"/>
    <s v="La Mirada"/>
  </r>
  <r>
    <n v="16"/>
    <x v="0"/>
    <n v="10"/>
    <x v="8"/>
    <n v="8"/>
    <n v="85"/>
    <n v="7"/>
    <n v="77"/>
    <s v="$0.00"/>
    <n v="35"/>
    <s v="La Mirada"/>
  </r>
  <r>
    <n v="16"/>
    <x v="0"/>
    <n v="11"/>
    <x v="3"/>
    <n v="6"/>
    <n v="83"/>
    <n v="7"/>
    <n v="77"/>
    <s v="$0.00"/>
    <n v="30"/>
    <s v="La Mirada"/>
  </r>
  <r>
    <n v="16"/>
    <x v="0"/>
    <n v="12"/>
    <x v="7"/>
    <n v="10"/>
    <n v="87"/>
    <n v="7"/>
    <n v="77"/>
    <s v="$0.00"/>
    <n v="25"/>
    <s v="La Mirada"/>
  </r>
  <r>
    <n v="16"/>
    <x v="0"/>
    <n v="13"/>
    <x v="6"/>
    <n v="8"/>
    <n v="86"/>
    <n v="8"/>
    <n v="78"/>
    <s v="$0.00"/>
    <n v="24"/>
    <s v="La Mirada"/>
  </r>
  <r>
    <n v="16"/>
    <x v="0"/>
    <n v="14"/>
    <x v="19"/>
    <n v="16"/>
    <n v="94"/>
    <n v="8"/>
    <n v="78"/>
    <s v="$0.00"/>
    <n v="23"/>
    <s v="La Mirada"/>
  </r>
  <r>
    <n v="16"/>
    <x v="0"/>
    <n v="15"/>
    <x v="17"/>
    <n v="12"/>
    <n v="91"/>
    <n v="9"/>
    <n v="79"/>
    <s v="$0.00"/>
    <n v="22"/>
    <s v="La Mirada"/>
  </r>
  <r>
    <n v="16"/>
    <x v="0"/>
    <n v="16"/>
    <x v="14"/>
    <n v="13"/>
    <n v="93"/>
    <n v="10"/>
    <n v="80"/>
    <s v="$0.00"/>
    <n v="21"/>
    <s v="La Mirada"/>
  </r>
  <r>
    <n v="16"/>
    <x v="0"/>
    <n v="17"/>
    <x v="11"/>
    <n v="13"/>
    <n v="93"/>
    <n v="10"/>
    <n v="80"/>
    <s v="$0.00"/>
    <n v="20"/>
    <s v="La Mirada"/>
  </r>
  <r>
    <n v="16"/>
    <x v="0"/>
    <n v="18"/>
    <x v="21"/>
    <n v="14"/>
    <n v="96"/>
    <n v="12"/>
    <n v="82"/>
    <s v="$0.00"/>
    <n v="19"/>
    <s v="La Mirada"/>
  </r>
  <r>
    <n v="17"/>
    <x v="1"/>
    <n v="1"/>
    <x v="26"/>
    <n v="16"/>
    <n v="87"/>
    <n v="1"/>
    <n v="71"/>
    <s v="$30.00"/>
    <n v="150"/>
    <s v="La Mirada"/>
  </r>
  <r>
    <n v="17"/>
    <x v="1"/>
    <n v="2"/>
    <x v="24"/>
    <n v="19"/>
    <n v="91"/>
    <n v="2"/>
    <n v="72"/>
    <s v="$15.00"/>
    <n v="100"/>
    <s v="La Mirada"/>
  </r>
  <r>
    <n v="17"/>
    <x v="1"/>
    <n v="3"/>
    <x v="23"/>
    <n v="14"/>
    <n v="87"/>
    <n v="3"/>
    <n v="73"/>
    <s v="$10.00"/>
    <n v="85"/>
    <s v="La Mirada"/>
  </r>
  <r>
    <n v="17"/>
    <x v="1"/>
    <n v="4"/>
    <x v="28"/>
    <n v="15"/>
    <n v="89"/>
    <n v="4"/>
    <n v="74"/>
    <s v="$5.00"/>
    <n v="70"/>
    <s v="La Mirada"/>
  </r>
  <r>
    <n v="17"/>
    <x v="1"/>
    <n v="5"/>
    <x v="30"/>
    <n v="22"/>
    <n v="96"/>
    <n v="4"/>
    <n v="74"/>
    <s v="$0.00"/>
    <n v="60"/>
    <s v="La Mirada"/>
  </r>
  <r>
    <n v="17"/>
    <x v="1"/>
    <n v="6"/>
    <x v="80"/>
    <n v="16"/>
    <n v="91"/>
    <n v="5"/>
    <n v="75"/>
    <s v="$0.00"/>
    <n v="55"/>
    <s v="La Mirada"/>
  </r>
  <r>
    <n v="17"/>
    <x v="1"/>
    <n v="7"/>
    <x v="31"/>
    <n v="14"/>
    <n v="93"/>
    <n v="9"/>
    <n v="79"/>
    <s v="$0.00"/>
    <n v="50"/>
    <s v="La Mirada"/>
  </r>
  <r>
    <n v="17"/>
    <x v="1"/>
    <n v="8"/>
    <x v="108"/>
    <n v="13"/>
    <n v="92"/>
    <n v="9"/>
    <n v="79"/>
    <s v="$0.00"/>
    <n v="45"/>
    <s v="La Mirada"/>
  </r>
  <r>
    <n v="17"/>
    <x v="1"/>
    <n v="9"/>
    <x v="27"/>
    <n v="12"/>
    <n v="92"/>
    <n v="10"/>
    <n v="80"/>
    <s v="$0.00"/>
    <n v="40"/>
    <s v="La Mirada"/>
  </r>
  <r>
    <n v="17"/>
    <x v="1"/>
    <n v="10"/>
    <x v="29"/>
    <n v="17"/>
    <n v="97"/>
    <n v="10"/>
    <n v="80"/>
    <s v="$0.00"/>
    <n v="35"/>
    <s v="La Mirada"/>
  </r>
  <r>
    <n v="17"/>
    <x v="1"/>
    <n v="11"/>
    <x v="22"/>
    <n v="21"/>
    <n v="101"/>
    <n v="10"/>
    <n v="80"/>
    <s v="$0.00"/>
    <n v="30"/>
    <s v="La Mirada"/>
  </r>
  <r>
    <n v="17"/>
    <x v="1"/>
    <n v="12"/>
    <x v="84"/>
    <n v="15"/>
    <n v="99"/>
    <n v="14"/>
    <n v="84"/>
    <s v="$0.00"/>
    <n v="25"/>
    <s v="La Mirada"/>
  </r>
  <r>
    <n v="17"/>
    <x v="1"/>
    <n v="13"/>
    <x v="83"/>
    <n v="17"/>
    <n v="104"/>
    <n v="17"/>
    <n v="87"/>
    <s v="$0.00"/>
    <n v="24"/>
    <s v="La Mirada"/>
  </r>
  <r>
    <n v="18"/>
    <x v="2"/>
    <n v="1"/>
    <x v="44"/>
    <n v="19"/>
    <n v="89"/>
    <s v="E"/>
    <n v="70"/>
    <s v="$30.00"/>
    <n v="150"/>
    <s v="La Mirada"/>
  </r>
  <r>
    <n v="18"/>
    <x v="2"/>
    <n v="2"/>
    <x v="37"/>
    <n v="23"/>
    <n v="94"/>
    <n v="1"/>
    <n v="71"/>
    <s v="$15.00"/>
    <n v="100"/>
    <s v="La Mirada"/>
  </r>
  <r>
    <n v="18"/>
    <x v="2"/>
    <n v="3"/>
    <x v="39"/>
    <n v="21"/>
    <n v="93"/>
    <n v="2"/>
    <n v="72"/>
    <s v="$10.00"/>
    <n v="85"/>
    <s v="La Mirada"/>
  </r>
  <r>
    <n v="18"/>
    <x v="2"/>
    <n v="4"/>
    <x v="87"/>
    <n v="27"/>
    <n v="100"/>
    <n v="3"/>
    <n v="73"/>
    <s v="$5.00"/>
    <n v="70"/>
    <s v="La Mirada"/>
  </r>
  <r>
    <n v="18"/>
    <x v="2"/>
    <n v="5"/>
    <x v="49"/>
    <n v="28"/>
    <n v="102"/>
    <n v="4"/>
    <n v="74"/>
    <s v="$0.00"/>
    <n v="60"/>
    <s v="La Mirada"/>
  </r>
  <r>
    <n v="18"/>
    <x v="2"/>
    <n v="6"/>
    <x v="42"/>
    <n v="21"/>
    <n v="95"/>
    <n v="4"/>
    <n v="74"/>
    <s v="$0.00"/>
    <n v="55"/>
    <s v="La Mirada"/>
  </r>
  <r>
    <n v="18"/>
    <x v="2"/>
    <n v="7"/>
    <x v="48"/>
    <n v="24"/>
    <n v="100"/>
    <n v="6"/>
    <n v="76"/>
    <s v="$0.00"/>
    <n v="50"/>
    <s v="La Mirada"/>
  </r>
  <r>
    <n v="18"/>
    <x v="2"/>
    <n v="8"/>
    <x v="34"/>
    <n v="21"/>
    <n v="98"/>
    <n v="7"/>
    <n v="77"/>
    <s v="$0.00"/>
    <n v="45"/>
    <s v="La Mirada"/>
  </r>
  <r>
    <n v="18"/>
    <x v="2"/>
    <n v="9"/>
    <x v="47"/>
    <n v="19"/>
    <n v="96"/>
    <n v="7"/>
    <n v="77"/>
    <s v="$0.00"/>
    <n v="40"/>
    <s v="La Mirada"/>
  </r>
  <r>
    <n v="18"/>
    <x v="2"/>
    <n v="10"/>
    <x v="86"/>
    <n v="27"/>
    <n v="104"/>
    <n v="7"/>
    <n v="77"/>
    <s v="$0.00"/>
    <n v="35"/>
    <s v="La Mirada"/>
  </r>
  <r>
    <n v="18"/>
    <x v="2"/>
    <n v="11"/>
    <x v="43"/>
    <n v="20"/>
    <n v="98"/>
    <n v="8"/>
    <n v="78"/>
    <s v="$0.00"/>
    <n v="30"/>
    <s v="La Mirada"/>
  </r>
  <r>
    <n v="18"/>
    <x v="2"/>
    <n v="12"/>
    <x v="46"/>
    <n v="22"/>
    <n v="102"/>
    <n v="10"/>
    <n v="80"/>
    <s v="$0.00"/>
    <n v="25"/>
    <s v="La Mirada"/>
  </r>
  <r>
    <n v="18"/>
    <x v="2"/>
    <n v="13"/>
    <x v="88"/>
    <n v="21"/>
    <n v="101"/>
    <n v="10"/>
    <n v="80"/>
    <s v="$0.00"/>
    <n v="24"/>
    <s v="La Mirada"/>
  </r>
  <r>
    <n v="18"/>
    <x v="2"/>
    <n v="14"/>
    <x v="85"/>
    <n v="20"/>
    <n v="101"/>
    <n v="11"/>
    <n v="81"/>
    <s v="$0.00"/>
    <n v="23"/>
    <s v="La Mirada"/>
  </r>
  <r>
    <n v="18"/>
    <x v="2"/>
    <n v="15"/>
    <x v="51"/>
    <n v="17"/>
    <n v="104"/>
    <n v="17"/>
    <n v="87"/>
    <s v="$0.00"/>
    <n v="22"/>
    <s v="La Mirada"/>
  </r>
  <r>
    <n v="19"/>
    <x v="3"/>
    <n v="1"/>
    <x v="59"/>
    <n v="27"/>
    <n v="92"/>
    <n v="-5"/>
    <n v="65"/>
    <s v="$30.00"/>
    <n v="150"/>
    <s v="La Mirada"/>
  </r>
  <r>
    <n v="19"/>
    <x v="3"/>
    <n v="2"/>
    <x v="56"/>
    <n v="24"/>
    <n v="94"/>
    <s v="E"/>
    <n v="70"/>
    <s v="$15.00"/>
    <n v="100"/>
    <s v="La Mirada"/>
  </r>
  <r>
    <n v="19"/>
    <x v="3"/>
    <n v="3"/>
    <x v="89"/>
    <n v="25"/>
    <n v="95"/>
    <s v="E"/>
    <n v="70"/>
    <s v="$10.00"/>
    <n v="85"/>
    <s v="La Mirada"/>
  </r>
  <r>
    <n v="19"/>
    <x v="3"/>
    <n v="4"/>
    <x v="55"/>
    <n v="28"/>
    <n v="99"/>
    <n v="1"/>
    <n v="71"/>
    <s v="$5.00"/>
    <n v="70"/>
    <s v="La Mirada"/>
  </r>
  <r>
    <n v="19"/>
    <x v="3"/>
    <n v="5"/>
    <x v="54"/>
    <n v="34"/>
    <n v="107"/>
    <n v="3"/>
    <n v="73"/>
    <s v="$0.00"/>
    <n v="60"/>
    <s v="La Mirada"/>
  </r>
  <r>
    <n v="19"/>
    <x v="3"/>
    <n v="6"/>
    <x v="61"/>
    <n v="37"/>
    <n v="111"/>
    <n v="4"/>
    <n v="74"/>
    <s v="$0.00"/>
    <n v="55"/>
    <s v="La Mirada"/>
  </r>
  <r>
    <n v="19"/>
    <x v="3"/>
    <n v="7"/>
    <x v="65"/>
    <n v="33"/>
    <n v="107"/>
    <n v="4"/>
    <n v="74"/>
    <s v="$0.00"/>
    <n v="50"/>
    <s v="La Mirada"/>
  </r>
  <r>
    <n v="19"/>
    <x v="3"/>
    <n v="8"/>
    <x v="58"/>
    <n v="29"/>
    <n v="104"/>
    <n v="5"/>
    <n v="75"/>
    <s v="$0.00"/>
    <n v="45"/>
    <s v="La Mirada"/>
  </r>
  <r>
    <n v="19"/>
    <x v="3"/>
    <n v="9"/>
    <x v="64"/>
    <n v="24"/>
    <n v="99"/>
    <n v="5"/>
    <n v="75"/>
    <s v="$0.00"/>
    <n v="40"/>
    <s v="La Mirada"/>
  </r>
  <r>
    <n v="19"/>
    <x v="3"/>
    <n v="10"/>
    <x v="53"/>
    <n v="36"/>
    <n v="113"/>
    <n v="7"/>
    <n v="77"/>
    <s v="$0.00"/>
    <n v="35"/>
    <s v="La Mirada"/>
  </r>
  <r>
    <n v="19"/>
    <x v="3"/>
    <n v="11"/>
    <x v="60"/>
    <n v="32"/>
    <n v="109"/>
    <n v="7"/>
    <n v="77"/>
    <s v="$0.00"/>
    <n v="30"/>
    <s v="La Mirada"/>
  </r>
  <r>
    <n v="19"/>
    <x v="3"/>
    <n v="12"/>
    <x v="97"/>
    <n v="28"/>
    <n v="106"/>
    <n v="8"/>
    <n v="78"/>
    <s v="$0.00"/>
    <n v="25"/>
    <s v="La Mirada"/>
  </r>
  <r>
    <n v="19"/>
    <x v="3"/>
    <n v="13"/>
    <x v="66"/>
    <n v="31"/>
    <n v="109"/>
    <n v="8"/>
    <n v="78"/>
    <s v="$0.00"/>
    <n v="24"/>
    <s v="La Mirada"/>
  </r>
  <r>
    <n v="19"/>
    <x v="3"/>
    <n v="14"/>
    <x v="57"/>
    <n v="43"/>
    <n v="122"/>
    <n v="9"/>
    <n v="79"/>
    <s v="$0.00"/>
    <n v="23"/>
    <s v="La Mirada"/>
  </r>
  <r>
    <n v="19"/>
    <x v="3"/>
    <n v="15"/>
    <x v="68"/>
    <n v="43"/>
    <n v="122"/>
    <n v="9"/>
    <n v="79"/>
    <s v="$0.00"/>
    <n v="22"/>
    <s v="La Mirada"/>
  </r>
  <r>
    <n v="19"/>
    <x v="3"/>
    <n v="16"/>
    <x v="98"/>
    <n v="28"/>
    <n v="112"/>
    <n v="14"/>
    <n v="84"/>
    <s v="$0.00"/>
    <n v="21"/>
    <s v="La Mirada"/>
  </r>
  <r>
    <n v="20"/>
    <x v="4"/>
    <n v="1"/>
    <x v="93"/>
    <n v="0"/>
    <n v="92"/>
    <n v="22"/>
    <n v="92"/>
    <s v="$0.00"/>
    <n v="0"/>
    <s v="La Mirada"/>
  </r>
  <r>
    <n v="20"/>
    <x v="4"/>
    <n v="2"/>
    <x v="109"/>
    <n v="0"/>
    <n v="107"/>
    <n v="37"/>
    <n v="107"/>
    <s v="$0.00"/>
    <n v="0"/>
    <s v="La Mirada"/>
  </r>
  <r>
    <n v="21"/>
    <x v="0"/>
    <n v="1"/>
    <x v="6"/>
    <n v="9"/>
    <n v="79"/>
    <n v="-2"/>
    <n v="70"/>
    <s v="$30.00"/>
    <n v="100"/>
    <s v="Alisal"/>
  </r>
  <r>
    <n v="21"/>
    <x v="0"/>
    <n v="2"/>
    <x v="21"/>
    <n v="16"/>
    <n v="86"/>
    <n v="-2"/>
    <n v="70"/>
    <s v="$15.00"/>
    <n v="60"/>
    <s v="Alisal"/>
  </r>
  <r>
    <n v="21"/>
    <x v="0"/>
    <n v="3"/>
    <x v="0"/>
    <n v="14"/>
    <n v="85"/>
    <n v="-1"/>
    <n v="71"/>
    <s v="$10.00"/>
    <n v="40"/>
    <s v="Alisal"/>
  </r>
  <r>
    <n v="21"/>
    <x v="0"/>
    <n v="4"/>
    <x v="4"/>
    <n v="0"/>
    <n v="72"/>
    <s v="E"/>
    <n v="72"/>
    <s v="$5.00"/>
    <n v="30"/>
    <s v="Alisal"/>
  </r>
  <r>
    <n v="21"/>
    <x v="0"/>
    <n v="5"/>
    <x v="5"/>
    <n v="3"/>
    <n v="76"/>
    <n v="1"/>
    <n v="73"/>
    <s v="$0.00"/>
    <n v="29"/>
    <s v="Alisal"/>
  </r>
  <r>
    <n v="21"/>
    <x v="0"/>
    <n v="6"/>
    <x v="9"/>
    <n v="16"/>
    <n v="90"/>
    <n v="2"/>
    <n v="74"/>
    <s v="$0.00"/>
    <n v="28"/>
    <s v="Alisal"/>
  </r>
  <r>
    <n v="21"/>
    <x v="0"/>
    <n v="7"/>
    <x v="8"/>
    <n v="9"/>
    <n v="84"/>
    <n v="3"/>
    <n v="75"/>
    <s v="$0.00"/>
    <n v="27"/>
    <s v="Alisal"/>
  </r>
  <r>
    <n v="21"/>
    <x v="0"/>
    <n v="8"/>
    <x v="12"/>
    <n v="19"/>
    <n v="96"/>
    <n v="5"/>
    <n v="77"/>
    <s v="$0.00"/>
    <n v="26"/>
    <s v="Alisal"/>
  </r>
  <r>
    <n v="21"/>
    <x v="0"/>
    <n v="9"/>
    <x v="19"/>
    <n v="16"/>
    <n v="96"/>
    <n v="8"/>
    <n v="80"/>
    <s v="$0.00"/>
    <n v="25"/>
    <s v="Alisal"/>
  </r>
  <r>
    <n v="21"/>
    <x v="0"/>
    <n v="10"/>
    <x v="11"/>
    <n v="15"/>
    <n v="96"/>
    <n v="9"/>
    <n v="81"/>
    <s v="$0.00"/>
    <n v="24"/>
    <s v="Alisal"/>
  </r>
  <r>
    <n v="21"/>
    <x v="0"/>
    <n v="11"/>
    <x v="14"/>
    <n v="14"/>
    <n v="96"/>
    <n v="10"/>
    <n v="82"/>
    <s v="$0.00"/>
    <n v="23"/>
    <s v="Alisal"/>
  </r>
  <r>
    <n v="22"/>
    <x v="1"/>
    <n v="1"/>
    <x v="23"/>
    <n v="15"/>
    <n v="80"/>
    <n v="-7"/>
    <n v="65"/>
    <s v="$30.00"/>
    <n v="100"/>
    <s v="Alisal"/>
  </r>
  <r>
    <n v="22"/>
    <x v="1"/>
    <n v="2"/>
    <x v="30"/>
    <n v="22"/>
    <n v="90"/>
    <n v="-4"/>
    <n v="68"/>
    <s v="$15.00"/>
    <n v="60"/>
    <s v="Alisal"/>
  </r>
  <r>
    <n v="22"/>
    <x v="1"/>
    <n v="3"/>
    <x v="24"/>
    <n v="20"/>
    <n v="95"/>
    <n v="3"/>
    <n v="75"/>
    <s v="$10.00"/>
    <n v="40"/>
    <s v="Alisal"/>
  </r>
  <r>
    <n v="22"/>
    <x v="1"/>
    <n v="4"/>
    <x v="82"/>
    <n v="17"/>
    <n v="92"/>
    <n v="3"/>
    <n v="75"/>
    <s v="$5.00"/>
    <n v="30"/>
    <s v="Alisal"/>
  </r>
  <r>
    <n v="22"/>
    <x v="1"/>
    <n v="5"/>
    <x v="80"/>
    <n v="15"/>
    <n v="91"/>
    <n v="4"/>
    <n v="76"/>
    <s v="$0.00"/>
    <n v="29"/>
    <s v="Alisal"/>
  </r>
  <r>
    <n v="22"/>
    <x v="1"/>
    <n v="6"/>
    <x v="31"/>
    <n v="14"/>
    <n v="94"/>
    <n v="8"/>
    <n v="80"/>
    <s v="$0.00"/>
    <n v="28"/>
    <s v="Alisal"/>
  </r>
  <r>
    <n v="22"/>
    <x v="1"/>
    <n v="7"/>
    <x v="22"/>
    <n v="22"/>
    <n v="102"/>
    <n v="8"/>
    <n v="80"/>
    <s v="$0.00"/>
    <n v="27"/>
    <s v="Alisal"/>
  </r>
  <r>
    <n v="22"/>
    <x v="1"/>
    <n v="8"/>
    <x v="25"/>
    <n v="16"/>
    <n v="96"/>
    <n v="8"/>
    <n v="80"/>
    <s v="$0.00"/>
    <n v="26"/>
    <s v="Alisal"/>
  </r>
  <r>
    <n v="22"/>
    <x v="1"/>
    <n v="9"/>
    <x v="29"/>
    <n v="19"/>
    <n v="100"/>
    <n v="9"/>
    <n v="81"/>
    <s v="$0.00"/>
    <n v="25"/>
    <s v="Alisal"/>
  </r>
  <r>
    <n v="22"/>
    <x v="1"/>
    <n v="10"/>
    <x v="79"/>
    <n v="16"/>
    <n v="98"/>
    <n v="10"/>
    <n v="82"/>
    <s v="$0.00"/>
    <n v="24"/>
    <s v="Alisal"/>
  </r>
  <r>
    <n v="22"/>
    <x v="1"/>
    <n v="11"/>
    <x v="28"/>
    <n v="12"/>
    <n v="95"/>
    <n v="11"/>
    <n v="83"/>
    <s v="$0.00"/>
    <n v="23"/>
    <s v="Alisal"/>
  </r>
  <r>
    <n v="22"/>
    <x v="1"/>
    <n v="12"/>
    <x v="26"/>
    <n v="16"/>
    <n v="107"/>
    <n v="19"/>
    <n v="91"/>
    <s v="$0.00"/>
    <n v="22"/>
    <s v="Alisal"/>
  </r>
  <r>
    <n v="23"/>
    <x v="2"/>
    <n v="1"/>
    <x v="48"/>
    <n v="23"/>
    <n v="96"/>
    <n v="1"/>
    <n v="73"/>
    <s v="$30.00"/>
    <n v="100"/>
    <s v="Alisal"/>
  </r>
  <r>
    <n v="23"/>
    <x v="2"/>
    <n v="2"/>
    <x v="40"/>
    <n v="19"/>
    <n v="93"/>
    <n v="2"/>
    <n v="74"/>
    <s v="$15.00"/>
    <n v="60"/>
    <s v="Alisal"/>
  </r>
  <r>
    <n v="23"/>
    <x v="2"/>
    <n v="3"/>
    <x v="44"/>
    <n v="20"/>
    <n v="95"/>
    <n v="3"/>
    <n v="75"/>
    <s v="$10.00"/>
    <n v="40"/>
    <s v="Alisal"/>
  </r>
  <r>
    <n v="23"/>
    <x v="2"/>
    <n v="4"/>
    <x v="47"/>
    <n v="20"/>
    <n v="95"/>
    <n v="3"/>
    <n v="75"/>
    <s v="$5.00"/>
    <n v="30"/>
    <s v="Alisal"/>
  </r>
  <r>
    <n v="23"/>
    <x v="2"/>
    <n v="5"/>
    <x v="49"/>
    <n v="29"/>
    <n v="105"/>
    <n v="4"/>
    <n v="76"/>
    <s v="$0.00"/>
    <n v="29"/>
    <s v="Alisal"/>
  </r>
  <r>
    <n v="23"/>
    <x v="2"/>
    <n v="6"/>
    <x v="50"/>
    <n v="25"/>
    <n v="102"/>
    <n v="5"/>
    <n v="77"/>
    <s v="$0.00"/>
    <n v="28"/>
    <s v="Alisal"/>
  </r>
  <r>
    <n v="23"/>
    <x v="2"/>
    <n v="7"/>
    <x v="85"/>
    <n v="21"/>
    <n v="99"/>
    <n v="6"/>
    <n v="78"/>
    <s v="$0.00"/>
    <n v="27"/>
    <s v="Alisal"/>
  </r>
  <r>
    <n v="23"/>
    <x v="2"/>
    <n v="8"/>
    <x v="45"/>
    <n v="22"/>
    <n v="103"/>
    <n v="9"/>
    <n v="81"/>
    <s v="$0.00"/>
    <n v="26"/>
    <s v="Alisal"/>
  </r>
  <r>
    <n v="23"/>
    <x v="2"/>
    <n v="9"/>
    <x v="37"/>
    <n v="24"/>
    <n v="106"/>
    <n v="10"/>
    <n v="82"/>
    <s v="$0.00"/>
    <n v="25"/>
    <s v="Alisal"/>
  </r>
  <r>
    <n v="23"/>
    <x v="2"/>
    <n v="10"/>
    <x v="34"/>
    <n v="23"/>
    <n v="105"/>
    <n v="10"/>
    <n v="82"/>
    <s v="$0.00"/>
    <n v="24"/>
    <s v="Alisal"/>
  </r>
  <r>
    <n v="23"/>
    <x v="2"/>
    <n v="11"/>
    <x v="39"/>
    <n v="23"/>
    <n v="105"/>
    <n v="10"/>
    <n v="82"/>
    <s v="$0.00"/>
    <n v="23"/>
    <s v="Alisal"/>
  </r>
  <r>
    <n v="23"/>
    <x v="2"/>
    <n v="12"/>
    <x v="88"/>
    <n v="23"/>
    <n v="107"/>
    <n v="12"/>
    <n v="84"/>
    <s v="$0.00"/>
    <n v="22"/>
    <s v="Alisal"/>
  </r>
  <r>
    <n v="23"/>
    <x v="2"/>
    <n v="13"/>
    <x v="42"/>
    <n v="17"/>
    <n v="102"/>
    <n v="13"/>
    <n v="85"/>
    <s v="$0.00"/>
    <n v="21"/>
    <s v="Alisal"/>
  </r>
  <r>
    <n v="23"/>
    <x v="2"/>
    <n v="14"/>
    <x v="36"/>
    <n v="31"/>
    <n v="119"/>
    <n v="16"/>
    <n v="88"/>
    <s v="$0.00"/>
    <n v="20"/>
    <s v="Alisal"/>
  </r>
  <r>
    <n v="24"/>
    <x v="3"/>
    <n v="1"/>
    <x v="65"/>
    <n v="34"/>
    <n v="100"/>
    <n v="-6"/>
    <n v="66"/>
    <s v="$30.00"/>
    <n v="100"/>
    <s v="Alisal"/>
  </r>
  <r>
    <n v="24"/>
    <x v="3"/>
    <n v="2"/>
    <x v="92"/>
    <n v="29"/>
    <n v="102"/>
    <n v="1"/>
    <n v="68"/>
    <s v="$15.00"/>
    <n v="60"/>
    <s v="Alisal"/>
  </r>
  <r>
    <n v="24"/>
    <x v="3"/>
    <n v="3"/>
    <x v="55"/>
    <n v="30"/>
    <n v="101"/>
    <n v="-1"/>
    <n v="71"/>
    <s v="$10.00"/>
    <n v="40"/>
    <s v="Alisal"/>
  </r>
  <r>
    <n v="24"/>
    <x v="3"/>
    <n v="4"/>
    <x v="61"/>
    <n v="37"/>
    <n v="109"/>
    <s v="E"/>
    <n v="72"/>
    <s v="$5.00"/>
    <n v="30"/>
    <s v="Alisal"/>
  </r>
  <r>
    <n v="24"/>
    <x v="3"/>
    <n v="5"/>
    <x v="58"/>
    <n v="31"/>
    <n v="104"/>
    <n v="1"/>
    <n v="73"/>
    <s v="$0.00"/>
    <n v="29"/>
    <s v="Alisal"/>
  </r>
  <r>
    <n v="24"/>
    <x v="3"/>
    <n v="6"/>
    <x v="59"/>
    <n v="27"/>
    <n v="101"/>
    <n v="2"/>
    <n v="74"/>
    <s v="$0.00"/>
    <n v="28"/>
    <s v="Alisal"/>
  </r>
  <r>
    <n v="24"/>
    <x v="3"/>
    <n v="7"/>
    <x v="57"/>
    <n v="44"/>
    <n v="118"/>
    <n v="2"/>
    <n v="74"/>
    <s v="$0.00"/>
    <n v="27"/>
    <s v="Alisal"/>
  </r>
  <r>
    <n v="24"/>
    <x v="3"/>
    <n v="8"/>
    <x v="66"/>
    <n v="35"/>
    <n v="110"/>
    <n v="3"/>
    <n v="75"/>
    <s v="$0.00"/>
    <n v="26"/>
    <s v="Alisal"/>
  </r>
  <r>
    <n v="24"/>
    <x v="3"/>
    <n v="9"/>
    <x v="60"/>
    <n v="34"/>
    <n v="109"/>
    <n v="3"/>
    <n v="75"/>
    <s v="$0.00"/>
    <n v="25"/>
    <s v="Alisal"/>
  </r>
  <r>
    <n v="24"/>
    <x v="3"/>
    <n v="10"/>
    <x v="100"/>
    <n v="25"/>
    <n v="103"/>
    <n v="6"/>
    <n v="78"/>
    <s v="$0.00"/>
    <n v="24"/>
    <s v="Alisal"/>
  </r>
  <r>
    <n v="24"/>
    <x v="3"/>
    <n v="11"/>
    <x v="64"/>
    <n v="24"/>
    <n v="102"/>
    <n v="6"/>
    <n v="78"/>
    <s v="$0.00"/>
    <n v="23"/>
    <s v="Alisal"/>
  </r>
  <r>
    <n v="24"/>
    <x v="3"/>
    <n v="12"/>
    <x v="68"/>
    <n v="46"/>
    <n v="126"/>
    <n v="8"/>
    <n v="80"/>
    <s v="$0.00"/>
    <n v="22"/>
    <s v="Alisal"/>
  </r>
  <r>
    <n v="24"/>
    <x v="3"/>
    <n v="13"/>
    <x v="53"/>
    <n v="38"/>
    <n v="119"/>
    <n v="9"/>
    <n v="81"/>
    <s v="$0.00"/>
    <n v="21"/>
    <s v="Alisal"/>
  </r>
  <r>
    <n v="24"/>
    <x v="3"/>
    <n v="14"/>
    <x v="98"/>
    <n v="30"/>
    <n v="112"/>
    <n v="10"/>
    <n v="82"/>
    <s v="$0.00"/>
    <n v="20"/>
    <s v="Alisal"/>
  </r>
  <r>
    <n v="24"/>
    <x v="3"/>
    <n v="15"/>
    <x v="56"/>
    <n v="25"/>
    <n v="110"/>
    <n v="13"/>
    <n v="85"/>
    <s v="$0.00"/>
    <n v="19"/>
    <s v="Alisal"/>
  </r>
  <r>
    <n v="24"/>
    <x v="3"/>
    <n v="16"/>
    <x v="70"/>
    <n v="34"/>
    <n v="129"/>
    <n v="23"/>
    <n v="95"/>
    <s v="$0.00"/>
    <n v="18"/>
    <s v="Alisal"/>
  </r>
  <r>
    <n v="24"/>
    <x v="3"/>
    <n v="17"/>
    <x v="101"/>
    <n v="0"/>
    <n v="120"/>
    <n v="48"/>
    <n v="120"/>
    <s v="$0.00"/>
    <n v="17"/>
    <s v="Alisal"/>
  </r>
  <r>
    <n v="25"/>
    <x v="4"/>
    <n v="1"/>
    <x v="110"/>
    <n v="0"/>
    <n v="93"/>
    <n v="21"/>
    <n v="93"/>
    <s v="$0.00"/>
    <n v="0"/>
    <s v="Alisal"/>
  </r>
  <r>
    <n v="25"/>
    <x v="4"/>
    <n v="2"/>
    <x v="111"/>
    <n v="0"/>
    <n v="93"/>
    <n v="21"/>
    <n v="93"/>
    <s v="$0.00"/>
    <n v="0"/>
    <s v="Alisal"/>
  </r>
  <r>
    <n v="25"/>
    <x v="4"/>
    <n v="3"/>
    <x v="112"/>
    <n v="0"/>
    <n v="101"/>
    <n v="29"/>
    <n v="101"/>
    <s v="$0.00"/>
    <n v="0"/>
    <s v="Alisal"/>
  </r>
  <r>
    <n v="25"/>
    <x v="4"/>
    <n v="4"/>
    <x v="113"/>
    <n v="0"/>
    <n v="107"/>
    <n v="35"/>
    <n v="107"/>
    <s v="$0.00"/>
    <n v="0"/>
    <s v="Alisal"/>
  </r>
  <r>
    <n v="26"/>
    <x v="0"/>
    <n v="1"/>
    <x v="4"/>
    <n v="1"/>
    <n v="68"/>
    <n v="-2"/>
    <n v="69"/>
    <s v="$30.00"/>
    <n v="100"/>
    <s v="Sterling Hills"/>
  </r>
  <r>
    <n v="26"/>
    <x v="0"/>
    <n v="2"/>
    <x v="15"/>
    <n v="13"/>
    <n v="82"/>
    <n v="-2"/>
    <n v="69"/>
    <s v="$15.00"/>
    <n v="60"/>
    <s v="Sterling Hills"/>
  </r>
  <r>
    <n v="26"/>
    <x v="0"/>
    <n v="3"/>
    <x v="8"/>
    <n v="8"/>
    <n v="79"/>
    <s v="E"/>
    <n v="71"/>
    <s v="$10.00"/>
    <n v="40"/>
    <s v="Sterling Hills"/>
  </r>
  <r>
    <n v="26"/>
    <x v="0"/>
    <n v="4"/>
    <x v="0"/>
    <n v="13"/>
    <n v="86"/>
    <n v="2"/>
    <n v="73"/>
    <s v="$5.00"/>
    <n v="30"/>
    <s v="Sterling Hills"/>
  </r>
  <r>
    <n v="26"/>
    <x v="0"/>
    <n v="5"/>
    <x v="10"/>
    <n v="11"/>
    <n v="86"/>
    <n v="4"/>
    <n v="75"/>
    <s v="$0.00"/>
    <n v="29"/>
    <s v="Sterling Hills"/>
  </r>
  <r>
    <n v="26"/>
    <x v="0"/>
    <n v="6"/>
    <x v="3"/>
    <n v="5"/>
    <n v="81"/>
    <n v="5"/>
    <n v="76"/>
    <s v="$0.00"/>
    <n v="28"/>
    <s v="Sterling Hills"/>
  </r>
  <r>
    <n v="26"/>
    <x v="0"/>
    <n v="7"/>
    <x v="21"/>
    <n v="14"/>
    <n v="90"/>
    <n v="5"/>
    <n v="76"/>
    <s v="$0.00"/>
    <n v="27"/>
    <s v="Sterling Hills"/>
  </r>
  <r>
    <n v="26"/>
    <x v="0"/>
    <n v="8"/>
    <x v="17"/>
    <n v="12"/>
    <n v="91"/>
    <n v="8"/>
    <n v="79"/>
    <s v="$0.00"/>
    <n v="26"/>
    <s v="Sterling Hills"/>
  </r>
  <r>
    <n v="26"/>
    <x v="0"/>
    <n v="9"/>
    <x v="19"/>
    <n v="14"/>
    <n v="94"/>
    <n v="9"/>
    <n v="80"/>
    <s v="$0.00"/>
    <n v="25"/>
    <s v="Sterling Hills"/>
  </r>
  <r>
    <n v="26"/>
    <x v="0"/>
    <n v="10"/>
    <x v="9"/>
    <n v="13"/>
    <n v="94"/>
    <n v="10"/>
    <n v="81"/>
    <s v="$0.00"/>
    <n v="24"/>
    <s v="Sterling Hills"/>
  </r>
  <r>
    <n v="26"/>
    <x v="0"/>
    <n v="11"/>
    <x v="11"/>
    <n v="13"/>
    <n v="96"/>
    <n v="12"/>
    <n v="83"/>
    <s v="$0.00"/>
    <n v="23"/>
    <s v="Sterling Hills"/>
  </r>
  <r>
    <n v="26"/>
    <x v="0"/>
    <n v="12"/>
    <x v="7"/>
    <n v="9"/>
    <n v="97"/>
    <n v="17"/>
    <n v="88"/>
    <s v="$0.00"/>
    <n v="22"/>
    <s v="Sterling Hills"/>
  </r>
  <r>
    <n v="26"/>
    <x v="0"/>
    <n v="13"/>
    <x v="14"/>
    <n v="13"/>
    <n v="104"/>
    <n v="20"/>
    <n v="91"/>
    <s v="$0.00"/>
    <n v="21"/>
    <s v="Sterling Hills"/>
  </r>
  <r>
    <n v="27"/>
    <x v="1"/>
    <n v="1"/>
    <x v="29"/>
    <n v="18"/>
    <n v="89"/>
    <s v="E"/>
    <n v="71"/>
    <s v="$30.00"/>
    <n v="100"/>
    <s v="Sterling Hills"/>
  </r>
  <r>
    <n v="27"/>
    <x v="1"/>
    <n v="2"/>
    <x v="23"/>
    <n v="13"/>
    <n v="87"/>
    <n v="3"/>
    <n v="74"/>
    <s v="$15.00"/>
    <n v="60"/>
    <s v="Sterling Hills"/>
  </r>
  <r>
    <n v="27"/>
    <x v="1"/>
    <n v="3"/>
    <x v="80"/>
    <n v="13"/>
    <n v="92"/>
    <n v="8"/>
    <n v="79"/>
    <s v="$10.00"/>
    <n v="40"/>
    <s v="Sterling Hills"/>
  </r>
  <r>
    <n v="27"/>
    <x v="1"/>
    <n v="4"/>
    <x v="26"/>
    <n v="13"/>
    <n v="93"/>
    <n v="9"/>
    <n v="80"/>
    <s v="$5.00"/>
    <n v="30"/>
    <s v="Sterling Hills"/>
  </r>
  <r>
    <n v="27"/>
    <x v="1"/>
    <n v="5"/>
    <x v="22"/>
    <n v="15"/>
    <n v="96"/>
    <n v="10"/>
    <n v="81"/>
    <s v="$0.00"/>
    <n v="29"/>
    <s v="Sterling Hills"/>
  </r>
  <r>
    <n v="27"/>
    <x v="1"/>
    <n v="6"/>
    <x v="25"/>
    <n v="13"/>
    <n v="95"/>
    <n v="11"/>
    <n v="82"/>
    <s v="$0.00"/>
    <n v="28"/>
    <s v="Sterling Hills"/>
  </r>
  <r>
    <n v="27"/>
    <x v="1"/>
    <n v="7"/>
    <x v="83"/>
    <n v="18"/>
    <n v="107"/>
    <n v="18"/>
    <n v="89"/>
    <s v="$0.00"/>
    <n v="27"/>
    <s v="Sterling Hills"/>
  </r>
  <r>
    <n v="27"/>
    <x v="1"/>
    <n v="8"/>
    <x v="31"/>
    <n v="13"/>
    <n v="105"/>
    <n v="21"/>
    <n v="92"/>
    <s v="$0.00"/>
    <n v="26"/>
    <s v="Sterling Hills"/>
  </r>
  <r>
    <n v="28"/>
    <x v="2"/>
    <n v="1"/>
    <x v="34"/>
    <n v="21"/>
    <n v="91"/>
    <n v="-1"/>
    <n v="70"/>
    <s v="$30.00"/>
    <n v="100"/>
    <s v="Sterling Hills"/>
  </r>
  <r>
    <n v="28"/>
    <x v="2"/>
    <n v="2"/>
    <x v="40"/>
    <n v="17"/>
    <n v="87"/>
    <n v="-1"/>
    <n v="70"/>
    <s v="$15.00"/>
    <n v="60"/>
    <s v="Sterling Hills"/>
  </r>
  <r>
    <n v="28"/>
    <x v="2"/>
    <n v="3"/>
    <x v="114"/>
    <n v="20"/>
    <n v="93"/>
    <n v="2"/>
    <n v="73"/>
    <s v="$10.00"/>
    <n v="40"/>
    <s v="Sterling Hills"/>
  </r>
  <r>
    <n v="28"/>
    <x v="2"/>
    <n v="4"/>
    <x v="47"/>
    <n v="18"/>
    <n v="91"/>
    <n v="2"/>
    <n v="73"/>
    <s v="$5.00"/>
    <n v="30"/>
    <s v="Sterling Hills"/>
  </r>
  <r>
    <n v="28"/>
    <x v="2"/>
    <n v="5"/>
    <x v="50"/>
    <n v="23"/>
    <n v="97"/>
    <n v="3"/>
    <n v="74"/>
    <s v="$0.00"/>
    <n v="29"/>
    <s v="Sterling Hills"/>
  </r>
  <r>
    <n v="28"/>
    <x v="2"/>
    <n v="6"/>
    <x v="85"/>
    <n v="19"/>
    <n v="94"/>
    <n v="4"/>
    <n v="75"/>
    <s v="$0.00"/>
    <n v="28"/>
    <s v="Sterling Hills"/>
  </r>
  <r>
    <n v="28"/>
    <x v="2"/>
    <n v="7"/>
    <x v="46"/>
    <n v="22"/>
    <n v="99"/>
    <n v="6"/>
    <n v="77"/>
    <s v="$0.00"/>
    <n v="27"/>
    <s v="Sterling Hills"/>
  </r>
  <r>
    <n v="28"/>
    <x v="2"/>
    <n v="8"/>
    <x v="44"/>
    <n v="18"/>
    <n v="96"/>
    <n v="7"/>
    <n v="78"/>
    <s v="$0.00"/>
    <n v="26"/>
    <s v="Sterling Hills"/>
  </r>
  <r>
    <n v="28"/>
    <x v="2"/>
    <n v="9"/>
    <x v="42"/>
    <n v="14"/>
    <n v="96"/>
    <n v="11"/>
    <n v="82"/>
    <s v="$0.00"/>
    <n v="25"/>
    <s v="Sterling Hills"/>
  </r>
  <r>
    <n v="28"/>
    <x v="2"/>
    <n v="10"/>
    <x v="48"/>
    <n v="19"/>
    <n v="101"/>
    <n v="11"/>
    <n v="82"/>
    <s v="$0.00"/>
    <n v="24"/>
    <s v="Sterling Hills"/>
  </r>
  <r>
    <n v="28"/>
    <x v="2"/>
    <n v="11"/>
    <x v="88"/>
    <n v="21"/>
    <n v="103"/>
    <n v="11"/>
    <n v="82"/>
    <s v="$0.00"/>
    <n v="23"/>
    <s v="Sterling Hills"/>
  </r>
  <r>
    <n v="28"/>
    <x v="2"/>
    <n v="12"/>
    <x v="39"/>
    <n v="20"/>
    <n v="104"/>
    <n v="13"/>
    <n v="84"/>
    <s v="$0.00"/>
    <n v="22"/>
    <s v="Sterling Hills"/>
  </r>
  <r>
    <n v="28"/>
    <x v="2"/>
    <n v="13"/>
    <x v="41"/>
    <n v="21"/>
    <n v="105"/>
    <n v="13"/>
    <n v="84"/>
    <s v="$0.00"/>
    <n v="21"/>
    <s v="Sterling Hills"/>
  </r>
  <r>
    <n v="28"/>
    <x v="2"/>
    <n v="14"/>
    <x v="43"/>
    <n v="18"/>
    <n v="103"/>
    <n v="14"/>
    <n v="85"/>
    <s v="$0.00"/>
    <n v="20"/>
    <s v="Sterling Hills"/>
  </r>
  <r>
    <n v="29"/>
    <x v="3"/>
    <n v="1"/>
    <x v="57"/>
    <n v="33"/>
    <n v="101"/>
    <n v="-3"/>
    <n v="68"/>
    <s v="$30.00"/>
    <n v="100"/>
    <s v="Sterling Hills"/>
  </r>
  <r>
    <n v="29"/>
    <x v="3"/>
    <n v="2"/>
    <x v="64"/>
    <n v="21"/>
    <n v="91"/>
    <n v="-1"/>
    <n v="70"/>
    <s v="$15.00"/>
    <n v="60"/>
    <s v="Sterling Hills"/>
  </r>
  <r>
    <n v="29"/>
    <x v="3"/>
    <n v="3"/>
    <x v="66"/>
    <n v="31"/>
    <n v="103"/>
    <n v="1"/>
    <n v="72"/>
    <s v="$10.00"/>
    <n v="40"/>
    <s v="Sterling Hills"/>
  </r>
  <r>
    <n v="29"/>
    <x v="3"/>
    <n v="4"/>
    <x v="53"/>
    <n v="28"/>
    <n v="102"/>
    <n v="3"/>
    <n v="74"/>
    <s v="$5.00"/>
    <n v="30"/>
    <s v="Sterling Hills"/>
  </r>
  <r>
    <n v="29"/>
    <x v="3"/>
    <n v="5"/>
    <x v="58"/>
    <n v="28"/>
    <n v="103"/>
    <n v="4"/>
    <n v="75"/>
    <s v="$0.00"/>
    <n v="29"/>
    <s v="Sterling Hills"/>
  </r>
  <r>
    <n v="29"/>
    <x v="3"/>
    <n v="6"/>
    <x v="115"/>
    <n v="28"/>
    <n v="104"/>
    <n v="5"/>
    <n v="76"/>
    <s v="$0.00"/>
    <n v="28"/>
    <s v="Sterling Hills"/>
  </r>
  <r>
    <n v="29"/>
    <x v="3"/>
    <n v="7"/>
    <x v="60"/>
    <n v="24"/>
    <n v="101"/>
    <n v="6"/>
    <n v="77"/>
    <s v="$0.00"/>
    <n v="27"/>
    <s v="Sterling Hills"/>
  </r>
  <r>
    <n v="29"/>
    <x v="3"/>
    <n v="8"/>
    <x v="55"/>
    <n v="26"/>
    <n v="106"/>
    <n v="9"/>
    <n v="80"/>
    <s v="$0.00"/>
    <n v="26"/>
    <s v="Sterling Hills"/>
  </r>
  <r>
    <n v="29"/>
    <x v="3"/>
    <n v="9"/>
    <x v="59"/>
    <n v="24"/>
    <n v="104"/>
    <n v="9"/>
    <n v="80"/>
    <s v="$0.00"/>
    <n v="25"/>
    <s v="Sterling Hills"/>
  </r>
  <r>
    <n v="29"/>
    <x v="3"/>
    <n v="10"/>
    <x v="54"/>
    <n v="25"/>
    <n v="105"/>
    <n v="9"/>
    <n v="80"/>
    <s v="$0.00"/>
    <n v="24"/>
    <s v="Sterling Hills"/>
  </r>
  <r>
    <n v="29"/>
    <x v="3"/>
    <n v="11"/>
    <x v="61"/>
    <n v="26"/>
    <n v="106"/>
    <n v="9"/>
    <n v="80"/>
    <s v="$0.00"/>
    <n v="23"/>
    <s v="Sterling Hills"/>
  </r>
  <r>
    <n v="29"/>
    <x v="3"/>
    <n v="12"/>
    <x v="89"/>
    <n v="23"/>
    <n v="105"/>
    <n v="11"/>
    <n v="82"/>
    <s v="$0.00"/>
    <n v="22"/>
    <s v="Sterling Hills"/>
  </r>
  <r>
    <n v="29"/>
    <x v="3"/>
    <n v="13"/>
    <x v="56"/>
    <n v="24"/>
    <n v="107"/>
    <n v="12"/>
    <n v="83"/>
    <s v="$0.00"/>
    <n v="21"/>
    <s v="Sterling Hills"/>
  </r>
  <r>
    <n v="29"/>
    <x v="3"/>
    <n v="14"/>
    <x v="68"/>
    <n v="40"/>
    <n v="126"/>
    <n v="15"/>
    <n v="86"/>
    <s v="$0.00"/>
    <n v="20"/>
    <s v="Sterling Hills"/>
  </r>
  <r>
    <n v="29"/>
    <x v="3"/>
    <n v="15"/>
    <x v="98"/>
    <n v="27"/>
    <n v="115"/>
    <n v="17"/>
    <n v="88"/>
    <s v="$0.00"/>
    <n v="19"/>
    <s v="Sterling Hills"/>
  </r>
  <r>
    <n v="29"/>
    <x v="3"/>
    <n v="16"/>
    <x v="70"/>
    <n v="31"/>
    <n v="122"/>
    <n v="20"/>
    <n v="91"/>
    <s v="$0.00"/>
    <n v="18"/>
    <s v="Sterling Hills"/>
  </r>
  <r>
    <n v="30"/>
    <x v="4"/>
    <n v="1"/>
    <x v="116"/>
    <n v="0"/>
    <n v="71"/>
    <s v="E"/>
    <n v="71"/>
    <s v="$0.00"/>
    <n v="0"/>
    <s v="Sterling Hills"/>
  </r>
  <r>
    <n v="30"/>
    <x v="4"/>
    <n v="2"/>
    <x v="117"/>
    <n v="0"/>
    <n v="75"/>
    <n v="4"/>
    <n v="75"/>
    <s v="$0.00"/>
    <n v="0"/>
    <s v="Sterling Hills"/>
  </r>
  <r>
    <n v="30"/>
    <x v="4"/>
    <n v="3"/>
    <x v="118"/>
    <n v="0"/>
    <n v="84"/>
    <n v="13"/>
    <n v="84"/>
    <s v="$0.00"/>
    <n v="0"/>
    <s v="Sterling Hills"/>
  </r>
  <r>
    <n v="30"/>
    <x v="4"/>
    <n v="4"/>
    <x v="119"/>
    <n v="0"/>
    <n v="85"/>
    <n v="14"/>
    <n v="85"/>
    <s v="$0.00"/>
    <n v="0"/>
    <s v="Sterling Hills"/>
  </r>
  <r>
    <n v="30"/>
    <x v="4"/>
    <n v="5"/>
    <x v="120"/>
    <n v="0"/>
    <n v="89"/>
    <n v="18"/>
    <n v="89"/>
    <s v="$0.00"/>
    <n v="0"/>
    <s v="Sterling Hills"/>
  </r>
  <r>
    <n v="30"/>
    <x v="4"/>
    <n v="6"/>
    <x v="121"/>
    <n v="0"/>
    <n v="92"/>
    <n v="21"/>
    <n v="92"/>
    <s v="$0.00"/>
    <n v="0"/>
    <s v="Sterling Hills"/>
  </r>
  <r>
    <n v="30"/>
    <x v="4"/>
    <n v="7"/>
    <x v="122"/>
    <n v="0"/>
    <n v="97"/>
    <n v="26"/>
    <n v="97"/>
    <s v="$0.00"/>
    <n v="0"/>
    <s v="Sterling Hills"/>
  </r>
  <r>
    <n v="30"/>
    <x v="4"/>
    <n v="8"/>
    <x v="123"/>
    <n v="0"/>
    <n v="98"/>
    <n v="27"/>
    <n v="98"/>
    <s v="$0.00"/>
    <n v="0"/>
    <s v="Sterling Hills"/>
  </r>
  <r>
    <n v="30"/>
    <x v="4"/>
    <n v="9"/>
    <x v="124"/>
    <n v="0"/>
    <n v="102"/>
    <n v="31"/>
    <n v="102"/>
    <s v="$0.00"/>
    <n v="0"/>
    <s v="Sterling Hills"/>
  </r>
  <r>
    <n v="31"/>
    <x v="0"/>
    <n v="1"/>
    <x v="8"/>
    <n v="8"/>
    <n v="76"/>
    <n v="-2"/>
    <n v="68"/>
    <s v="$30.00"/>
    <n v="100"/>
    <s v="Buena Ventura"/>
  </r>
  <r>
    <n v="31"/>
    <x v="0"/>
    <n v="2"/>
    <x v="5"/>
    <n v="2"/>
    <n v="70"/>
    <n v="-2"/>
    <n v="68"/>
    <s v="$15.00"/>
    <n v="60"/>
    <s v="Buena Ventura"/>
  </r>
  <r>
    <n v="31"/>
    <x v="0"/>
    <n v="3"/>
    <x v="0"/>
    <n v="9"/>
    <n v="79"/>
    <s v="E"/>
    <n v="70"/>
    <s v="$10.00"/>
    <n v="40"/>
    <s v="Buena Ventura"/>
  </r>
  <r>
    <n v="31"/>
    <x v="0"/>
    <n v="4"/>
    <x v="13"/>
    <n v="13"/>
    <n v="83"/>
    <s v="E"/>
    <n v="70"/>
    <s v="$5.00"/>
    <n v="30"/>
    <s v="Buena Ventura"/>
  </r>
  <r>
    <n v="31"/>
    <x v="0"/>
    <n v="5"/>
    <x v="116"/>
    <n v="-4"/>
    <n v="67"/>
    <n v="1"/>
    <n v="71"/>
    <s v="$0.00"/>
    <n v="29"/>
    <s v="Buena Ventura"/>
  </r>
  <r>
    <n v="31"/>
    <x v="0"/>
    <n v="6"/>
    <x v="15"/>
    <n v="13"/>
    <n v="85"/>
    <n v="2"/>
    <n v="72"/>
    <s v="$0.00"/>
    <n v="28"/>
    <s v="Buena Ventura"/>
  </r>
  <r>
    <n v="31"/>
    <x v="0"/>
    <n v="7"/>
    <x v="4"/>
    <n v="-1"/>
    <n v="73"/>
    <n v="4"/>
    <n v="74"/>
    <s v="$0.00"/>
    <n v="27"/>
    <s v="Buena Ventura"/>
  </r>
  <r>
    <n v="31"/>
    <x v="0"/>
    <n v="8"/>
    <x v="72"/>
    <n v="9"/>
    <n v="84"/>
    <n v="5"/>
    <n v="75"/>
    <s v="$0.00"/>
    <n v="26"/>
    <s v="Buena Ventura"/>
  </r>
  <r>
    <n v="31"/>
    <x v="0"/>
    <n v="9"/>
    <x v="125"/>
    <n v="6"/>
    <n v="81"/>
    <n v="5"/>
    <n v="75"/>
    <s v="$0.00"/>
    <n v="25"/>
    <s v="Buena Ventura"/>
  </r>
  <r>
    <n v="31"/>
    <x v="0"/>
    <n v="10"/>
    <x v="17"/>
    <n v="12"/>
    <n v="88"/>
    <n v="6"/>
    <n v="76"/>
    <s v="$0.00"/>
    <n v="24"/>
    <s v="Buena Ventura"/>
  </r>
  <r>
    <n v="31"/>
    <x v="0"/>
    <n v="11"/>
    <x v="21"/>
    <n v="14"/>
    <n v="90"/>
    <n v="6"/>
    <n v="76"/>
    <s v="$0.00"/>
    <n v="23"/>
    <s v="Buena Ventura"/>
  </r>
  <r>
    <n v="32"/>
    <x v="1"/>
    <n v="1"/>
    <x v="26"/>
    <n v="11"/>
    <n v="77"/>
    <n v="-4"/>
    <n v="66"/>
    <s v="$30.00"/>
    <n v="100"/>
    <s v="Buena Ventura"/>
  </r>
  <r>
    <n v="32"/>
    <x v="1"/>
    <n v="2"/>
    <x v="126"/>
    <n v="15"/>
    <n v="83"/>
    <n v="-2"/>
    <n v="68"/>
    <s v="$15.00"/>
    <n v="60"/>
    <s v="Buena Ventura"/>
  </r>
  <r>
    <n v="32"/>
    <x v="1"/>
    <n v="3"/>
    <x v="83"/>
    <n v="16"/>
    <n v="86"/>
    <s v="E"/>
    <n v="70"/>
    <s v="$10.00"/>
    <n v="40"/>
    <s v="Buena Ventura"/>
  </r>
  <r>
    <n v="32"/>
    <x v="1"/>
    <n v="4"/>
    <x v="22"/>
    <n v="15"/>
    <n v="86"/>
    <n v="1"/>
    <n v="71"/>
    <s v="$5.00"/>
    <n v="30"/>
    <s v="Buena Ventura"/>
  </r>
  <r>
    <n v="32"/>
    <x v="1"/>
    <n v="5"/>
    <x v="29"/>
    <n v="15"/>
    <n v="87"/>
    <n v="2"/>
    <n v="72"/>
    <s v="$0.00"/>
    <n v="29"/>
    <s v="Buena Ventura"/>
  </r>
  <r>
    <n v="32"/>
    <x v="1"/>
    <n v="6"/>
    <x v="31"/>
    <n v="11"/>
    <n v="85"/>
    <n v="4"/>
    <n v="74"/>
    <s v="$0.00"/>
    <n v="28"/>
    <s v="Buena Ventura"/>
  </r>
  <r>
    <n v="32"/>
    <x v="1"/>
    <n v="7"/>
    <x v="84"/>
    <n v="13"/>
    <n v="87"/>
    <n v="4"/>
    <n v="74"/>
    <s v="$0.00"/>
    <n v="27"/>
    <s v="Buena Ventura"/>
  </r>
  <r>
    <n v="32"/>
    <x v="1"/>
    <n v="8"/>
    <x v="82"/>
    <n v="12"/>
    <n v="87"/>
    <n v="5"/>
    <n v="75"/>
    <s v="$0.00"/>
    <n v="26"/>
    <s v="Buena Ventura"/>
  </r>
  <r>
    <n v="32"/>
    <x v="1"/>
    <n v="9"/>
    <x v="23"/>
    <n v="11"/>
    <n v="87"/>
    <n v="6"/>
    <n v="76"/>
    <s v="$0.00"/>
    <n v="25"/>
    <s v="Buena Ventura"/>
  </r>
  <r>
    <n v="32"/>
    <x v="1"/>
    <n v="10"/>
    <x v="27"/>
    <n v="7"/>
    <n v="83"/>
    <n v="6"/>
    <n v="76"/>
    <s v="$0.00"/>
    <n v="24"/>
    <s v="Buena Ventura"/>
  </r>
  <r>
    <n v="32"/>
    <x v="1"/>
    <n v="11"/>
    <x v="30"/>
    <n v="15"/>
    <n v="92"/>
    <n v="7"/>
    <n v="77"/>
    <s v="$0.00"/>
    <n v="23"/>
    <s v="Buena Ventura"/>
  </r>
  <r>
    <n v="32"/>
    <x v="1"/>
    <n v="12"/>
    <x v="25"/>
    <n v="11"/>
    <n v="89"/>
    <n v="8"/>
    <n v="78"/>
    <s v="$0.00"/>
    <n v="22"/>
    <s v="Buena Ventura"/>
  </r>
  <r>
    <n v="32"/>
    <x v="1"/>
    <n v="13"/>
    <x v="24"/>
    <n v="15"/>
    <n v="94"/>
    <n v="9"/>
    <n v="79"/>
    <s v="$0.00"/>
    <n v="21"/>
    <s v="Buena Ventura"/>
  </r>
  <r>
    <n v="32"/>
    <x v="1"/>
    <n v="14"/>
    <x v="33"/>
    <n v="20"/>
    <n v="102"/>
    <n v="12"/>
    <n v="82"/>
    <s v="$0.00"/>
    <n v="20"/>
    <s v="Buena Ventura"/>
  </r>
  <r>
    <n v="33"/>
    <x v="2"/>
    <n v="1"/>
    <x v="43"/>
    <n v="16"/>
    <n v="81"/>
    <n v="-5"/>
    <n v="65"/>
    <s v="$30.00"/>
    <n v="100"/>
    <s v="Buena Ventura"/>
  </r>
  <r>
    <n v="33"/>
    <x v="2"/>
    <n v="2"/>
    <x v="49"/>
    <n v="21"/>
    <n v="87"/>
    <n v="-4"/>
    <n v="66"/>
    <s v="$15.00"/>
    <n v="60"/>
    <s v="Buena Ventura"/>
  </r>
  <r>
    <n v="33"/>
    <x v="2"/>
    <n v="3"/>
    <x v="39"/>
    <n v="18"/>
    <n v="90"/>
    <n v="2"/>
    <n v="72"/>
    <s v="$10.00"/>
    <n v="40"/>
    <s v="Buena Ventura"/>
  </r>
  <r>
    <n v="33"/>
    <x v="2"/>
    <n v="4"/>
    <x v="51"/>
    <n v="15"/>
    <n v="89"/>
    <n v="4"/>
    <n v="74"/>
    <s v="$5.00"/>
    <n v="30"/>
    <s v="Buena Ventura"/>
  </r>
  <r>
    <n v="33"/>
    <x v="2"/>
    <n v="5"/>
    <x v="34"/>
    <n v="18"/>
    <n v="94"/>
    <n v="6"/>
    <n v="76"/>
    <s v="$0.00"/>
    <n v="29"/>
    <s v="Buena Ventura"/>
  </r>
  <r>
    <n v="33"/>
    <x v="2"/>
    <n v="6"/>
    <x v="48"/>
    <n v="17"/>
    <n v="94"/>
    <n v="7"/>
    <n v="77"/>
    <s v="$0.00"/>
    <n v="28"/>
    <s v="Buena Ventura"/>
  </r>
  <r>
    <n v="33"/>
    <x v="2"/>
    <n v="7"/>
    <x v="44"/>
    <n v="16"/>
    <n v="94"/>
    <n v="8"/>
    <n v="78"/>
    <s v="$0.00"/>
    <n v="27"/>
    <s v="Buena Ventura"/>
  </r>
  <r>
    <n v="33"/>
    <x v="2"/>
    <n v="8"/>
    <x v="36"/>
    <n v="23"/>
    <n v="103"/>
    <n v="10"/>
    <n v="80"/>
    <s v="$0.00"/>
    <n v="26"/>
    <s v="Buena Ventura"/>
  </r>
  <r>
    <n v="33"/>
    <x v="2"/>
    <n v="9"/>
    <x v="46"/>
    <n v="20"/>
    <n v="101"/>
    <n v="11"/>
    <n v="81"/>
    <s v="$0.00"/>
    <n v="25"/>
    <s v="Buena Ventura"/>
  </r>
  <r>
    <n v="34"/>
    <x v="3"/>
    <n v="1"/>
    <x v="66"/>
    <n v="29"/>
    <n v="93"/>
    <n v="-6"/>
    <n v="64"/>
    <s v="$30.00"/>
    <n v="100"/>
    <s v="Buena Ventura"/>
  </r>
  <r>
    <n v="34"/>
    <x v="3"/>
    <n v="2"/>
    <x v="68"/>
    <n v="42"/>
    <n v="110"/>
    <n v="-2"/>
    <n v="68"/>
    <s v="$15.00"/>
    <n v="60"/>
    <s v="Buena Ventura"/>
  </r>
  <r>
    <n v="34"/>
    <x v="3"/>
    <n v="3"/>
    <x v="92"/>
    <n v="24"/>
    <n v="92"/>
    <n v="-2"/>
    <n v="68"/>
    <s v="$10.00"/>
    <n v="40"/>
    <s v="Buena Ventura"/>
  </r>
  <r>
    <n v="34"/>
    <x v="3"/>
    <n v="4"/>
    <x v="64"/>
    <n v="16"/>
    <n v="87"/>
    <n v="1"/>
    <n v="71"/>
    <s v="$5.00"/>
    <n v="30"/>
    <s v="Buena Ventura"/>
  </r>
  <r>
    <n v="34"/>
    <x v="3"/>
    <n v="5"/>
    <x v="57"/>
    <n v="34"/>
    <n v="107"/>
    <n v="3"/>
    <n v="73"/>
    <s v="$0.00"/>
    <n v="29"/>
    <s v="Buena Ventura"/>
  </r>
  <r>
    <n v="34"/>
    <x v="3"/>
    <n v="6"/>
    <x v="69"/>
    <n v="32"/>
    <n v="108"/>
    <n v="6"/>
    <n v="76"/>
    <s v="$0.00"/>
    <n v="28"/>
    <s v="Buena Ventura"/>
  </r>
  <r>
    <n v="34"/>
    <x v="3"/>
    <n v="7"/>
    <x v="61"/>
    <n v="26"/>
    <n v="103"/>
    <n v="7"/>
    <n v="77"/>
    <s v="$0.00"/>
    <n v="27"/>
    <s v="Buena Ventura"/>
  </r>
  <r>
    <n v="34"/>
    <x v="3"/>
    <n v="8"/>
    <x v="53"/>
    <n v="28"/>
    <n v="105"/>
    <n v="7"/>
    <n v="77"/>
    <s v="$0.00"/>
    <n v="26"/>
    <s v="Buena Ventura"/>
  </r>
  <r>
    <n v="34"/>
    <x v="3"/>
    <n v="9"/>
    <x v="97"/>
    <n v="25"/>
    <n v="103"/>
    <n v="8"/>
    <n v="78"/>
    <s v="$0.00"/>
    <n v="25"/>
    <s v="Buena Ventura"/>
  </r>
  <r>
    <n v="34"/>
    <x v="3"/>
    <n v="10"/>
    <x v="98"/>
    <n v="25"/>
    <n v="103"/>
    <n v="8"/>
    <n v="78"/>
    <s v="$0.00"/>
    <n v="24"/>
    <s v="Buena Ventura"/>
  </r>
  <r>
    <n v="34"/>
    <x v="3"/>
    <n v="11"/>
    <x v="56"/>
    <n v="21"/>
    <n v="101"/>
    <n v="10"/>
    <n v="80"/>
    <s v="$0.00"/>
    <n v="23"/>
    <s v="Buena Ventura"/>
  </r>
  <r>
    <n v="34"/>
    <x v="3"/>
    <n v="12"/>
    <x v="127"/>
    <n v="20"/>
    <n v="101"/>
    <n v="11"/>
    <n v="81"/>
    <s v="$0.00"/>
    <n v="22"/>
    <s v="Buena Ventura"/>
  </r>
  <r>
    <n v="34"/>
    <x v="3"/>
    <n v="13"/>
    <x v="59"/>
    <n v="21"/>
    <n v="105"/>
    <n v="14"/>
    <n v="84"/>
    <s v="$0.00"/>
    <n v="21"/>
    <s v="Buena Ventura"/>
  </r>
  <r>
    <n v="35"/>
    <x v="4"/>
    <n v="1"/>
    <x v="128"/>
    <n v="0"/>
    <n v="78"/>
    <n v="8"/>
    <n v="78"/>
    <s v="$0.00"/>
    <n v="0"/>
    <s v="Buena Ventura"/>
  </r>
  <r>
    <n v="35"/>
    <x v="4"/>
    <n v="2"/>
    <x v="129"/>
    <n v="0"/>
    <n v="88"/>
    <n v="18"/>
    <n v="88"/>
    <s v="$0.00"/>
    <n v="0"/>
    <s v="Buena Ventura"/>
  </r>
  <r>
    <n v="35"/>
    <x v="4"/>
    <n v="3"/>
    <x v="75"/>
    <n v="0"/>
    <n v="94"/>
    <n v="24"/>
    <n v="94"/>
    <s v="$0.00"/>
    <n v="0"/>
    <s v="Buena Ventura"/>
  </r>
  <r>
    <n v="35"/>
    <x v="4"/>
    <n v="4"/>
    <x v="130"/>
    <n v="0"/>
    <n v="100"/>
    <n v="30"/>
    <n v="100"/>
    <s v="$0.00"/>
    <n v="0"/>
    <s v="Buena Ventura"/>
  </r>
  <r>
    <n v="35"/>
    <x v="4"/>
    <n v="5"/>
    <x v="131"/>
    <n v="0"/>
    <n v="118"/>
    <n v="48"/>
    <n v="118"/>
    <s v="$0.00"/>
    <n v="0"/>
    <s v="Buena Ventura"/>
  </r>
  <r>
    <n v="36"/>
    <x v="0"/>
    <n v="1"/>
    <x v="7"/>
    <n v="11"/>
    <n v="81"/>
    <n v="-2"/>
    <n v="70"/>
    <s v="$30.00"/>
    <n v="150"/>
    <s v="Olivas Links"/>
  </r>
  <r>
    <n v="36"/>
    <x v="0"/>
    <n v="2"/>
    <x v="132"/>
    <n v="11"/>
    <n v="82"/>
    <n v="-1"/>
    <n v="71"/>
    <s v="$20.00"/>
    <n v="100"/>
    <s v="Olivas Links"/>
  </r>
  <r>
    <n v="36"/>
    <x v="0"/>
    <n v="3"/>
    <x v="116"/>
    <n v="3"/>
    <n v="69"/>
    <s v="E"/>
    <n v="72"/>
    <s v="$15.00"/>
    <n v="85"/>
    <s v="Olivas Links"/>
  </r>
  <r>
    <n v="36"/>
    <x v="0"/>
    <n v="4"/>
    <x v="8"/>
    <n v="8"/>
    <n v="80"/>
    <s v="E"/>
    <n v="72"/>
    <s v="$10.00"/>
    <n v="70"/>
    <s v="Olivas Links"/>
  </r>
  <r>
    <n v="36"/>
    <x v="0"/>
    <n v="5"/>
    <x v="12"/>
    <n v="18"/>
    <n v="92"/>
    <n v="2"/>
    <n v="74"/>
    <s v="$0.00"/>
    <n v="60"/>
    <s v="Olivas Links"/>
  </r>
  <r>
    <n v="36"/>
    <x v="0"/>
    <n v="6"/>
    <x v="19"/>
    <n v="15"/>
    <n v="90"/>
    <n v="3"/>
    <n v="75"/>
    <s v="$0.00"/>
    <n v="55"/>
    <s v="Olivas Links"/>
  </r>
  <r>
    <n v="36"/>
    <x v="0"/>
    <n v="7"/>
    <x v="20"/>
    <n v="15"/>
    <n v="93"/>
    <n v="6"/>
    <n v="78"/>
    <s v="$0.00"/>
    <n v="50"/>
    <s v="Olivas Links"/>
  </r>
  <r>
    <n v="36"/>
    <x v="0"/>
    <n v="8"/>
    <x v="6"/>
    <n v="8"/>
    <n v="86"/>
    <n v="6"/>
    <n v="78"/>
    <s v="$0.00"/>
    <n v="45"/>
    <s v="Olivas Links"/>
  </r>
  <r>
    <n v="36"/>
    <x v="0"/>
    <n v="9"/>
    <x v="21"/>
    <n v="16"/>
    <n v="94"/>
    <n v="6"/>
    <n v="78"/>
    <s v="$0.00"/>
    <n v="40"/>
    <s v="Olivas Links"/>
  </r>
  <r>
    <n v="36"/>
    <x v="0"/>
    <n v="10"/>
    <x v="13"/>
    <n v="13"/>
    <n v="91"/>
    <n v="6"/>
    <n v="78"/>
    <s v="$0.00"/>
    <n v="35"/>
    <s v="Olivas Links"/>
  </r>
  <r>
    <n v="36"/>
    <x v="0"/>
    <n v="11"/>
    <x v="4"/>
    <n v="0"/>
    <n v="79"/>
    <n v="7"/>
    <n v="79"/>
    <s v="$0.00"/>
    <n v="30"/>
    <s v="Olivas Links"/>
  </r>
  <r>
    <n v="36"/>
    <x v="0"/>
    <n v="12"/>
    <x v="133"/>
    <n v="13"/>
    <n v="93"/>
    <n v="8"/>
    <n v="80"/>
    <s v="$0.00"/>
    <n v="25"/>
    <s v="Olivas Links"/>
  </r>
  <r>
    <n v="36"/>
    <x v="0"/>
    <n v="13"/>
    <x v="15"/>
    <n v="13"/>
    <n v="93"/>
    <n v="8"/>
    <n v="80"/>
    <s v="$0.00"/>
    <n v="24"/>
    <s v="Olivas Links"/>
  </r>
  <r>
    <n v="36"/>
    <x v="0"/>
    <n v="14"/>
    <x v="11"/>
    <n v="15"/>
    <n v="96"/>
    <n v="9"/>
    <n v="81"/>
    <s v="$0.00"/>
    <n v="23"/>
    <s v="Olivas Links"/>
  </r>
  <r>
    <n v="36"/>
    <x v="0"/>
    <n v="15"/>
    <x v="72"/>
    <n v="10"/>
    <n v="92"/>
    <n v="10"/>
    <n v="82"/>
    <s v="$0.00"/>
    <n v="22"/>
    <s v="Olivas Links"/>
  </r>
  <r>
    <n v="36"/>
    <x v="0"/>
    <n v="16"/>
    <x v="3"/>
    <n v="5"/>
    <n v="87"/>
    <n v="10"/>
    <n v="82"/>
    <s v="$0.00"/>
    <n v="21"/>
    <s v="Olivas Links"/>
  </r>
  <r>
    <n v="36"/>
    <x v="0"/>
    <n v="17"/>
    <x v="17"/>
    <n v="13"/>
    <n v="95"/>
    <n v="10"/>
    <n v="82"/>
    <s v="$0.00"/>
    <n v="20"/>
    <s v="Olivas Links"/>
  </r>
  <r>
    <n v="36"/>
    <x v="0"/>
    <n v="18"/>
    <x v="9"/>
    <n v="14"/>
    <n v="97"/>
    <n v="11"/>
    <n v="83"/>
    <s v="$0.00"/>
    <n v="19"/>
    <s v="Olivas Links"/>
  </r>
  <r>
    <n v="36"/>
    <x v="0"/>
    <n v="19"/>
    <x v="10"/>
    <n v="12"/>
    <n v="96"/>
    <n v="12"/>
    <n v="84"/>
    <s v="$0.00"/>
    <n v="18"/>
    <s v="Olivas Links"/>
  </r>
  <r>
    <n v="37"/>
    <x v="1"/>
    <n v="1"/>
    <x v="79"/>
    <n v="15"/>
    <n v="86"/>
    <n v="-1"/>
    <n v="71"/>
    <s v="$30.00"/>
    <n v="150"/>
    <s v="Olivas Links"/>
  </r>
  <r>
    <n v="37"/>
    <x v="1"/>
    <n v="2"/>
    <x v="22"/>
    <n v="18"/>
    <n v="90"/>
    <s v="E"/>
    <n v="72"/>
    <s v="$20.00"/>
    <n v="100"/>
    <s v="Olivas Links"/>
  </r>
  <r>
    <n v="37"/>
    <x v="1"/>
    <n v="3"/>
    <x v="29"/>
    <n v="18"/>
    <n v="93"/>
    <n v="3"/>
    <n v="75"/>
    <s v="$15.00"/>
    <n v="85"/>
    <s v="Olivas Links"/>
  </r>
  <r>
    <n v="37"/>
    <x v="1"/>
    <n v="4"/>
    <x v="23"/>
    <n v="15"/>
    <n v="90"/>
    <n v="3"/>
    <n v="75"/>
    <s v="$10.00"/>
    <n v="70"/>
    <s v="Olivas Links"/>
  </r>
  <r>
    <n v="37"/>
    <x v="1"/>
    <n v="5"/>
    <x v="82"/>
    <n v="15"/>
    <n v="91"/>
    <n v="4"/>
    <n v="76"/>
    <s v="$0.00"/>
    <n v="60"/>
    <s v="Olivas Links"/>
  </r>
  <r>
    <n v="37"/>
    <x v="1"/>
    <n v="6"/>
    <x v="80"/>
    <n v="13"/>
    <n v="90"/>
    <n v="5"/>
    <n v="77"/>
    <s v="$0.00"/>
    <n v="55"/>
    <s v="Olivas Links"/>
  </r>
  <r>
    <n v="37"/>
    <x v="1"/>
    <n v="7"/>
    <x v="25"/>
    <n v="13"/>
    <n v="90"/>
    <n v="5"/>
    <n v="77"/>
    <s v="$0.00"/>
    <n v="50"/>
    <s v="Olivas Links"/>
  </r>
  <r>
    <n v="37"/>
    <x v="1"/>
    <n v="8"/>
    <x v="27"/>
    <n v="10"/>
    <n v="91"/>
    <n v="9"/>
    <n v="81"/>
    <s v="$0.00"/>
    <n v="45"/>
    <s v="Olivas Links"/>
  </r>
  <r>
    <n v="37"/>
    <x v="1"/>
    <n v="9"/>
    <x v="126"/>
    <n v="17"/>
    <n v="100"/>
    <n v="11"/>
    <n v="83"/>
    <s v="$0.00"/>
    <n v="40"/>
    <s v="Olivas Links"/>
  </r>
  <r>
    <n v="37"/>
    <x v="1"/>
    <n v="10"/>
    <x v="26"/>
    <n v="13"/>
    <n v="96"/>
    <n v="11"/>
    <n v="83"/>
    <s v="$0.00"/>
    <n v="35"/>
    <s v="Olivas Links"/>
  </r>
  <r>
    <n v="37"/>
    <x v="1"/>
    <n v="11"/>
    <x v="24"/>
    <n v="18"/>
    <n v="107"/>
    <n v="17"/>
    <n v="89"/>
    <s v="$0.00"/>
    <n v="30"/>
    <s v="Olivas Links"/>
  </r>
  <r>
    <n v="37"/>
    <x v="1"/>
    <n v="12"/>
    <x v="83"/>
    <n v="18"/>
    <n v="111"/>
    <n v="21"/>
    <n v="93"/>
    <s v="$0.00"/>
    <n v="25"/>
    <s v="Olivas Links"/>
  </r>
  <r>
    <n v="38"/>
    <x v="2"/>
    <n v="1"/>
    <x v="85"/>
    <n v="19"/>
    <n v="88"/>
    <n v="-3"/>
    <n v="69"/>
    <s v="$30.00"/>
    <n v="150"/>
    <s v="Olivas Links"/>
  </r>
  <r>
    <n v="38"/>
    <x v="2"/>
    <n v="2"/>
    <x v="42"/>
    <n v="21"/>
    <n v="94"/>
    <n v="1"/>
    <n v="73"/>
    <s v="$20.00"/>
    <n v="100"/>
    <s v="Olivas Links"/>
  </r>
  <r>
    <n v="38"/>
    <x v="2"/>
    <n v="3"/>
    <x v="43"/>
    <n v="19"/>
    <n v="94"/>
    <n v="3"/>
    <n v="75"/>
    <s v="$15.00"/>
    <n v="85"/>
    <s v="Olivas Links"/>
  </r>
  <r>
    <n v="38"/>
    <x v="2"/>
    <n v="4"/>
    <x v="44"/>
    <n v="20"/>
    <n v="95"/>
    <n v="3"/>
    <n v="75"/>
    <s v="$10.00"/>
    <n v="70"/>
    <s v="Olivas Links"/>
  </r>
  <r>
    <n v="38"/>
    <x v="2"/>
    <n v="5"/>
    <x v="47"/>
    <n v="15"/>
    <n v="91"/>
    <n v="4"/>
    <n v="76"/>
    <s v="$0.00"/>
    <n v="60"/>
    <s v="Olivas Links"/>
  </r>
  <r>
    <n v="38"/>
    <x v="2"/>
    <n v="6"/>
    <x v="49"/>
    <n v="24"/>
    <n v="101"/>
    <n v="5"/>
    <n v="77"/>
    <s v="$0.00"/>
    <n v="55"/>
    <s v="Olivas Links"/>
  </r>
  <r>
    <n v="38"/>
    <x v="2"/>
    <n v="7"/>
    <x v="88"/>
    <n v="22"/>
    <n v="99"/>
    <n v="5"/>
    <n v="77"/>
    <s v="$0.00"/>
    <n v="50"/>
    <s v="Olivas Links"/>
  </r>
  <r>
    <n v="38"/>
    <x v="2"/>
    <n v="8"/>
    <x v="41"/>
    <n v="22"/>
    <n v="100"/>
    <n v="6"/>
    <n v="78"/>
    <s v="$0.00"/>
    <n v="45"/>
    <s v="Olivas Links"/>
  </r>
  <r>
    <n v="38"/>
    <x v="2"/>
    <n v="9"/>
    <x v="50"/>
    <n v="23"/>
    <n v="101"/>
    <n v="6"/>
    <n v="78"/>
    <s v="$0.00"/>
    <n v="40"/>
    <s v="Olivas Links"/>
  </r>
  <r>
    <n v="38"/>
    <x v="2"/>
    <n v="10"/>
    <x v="51"/>
    <n v="19"/>
    <n v="97"/>
    <n v="6"/>
    <n v="78"/>
    <s v="$0.00"/>
    <n v="35"/>
    <s v="Olivas Links"/>
  </r>
  <r>
    <n v="38"/>
    <x v="2"/>
    <n v="11"/>
    <x v="86"/>
    <n v="24"/>
    <n v="104"/>
    <n v="8"/>
    <n v="80"/>
    <s v="$0.00"/>
    <n v="30"/>
    <s v="Olivas Links"/>
  </r>
  <r>
    <n v="38"/>
    <x v="2"/>
    <n v="12"/>
    <x v="37"/>
    <n v="22"/>
    <n v="102"/>
    <n v="8"/>
    <n v="80"/>
    <s v="$0.00"/>
    <n v="25"/>
    <s v="Olivas Links"/>
  </r>
  <r>
    <n v="38"/>
    <x v="2"/>
    <n v="13"/>
    <x v="34"/>
    <n v="21"/>
    <n v="101"/>
    <n v="8"/>
    <n v="80"/>
    <s v="$0.00"/>
    <n v="24"/>
    <s v="Olivas Links"/>
  </r>
  <r>
    <n v="38"/>
    <x v="2"/>
    <n v="14"/>
    <x v="39"/>
    <n v="21"/>
    <n v="102"/>
    <n v="9"/>
    <n v="81"/>
    <s v="$0.00"/>
    <n v="23"/>
    <s v="Olivas Links"/>
  </r>
  <r>
    <n v="38"/>
    <x v="2"/>
    <n v="15"/>
    <x v="48"/>
    <n v="20"/>
    <n v="105"/>
    <n v="13"/>
    <n v="85"/>
    <s v="$0.00"/>
    <n v="22"/>
    <s v="Olivas Links"/>
  </r>
  <r>
    <n v="38"/>
    <x v="2"/>
    <n v="16"/>
    <x v="114"/>
    <n v="20"/>
    <n v="108"/>
    <n v="16"/>
    <n v="88"/>
    <s v="$0.00"/>
    <n v="21"/>
    <s v="Olivas Links"/>
  </r>
  <r>
    <n v="39"/>
    <x v="3"/>
    <n v="1"/>
    <x v="55"/>
    <n v="28"/>
    <n v="100"/>
    <s v="E"/>
    <n v="72"/>
    <s v="$30.00"/>
    <n v="150"/>
    <s v="Olivas Links"/>
  </r>
  <r>
    <n v="39"/>
    <x v="3"/>
    <n v="2"/>
    <x v="54"/>
    <n v="30"/>
    <n v="103"/>
    <n v="1"/>
    <n v="73"/>
    <s v="$20.00"/>
    <n v="100"/>
    <s v="Olivas Links"/>
  </r>
  <r>
    <n v="39"/>
    <x v="3"/>
    <n v="3"/>
    <x v="64"/>
    <n v="19"/>
    <n v="92"/>
    <n v="1"/>
    <n v="73"/>
    <s v="$15.00"/>
    <n v="85"/>
    <s v="Olivas Links"/>
  </r>
  <r>
    <n v="39"/>
    <x v="3"/>
    <n v="4"/>
    <x v="58"/>
    <n v="30"/>
    <n v="103"/>
    <n v="1"/>
    <n v="73"/>
    <s v="$10.00"/>
    <n v="70"/>
    <s v="Olivas Links"/>
  </r>
  <r>
    <n v="39"/>
    <x v="3"/>
    <n v="5"/>
    <x v="59"/>
    <n v="24"/>
    <n v="98"/>
    <n v="2"/>
    <n v="74"/>
    <s v="$0.00"/>
    <n v="60"/>
    <s v="Olivas Links"/>
  </r>
  <r>
    <n v="39"/>
    <x v="3"/>
    <n v="6"/>
    <x v="61"/>
    <n v="30"/>
    <n v="104"/>
    <n v="2"/>
    <n v="74"/>
    <s v="$0.00"/>
    <n v="55"/>
    <s v="Olivas Links"/>
  </r>
  <r>
    <n v="39"/>
    <x v="3"/>
    <n v="7"/>
    <x v="127"/>
    <n v="23"/>
    <n v="102"/>
    <n v="7"/>
    <n v="79"/>
    <s v="$0.00"/>
    <n v="50"/>
    <s v="Olivas Links"/>
  </r>
  <r>
    <n v="39"/>
    <x v="3"/>
    <n v="8"/>
    <x v="89"/>
    <n v="24"/>
    <n v="103"/>
    <n v="7"/>
    <n v="79"/>
    <s v="$0.00"/>
    <n v="45"/>
    <s v="Olivas Links"/>
  </r>
  <r>
    <n v="39"/>
    <x v="3"/>
    <n v="9"/>
    <x v="92"/>
    <n v="28"/>
    <n v="107"/>
    <n v="7"/>
    <n v="79"/>
    <s v="$0.00"/>
    <n v="40"/>
    <s v="Olivas Links"/>
  </r>
  <r>
    <n v="39"/>
    <x v="3"/>
    <n v="10"/>
    <x v="56"/>
    <n v="24"/>
    <n v="105"/>
    <n v="9"/>
    <n v="81"/>
    <s v="$0.00"/>
    <n v="35"/>
    <s v="Olivas Links"/>
  </r>
  <r>
    <n v="39"/>
    <x v="3"/>
    <n v="11"/>
    <x v="53"/>
    <n v="33"/>
    <n v="115"/>
    <n v="10"/>
    <n v="82"/>
    <s v="$0.00"/>
    <n v="30"/>
    <s v="Olivas Links"/>
  </r>
  <r>
    <n v="39"/>
    <x v="3"/>
    <n v="12"/>
    <x v="98"/>
    <n v="27"/>
    <n v="109"/>
    <n v="10"/>
    <n v="82"/>
    <s v="$0.00"/>
    <n v="25"/>
    <s v="Olivas Links"/>
  </r>
  <r>
    <n v="39"/>
    <x v="3"/>
    <n v="13"/>
    <x v="68"/>
    <n v="46"/>
    <n v="133"/>
    <n v="15"/>
    <n v="87"/>
    <s v="$0.00"/>
    <n v="24"/>
    <s v="Olivas Links"/>
  </r>
  <r>
    <n v="39"/>
    <x v="3"/>
    <n v="14"/>
    <x v="97"/>
    <n v="28"/>
    <n v="115"/>
    <n v="15"/>
    <n v="87"/>
    <s v="$0.00"/>
    <n v="23"/>
    <s v="Olivas Links"/>
  </r>
  <r>
    <n v="39"/>
    <x v="3"/>
    <n v="15"/>
    <x v="60"/>
    <n v="29"/>
    <n v="119"/>
    <n v="18"/>
    <n v="90"/>
    <s v="$0.00"/>
    <n v="22"/>
    <s v="Olivas Links"/>
  </r>
  <r>
    <n v="40"/>
    <x v="4"/>
    <n v="1"/>
    <x v="134"/>
    <n v="0"/>
    <n v="82"/>
    <n v="10"/>
    <n v="82"/>
    <s v="$0.00"/>
    <n v="0"/>
    <s v="Olivas Links"/>
  </r>
  <r>
    <n v="40"/>
    <x v="4"/>
    <n v="2"/>
    <x v="135"/>
    <n v="0"/>
    <n v="85"/>
    <n v="13"/>
    <n v="85"/>
    <s v="$0.00"/>
    <n v="0"/>
    <s v="Olivas Links"/>
  </r>
  <r>
    <n v="40"/>
    <x v="4"/>
    <n v="3"/>
    <x v="136"/>
    <n v="0"/>
    <n v="89"/>
    <n v="17"/>
    <n v="89"/>
    <s v="$0.00"/>
    <n v="0"/>
    <s v="Olivas Links"/>
  </r>
  <r>
    <n v="40"/>
    <x v="4"/>
    <n v="4"/>
    <x v="137"/>
    <n v="0"/>
    <n v="99"/>
    <n v="27"/>
    <n v="99"/>
    <s v="$0.00"/>
    <n v="0"/>
    <s v="Olivas Links"/>
  </r>
  <r>
    <n v="40"/>
    <x v="4"/>
    <n v="5"/>
    <x v="75"/>
    <n v="0"/>
    <n v="101"/>
    <n v="29"/>
    <n v="101"/>
    <s v="$0.00"/>
    <n v="0"/>
    <s v="Olivas Links"/>
  </r>
  <r>
    <n v="40"/>
    <x v="4"/>
    <n v="6"/>
    <x v="138"/>
    <n v="0"/>
    <n v="104"/>
    <n v="32"/>
    <n v="104"/>
    <s v="$0.00"/>
    <n v="0"/>
    <s v="Olivas Links"/>
  </r>
  <r>
    <n v="40"/>
    <x v="4"/>
    <n v="7"/>
    <x v="139"/>
    <n v="0"/>
    <n v="104"/>
    <n v="32"/>
    <n v="104"/>
    <s v="$0.00"/>
    <n v="0"/>
    <s v="Olivas Links"/>
  </r>
  <r>
    <n v="40"/>
    <x v="4"/>
    <n v="8"/>
    <x v="140"/>
    <n v="0"/>
    <n v="110"/>
    <n v="38"/>
    <n v="110"/>
    <s v="$0.00"/>
    <n v="0"/>
    <s v="Olivas Links"/>
  </r>
  <r>
    <n v="40"/>
    <x v="4"/>
    <n v="9"/>
    <x v="141"/>
    <n v="0"/>
    <n v="111"/>
    <n v="39"/>
    <n v="111"/>
    <s v="$0.00"/>
    <n v="0"/>
    <s v="Olivas Links"/>
  </r>
  <r>
    <n v="41"/>
    <x v="0"/>
    <n v="1"/>
    <x v="11"/>
    <n v="15"/>
    <n v="89"/>
    <n v="2"/>
    <n v="74"/>
    <s v="$30.00"/>
    <n v="100"/>
    <s v="El Dorado"/>
  </r>
  <r>
    <n v="41"/>
    <x v="0"/>
    <n v="2"/>
    <x v="15"/>
    <n v="13"/>
    <n v="87"/>
    <n v="2"/>
    <n v="74"/>
    <s v="$15.00"/>
    <n v="60"/>
    <s v="El Dorado"/>
  </r>
  <r>
    <n v="41"/>
    <x v="0"/>
    <n v="3"/>
    <x v="0"/>
    <n v="13"/>
    <n v="87"/>
    <n v="2"/>
    <n v="74"/>
    <s v="$10.00"/>
    <n v="40"/>
    <s v="El Dorado"/>
  </r>
  <r>
    <n v="41"/>
    <x v="0"/>
    <n v="4"/>
    <x v="123"/>
    <n v="14"/>
    <n v="89"/>
    <n v="3"/>
    <n v="75"/>
    <s v="$5.00"/>
    <n v="30"/>
    <s v="El Dorado"/>
  </r>
  <r>
    <n v="41"/>
    <x v="0"/>
    <n v="5"/>
    <x v="12"/>
    <n v="18"/>
    <n v="95"/>
    <n v="5"/>
    <n v="77"/>
    <s v="$0.00"/>
    <n v="29"/>
    <s v="El Dorado"/>
  </r>
  <r>
    <n v="41"/>
    <x v="0"/>
    <n v="6"/>
    <x v="19"/>
    <n v="16"/>
    <n v="95"/>
    <n v="7"/>
    <n v="79"/>
    <s v="$0.00"/>
    <n v="28"/>
    <s v="El Dorado"/>
  </r>
  <r>
    <n v="41"/>
    <x v="0"/>
    <n v="7"/>
    <x v="8"/>
    <n v="7"/>
    <n v="86"/>
    <n v="7"/>
    <n v="79"/>
    <s v="$0.00"/>
    <n v="27"/>
    <s v="El Dorado"/>
  </r>
  <r>
    <n v="41"/>
    <x v="0"/>
    <n v="8"/>
    <x v="6"/>
    <n v="8"/>
    <n v="88"/>
    <n v="8"/>
    <n v="80"/>
    <s v="$0.00"/>
    <n v="26"/>
    <s v="El Dorado"/>
  </r>
  <r>
    <n v="41"/>
    <x v="0"/>
    <n v="9"/>
    <x v="7"/>
    <n v="10"/>
    <n v="91"/>
    <n v="9"/>
    <n v="81"/>
    <s v="$0.00"/>
    <n v="25"/>
    <s v="El Dorado"/>
  </r>
  <r>
    <n v="41"/>
    <x v="0"/>
    <n v="10"/>
    <x v="9"/>
    <n v="14"/>
    <n v="97"/>
    <n v="11"/>
    <n v="83"/>
    <s v="$0.00"/>
    <n v="24"/>
    <s v="El Dorado"/>
  </r>
  <r>
    <n v="41"/>
    <x v="0"/>
    <n v="11"/>
    <x v="10"/>
    <n v="13"/>
    <n v="99"/>
    <n v="14"/>
    <n v="86"/>
    <s v="$0.00"/>
    <n v="23"/>
    <s v="El Dorado"/>
  </r>
  <r>
    <n v="41"/>
    <x v="0"/>
    <n v="12"/>
    <x v="17"/>
    <n v="13"/>
    <n v="101"/>
    <n v="16"/>
    <n v="88"/>
    <s v="$0.00"/>
    <n v="22"/>
    <s v="El Dorado"/>
  </r>
  <r>
    <n v="41"/>
    <x v="0"/>
    <n v="13"/>
    <x v="13"/>
    <n v="14"/>
    <n v="107"/>
    <n v="21"/>
    <n v="93"/>
    <s v="$0.00"/>
    <n v="21"/>
    <s v="El Dorado"/>
  </r>
  <r>
    <n v="41"/>
    <x v="0"/>
    <n v="14"/>
    <x v="18"/>
    <n v="7"/>
    <n v="104"/>
    <n v="25"/>
    <n v="97"/>
    <s v="$0.00"/>
    <n v="20"/>
    <s v="El Dorado"/>
  </r>
  <r>
    <n v="42"/>
    <x v="1"/>
    <n v="1"/>
    <x v="24"/>
    <n v="20"/>
    <n v="92"/>
    <s v="E"/>
    <n v="72"/>
    <s v="$30.00"/>
    <n v="100"/>
    <s v="El Dorado"/>
  </r>
  <r>
    <n v="42"/>
    <x v="1"/>
    <n v="2"/>
    <x v="23"/>
    <n v="17"/>
    <n v="89"/>
    <s v="E"/>
    <n v="72"/>
    <s v="$15.00"/>
    <n v="60"/>
    <s v="El Dorado"/>
  </r>
  <r>
    <n v="42"/>
    <x v="1"/>
    <n v="3"/>
    <x v="79"/>
    <n v="16"/>
    <n v="88"/>
    <s v="E"/>
    <n v="72"/>
    <s v="$10.00"/>
    <n v="40"/>
    <s v="El Dorado"/>
  </r>
  <r>
    <n v="42"/>
    <x v="1"/>
    <n v="4"/>
    <x v="22"/>
    <n v="20"/>
    <n v="94"/>
    <n v="2"/>
    <n v="74"/>
    <s v="$5.00"/>
    <n v="30"/>
    <s v="El Dorado"/>
  </r>
  <r>
    <n v="42"/>
    <x v="1"/>
    <n v="5"/>
    <x v="25"/>
    <n v="14"/>
    <n v="89"/>
    <n v="3"/>
    <n v="75"/>
    <s v="$0.00"/>
    <n v="29"/>
    <s v="El Dorado"/>
  </r>
  <r>
    <n v="42"/>
    <x v="1"/>
    <n v="6"/>
    <x v="26"/>
    <n v="16"/>
    <n v="94"/>
    <n v="6"/>
    <n v="78"/>
    <s v="$0.00"/>
    <n v="28"/>
    <s v="El Dorado"/>
  </r>
  <r>
    <n v="42"/>
    <x v="1"/>
    <n v="7"/>
    <x v="29"/>
    <n v="21"/>
    <n v="100"/>
    <n v="7"/>
    <n v="79"/>
    <s v="$0.00"/>
    <n v="27"/>
    <s v="El Dorado"/>
  </r>
  <r>
    <n v="43"/>
    <x v="2"/>
    <n v="1"/>
    <x v="85"/>
    <n v="20"/>
    <n v="88"/>
    <n v="-4"/>
    <n v="68"/>
    <s v="$30.00"/>
    <n v="100"/>
    <s v="El Dorado"/>
  </r>
  <r>
    <n v="43"/>
    <x v="2"/>
    <n v="2"/>
    <x v="46"/>
    <n v="25"/>
    <n v="93"/>
    <n v="-4"/>
    <n v="68"/>
    <s v="$15.00"/>
    <n v="60"/>
    <s v="El Dorado"/>
  </r>
  <r>
    <n v="43"/>
    <x v="2"/>
    <n v="3"/>
    <x v="34"/>
    <n v="23"/>
    <n v="95"/>
    <s v="E"/>
    <n v="72"/>
    <s v="$10.00"/>
    <n v="40"/>
    <s v="El Dorado"/>
  </r>
  <r>
    <n v="43"/>
    <x v="2"/>
    <n v="4"/>
    <x v="37"/>
    <n v="24"/>
    <n v="99"/>
    <n v="3"/>
    <n v="75"/>
    <s v="$5.00"/>
    <n v="30"/>
    <s v="El Dorado"/>
  </r>
  <r>
    <n v="43"/>
    <x v="2"/>
    <n v="5"/>
    <x v="43"/>
    <n v="21"/>
    <n v="96"/>
    <n v="3"/>
    <n v="75"/>
    <s v="$0.00"/>
    <n v="29"/>
    <s v="El Dorado"/>
  </r>
  <r>
    <n v="43"/>
    <x v="2"/>
    <n v="6"/>
    <x v="51"/>
    <n v="22"/>
    <n v="99"/>
    <n v="5"/>
    <n v="77"/>
    <s v="$0.00"/>
    <n v="28"/>
    <s v="El Dorado"/>
  </r>
  <r>
    <n v="43"/>
    <x v="2"/>
    <n v="7"/>
    <x v="44"/>
    <n v="21"/>
    <n v="98"/>
    <n v="5"/>
    <n v="77"/>
    <s v="$0.00"/>
    <n v="27"/>
    <s v="El Dorado"/>
  </r>
  <r>
    <n v="43"/>
    <x v="2"/>
    <n v="8"/>
    <x v="48"/>
    <n v="22"/>
    <n v="100"/>
    <n v="6"/>
    <n v="78"/>
    <s v="$0.00"/>
    <n v="26"/>
    <s v="El Dorado"/>
  </r>
  <r>
    <n v="43"/>
    <x v="2"/>
    <n v="9"/>
    <x v="39"/>
    <n v="23"/>
    <n v="105"/>
    <n v="10"/>
    <n v="82"/>
    <s v="$0.00"/>
    <n v="25"/>
    <s v="El Dorado"/>
  </r>
  <r>
    <n v="43"/>
    <x v="2"/>
    <n v="10"/>
    <x v="50"/>
    <n v="25"/>
    <n v="112"/>
    <n v="15"/>
    <n v="87"/>
    <s v="$0.00"/>
    <n v="24"/>
    <s v="El Dorado"/>
  </r>
  <r>
    <n v="44"/>
    <x v="3"/>
    <n v="1"/>
    <x v="55"/>
    <n v="30"/>
    <n v="101"/>
    <n v="-1"/>
    <n v="71"/>
    <s v="$30.00"/>
    <n v="100"/>
    <s v="El Dorado"/>
  </r>
  <r>
    <n v="44"/>
    <x v="3"/>
    <n v="2"/>
    <x v="89"/>
    <n v="26"/>
    <n v="98"/>
    <s v="E"/>
    <n v="72"/>
    <s v="$15.00"/>
    <n v="60"/>
    <s v="El Dorado"/>
  </r>
  <r>
    <n v="44"/>
    <x v="3"/>
    <n v="3"/>
    <x v="54"/>
    <n v="32"/>
    <n v="105"/>
    <n v="1"/>
    <n v="73"/>
    <s v="$10.00"/>
    <n v="40"/>
    <s v="El Dorado"/>
  </r>
  <r>
    <n v="44"/>
    <x v="3"/>
    <n v="4"/>
    <x v="57"/>
    <n v="42"/>
    <n v="116"/>
    <n v="2"/>
    <n v="74"/>
    <s v="$5.00"/>
    <n v="30"/>
    <s v="El Dorado"/>
  </r>
  <r>
    <n v="44"/>
    <x v="3"/>
    <n v="5"/>
    <x v="59"/>
    <n v="26"/>
    <n v="102"/>
    <n v="4"/>
    <n v="76"/>
    <s v="$0.00"/>
    <n v="29"/>
    <s v="El Dorado"/>
  </r>
  <r>
    <n v="44"/>
    <x v="3"/>
    <n v="6"/>
    <x v="58"/>
    <n v="33"/>
    <n v="109"/>
    <n v="4"/>
    <n v="76"/>
    <s v="$0.00"/>
    <n v="28"/>
    <s v="El Dorado"/>
  </r>
  <r>
    <n v="44"/>
    <x v="3"/>
    <n v="7"/>
    <x v="70"/>
    <n v="35"/>
    <n v="113"/>
    <n v="6"/>
    <n v="78"/>
    <s v="$0.00"/>
    <n v="27"/>
    <s v="El Dorado"/>
  </r>
  <r>
    <n v="44"/>
    <x v="3"/>
    <n v="8"/>
    <x v="69"/>
    <n v="39"/>
    <n v="117"/>
    <n v="6"/>
    <n v="78"/>
    <s v="$0.00"/>
    <n v="26"/>
    <s v="El Dorado"/>
  </r>
  <r>
    <n v="44"/>
    <x v="3"/>
    <n v="9"/>
    <x v="98"/>
    <n v="29"/>
    <n v="107"/>
    <n v="6"/>
    <n v="78"/>
    <s v="$0.00"/>
    <n v="25"/>
    <s v="El Dorado"/>
  </r>
  <r>
    <n v="44"/>
    <x v="3"/>
    <n v="10"/>
    <x v="53"/>
    <n v="35"/>
    <n v="115"/>
    <n v="8"/>
    <n v="80"/>
    <s v="$0.00"/>
    <n v="24"/>
    <s v="El Dorado"/>
  </r>
  <r>
    <n v="44"/>
    <x v="3"/>
    <n v="11"/>
    <x v="60"/>
    <n v="32"/>
    <n v="113"/>
    <n v="9"/>
    <n v="81"/>
    <s v="$0.00"/>
    <n v="23"/>
    <s v="El Dorado"/>
  </r>
  <r>
    <n v="44"/>
    <x v="3"/>
    <n v="12"/>
    <x v="56"/>
    <n v="27"/>
    <n v="109"/>
    <n v="10"/>
    <n v="82"/>
    <s v="$0.00"/>
    <n v="22"/>
    <s v="El Dorado"/>
  </r>
  <r>
    <n v="44"/>
    <x v="3"/>
    <s v="T13"/>
    <x v="66"/>
    <n v="34"/>
    <n v="116"/>
    <n v="10"/>
    <n v="82"/>
    <s v="$0.00"/>
    <n v="20.5"/>
    <s v="El Dorado"/>
  </r>
  <r>
    <n v="44"/>
    <x v="3"/>
    <s v="T13"/>
    <x v="142"/>
    <n v="24"/>
    <n v="106"/>
    <n v="10"/>
    <n v="82"/>
    <s v="$0.00"/>
    <n v="20.5"/>
    <s v="El Dorado"/>
  </r>
  <r>
    <n v="44"/>
    <x v="3"/>
    <n v="15"/>
    <x v="68"/>
    <n v="50"/>
    <n v="133"/>
    <n v="11"/>
    <n v="83"/>
    <s v="$0.00"/>
    <n v="19"/>
    <s v="El Dorado"/>
  </r>
  <r>
    <n v="44"/>
    <x v="3"/>
    <n v="16"/>
    <x v="61"/>
    <n v="32"/>
    <n v="119"/>
    <n v="15"/>
    <n v="87"/>
    <s v="$0.00"/>
    <n v="18"/>
    <s v="El Dorado"/>
  </r>
  <r>
    <n v="44"/>
    <x v="3"/>
    <n v="17"/>
    <x v="97"/>
    <n v="30"/>
    <n v="118"/>
    <n v="16"/>
    <n v="88"/>
    <s v="$0.00"/>
    <n v="17"/>
    <s v="El Dorado"/>
  </r>
  <r>
    <n v="45"/>
    <x v="4"/>
    <n v="1"/>
    <x v="140"/>
    <n v="0"/>
    <n v="105"/>
    <n v="33"/>
    <n v="105"/>
    <s v="$0.00"/>
    <n v="0"/>
    <s v="El Dorado"/>
  </r>
  <r>
    <n v="45"/>
    <x v="4"/>
    <n v="2"/>
    <x v="143"/>
    <n v="0"/>
    <n v="117"/>
    <n v="45"/>
    <n v="117"/>
    <s v="$0.00"/>
    <n v="0"/>
    <s v="El Dorado"/>
  </r>
  <r>
    <n v="46"/>
    <x v="0"/>
    <n v="1"/>
    <x v="12"/>
    <n v="19"/>
    <n v="89"/>
    <n v="-2"/>
    <n v="70"/>
    <s v="$30.00"/>
    <n v="100"/>
    <s v="Mountain Meadows"/>
  </r>
  <r>
    <n v="46"/>
    <x v="0"/>
    <n v="2"/>
    <x v="8"/>
    <n v="7"/>
    <n v="79"/>
    <s v="E"/>
    <n v="72"/>
    <s v="$15.00"/>
    <n v="60"/>
    <s v="Mountain Meadows"/>
  </r>
  <r>
    <n v="46"/>
    <x v="0"/>
    <n v="3"/>
    <x v="21"/>
    <n v="18"/>
    <n v="91"/>
    <n v="1"/>
    <n v="73"/>
    <s v="$10.00"/>
    <n v="40"/>
    <s v="Mountain Meadows"/>
  </r>
  <r>
    <n v="46"/>
    <x v="0"/>
    <n v="4"/>
    <x v="0"/>
    <n v="13"/>
    <n v="88"/>
    <n v="3"/>
    <n v="75"/>
    <s v="$5.00"/>
    <n v="30"/>
    <s v="Mountain Meadows"/>
  </r>
  <r>
    <n v="46"/>
    <x v="0"/>
    <n v="5"/>
    <x v="72"/>
    <n v="11"/>
    <n v="87"/>
    <n v="4"/>
    <n v="76"/>
    <s v="$0.00"/>
    <n v="29"/>
    <s v="Mountain Meadows"/>
  </r>
  <r>
    <n v="46"/>
    <x v="0"/>
    <n v="6"/>
    <x v="17"/>
    <n v="13"/>
    <n v="92"/>
    <n v="7"/>
    <n v="79"/>
    <s v="$0.00"/>
    <n v="28"/>
    <s v="Mountain Meadows"/>
  </r>
  <r>
    <n v="46"/>
    <x v="0"/>
    <n v="7"/>
    <x v="5"/>
    <n v="3"/>
    <n v="82"/>
    <n v="7"/>
    <n v="79"/>
    <s v="$0.00"/>
    <n v="27"/>
    <s v="Mountain Meadows"/>
  </r>
  <r>
    <n v="46"/>
    <x v="0"/>
    <n v="8"/>
    <x v="20"/>
    <n v="13"/>
    <n v="92"/>
    <n v="7"/>
    <n v="79"/>
    <s v="$0.00"/>
    <n v="26"/>
    <s v="Mountain Meadows"/>
  </r>
  <r>
    <n v="46"/>
    <x v="0"/>
    <n v="9"/>
    <x v="18"/>
    <n v="8"/>
    <n v="88"/>
    <n v="8"/>
    <n v="80"/>
    <s v="$0.00"/>
    <n v="25"/>
    <s v="Mountain Meadows"/>
  </r>
  <r>
    <n v="46"/>
    <x v="0"/>
    <n v="10"/>
    <x v="13"/>
    <n v="14"/>
    <n v="94"/>
    <n v="8"/>
    <n v="80"/>
    <s v="$0.00"/>
    <n v="24"/>
    <s v="Mountain Meadows"/>
  </r>
  <r>
    <n v="46"/>
    <x v="0"/>
    <n v="11"/>
    <x v="19"/>
    <n v="15"/>
    <n v="96"/>
    <n v="9"/>
    <n v="81"/>
    <s v="$0.00"/>
    <n v="23"/>
    <s v="Mountain Meadows"/>
  </r>
  <r>
    <n v="46"/>
    <x v="0"/>
    <n v="12"/>
    <x v="9"/>
    <n v="14"/>
    <n v="96"/>
    <n v="10"/>
    <n v="82"/>
    <s v="$0.00"/>
    <n v="22"/>
    <s v="Mountain Meadows"/>
  </r>
  <r>
    <n v="46"/>
    <x v="0"/>
    <n v="13"/>
    <x v="123"/>
    <n v="14"/>
    <n v="97"/>
    <n v="11"/>
    <n v="83"/>
    <s v="$0.00"/>
    <n v="21"/>
    <s v="Mountain Meadows"/>
  </r>
  <r>
    <n v="46"/>
    <x v="0"/>
    <n v="14"/>
    <x v="6"/>
    <n v="8"/>
    <n v="95"/>
    <n v="15"/>
    <n v="87"/>
    <s v="$0.00"/>
    <n v="20"/>
    <s v="Mountain Meadows"/>
  </r>
  <r>
    <n v="47"/>
    <x v="1"/>
    <n v="1"/>
    <x v="24"/>
    <n v="20"/>
    <n v="90"/>
    <n v="-2"/>
    <n v="70"/>
    <s v="$30.00"/>
    <n v="100"/>
    <s v="Mountain Meadows"/>
  </r>
  <r>
    <n v="47"/>
    <x v="1"/>
    <n v="2"/>
    <x v="79"/>
    <n v="16"/>
    <n v="86"/>
    <n v="-2"/>
    <n v="70"/>
    <s v="$15.00"/>
    <n v="60"/>
    <s v="Mountain Meadows"/>
  </r>
  <r>
    <n v="47"/>
    <x v="1"/>
    <n v="3"/>
    <x v="23"/>
    <n v="17"/>
    <n v="90"/>
    <n v="1"/>
    <n v="73"/>
    <s v="$10.00"/>
    <n v="40"/>
    <s v="Mountain Meadows"/>
  </r>
  <r>
    <n v="47"/>
    <x v="1"/>
    <n v="4"/>
    <x v="22"/>
    <n v="19"/>
    <n v="93"/>
    <n v="2"/>
    <n v="74"/>
    <s v="$5.00"/>
    <n v="30"/>
    <s v="Mountain Meadows"/>
  </r>
  <r>
    <n v="47"/>
    <x v="1"/>
    <n v="5"/>
    <x v="80"/>
    <n v="15"/>
    <n v="89"/>
    <n v="2"/>
    <n v="74"/>
    <s v="$0.00"/>
    <n v="29"/>
    <s v="Mountain Meadows"/>
  </r>
  <r>
    <n v="47"/>
    <x v="1"/>
    <n v="6"/>
    <x v="31"/>
    <n v="15"/>
    <n v="91"/>
    <n v="4"/>
    <n v="76"/>
    <s v="$0.00"/>
    <n v="28"/>
    <s v="Mountain Meadows"/>
  </r>
  <r>
    <n v="47"/>
    <x v="1"/>
    <n v="7"/>
    <x v="29"/>
    <n v="20"/>
    <n v="97"/>
    <n v="5"/>
    <n v="77"/>
    <s v="$0.00"/>
    <n v="27"/>
    <s v="Mountain Meadows"/>
  </r>
  <r>
    <n v="47"/>
    <x v="1"/>
    <n v="8"/>
    <x v="84"/>
    <n v="17"/>
    <n v="95"/>
    <n v="6"/>
    <n v="78"/>
    <s v="$0.00"/>
    <n v="26"/>
    <s v="Mountain Meadows"/>
  </r>
  <r>
    <n v="47"/>
    <x v="1"/>
    <n v="9"/>
    <x v="83"/>
    <n v="21"/>
    <n v="102"/>
    <n v="9"/>
    <n v="81"/>
    <s v="$0.00"/>
    <n v="25"/>
    <s v="Mountain Meadows"/>
  </r>
  <r>
    <n v="47"/>
    <x v="1"/>
    <n v="10"/>
    <x v="30"/>
    <n v="22"/>
    <n v="106"/>
    <n v="12"/>
    <n v="84"/>
    <s v="$0.00"/>
    <n v="24"/>
    <s v="Mountain Meadows"/>
  </r>
  <r>
    <n v="47"/>
    <x v="1"/>
    <n v="11"/>
    <x v="26"/>
    <n v="16"/>
    <n v="104"/>
    <n v="16"/>
    <n v="88"/>
    <s v="$0.00"/>
    <n v="23"/>
    <s v="Mountain Meadows"/>
  </r>
  <r>
    <n v="47"/>
    <x v="1"/>
    <n v="12"/>
    <x v="27"/>
    <n v="13"/>
    <n v="109"/>
    <n v="24"/>
    <n v="96"/>
    <s v="$0.00"/>
    <n v="22"/>
    <s v="Mountain Meadows"/>
  </r>
  <r>
    <n v="48"/>
    <x v="2"/>
    <n v="1"/>
    <x v="44"/>
    <n v="22"/>
    <n v="90"/>
    <n v="-4"/>
    <n v="68"/>
    <s v="$30.00"/>
    <n v="100"/>
    <s v="Mountain Meadows"/>
  </r>
  <r>
    <n v="48"/>
    <x v="2"/>
    <n v="2"/>
    <x v="39"/>
    <n v="24"/>
    <n v="94"/>
    <n v="-2"/>
    <n v="70"/>
    <s v="$15.00"/>
    <n v="60"/>
    <s v="Mountain Meadows"/>
  </r>
  <r>
    <n v="48"/>
    <x v="2"/>
    <n v="3"/>
    <x v="43"/>
    <n v="21"/>
    <n v="97"/>
    <n v="4"/>
    <n v="76"/>
    <s v="$10.00"/>
    <n v="40"/>
    <s v="Mountain Meadows"/>
  </r>
  <r>
    <n v="48"/>
    <x v="2"/>
    <n v="4"/>
    <x v="85"/>
    <n v="20"/>
    <n v="101"/>
    <n v="9"/>
    <n v="81"/>
    <s v="$5.00"/>
    <n v="30"/>
    <s v="Mountain Meadows"/>
  </r>
  <r>
    <n v="48"/>
    <x v="2"/>
    <n v="5"/>
    <x v="50"/>
    <n v="26"/>
    <n v="109"/>
    <n v="11"/>
    <n v="83"/>
    <s v="$0.00"/>
    <n v="29"/>
    <s v="Mountain Meadows"/>
  </r>
  <r>
    <n v="48"/>
    <x v="2"/>
    <n v="6"/>
    <x v="49"/>
    <n v="28"/>
    <n v="112"/>
    <n v="12"/>
    <n v="84"/>
    <s v="$0.00"/>
    <n v="28"/>
    <s v="Mountain Meadows"/>
  </r>
  <r>
    <n v="48"/>
    <x v="2"/>
    <n v="7"/>
    <x v="48"/>
    <n v="23"/>
    <n v="107"/>
    <n v="12"/>
    <n v="84"/>
    <s v="$0.00"/>
    <n v="27"/>
    <s v="Mountain Meadows"/>
  </r>
  <r>
    <n v="49"/>
    <x v="3"/>
    <n v="1"/>
    <x v="59"/>
    <n v="27"/>
    <n v="98"/>
    <n v="-1"/>
    <n v="71"/>
    <s v="$30.00"/>
    <n v="100"/>
    <s v="Mountain Meadows"/>
  </r>
  <r>
    <n v="49"/>
    <x v="3"/>
    <n v="2"/>
    <x v="61"/>
    <n v="32"/>
    <n v="106"/>
    <n v="2"/>
    <n v="74"/>
    <s v="$15.00"/>
    <n v="60"/>
    <s v="Mountain Meadows"/>
  </r>
  <r>
    <n v="49"/>
    <x v="3"/>
    <n v="3"/>
    <x v="64"/>
    <n v="19"/>
    <n v="96"/>
    <n v="5"/>
    <n v="77"/>
    <s v="$10.00"/>
    <n v="40"/>
    <s v="Mountain Meadows"/>
  </r>
  <r>
    <n v="49"/>
    <x v="3"/>
    <n v="4"/>
    <x v="56"/>
    <n v="28"/>
    <n v="105"/>
    <n v="5"/>
    <n v="77"/>
    <s v="$5.00"/>
    <n v="30"/>
    <s v="Mountain Meadows"/>
  </r>
  <r>
    <n v="49"/>
    <x v="3"/>
    <n v="5"/>
    <x v="55"/>
    <n v="29"/>
    <n v="106"/>
    <n v="5"/>
    <n v="77"/>
    <s v="$0.00"/>
    <n v="29"/>
    <s v="Mountain Meadows"/>
  </r>
  <r>
    <n v="49"/>
    <x v="3"/>
    <n v="6"/>
    <x v="97"/>
    <n v="31"/>
    <n v="109"/>
    <n v="6"/>
    <n v="78"/>
    <s v="$0.00"/>
    <n v="28"/>
    <s v="Mountain Meadows"/>
  </r>
  <r>
    <n v="49"/>
    <x v="3"/>
    <n v="7"/>
    <x v="60"/>
    <n v="33"/>
    <n v="112"/>
    <n v="7"/>
    <n v="79"/>
    <s v="$0.00"/>
    <n v="27"/>
    <s v="Mountain Meadows"/>
  </r>
  <r>
    <n v="49"/>
    <x v="3"/>
    <n v="8"/>
    <x v="68"/>
    <n v="51"/>
    <n v="131"/>
    <n v="8"/>
    <n v="80"/>
    <s v="$0.00"/>
    <n v="26"/>
    <s v="Mountain Meadows"/>
  </r>
  <r>
    <n v="49"/>
    <x v="3"/>
    <n v="9"/>
    <x v="58"/>
    <n v="32"/>
    <n v="112"/>
    <n v="8"/>
    <n v="80"/>
    <s v="$0.00"/>
    <n v="25"/>
    <s v="Mountain Meadows"/>
  </r>
  <r>
    <n v="49"/>
    <x v="3"/>
    <n v="10"/>
    <x v="53"/>
    <n v="36"/>
    <n v="120"/>
    <n v="12"/>
    <n v="84"/>
    <s v="$0.00"/>
    <n v="24"/>
    <s v="Mountain Meadows"/>
  </r>
  <r>
    <n v="49"/>
    <x v="3"/>
    <n v="11"/>
    <x v="69"/>
    <n v="39"/>
    <n v="125"/>
    <n v="14"/>
    <n v="86"/>
    <s v="$0.00"/>
    <n v="23"/>
    <s v="Mountain Meadows"/>
  </r>
  <r>
    <n v="49"/>
    <x v="3"/>
    <n v="12"/>
    <x v="66"/>
    <n v="34"/>
    <n v="123"/>
    <n v="17"/>
    <n v="89"/>
    <s v="$0.00"/>
    <n v="22"/>
    <s v="Mountain Meadows"/>
  </r>
  <r>
    <n v="49"/>
    <x v="3"/>
    <n v="13"/>
    <x v="57"/>
    <n v="42"/>
    <n v="131"/>
    <n v="17"/>
    <n v="89"/>
    <s v="$0.00"/>
    <n v="21"/>
    <s v="Mountain Meadows"/>
  </r>
  <r>
    <n v="50"/>
    <x v="4"/>
    <n v="1"/>
    <x v="144"/>
    <n v="0"/>
    <n v="91"/>
    <n v="19"/>
    <n v="91"/>
    <s v="$0.00"/>
    <n v="0"/>
    <s v="Mountain Meadows"/>
  </r>
  <r>
    <n v="50"/>
    <x v="4"/>
    <n v="2"/>
    <x v="93"/>
    <n v="0"/>
    <n v="95"/>
    <n v="23"/>
    <n v="95"/>
    <s v="$0.00"/>
    <n v="0"/>
    <s v="Mountain Meadows"/>
  </r>
  <r>
    <n v="50"/>
    <x v="4"/>
    <n v="3"/>
    <x v="75"/>
    <n v="0"/>
    <n v="106"/>
    <n v="34"/>
    <n v="106"/>
    <s v="$0.00"/>
    <n v="0"/>
    <s v="Mountain Meadows"/>
  </r>
  <r>
    <m/>
    <x v="5"/>
    <m/>
    <x v="145"/>
    <m/>
    <m/>
    <m/>
    <m/>
    <m/>
    <m/>
    <m/>
  </r>
  <r>
    <m/>
    <x v="5"/>
    <m/>
    <x v="145"/>
    <m/>
    <m/>
    <m/>
    <m/>
    <m/>
    <m/>
    <m/>
  </r>
  <r>
    <m/>
    <x v="5"/>
    <m/>
    <x v="145"/>
    <m/>
    <m/>
    <m/>
    <m/>
    <m/>
    <m/>
    <m/>
  </r>
  <r>
    <m/>
    <x v="5"/>
    <m/>
    <x v="145"/>
    <m/>
    <m/>
    <m/>
    <m/>
    <m/>
    <m/>
    <m/>
  </r>
  <r>
    <m/>
    <x v="5"/>
    <m/>
    <x v="145"/>
    <m/>
    <m/>
    <m/>
    <m/>
    <m/>
    <m/>
    <m/>
  </r>
  <r>
    <m/>
    <x v="5"/>
    <m/>
    <x v="145"/>
    <m/>
    <m/>
    <m/>
    <m/>
    <m/>
    <m/>
    <m/>
  </r>
  <r>
    <m/>
    <x v="5"/>
    <m/>
    <x v="145"/>
    <m/>
    <m/>
    <m/>
    <m/>
    <m/>
    <m/>
    <m/>
  </r>
  <r>
    <m/>
    <x v="5"/>
    <m/>
    <x v="145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4A58B6-CBEB-4773-9012-D93752B37664}" name="MMGL 2026 Points" cacheId="20" applyNumberFormats="0" applyBorderFormats="0" applyFontFormats="0" applyPatternFormats="0" applyAlignmentFormats="0" applyWidthHeightFormats="0" dataCaption="" updatedVersion="8" rowGrandTotals="0" compact="0" compactData="0">
  <location ref="M2:O106" firstHeaderRow="1" firstDataRow="1" firstDataCol="2"/>
  <pivotFields count="11">
    <pivotField name="Flt #" compact="0" outline="0" multipleItemSelectionAllowed="1" showAll="0"/>
    <pivotField name="Flight" axis="axisRow" compact="0" outline="0" multipleItemSelectionAllowed="1" showAll="0" sortType="ascending" defaultSubtotal="0">
      <items count="6">
        <item x="0"/>
        <item h="1" x="4"/>
        <item x="1"/>
        <item x="3"/>
        <item x="2"/>
        <item h="1" x="5"/>
      </items>
    </pivotField>
    <pivotField name="Pos." compact="0" outline="0" multipleItemSelectionAllowed="1" showAll="0"/>
    <pivotField name="Player" axis="axisRow" compact="0" outline="0" multipleItemSelectionAllowed="1" showAll="0" sortType="descending">
      <items count="1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5"/>
        <item x="144"/>
        <item t="default"/>
      </items>
      <autoSortScope>
        <pivotArea>
          <references count="1">
            <reference field="4294967294" count="1">
              <x v="0"/>
            </reference>
          </references>
        </pivotArea>
      </autoSortScope>
    </pivotField>
    <pivotField name="Playing Handicap" compact="0" outline="0" multipleItemSelectionAllowed="1" showAll="0"/>
    <pivotField name="Total Gross" compact="0" outline="0" multipleItemSelectionAllowed="1" showAll="0"/>
    <pivotField name="To Baseline Par Net" compact="0" outline="0" multipleItemSelectionAllowed="1" showAll="0"/>
    <pivotField name="Total Net" compact="0" outline="0" multipleItemSelectionAllowed="1" showAll="0"/>
    <pivotField name="Purse" compact="0" outline="0" multipleItemSelectionAllowed="1" showAll="0"/>
    <pivotField name="Points" dataField="1" compact="0" outline="0" multipleItemSelectionAllowed="1" showAll="0"/>
    <pivotField name="Course" compact="0" outline="0" multipleItemSelectionAllowed="1" showAll="0"/>
  </pivotFields>
  <rowFields count="2">
    <field x="1"/>
    <field x="3"/>
  </rowFields>
  <rowItems count="104">
    <i>
      <x/>
      <x v="8"/>
    </i>
    <i r="1">
      <x v="12"/>
    </i>
    <i r="1">
      <x/>
    </i>
    <i r="1">
      <x v="15"/>
    </i>
    <i r="1">
      <x v="5"/>
    </i>
    <i r="1">
      <x v="4"/>
    </i>
    <i r="1">
      <x v="7"/>
    </i>
    <i r="1">
      <x v="18"/>
    </i>
    <i r="1">
      <x v="21"/>
    </i>
    <i r="1">
      <x v="6"/>
    </i>
    <i r="1">
      <x v="11"/>
    </i>
    <i r="1">
      <x v="19"/>
    </i>
    <i r="1">
      <x v="2"/>
    </i>
    <i r="1">
      <x v="13"/>
    </i>
    <i r="1">
      <x v="17"/>
    </i>
    <i r="1">
      <x v="3"/>
    </i>
    <i r="1">
      <x v="9"/>
    </i>
    <i r="1">
      <x v="10"/>
    </i>
    <i r="1">
      <x v="116"/>
    </i>
    <i r="1">
      <x v="20"/>
    </i>
    <i r="1">
      <x v="14"/>
    </i>
    <i r="1">
      <x v="72"/>
    </i>
    <i r="1">
      <x v="132"/>
    </i>
    <i r="1">
      <x v="1"/>
    </i>
    <i r="1">
      <x v="123"/>
    </i>
    <i r="1">
      <x v="107"/>
    </i>
    <i r="1">
      <x v="16"/>
    </i>
    <i r="1">
      <x v="125"/>
    </i>
    <i r="1">
      <x v="133"/>
    </i>
    <i r="1">
      <x v="96"/>
    </i>
    <i>
      <x v="2"/>
      <x v="23"/>
    </i>
    <i r="1">
      <x v="24"/>
    </i>
    <i r="1">
      <x v="26"/>
    </i>
    <i r="1">
      <x v="22"/>
    </i>
    <i r="1">
      <x v="29"/>
    </i>
    <i r="1">
      <x v="79"/>
    </i>
    <i r="1">
      <x v="27"/>
    </i>
    <i r="1">
      <x v="80"/>
    </i>
    <i r="1">
      <x v="30"/>
    </i>
    <i r="1">
      <x v="25"/>
    </i>
    <i r="1">
      <x v="31"/>
    </i>
    <i r="1">
      <x v="83"/>
    </i>
    <i r="1">
      <x v="28"/>
    </i>
    <i r="1">
      <x v="82"/>
    </i>
    <i r="1">
      <x v="84"/>
    </i>
    <i r="1">
      <x v="126"/>
    </i>
    <i r="1">
      <x v="32"/>
    </i>
    <i r="1">
      <x v="108"/>
    </i>
    <i r="1">
      <x v="33"/>
    </i>
    <i r="1">
      <x v="81"/>
    </i>
    <i>
      <x v="3"/>
      <x v="59"/>
    </i>
    <i r="1">
      <x v="55"/>
    </i>
    <i r="1">
      <x v="57"/>
    </i>
    <i r="1">
      <x v="64"/>
    </i>
    <i r="1">
      <x v="54"/>
    </i>
    <i r="1">
      <x v="61"/>
    </i>
    <i r="1">
      <x v="56"/>
    </i>
    <i r="1">
      <x v="66"/>
    </i>
    <i r="1">
      <x v="53"/>
    </i>
    <i r="1">
      <x v="58"/>
    </i>
    <i r="1">
      <x v="68"/>
    </i>
    <i r="1">
      <x v="89"/>
    </i>
    <i r="1">
      <x v="65"/>
    </i>
    <i r="1">
      <x v="60"/>
    </i>
    <i r="1">
      <x v="92"/>
    </i>
    <i r="1">
      <x v="98"/>
    </i>
    <i r="1">
      <x v="97"/>
    </i>
    <i r="1">
      <x v="69"/>
    </i>
    <i r="1">
      <x v="70"/>
    </i>
    <i r="1">
      <x v="127"/>
    </i>
    <i r="1">
      <x v="67"/>
    </i>
    <i r="1">
      <x v="100"/>
    </i>
    <i r="1">
      <x v="101"/>
    </i>
    <i r="1">
      <x v="115"/>
    </i>
    <i r="1">
      <x v="90"/>
    </i>
    <i r="1">
      <x v="62"/>
    </i>
    <i r="1">
      <x v="63"/>
    </i>
    <i r="1">
      <x v="91"/>
    </i>
    <i r="1">
      <x v="99"/>
    </i>
    <i r="1">
      <x v="142"/>
    </i>
    <i>
      <x v="4"/>
      <x v="44"/>
    </i>
    <i r="1">
      <x v="34"/>
    </i>
    <i r="1">
      <x v="39"/>
    </i>
    <i r="1">
      <x v="85"/>
    </i>
    <i r="1">
      <x v="43"/>
    </i>
    <i r="1">
      <x v="48"/>
    </i>
    <i r="1">
      <x v="37"/>
    </i>
    <i r="1">
      <x v="49"/>
    </i>
    <i r="1">
      <x v="42"/>
    </i>
    <i r="1">
      <x v="50"/>
    </i>
    <i r="1">
      <x v="47"/>
    </i>
    <i r="1">
      <x v="40"/>
    </i>
    <i r="1">
      <x v="46"/>
    </i>
    <i r="1">
      <x v="51"/>
    </i>
    <i r="1">
      <x v="88"/>
    </i>
    <i r="1">
      <x v="87"/>
    </i>
    <i r="1">
      <x v="36"/>
    </i>
    <i r="1">
      <x v="35"/>
    </i>
    <i r="1">
      <x v="41"/>
    </i>
    <i r="1">
      <x v="86"/>
    </i>
    <i r="1">
      <x v="45"/>
    </i>
    <i r="1">
      <x v="38"/>
    </i>
    <i r="1">
      <x v="114"/>
    </i>
    <i r="1">
      <x v="52"/>
    </i>
  </rowItems>
  <colItems count="1">
    <i/>
  </colItems>
  <dataFields count="1">
    <dataField name="Sum of Points" fld="9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Top 10" cacheId="6" applyNumberFormats="0" applyBorderFormats="0" applyFontFormats="0" applyPatternFormats="0" applyAlignmentFormats="0" applyWidthHeightFormats="0" dataCaption="" updatedVersion="8" rowGrandTotals="0" compact="0" compactData="0">
  <location ref="AC2:AE48" firstHeaderRow="1" firstDataRow="1" firstDataCol="2"/>
  <pivotFields count="3">
    <pivotField name="Flight" axis="axisRow" compact="0" outline="0" multipleItemSelectionAllowed="1" showAll="0" sortType="ascending">
      <items count="5">
        <item x="1"/>
        <item x="3"/>
        <item x="0"/>
        <item x="2"/>
        <item t="default"/>
      </items>
    </pivotField>
    <pivotField name="Name" axis="axisRow" compact="0" outline="0" multipleItemSelectionAllowed="1" showAll="0" sortType="ascending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  <autoSortScope>
        <pivotArea>
          <references count="1">
            <reference field="4294967294" count="1">
              <x v="0"/>
            </reference>
          </references>
        </pivotArea>
      </autoSortScope>
    </pivotField>
    <pivotField name="Net" dataField="1" compact="0" outline="0" multipleItemSelectionAllowed="1" showAll="0"/>
  </pivotFields>
  <rowFields count="2">
    <field x="1"/>
    <field x="0"/>
  </rowFields>
  <rowItems count="46">
    <i>
      <x/>
      <x v="2"/>
    </i>
    <i>
      <x v="1"/>
      <x/>
    </i>
    <i>
      <x v="8"/>
      <x v="2"/>
    </i>
    <i>
      <x v="3"/>
      <x v="3"/>
    </i>
    <i>
      <x v="13"/>
      <x v="2"/>
    </i>
    <i>
      <x v="24"/>
      <x/>
    </i>
    <i>
      <x v="15"/>
      <x v="3"/>
    </i>
    <i>
      <x v="16"/>
      <x v="2"/>
    </i>
    <i>
      <x v="20"/>
      <x v="2"/>
    </i>
    <i>
      <x v="19"/>
      <x v="2"/>
    </i>
    <i>
      <x v="12"/>
      <x v="1"/>
    </i>
    <i>
      <x v="22"/>
      <x/>
    </i>
    <i>
      <x v="5"/>
      <x v="2"/>
    </i>
    <i>
      <x v="41"/>
      <x v="3"/>
    </i>
    <i>
      <x v="2"/>
      <x/>
    </i>
    <i>
      <x v="14"/>
      <x v="3"/>
    </i>
    <i>
      <x v="4"/>
      <x v="2"/>
    </i>
    <i>
      <x v="7"/>
      <x v="3"/>
    </i>
    <i>
      <x v="11"/>
      <x/>
    </i>
    <i>
      <x v="18"/>
      <x v="1"/>
    </i>
    <i>
      <x v="39"/>
      <x v="1"/>
    </i>
    <i>
      <x v="26"/>
      <x v="3"/>
    </i>
    <i>
      <x v="10"/>
      <x v="3"/>
    </i>
    <i>
      <x v="31"/>
      <x/>
    </i>
    <i>
      <x v="17"/>
      <x/>
    </i>
    <i>
      <x v="32"/>
      <x v="3"/>
    </i>
    <i>
      <x v="6"/>
      <x v="1"/>
    </i>
    <i>
      <x v="38"/>
      <x v="1"/>
    </i>
    <i>
      <x v="30"/>
      <x/>
    </i>
    <i>
      <x v="27"/>
      <x v="3"/>
    </i>
    <i>
      <x v="25"/>
      <x v="3"/>
    </i>
    <i>
      <x v="40"/>
      <x v="3"/>
    </i>
    <i>
      <x v="28"/>
      <x v="2"/>
    </i>
    <i>
      <x v="23"/>
      <x/>
    </i>
    <i>
      <x v="42"/>
      <x/>
    </i>
    <i>
      <x v="37"/>
      <x v="1"/>
    </i>
    <i>
      <x v="34"/>
      <x/>
    </i>
    <i>
      <x v="21"/>
      <x v="3"/>
    </i>
    <i>
      <x v="36"/>
      <x/>
    </i>
    <i>
      <x v="9"/>
      <x v="1"/>
    </i>
    <i>
      <x v="33"/>
      <x v="2"/>
    </i>
    <i>
      <x v="45"/>
      <x v="3"/>
    </i>
    <i>
      <x v="43"/>
      <x v="2"/>
    </i>
    <i>
      <x v="35"/>
      <x v="2"/>
    </i>
    <i>
      <x v="29"/>
      <x v="2"/>
    </i>
    <i>
      <x v="44"/>
      <x v="1"/>
    </i>
  </rowItems>
  <colItems count="1">
    <i/>
  </colItems>
  <dataFields count="1">
    <dataField name="Sum of Net" fld="2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4"/>
  <sheetViews>
    <sheetView tabSelected="1" workbookViewId="0">
      <pane ySplit="1" topLeftCell="A2" activePane="bottomLeft" state="frozen"/>
      <selection pane="bottomLeft" activeCell="W12" sqref="W12"/>
    </sheetView>
  </sheetViews>
  <sheetFormatPr defaultColWidth="12.64453125" defaultRowHeight="15" customHeight="1"/>
  <cols>
    <col min="1" max="1" width="5.8203125" hidden="1" customWidth="1"/>
    <col min="2" max="2" width="12.46875" hidden="1" customWidth="1"/>
    <col min="3" max="3" width="10.17578125" hidden="1" customWidth="1"/>
    <col min="4" max="4" width="16.8203125" style="107" hidden="1" customWidth="1"/>
    <col min="5" max="5" width="11.1171875" hidden="1" customWidth="1"/>
    <col min="6" max="6" width="12.17578125" hidden="1" customWidth="1"/>
    <col min="7" max="7" width="12.8203125" hidden="1" customWidth="1"/>
    <col min="8" max="8" width="9.41015625" hidden="1" customWidth="1"/>
    <col min="9" max="9" width="18.1171875" hidden="1" customWidth="1"/>
    <col min="10" max="10" width="19.46875" hidden="1" customWidth="1"/>
    <col min="11" max="11" width="15.9375" hidden="1" customWidth="1"/>
    <col min="12" max="12" width="6.234375" customWidth="1"/>
    <col min="13" max="13" width="17.46875" customWidth="1"/>
    <col min="14" max="14" width="21.46875" customWidth="1"/>
    <col min="15" max="27" width="6.234375" customWidth="1"/>
  </cols>
  <sheetData>
    <row r="1" spans="1:27" ht="14.25" customHeight="1">
      <c r="A1" s="1" t="s">
        <v>0</v>
      </c>
      <c r="B1" s="2" t="s">
        <v>3</v>
      </c>
      <c r="C1" s="3" t="s">
        <v>4</v>
      </c>
      <c r="D1" s="105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W1" s="4"/>
      <c r="X1" s="4"/>
      <c r="Y1" s="4"/>
      <c r="Z1" s="4"/>
      <c r="AA1" s="4"/>
    </row>
    <row r="2" spans="1:27" ht="14.25" customHeight="1">
      <c r="A2" s="1">
        <v>1</v>
      </c>
      <c r="B2" s="7" t="s">
        <v>13</v>
      </c>
      <c r="C2" s="8">
        <v>1</v>
      </c>
      <c r="D2" s="106" t="s">
        <v>16</v>
      </c>
      <c r="E2" s="8">
        <v>14</v>
      </c>
      <c r="F2" s="8">
        <v>86</v>
      </c>
      <c r="G2" s="8">
        <v>2</v>
      </c>
      <c r="H2" s="8">
        <v>72</v>
      </c>
      <c r="I2" s="11">
        <v>30</v>
      </c>
      <c r="J2" s="1">
        <v>100</v>
      </c>
      <c r="K2" s="4" t="s">
        <v>18</v>
      </c>
      <c r="M2" s="89" t="s">
        <v>3</v>
      </c>
      <c r="N2" s="89" t="s">
        <v>5</v>
      </c>
      <c r="O2" s="90" t="s">
        <v>44</v>
      </c>
      <c r="W2" s="4"/>
      <c r="X2" s="4"/>
      <c r="Y2" s="4"/>
      <c r="Z2" s="4"/>
      <c r="AA2" s="4"/>
    </row>
    <row r="3" spans="1:27" ht="14.25" customHeight="1">
      <c r="A3" s="1">
        <v>1</v>
      </c>
      <c r="B3" s="4" t="s">
        <v>13</v>
      </c>
      <c r="C3" s="8">
        <v>2</v>
      </c>
      <c r="D3" s="106" t="s">
        <v>49</v>
      </c>
      <c r="E3" s="8">
        <v>12</v>
      </c>
      <c r="F3" s="8">
        <v>85</v>
      </c>
      <c r="G3" s="8">
        <v>3</v>
      </c>
      <c r="H3" s="8">
        <v>73</v>
      </c>
      <c r="I3" s="11">
        <v>15</v>
      </c>
      <c r="J3" s="1">
        <v>60</v>
      </c>
      <c r="K3" s="4" t="s">
        <v>18</v>
      </c>
      <c r="M3" s="91" t="s">
        <v>13</v>
      </c>
      <c r="N3" s="91" t="s">
        <v>52</v>
      </c>
      <c r="O3" s="92">
        <v>426</v>
      </c>
      <c r="W3" s="4"/>
      <c r="X3" s="4"/>
      <c r="Y3" s="4"/>
      <c r="Z3" s="4"/>
      <c r="AA3" s="4"/>
    </row>
    <row r="4" spans="1:27" ht="14.25" customHeight="1">
      <c r="A4" s="1">
        <v>1</v>
      </c>
      <c r="B4" s="4" t="s">
        <v>13</v>
      </c>
      <c r="C4" s="8">
        <v>3</v>
      </c>
      <c r="D4" s="106" t="s">
        <v>51</v>
      </c>
      <c r="E4" s="8">
        <v>11</v>
      </c>
      <c r="F4" s="8">
        <v>84</v>
      </c>
      <c r="G4" s="8">
        <v>3</v>
      </c>
      <c r="H4" s="8">
        <v>73</v>
      </c>
      <c r="I4" s="11">
        <v>10</v>
      </c>
      <c r="J4" s="1">
        <v>40</v>
      </c>
      <c r="K4" s="4" t="s">
        <v>18</v>
      </c>
      <c r="M4" s="95"/>
      <c r="N4" s="96" t="s">
        <v>60</v>
      </c>
      <c r="O4" s="97">
        <v>425</v>
      </c>
      <c r="W4" s="4"/>
      <c r="X4" s="4"/>
      <c r="Y4" s="4"/>
      <c r="Z4" s="4"/>
      <c r="AA4" s="4"/>
    </row>
    <row r="5" spans="1:27" ht="14.25" customHeight="1">
      <c r="A5" s="1">
        <v>1</v>
      </c>
      <c r="B5" s="4" t="s">
        <v>13</v>
      </c>
      <c r="C5" s="8">
        <v>4</v>
      </c>
      <c r="D5" s="106" t="s">
        <v>54</v>
      </c>
      <c r="E5" s="8">
        <v>5</v>
      </c>
      <c r="F5" s="8">
        <v>82</v>
      </c>
      <c r="G5" s="8">
        <v>7</v>
      </c>
      <c r="H5" s="8">
        <v>77</v>
      </c>
      <c r="I5" s="11">
        <v>5</v>
      </c>
      <c r="J5" s="1">
        <v>30</v>
      </c>
      <c r="K5" s="4" t="s">
        <v>18</v>
      </c>
      <c r="M5" s="95"/>
      <c r="N5" s="96" t="s">
        <v>16</v>
      </c>
      <c r="O5" s="97">
        <v>402</v>
      </c>
      <c r="W5" s="4"/>
      <c r="X5" s="4"/>
      <c r="Y5" s="4"/>
      <c r="Z5" s="4"/>
      <c r="AA5" s="4"/>
    </row>
    <row r="6" spans="1:27" ht="14.25" customHeight="1">
      <c r="A6" s="1">
        <v>1</v>
      </c>
      <c r="B6" s="4" t="s">
        <v>13</v>
      </c>
      <c r="C6" s="8">
        <v>5</v>
      </c>
      <c r="D6" s="106" t="s">
        <v>57</v>
      </c>
      <c r="E6" s="8">
        <v>3</v>
      </c>
      <c r="F6" s="8">
        <v>74</v>
      </c>
      <c r="G6" s="8">
        <v>7</v>
      </c>
      <c r="H6" s="8">
        <v>77</v>
      </c>
      <c r="I6" s="11">
        <v>0</v>
      </c>
      <c r="J6" s="1">
        <v>29</v>
      </c>
      <c r="K6" s="4" t="s">
        <v>18</v>
      </c>
      <c r="M6" s="95"/>
      <c r="N6" s="96" t="s">
        <v>55</v>
      </c>
      <c r="O6" s="97">
        <v>332</v>
      </c>
      <c r="W6" s="4"/>
      <c r="X6" s="4"/>
      <c r="Y6" s="4"/>
      <c r="Z6" s="4"/>
      <c r="AA6" s="4"/>
    </row>
    <row r="7" spans="1:27" ht="14.25" customHeight="1">
      <c r="A7" s="1">
        <v>1</v>
      </c>
      <c r="B7" s="4" t="s">
        <v>13</v>
      </c>
      <c r="C7" s="8">
        <v>6</v>
      </c>
      <c r="D7" s="106" t="s">
        <v>62</v>
      </c>
      <c r="E7" s="8">
        <v>3</v>
      </c>
      <c r="F7" s="8">
        <v>81</v>
      </c>
      <c r="G7" s="8">
        <v>8</v>
      </c>
      <c r="H7" s="8">
        <v>78</v>
      </c>
      <c r="I7" s="11">
        <v>0</v>
      </c>
      <c r="J7" s="1">
        <v>28</v>
      </c>
      <c r="K7" s="4" t="s">
        <v>18</v>
      </c>
      <c r="M7" s="95"/>
      <c r="N7" s="96" t="s">
        <v>62</v>
      </c>
      <c r="O7" s="97">
        <v>329</v>
      </c>
      <c r="W7" s="4"/>
      <c r="X7" s="4"/>
      <c r="Y7" s="4"/>
      <c r="Z7" s="4"/>
      <c r="AA7" s="4"/>
    </row>
    <row r="8" spans="1:27" ht="14.25" customHeight="1">
      <c r="A8" s="1">
        <v>1</v>
      </c>
      <c r="B8" s="4" t="s">
        <v>13</v>
      </c>
      <c r="C8" s="8">
        <v>7</v>
      </c>
      <c r="D8" s="106" t="s">
        <v>64</v>
      </c>
      <c r="E8" s="8">
        <v>6</v>
      </c>
      <c r="F8" s="8">
        <v>85</v>
      </c>
      <c r="G8" s="8">
        <v>9</v>
      </c>
      <c r="H8" s="8">
        <v>79</v>
      </c>
      <c r="I8" s="11">
        <v>0</v>
      </c>
      <c r="J8" s="1">
        <v>27</v>
      </c>
      <c r="K8" s="4" t="s">
        <v>18</v>
      </c>
      <c r="M8" s="95"/>
      <c r="N8" s="96" t="s">
        <v>57</v>
      </c>
      <c r="O8" s="97">
        <v>325</v>
      </c>
      <c r="W8" s="4"/>
      <c r="X8" s="4"/>
      <c r="Y8" s="4"/>
      <c r="Z8" s="4"/>
      <c r="AA8" s="4"/>
    </row>
    <row r="9" spans="1:27" ht="14.25" customHeight="1">
      <c r="A9" s="1">
        <v>1</v>
      </c>
      <c r="B9" s="4" t="s">
        <v>13</v>
      </c>
      <c r="C9" s="8">
        <v>8</v>
      </c>
      <c r="D9" s="106" t="s">
        <v>66</v>
      </c>
      <c r="E9" s="8">
        <v>9</v>
      </c>
      <c r="F9" s="8">
        <v>88</v>
      </c>
      <c r="G9" s="8">
        <v>9</v>
      </c>
      <c r="H9" s="8">
        <v>79</v>
      </c>
      <c r="I9" s="11">
        <v>0</v>
      </c>
      <c r="J9" s="1">
        <v>26</v>
      </c>
      <c r="K9" s="4" t="s">
        <v>18</v>
      </c>
      <c r="M9" s="95"/>
      <c r="N9" s="96" t="s">
        <v>66</v>
      </c>
      <c r="O9" s="97">
        <v>301</v>
      </c>
      <c r="W9" s="4"/>
      <c r="X9" s="4"/>
      <c r="Y9" s="4"/>
      <c r="Z9" s="4"/>
      <c r="AA9" s="4"/>
    </row>
    <row r="10" spans="1:27" ht="14.25" customHeight="1">
      <c r="A10" s="1">
        <v>1</v>
      </c>
      <c r="B10" s="4" t="s">
        <v>13</v>
      </c>
      <c r="C10" s="8">
        <v>9</v>
      </c>
      <c r="D10" s="106" t="s">
        <v>52</v>
      </c>
      <c r="E10" s="8">
        <v>7</v>
      </c>
      <c r="F10" s="8">
        <v>86</v>
      </c>
      <c r="G10" s="8">
        <v>9</v>
      </c>
      <c r="H10" s="8">
        <v>79</v>
      </c>
      <c r="I10" s="11">
        <v>0</v>
      </c>
      <c r="J10" s="1">
        <v>25</v>
      </c>
      <c r="K10" s="4" t="s">
        <v>18</v>
      </c>
      <c r="M10" s="95"/>
      <c r="N10" s="96" t="s">
        <v>67</v>
      </c>
      <c r="O10" s="97">
        <v>280</v>
      </c>
      <c r="W10" s="4"/>
      <c r="X10" s="4"/>
      <c r="Y10" s="4"/>
      <c r="Z10" s="4"/>
      <c r="AA10" s="4"/>
    </row>
    <row r="11" spans="1:27" ht="14.25" customHeight="1">
      <c r="A11" s="1">
        <v>1</v>
      </c>
      <c r="B11" s="4" t="s">
        <v>13</v>
      </c>
      <c r="C11" s="8">
        <v>10</v>
      </c>
      <c r="D11" s="106" t="s">
        <v>68</v>
      </c>
      <c r="E11" s="8">
        <v>16</v>
      </c>
      <c r="F11" s="8">
        <v>96</v>
      </c>
      <c r="G11" s="8">
        <v>10</v>
      </c>
      <c r="H11" s="8">
        <v>80</v>
      </c>
      <c r="I11" s="11">
        <v>0</v>
      </c>
      <c r="J11" s="1">
        <v>24</v>
      </c>
      <c r="K11" s="4" t="s">
        <v>18</v>
      </c>
      <c r="M11" s="95"/>
      <c r="N11" s="96" t="s">
        <v>73</v>
      </c>
      <c r="O11" s="97">
        <v>268</v>
      </c>
      <c r="W11" s="4"/>
      <c r="X11" s="4"/>
      <c r="Y11" s="4"/>
      <c r="Z11" s="4"/>
      <c r="AA11" s="4"/>
    </row>
    <row r="12" spans="1:27" ht="14.25" customHeight="1">
      <c r="A12" s="1">
        <v>1</v>
      </c>
      <c r="B12" s="4" t="s">
        <v>13</v>
      </c>
      <c r="C12" s="8">
        <v>11</v>
      </c>
      <c r="D12" s="106" t="s">
        <v>70</v>
      </c>
      <c r="E12" s="8">
        <v>15</v>
      </c>
      <c r="F12" s="8">
        <v>97</v>
      </c>
      <c r="G12" s="8">
        <v>12</v>
      </c>
      <c r="H12" s="8">
        <v>82</v>
      </c>
      <c r="I12" s="11">
        <v>0</v>
      </c>
      <c r="J12" s="1">
        <v>23</v>
      </c>
      <c r="K12" s="4" t="s">
        <v>18</v>
      </c>
      <c r="M12" s="95"/>
      <c r="N12" s="96" t="s">
        <v>64</v>
      </c>
      <c r="O12" s="97">
        <v>263</v>
      </c>
      <c r="W12" s="4"/>
      <c r="X12" s="4"/>
      <c r="Y12" s="4"/>
      <c r="Z12" s="4"/>
      <c r="AA12" s="4"/>
    </row>
    <row r="13" spans="1:27" ht="14.25" customHeight="1">
      <c r="A13" s="1">
        <v>1</v>
      </c>
      <c r="B13" s="4" t="s">
        <v>13</v>
      </c>
      <c r="C13" s="8">
        <v>12</v>
      </c>
      <c r="D13" s="106" t="s">
        <v>69</v>
      </c>
      <c r="E13" s="8">
        <v>13</v>
      </c>
      <c r="F13" s="8">
        <v>95</v>
      </c>
      <c r="G13" s="8">
        <v>12</v>
      </c>
      <c r="H13" s="8">
        <v>82</v>
      </c>
      <c r="I13" s="11">
        <v>0</v>
      </c>
      <c r="J13" s="1">
        <v>22</v>
      </c>
      <c r="K13" s="4" t="s">
        <v>18</v>
      </c>
      <c r="M13" s="95"/>
      <c r="N13" s="96" t="s">
        <v>69</v>
      </c>
      <c r="O13" s="97">
        <v>244</v>
      </c>
      <c r="W13" s="4"/>
      <c r="X13" s="4"/>
      <c r="Y13" s="4"/>
      <c r="Z13" s="4"/>
      <c r="AA13" s="4"/>
    </row>
    <row r="14" spans="1:27" ht="14.25" customHeight="1">
      <c r="A14" s="1">
        <v>1</v>
      </c>
      <c r="B14" s="4" t="s">
        <v>13</v>
      </c>
      <c r="C14" s="8">
        <v>13</v>
      </c>
      <c r="D14" s="107" t="s">
        <v>60</v>
      </c>
      <c r="E14" s="8">
        <v>14</v>
      </c>
      <c r="F14" s="8">
        <v>96</v>
      </c>
      <c r="G14" s="8">
        <v>12</v>
      </c>
      <c r="H14" s="8">
        <v>82</v>
      </c>
      <c r="I14" s="11">
        <v>0</v>
      </c>
      <c r="J14" s="1">
        <v>21</v>
      </c>
      <c r="K14" s="4" t="s">
        <v>18</v>
      </c>
      <c r="M14" s="95"/>
      <c r="N14" s="96" t="s">
        <v>75</v>
      </c>
      <c r="O14" s="97">
        <v>242</v>
      </c>
      <c r="W14" s="4"/>
      <c r="X14" s="4"/>
      <c r="Y14" s="4"/>
      <c r="Z14" s="4"/>
      <c r="AA14" s="4"/>
    </row>
    <row r="15" spans="1:27" ht="14.25" customHeight="1">
      <c r="A15" s="1">
        <v>1</v>
      </c>
      <c r="B15" s="4" t="s">
        <v>13</v>
      </c>
      <c r="C15" s="8">
        <v>14</v>
      </c>
      <c r="D15" s="106" t="s">
        <v>74</v>
      </c>
      <c r="E15" s="8">
        <v>12</v>
      </c>
      <c r="F15" s="8">
        <v>94</v>
      </c>
      <c r="G15" s="8">
        <v>12</v>
      </c>
      <c r="H15" s="8">
        <v>82</v>
      </c>
      <c r="I15" s="11">
        <v>0</v>
      </c>
      <c r="J15" s="1">
        <v>20</v>
      </c>
      <c r="K15" s="4" t="s">
        <v>18</v>
      </c>
      <c r="M15" s="95"/>
      <c r="N15" s="96" t="s">
        <v>51</v>
      </c>
      <c r="O15" s="97">
        <v>235</v>
      </c>
      <c r="W15" s="4"/>
      <c r="X15" s="4"/>
      <c r="Y15" s="4"/>
      <c r="Z15" s="4"/>
      <c r="AA15" s="4"/>
    </row>
    <row r="16" spans="1:27" ht="14.25" customHeight="1">
      <c r="A16" s="1">
        <v>1</v>
      </c>
      <c r="B16" s="4" t="s">
        <v>13</v>
      </c>
      <c r="C16" s="8">
        <v>15</v>
      </c>
      <c r="D16" s="106" t="s">
        <v>76</v>
      </c>
      <c r="E16" s="8">
        <v>13</v>
      </c>
      <c r="F16" s="8">
        <v>97</v>
      </c>
      <c r="G16" s="8">
        <v>14</v>
      </c>
      <c r="H16" s="8">
        <v>84</v>
      </c>
      <c r="I16" s="11">
        <v>0</v>
      </c>
      <c r="J16" s="1">
        <v>19</v>
      </c>
      <c r="K16" s="4" t="s">
        <v>18</v>
      </c>
      <c r="M16" s="95"/>
      <c r="N16" s="96" t="s">
        <v>74</v>
      </c>
      <c r="O16" s="97">
        <v>216</v>
      </c>
      <c r="W16" s="4"/>
      <c r="X16" s="4"/>
      <c r="Y16" s="4"/>
      <c r="Z16" s="4"/>
      <c r="AA16" s="4"/>
    </row>
    <row r="17" spans="1:27" ht="14.25" customHeight="1">
      <c r="A17" s="1">
        <v>1</v>
      </c>
      <c r="B17" s="4" t="s">
        <v>13</v>
      </c>
      <c r="C17" s="8">
        <v>16</v>
      </c>
      <c r="D17" s="106" t="s">
        <v>55</v>
      </c>
      <c r="E17" s="8">
        <v>13</v>
      </c>
      <c r="F17" s="8">
        <v>99</v>
      </c>
      <c r="G17" s="8">
        <v>16</v>
      </c>
      <c r="H17" s="8">
        <v>86</v>
      </c>
      <c r="I17" s="11">
        <v>0</v>
      </c>
      <c r="J17" s="1">
        <v>18</v>
      </c>
      <c r="K17" s="4" t="s">
        <v>18</v>
      </c>
      <c r="M17" s="95"/>
      <c r="N17" s="96" t="s">
        <v>77</v>
      </c>
      <c r="O17" s="97">
        <v>203</v>
      </c>
      <c r="W17" s="4"/>
      <c r="X17" s="4"/>
      <c r="Y17" s="4"/>
      <c r="Z17" s="4"/>
      <c r="AA17" s="4"/>
    </row>
    <row r="18" spans="1:27" ht="14.25" customHeight="1">
      <c r="A18" s="1">
        <v>1</v>
      </c>
      <c r="B18" s="4" t="s">
        <v>13</v>
      </c>
      <c r="C18" s="8">
        <v>17</v>
      </c>
      <c r="D18" s="106" t="s">
        <v>78</v>
      </c>
      <c r="E18" s="8">
        <v>14</v>
      </c>
      <c r="F18" s="8">
        <v>101</v>
      </c>
      <c r="G18" s="8">
        <v>17</v>
      </c>
      <c r="H18" s="8">
        <v>87</v>
      </c>
      <c r="I18" s="11">
        <v>0</v>
      </c>
      <c r="J18" s="1">
        <v>17</v>
      </c>
      <c r="K18" s="4" t="s">
        <v>18</v>
      </c>
      <c r="M18" s="95"/>
      <c r="N18" s="96" t="s">
        <v>54</v>
      </c>
      <c r="O18" s="97">
        <v>165</v>
      </c>
      <c r="W18" s="4"/>
      <c r="X18" s="4"/>
      <c r="Y18" s="4"/>
      <c r="Z18" s="4"/>
      <c r="AA18" s="4"/>
    </row>
    <row r="19" spans="1:27" ht="14.25" customHeight="1">
      <c r="A19" s="1">
        <v>1</v>
      </c>
      <c r="B19" s="4" t="s">
        <v>13</v>
      </c>
      <c r="C19" s="8">
        <v>18</v>
      </c>
      <c r="D19" s="106" t="s">
        <v>77</v>
      </c>
      <c r="E19" s="8">
        <v>10</v>
      </c>
      <c r="F19" s="8">
        <v>97</v>
      </c>
      <c r="G19" s="8">
        <v>17</v>
      </c>
      <c r="H19" s="8">
        <v>87</v>
      </c>
      <c r="I19" s="11">
        <v>0</v>
      </c>
      <c r="J19" s="1">
        <v>16</v>
      </c>
      <c r="K19" s="4" t="s">
        <v>18</v>
      </c>
      <c r="M19" s="95"/>
      <c r="N19" s="96" t="s">
        <v>68</v>
      </c>
      <c r="O19" s="97">
        <v>141</v>
      </c>
      <c r="W19" s="4"/>
      <c r="X19" s="4"/>
      <c r="Y19" s="4"/>
      <c r="Z19" s="4"/>
      <c r="AA19" s="4"/>
    </row>
    <row r="20" spans="1:27" ht="14.25" customHeight="1">
      <c r="A20" s="1">
        <v>1</v>
      </c>
      <c r="B20" s="4" t="s">
        <v>13</v>
      </c>
      <c r="C20" s="8">
        <v>19</v>
      </c>
      <c r="D20" s="106" t="s">
        <v>67</v>
      </c>
      <c r="E20" s="8">
        <v>5</v>
      </c>
      <c r="F20" s="8">
        <v>92</v>
      </c>
      <c r="G20" s="8">
        <v>17</v>
      </c>
      <c r="H20" s="8">
        <v>87</v>
      </c>
      <c r="I20" s="11">
        <v>0</v>
      </c>
      <c r="J20" s="1">
        <v>15</v>
      </c>
      <c r="K20" s="4" t="s">
        <v>18</v>
      </c>
      <c r="M20" s="95"/>
      <c r="N20" s="96" t="s">
        <v>70</v>
      </c>
      <c r="O20" s="97">
        <v>126</v>
      </c>
      <c r="W20" s="4"/>
      <c r="X20" s="4"/>
      <c r="Y20" s="4"/>
      <c r="Z20" s="4"/>
      <c r="AA20" s="4"/>
    </row>
    <row r="21" spans="1:27" ht="14.25" customHeight="1">
      <c r="A21" s="1">
        <v>1</v>
      </c>
      <c r="B21" s="4" t="s">
        <v>13</v>
      </c>
      <c r="C21" s="8">
        <v>20</v>
      </c>
      <c r="D21" s="106" t="s">
        <v>75</v>
      </c>
      <c r="E21" s="8">
        <v>14</v>
      </c>
      <c r="F21" s="8">
        <v>102</v>
      </c>
      <c r="G21" s="8">
        <v>18</v>
      </c>
      <c r="H21" s="8">
        <v>88</v>
      </c>
      <c r="I21" s="11">
        <v>0</v>
      </c>
      <c r="J21" s="1">
        <v>15</v>
      </c>
      <c r="K21" s="4" t="s">
        <v>18</v>
      </c>
      <c r="M21" s="95"/>
      <c r="N21" s="96" t="s">
        <v>83</v>
      </c>
      <c r="O21" s="97">
        <v>114</v>
      </c>
      <c r="W21" s="4"/>
      <c r="X21" s="4"/>
      <c r="Y21" s="4"/>
      <c r="Z21" s="4"/>
      <c r="AA21" s="4"/>
    </row>
    <row r="22" spans="1:27" ht="14.25" customHeight="1">
      <c r="A22" s="1">
        <v>1</v>
      </c>
      <c r="B22" s="4" t="s">
        <v>13</v>
      </c>
      <c r="C22" s="8">
        <v>21</v>
      </c>
      <c r="D22" s="106" t="s">
        <v>84</v>
      </c>
      <c r="E22" s="8">
        <v>13</v>
      </c>
      <c r="F22" s="8">
        <v>102</v>
      </c>
      <c r="G22" s="8">
        <v>19</v>
      </c>
      <c r="H22" s="8">
        <v>89</v>
      </c>
      <c r="I22" s="11">
        <v>0</v>
      </c>
      <c r="J22" s="1">
        <v>15</v>
      </c>
      <c r="K22" s="4" t="s">
        <v>18</v>
      </c>
      <c r="M22" s="95"/>
      <c r="N22" s="96" t="s">
        <v>84</v>
      </c>
      <c r="O22" s="97">
        <v>113</v>
      </c>
      <c r="W22" s="4"/>
      <c r="X22" s="4"/>
      <c r="Y22" s="4"/>
      <c r="Z22" s="4"/>
      <c r="AA22" s="4"/>
    </row>
    <row r="23" spans="1:27" ht="14.25" customHeight="1">
      <c r="A23" s="1">
        <v>1</v>
      </c>
      <c r="B23" s="4" t="s">
        <v>13</v>
      </c>
      <c r="C23" s="8">
        <v>22</v>
      </c>
      <c r="D23" s="106" t="s">
        <v>73</v>
      </c>
      <c r="E23" s="8">
        <v>14</v>
      </c>
      <c r="F23" s="8">
        <v>115</v>
      </c>
      <c r="G23" s="8">
        <v>31</v>
      </c>
      <c r="H23" s="8">
        <v>101</v>
      </c>
      <c r="I23" s="11">
        <v>0</v>
      </c>
      <c r="J23" s="1">
        <v>15</v>
      </c>
      <c r="K23" s="4" t="s">
        <v>18</v>
      </c>
      <c r="M23" s="95"/>
      <c r="N23" s="96" t="s">
        <v>76</v>
      </c>
      <c r="O23" s="97">
        <v>109</v>
      </c>
      <c r="W23" s="4"/>
      <c r="X23" s="4"/>
      <c r="Y23" s="4"/>
      <c r="Z23" s="4"/>
      <c r="AA23" s="4"/>
    </row>
    <row r="24" spans="1:27" ht="14.25" customHeight="1">
      <c r="A24" s="1">
        <v>2</v>
      </c>
      <c r="B24" s="4" t="s">
        <v>88</v>
      </c>
      <c r="C24" s="8">
        <v>1</v>
      </c>
      <c r="D24" s="106" t="s">
        <v>79</v>
      </c>
      <c r="E24" s="8">
        <v>19</v>
      </c>
      <c r="F24" s="8">
        <v>92</v>
      </c>
      <c r="G24" s="8">
        <v>3</v>
      </c>
      <c r="H24" s="8">
        <v>73</v>
      </c>
      <c r="I24" s="11">
        <v>30</v>
      </c>
      <c r="J24" s="1">
        <v>100</v>
      </c>
      <c r="K24" s="4" t="s">
        <v>18</v>
      </c>
      <c r="M24" s="95"/>
      <c r="N24" s="96" t="s">
        <v>89</v>
      </c>
      <c r="O24" s="97">
        <v>103</v>
      </c>
      <c r="W24" s="4"/>
      <c r="X24" s="4"/>
      <c r="Y24" s="4"/>
      <c r="Z24" s="4"/>
      <c r="AA24" s="4"/>
    </row>
    <row r="25" spans="1:27" ht="14.25" customHeight="1">
      <c r="A25" s="1">
        <v>2</v>
      </c>
      <c r="B25" s="4" t="s">
        <v>88</v>
      </c>
      <c r="C25" s="8">
        <v>2</v>
      </c>
      <c r="D25" s="106" t="s">
        <v>30</v>
      </c>
      <c r="E25" s="8">
        <v>15</v>
      </c>
      <c r="F25" s="8">
        <v>89</v>
      </c>
      <c r="G25" s="8">
        <v>4</v>
      </c>
      <c r="H25" s="8">
        <v>74</v>
      </c>
      <c r="I25" s="11">
        <v>15</v>
      </c>
      <c r="J25" s="1">
        <v>60</v>
      </c>
      <c r="K25" s="4" t="s">
        <v>18</v>
      </c>
      <c r="M25" s="95"/>
      <c r="N25" s="96" t="s">
        <v>86</v>
      </c>
      <c r="O25" s="97">
        <v>100</v>
      </c>
      <c r="W25" s="4"/>
      <c r="X25" s="4"/>
      <c r="Y25" s="4"/>
      <c r="Z25" s="4"/>
      <c r="AA25" s="4"/>
    </row>
    <row r="26" spans="1:27" ht="14.25" customHeight="1">
      <c r="A26" s="1">
        <v>2</v>
      </c>
      <c r="B26" s="4" t="s">
        <v>88</v>
      </c>
      <c r="C26" s="8">
        <v>3</v>
      </c>
      <c r="D26" s="106" t="s">
        <v>87</v>
      </c>
      <c r="E26" s="8">
        <v>17</v>
      </c>
      <c r="F26" s="8">
        <v>96</v>
      </c>
      <c r="G26" s="8">
        <v>9</v>
      </c>
      <c r="H26" s="8">
        <v>79</v>
      </c>
      <c r="I26" s="11">
        <v>10</v>
      </c>
      <c r="J26" s="1">
        <v>40</v>
      </c>
      <c r="K26" s="4" t="s">
        <v>18</v>
      </c>
      <c r="M26" s="95"/>
      <c r="N26" s="96" t="s">
        <v>49</v>
      </c>
      <c r="O26" s="97">
        <v>60</v>
      </c>
      <c r="W26" s="4"/>
      <c r="X26" s="4"/>
      <c r="Y26" s="4"/>
      <c r="Z26" s="4"/>
      <c r="AA26" s="4"/>
    </row>
    <row r="27" spans="1:27" ht="14.25" customHeight="1">
      <c r="A27" s="1">
        <v>2</v>
      </c>
      <c r="B27" s="4" t="s">
        <v>88</v>
      </c>
      <c r="C27" s="8">
        <v>4</v>
      </c>
      <c r="D27" s="106" t="s">
        <v>93</v>
      </c>
      <c r="E27" s="8">
        <v>12</v>
      </c>
      <c r="F27" s="8">
        <v>92</v>
      </c>
      <c r="G27" s="8">
        <v>10</v>
      </c>
      <c r="H27" s="8">
        <v>80</v>
      </c>
      <c r="I27" s="11">
        <v>5</v>
      </c>
      <c r="J27" s="1">
        <v>30</v>
      </c>
      <c r="K27" s="4" t="s">
        <v>18</v>
      </c>
      <c r="M27" s="95"/>
      <c r="N27" s="96" t="s">
        <v>101</v>
      </c>
      <c r="O27" s="97">
        <v>51</v>
      </c>
      <c r="W27" s="4"/>
      <c r="X27" s="4"/>
      <c r="Y27" s="4"/>
      <c r="Z27" s="4"/>
      <c r="AA27" s="4"/>
    </row>
    <row r="28" spans="1:27" ht="14.25" customHeight="1">
      <c r="A28" s="1">
        <v>2</v>
      </c>
      <c r="B28" s="4" t="s">
        <v>88</v>
      </c>
      <c r="C28" s="8">
        <v>5</v>
      </c>
      <c r="D28" s="106" t="s">
        <v>65</v>
      </c>
      <c r="E28" s="8">
        <v>15</v>
      </c>
      <c r="F28" s="8">
        <v>96</v>
      </c>
      <c r="G28" s="8">
        <v>11</v>
      </c>
      <c r="H28" s="8">
        <v>81</v>
      </c>
      <c r="I28" s="11">
        <v>0</v>
      </c>
      <c r="J28" s="1">
        <v>29</v>
      </c>
      <c r="K28" s="4" t="s">
        <v>18</v>
      </c>
      <c r="M28" s="95"/>
      <c r="N28" s="96" t="s">
        <v>95</v>
      </c>
      <c r="O28" s="97">
        <v>40</v>
      </c>
      <c r="W28" s="4"/>
      <c r="X28" s="4"/>
      <c r="Y28" s="4"/>
      <c r="Z28" s="4"/>
      <c r="AA28" s="4"/>
    </row>
    <row r="29" spans="1:27" ht="14.25" customHeight="1">
      <c r="A29" s="1">
        <v>2</v>
      </c>
      <c r="B29" s="4" t="s">
        <v>88</v>
      </c>
      <c r="C29" s="8">
        <v>6</v>
      </c>
      <c r="D29" s="106" t="s">
        <v>100</v>
      </c>
      <c r="E29" s="8">
        <v>14</v>
      </c>
      <c r="F29" s="8">
        <v>96</v>
      </c>
      <c r="G29" s="8">
        <v>12</v>
      </c>
      <c r="H29" s="8">
        <v>82</v>
      </c>
      <c r="I29" s="11">
        <v>0</v>
      </c>
      <c r="J29" s="1">
        <v>28</v>
      </c>
      <c r="K29" s="4" t="s">
        <v>18</v>
      </c>
      <c r="M29" s="95"/>
      <c r="N29" s="96" t="s">
        <v>78</v>
      </c>
      <c r="O29" s="97">
        <v>40</v>
      </c>
      <c r="W29" s="4"/>
      <c r="X29" s="4"/>
      <c r="Y29" s="4"/>
      <c r="Z29" s="4"/>
      <c r="AA29" s="4"/>
    </row>
    <row r="30" spans="1:27" ht="14.25" customHeight="1">
      <c r="A30" s="1">
        <v>2</v>
      </c>
      <c r="B30" s="4" t="s">
        <v>88</v>
      </c>
      <c r="C30" s="8">
        <v>7</v>
      </c>
      <c r="D30" s="106" t="s">
        <v>103</v>
      </c>
      <c r="E30" s="8">
        <v>14</v>
      </c>
      <c r="F30" s="8">
        <v>97</v>
      </c>
      <c r="G30" s="8">
        <v>13</v>
      </c>
      <c r="H30" s="8">
        <v>83</v>
      </c>
      <c r="I30" s="11">
        <v>0</v>
      </c>
      <c r="J30" s="1">
        <v>27</v>
      </c>
      <c r="K30" s="4" t="s">
        <v>18</v>
      </c>
      <c r="M30" s="95"/>
      <c r="N30" s="96" t="s">
        <v>106</v>
      </c>
      <c r="O30" s="97">
        <v>25</v>
      </c>
      <c r="W30" s="4"/>
      <c r="X30" s="4"/>
      <c r="Y30" s="4"/>
      <c r="Z30" s="4"/>
      <c r="AA30" s="4"/>
    </row>
    <row r="31" spans="1:27" ht="14.25" customHeight="1">
      <c r="A31" s="1">
        <v>2</v>
      </c>
      <c r="B31" s="4" t="s">
        <v>88</v>
      </c>
      <c r="C31" s="8">
        <v>8</v>
      </c>
      <c r="D31" s="106" t="s">
        <v>94</v>
      </c>
      <c r="E31" s="8">
        <v>17</v>
      </c>
      <c r="F31" s="8">
        <v>103</v>
      </c>
      <c r="G31" s="8">
        <v>16</v>
      </c>
      <c r="H31" s="8">
        <v>86</v>
      </c>
      <c r="I31" s="11">
        <v>0</v>
      </c>
      <c r="J31" s="1">
        <v>26</v>
      </c>
      <c r="K31" s="4" t="s">
        <v>18</v>
      </c>
      <c r="M31" s="95"/>
      <c r="N31" s="96" t="s">
        <v>104</v>
      </c>
      <c r="O31" s="97">
        <v>25</v>
      </c>
      <c r="W31" s="4"/>
      <c r="X31" s="4"/>
      <c r="Y31" s="4"/>
      <c r="Z31" s="4"/>
      <c r="AA31" s="4"/>
    </row>
    <row r="32" spans="1:27" ht="14.25" customHeight="1">
      <c r="A32" s="1">
        <v>2</v>
      </c>
      <c r="B32" s="4" t="s">
        <v>88</v>
      </c>
      <c r="C32" s="8">
        <v>9</v>
      </c>
      <c r="D32" s="106" t="s">
        <v>107</v>
      </c>
      <c r="E32" s="8">
        <v>20</v>
      </c>
      <c r="F32" s="8">
        <v>106</v>
      </c>
      <c r="G32" s="8">
        <v>16</v>
      </c>
      <c r="H32" s="8">
        <v>86</v>
      </c>
      <c r="I32" s="11">
        <v>0</v>
      </c>
      <c r="J32" s="1">
        <v>25</v>
      </c>
      <c r="K32" s="4" t="s">
        <v>18</v>
      </c>
      <c r="M32" s="95"/>
      <c r="N32" s="96" t="s">
        <v>109</v>
      </c>
      <c r="O32" s="97">
        <v>15</v>
      </c>
      <c r="W32" s="4"/>
      <c r="X32" s="4"/>
      <c r="Y32" s="4"/>
      <c r="Z32" s="4"/>
      <c r="AA32" s="4"/>
    </row>
    <row r="33" spans="1:27" ht="14.25" customHeight="1">
      <c r="A33" s="1">
        <v>2</v>
      </c>
      <c r="B33" s="4" t="s">
        <v>88</v>
      </c>
      <c r="C33" s="8">
        <v>10</v>
      </c>
      <c r="D33" s="106" t="s">
        <v>111</v>
      </c>
      <c r="E33" s="8">
        <v>14</v>
      </c>
      <c r="F33" s="8">
        <v>105</v>
      </c>
      <c r="G33" s="8">
        <v>21</v>
      </c>
      <c r="H33" s="8">
        <v>91</v>
      </c>
      <c r="I33" s="11">
        <v>0</v>
      </c>
      <c r="J33" s="1">
        <v>24</v>
      </c>
      <c r="K33" s="4" t="s">
        <v>18</v>
      </c>
      <c r="M33" s="91" t="s">
        <v>88</v>
      </c>
      <c r="N33" s="91" t="s">
        <v>30</v>
      </c>
      <c r="O33" s="92">
        <v>660</v>
      </c>
      <c r="W33" s="4"/>
      <c r="X33" s="4"/>
      <c r="Y33" s="4"/>
      <c r="Z33" s="4"/>
      <c r="AA33" s="4"/>
    </row>
    <row r="34" spans="1:27" ht="14.25" customHeight="1">
      <c r="A34" s="1">
        <v>2</v>
      </c>
      <c r="B34" s="4" t="s">
        <v>88</v>
      </c>
      <c r="C34" s="8">
        <v>11</v>
      </c>
      <c r="D34" s="106" t="s">
        <v>113</v>
      </c>
      <c r="E34" s="8">
        <v>22</v>
      </c>
      <c r="F34" s="8">
        <v>117</v>
      </c>
      <c r="G34" s="8">
        <v>25</v>
      </c>
      <c r="H34" s="8">
        <v>95</v>
      </c>
      <c r="I34" s="11">
        <v>0</v>
      </c>
      <c r="J34" s="1">
        <v>23</v>
      </c>
      <c r="K34" s="4" t="s">
        <v>18</v>
      </c>
      <c r="M34" s="95"/>
      <c r="N34" s="96" t="s">
        <v>87</v>
      </c>
      <c r="O34" s="97">
        <v>477</v>
      </c>
      <c r="W34" s="4"/>
      <c r="X34" s="4"/>
      <c r="Y34" s="4"/>
      <c r="Z34" s="4"/>
      <c r="AA34" s="4"/>
    </row>
    <row r="35" spans="1:27" ht="14.25" customHeight="1">
      <c r="A35" s="1">
        <v>2</v>
      </c>
      <c r="B35" s="4" t="s">
        <v>88</v>
      </c>
      <c r="C35" s="8">
        <v>12</v>
      </c>
      <c r="D35" s="106" t="s">
        <v>114</v>
      </c>
      <c r="E35" s="8">
        <v>21</v>
      </c>
      <c r="F35" s="8">
        <v>119</v>
      </c>
      <c r="G35" s="8">
        <v>28</v>
      </c>
      <c r="H35" s="8">
        <v>98</v>
      </c>
      <c r="I35" s="11">
        <v>0</v>
      </c>
      <c r="J35" s="1">
        <v>22</v>
      </c>
      <c r="K35" s="4" t="s">
        <v>18</v>
      </c>
      <c r="M35" s="95"/>
      <c r="N35" s="96" t="s">
        <v>65</v>
      </c>
      <c r="O35" s="97">
        <v>460</v>
      </c>
      <c r="W35" s="4"/>
      <c r="X35" s="4"/>
      <c r="Y35" s="4"/>
      <c r="Z35" s="4"/>
      <c r="AA35" s="4"/>
    </row>
    <row r="36" spans="1:27" ht="14.25" customHeight="1">
      <c r="A36" s="1">
        <v>3</v>
      </c>
      <c r="B36" s="4" t="s">
        <v>71</v>
      </c>
      <c r="C36" s="8">
        <v>1</v>
      </c>
      <c r="D36" s="106" t="s">
        <v>116</v>
      </c>
      <c r="E36" s="8">
        <v>22</v>
      </c>
      <c r="F36" s="8">
        <v>98</v>
      </c>
      <c r="G36" s="8">
        <v>6</v>
      </c>
      <c r="H36" s="8">
        <v>76</v>
      </c>
      <c r="I36" s="11">
        <v>30</v>
      </c>
      <c r="J36" s="1">
        <v>100</v>
      </c>
      <c r="K36" s="4" t="s">
        <v>18</v>
      </c>
      <c r="M36" s="95"/>
      <c r="N36" s="96" t="s">
        <v>79</v>
      </c>
      <c r="O36" s="97">
        <v>428</v>
      </c>
      <c r="W36" s="4"/>
      <c r="X36" s="4"/>
      <c r="Y36" s="4"/>
      <c r="Z36" s="4"/>
      <c r="AA36" s="4"/>
    </row>
    <row r="37" spans="1:27" ht="14.25" customHeight="1">
      <c r="A37" s="1">
        <v>3</v>
      </c>
      <c r="B37" s="4" t="s">
        <v>71</v>
      </c>
      <c r="C37" s="8">
        <v>2</v>
      </c>
      <c r="D37" s="106" t="s">
        <v>120</v>
      </c>
      <c r="E37" s="8">
        <v>21</v>
      </c>
      <c r="F37" s="8">
        <v>98</v>
      </c>
      <c r="G37" s="8">
        <v>7</v>
      </c>
      <c r="H37" s="8">
        <v>77</v>
      </c>
      <c r="I37" s="11">
        <v>15</v>
      </c>
      <c r="J37" s="1">
        <v>60</v>
      </c>
      <c r="K37" s="4" t="s">
        <v>18</v>
      </c>
      <c r="M37" s="95"/>
      <c r="N37" s="96" t="s">
        <v>94</v>
      </c>
      <c r="O37" s="97">
        <v>394</v>
      </c>
      <c r="W37" s="4"/>
      <c r="X37" s="4"/>
      <c r="Y37" s="4"/>
      <c r="Z37" s="4"/>
      <c r="AA37" s="4"/>
    </row>
    <row r="38" spans="1:27" ht="14.25" customHeight="1">
      <c r="A38" s="1">
        <v>3</v>
      </c>
      <c r="B38" s="4" t="s">
        <v>71</v>
      </c>
      <c r="C38" s="8">
        <v>3</v>
      </c>
      <c r="D38" s="106" t="s">
        <v>122</v>
      </c>
      <c r="E38" s="8">
        <v>26</v>
      </c>
      <c r="F38" s="8">
        <v>105</v>
      </c>
      <c r="G38" s="8">
        <v>9</v>
      </c>
      <c r="H38" s="8">
        <v>79</v>
      </c>
      <c r="I38" s="11">
        <v>10</v>
      </c>
      <c r="J38" s="1">
        <v>40</v>
      </c>
      <c r="K38" s="4" t="s">
        <v>18</v>
      </c>
      <c r="M38" s="95"/>
      <c r="N38" s="96" t="s">
        <v>96</v>
      </c>
      <c r="O38" s="97">
        <v>374</v>
      </c>
      <c r="W38" s="4"/>
      <c r="X38" s="4"/>
      <c r="Y38" s="4"/>
      <c r="Z38" s="4"/>
      <c r="AA38" s="4"/>
    </row>
    <row r="39" spans="1:27" ht="14.25" customHeight="1">
      <c r="A39" s="1">
        <v>3</v>
      </c>
      <c r="B39" s="4" t="s">
        <v>71</v>
      </c>
      <c r="C39" s="8">
        <v>4</v>
      </c>
      <c r="D39" s="106" t="s">
        <v>123</v>
      </c>
      <c r="E39" s="8">
        <v>22</v>
      </c>
      <c r="F39" s="8">
        <v>101</v>
      </c>
      <c r="G39" s="8">
        <v>9</v>
      </c>
      <c r="H39" s="8">
        <v>79</v>
      </c>
      <c r="I39" s="11">
        <v>5</v>
      </c>
      <c r="J39" s="1">
        <v>30</v>
      </c>
      <c r="K39" s="4" t="s">
        <v>18</v>
      </c>
      <c r="M39" s="95"/>
      <c r="N39" s="96" t="s">
        <v>100</v>
      </c>
      <c r="O39" s="97">
        <v>286</v>
      </c>
      <c r="W39" s="4"/>
      <c r="X39" s="4"/>
      <c r="Y39" s="4"/>
      <c r="Z39" s="4"/>
      <c r="AA39" s="4"/>
    </row>
    <row r="40" spans="1:27" ht="14.25" customHeight="1">
      <c r="A40" s="1">
        <v>3</v>
      </c>
      <c r="B40" s="4" t="s">
        <v>71</v>
      </c>
      <c r="C40" s="8">
        <v>5</v>
      </c>
      <c r="D40" s="106" t="s">
        <v>125</v>
      </c>
      <c r="E40" s="8">
        <v>21</v>
      </c>
      <c r="F40" s="8">
        <v>101</v>
      </c>
      <c r="G40" s="8">
        <v>10</v>
      </c>
      <c r="H40" s="8">
        <v>80</v>
      </c>
      <c r="I40" s="11">
        <v>0</v>
      </c>
      <c r="J40" s="1">
        <v>29</v>
      </c>
      <c r="K40" s="4" t="s">
        <v>18</v>
      </c>
      <c r="M40" s="95"/>
      <c r="N40" s="96" t="s">
        <v>126</v>
      </c>
      <c r="O40" s="97">
        <v>265</v>
      </c>
      <c r="W40" s="4"/>
      <c r="X40" s="4"/>
      <c r="Y40" s="4"/>
      <c r="Z40" s="4"/>
      <c r="AA40" s="4"/>
    </row>
    <row r="41" spans="1:27" ht="14.25" customHeight="1">
      <c r="A41" s="1">
        <v>3</v>
      </c>
      <c r="B41" s="4" t="s">
        <v>71</v>
      </c>
      <c r="C41" s="8">
        <v>6</v>
      </c>
      <c r="D41" s="106" t="s">
        <v>127</v>
      </c>
      <c r="E41" s="8">
        <v>20</v>
      </c>
      <c r="F41" s="8">
        <v>101</v>
      </c>
      <c r="G41" s="8">
        <v>11</v>
      </c>
      <c r="H41" s="8">
        <v>81</v>
      </c>
      <c r="I41" s="11">
        <v>0</v>
      </c>
      <c r="J41" s="1">
        <v>28</v>
      </c>
      <c r="K41" s="4" t="s">
        <v>18</v>
      </c>
      <c r="M41" s="95"/>
      <c r="N41" s="96" t="s">
        <v>107</v>
      </c>
      <c r="O41" s="97">
        <v>244</v>
      </c>
      <c r="W41" s="4"/>
      <c r="X41" s="4"/>
      <c r="Y41" s="4"/>
      <c r="Z41" s="4"/>
      <c r="AA41" s="4"/>
    </row>
    <row r="42" spans="1:27" ht="14.25" customHeight="1">
      <c r="A42" s="1">
        <v>3</v>
      </c>
      <c r="B42" s="4" t="s">
        <v>71</v>
      </c>
      <c r="C42" s="8">
        <v>7</v>
      </c>
      <c r="D42" s="106" t="s">
        <v>130</v>
      </c>
      <c r="E42" s="8">
        <v>19</v>
      </c>
      <c r="F42" s="8">
        <v>100</v>
      </c>
      <c r="G42" s="8">
        <v>11</v>
      </c>
      <c r="H42" s="8">
        <v>81</v>
      </c>
      <c r="I42" s="11">
        <v>0</v>
      </c>
      <c r="J42" s="1">
        <v>27</v>
      </c>
      <c r="K42" s="4" t="s">
        <v>18</v>
      </c>
      <c r="M42" s="95"/>
      <c r="N42" s="96" t="s">
        <v>93</v>
      </c>
      <c r="O42" s="97">
        <v>238</v>
      </c>
      <c r="W42" s="4"/>
      <c r="X42" s="4"/>
      <c r="Y42" s="4"/>
      <c r="Z42" s="4"/>
      <c r="AA42" s="4"/>
    </row>
    <row r="43" spans="1:27" ht="14.25" customHeight="1">
      <c r="A43" s="1">
        <v>3</v>
      </c>
      <c r="B43" s="4" t="s">
        <v>71</v>
      </c>
      <c r="C43" s="8">
        <v>8</v>
      </c>
      <c r="D43" s="106" t="s">
        <v>133</v>
      </c>
      <c r="E43" s="8">
        <v>21</v>
      </c>
      <c r="F43" s="8">
        <v>102</v>
      </c>
      <c r="G43" s="8">
        <v>11</v>
      </c>
      <c r="H43" s="8">
        <v>81</v>
      </c>
      <c r="I43" s="11">
        <v>0</v>
      </c>
      <c r="J43" s="1">
        <v>26</v>
      </c>
      <c r="K43" s="4" t="s">
        <v>18</v>
      </c>
      <c r="M43" s="95"/>
      <c r="N43" s="96" t="s">
        <v>111</v>
      </c>
      <c r="O43" s="97">
        <v>231</v>
      </c>
      <c r="W43" s="4"/>
      <c r="X43" s="4"/>
      <c r="Y43" s="4"/>
      <c r="Z43" s="4"/>
      <c r="AA43" s="4"/>
    </row>
    <row r="44" spans="1:27" ht="14.25" customHeight="1">
      <c r="A44" s="1">
        <v>3</v>
      </c>
      <c r="B44" s="4" t="s">
        <v>71</v>
      </c>
      <c r="C44" s="8">
        <v>9</v>
      </c>
      <c r="D44" s="106" t="s">
        <v>117</v>
      </c>
      <c r="E44" s="8">
        <v>22</v>
      </c>
      <c r="F44" s="8">
        <v>104</v>
      </c>
      <c r="G44" s="8">
        <v>12</v>
      </c>
      <c r="H44" s="8">
        <v>82</v>
      </c>
      <c r="I44" s="11">
        <v>0</v>
      </c>
      <c r="J44" s="1">
        <v>25</v>
      </c>
      <c r="K44" s="4" t="s">
        <v>18</v>
      </c>
      <c r="M44" s="95"/>
      <c r="N44" s="96" t="s">
        <v>128</v>
      </c>
      <c r="O44" s="97">
        <v>180</v>
      </c>
      <c r="W44" s="4"/>
      <c r="X44" s="4"/>
      <c r="Y44" s="4"/>
      <c r="Z44" s="4"/>
      <c r="AA44" s="4"/>
    </row>
    <row r="45" spans="1:27" ht="14.25" customHeight="1">
      <c r="A45" s="1">
        <v>3</v>
      </c>
      <c r="B45" s="4" t="s">
        <v>71</v>
      </c>
      <c r="C45" s="8">
        <v>10</v>
      </c>
      <c r="D45" s="106" t="s">
        <v>134</v>
      </c>
      <c r="E45" s="8">
        <v>20</v>
      </c>
      <c r="F45" s="8">
        <v>103</v>
      </c>
      <c r="G45" s="8">
        <v>13</v>
      </c>
      <c r="H45" s="8">
        <v>83</v>
      </c>
      <c r="I45" s="11">
        <v>0</v>
      </c>
      <c r="J45" s="1">
        <v>24</v>
      </c>
      <c r="K45" s="4" t="s">
        <v>18</v>
      </c>
      <c r="M45" s="95"/>
      <c r="N45" s="96" t="s">
        <v>103</v>
      </c>
      <c r="O45" s="97">
        <v>149</v>
      </c>
      <c r="W45" s="4"/>
      <c r="X45" s="4"/>
      <c r="Y45" s="4"/>
      <c r="Z45" s="4"/>
      <c r="AA45" s="4"/>
    </row>
    <row r="46" spans="1:27" ht="14.25" customHeight="1">
      <c r="A46" s="1">
        <v>3</v>
      </c>
      <c r="B46" s="4" t="s">
        <v>71</v>
      </c>
      <c r="C46" s="8">
        <v>11</v>
      </c>
      <c r="D46" s="106" t="s">
        <v>90</v>
      </c>
      <c r="E46" s="8">
        <v>19</v>
      </c>
      <c r="F46" s="8">
        <v>103</v>
      </c>
      <c r="G46" s="8">
        <v>14</v>
      </c>
      <c r="H46" s="8">
        <v>84</v>
      </c>
      <c r="I46" s="11">
        <v>0</v>
      </c>
      <c r="J46" s="1">
        <v>23</v>
      </c>
      <c r="K46" s="4" t="s">
        <v>18</v>
      </c>
      <c r="M46" s="95"/>
      <c r="N46" s="96" t="s">
        <v>139</v>
      </c>
      <c r="O46" s="97">
        <v>136</v>
      </c>
      <c r="W46" s="4"/>
      <c r="X46" s="4"/>
      <c r="Y46" s="4"/>
      <c r="Z46" s="4"/>
      <c r="AA46" s="4"/>
    </row>
    <row r="47" spans="1:27" ht="14.25" customHeight="1">
      <c r="A47" s="1">
        <v>3</v>
      </c>
      <c r="B47" s="4" t="s">
        <v>71</v>
      </c>
      <c r="C47" s="8">
        <v>12</v>
      </c>
      <c r="D47" s="106" t="s">
        <v>140</v>
      </c>
      <c r="E47" s="8">
        <v>20</v>
      </c>
      <c r="F47" s="8">
        <v>104</v>
      </c>
      <c r="G47" s="8">
        <v>14</v>
      </c>
      <c r="H47" s="8">
        <v>84</v>
      </c>
      <c r="I47" s="11">
        <v>0</v>
      </c>
      <c r="J47" s="1">
        <v>22</v>
      </c>
      <c r="K47" s="4" t="s">
        <v>18</v>
      </c>
      <c r="M47" s="95"/>
      <c r="N47" s="96" t="s">
        <v>143</v>
      </c>
      <c r="O47" s="97">
        <v>120</v>
      </c>
      <c r="W47" s="4"/>
      <c r="X47" s="4"/>
      <c r="Y47" s="4"/>
      <c r="Z47" s="4"/>
      <c r="AA47" s="4"/>
    </row>
    <row r="48" spans="1:27" ht="14.25" customHeight="1">
      <c r="A48" s="1">
        <v>3</v>
      </c>
      <c r="B48" s="4" t="s">
        <v>71</v>
      </c>
      <c r="C48" s="8">
        <v>13</v>
      </c>
      <c r="D48" s="106" t="s">
        <v>142</v>
      </c>
      <c r="E48" s="8">
        <v>20</v>
      </c>
      <c r="F48" s="8">
        <v>104</v>
      </c>
      <c r="G48" s="8">
        <v>14</v>
      </c>
      <c r="H48" s="8">
        <v>84</v>
      </c>
      <c r="I48" s="11">
        <v>0</v>
      </c>
      <c r="J48" s="1">
        <v>21</v>
      </c>
      <c r="K48" s="4" t="s">
        <v>18</v>
      </c>
      <c r="M48" s="95"/>
      <c r="N48" s="96" t="s">
        <v>141</v>
      </c>
      <c r="O48" s="97">
        <v>100</v>
      </c>
      <c r="W48" s="4"/>
      <c r="X48" s="4"/>
      <c r="Y48" s="4"/>
      <c r="Z48" s="4"/>
      <c r="AA48" s="4"/>
    </row>
    <row r="49" spans="1:27" ht="14.25" customHeight="1">
      <c r="A49" s="1">
        <v>3</v>
      </c>
      <c r="B49" s="4" t="s">
        <v>71</v>
      </c>
      <c r="C49" s="8">
        <v>14</v>
      </c>
      <c r="D49" s="106" t="s">
        <v>144</v>
      </c>
      <c r="E49" s="8">
        <v>19</v>
      </c>
      <c r="F49" s="8">
        <v>103</v>
      </c>
      <c r="G49" s="8">
        <v>14</v>
      </c>
      <c r="H49" s="8">
        <v>84</v>
      </c>
      <c r="I49" s="11">
        <v>0</v>
      </c>
      <c r="J49" s="1">
        <v>20</v>
      </c>
      <c r="K49" s="4" t="s">
        <v>18</v>
      </c>
      <c r="M49" s="95"/>
      <c r="N49" s="96" t="s">
        <v>113</v>
      </c>
      <c r="O49" s="97">
        <v>74</v>
      </c>
      <c r="W49" s="4"/>
      <c r="X49" s="4"/>
      <c r="Y49" s="4"/>
      <c r="Z49" s="4"/>
      <c r="AA49" s="4"/>
    </row>
    <row r="50" spans="1:27" ht="14.25" customHeight="1">
      <c r="A50" s="1">
        <v>3</v>
      </c>
      <c r="B50" s="4" t="s">
        <v>71</v>
      </c>
      <c r="C50" s="8">
        <v>15</v>
      </c>
      <c r="D50" s="106" t="s">
        <v>148</v>
      </c>
      <c r="E50" s="8">
        <v>21</v>
      </c>
      <c r="F50" s="8">
        <v>109</v>
      </c>
      <c r="G50" s="8">
        <v>18</v>
      </c>
      <c r="H50" s="8">
        <v>88</v>
      </c>
      <c r="I50" s="11">
        <v>0</v>
      </c>
      <c r="J50" s="1">
        <v>19</v>
      </c>
      <c r="K50" s="4" t="s">
        <v>18</v>
      </c>
      <c r="M50" s="95"/>
      <c r="N50" s="96" t="s">
        <v>149</v>
      </c>
      <c r="O50" s="97">
        <v>45</v>
      </c>
      <c r="W50" s="4"/>
      <c r="X50" s="4"/>
      <c r="Y50" s="4"/>
      <c r="Z50" s="4"/>
      <c r="AA50" s="4"/>
    </row>
    <row r="51" spans="1:27" ht="14.25" customHeight="1">
      <c r="A51" s="1">
        <v>3</v>
      </c>
      <c r="B51" s="4" t="s">
        <v>71</v>
      </c>
      <c r="C51" s="8">
        <v>16</v>
      </c>
      <c r="D51" s="106" t="s">
        <v>150</v>
      </c>
      <c r="E51" s="8">
        <v>25</v>
      </c>
      <c r="F51" s="8">
        <v>113</v>
      </c>
      <c r="G51" s="8">
        <v>18</v>
      </c>
      <c r="H51" s="8">
        <v>88</v>
      </c>
      <c r="I51" s="11">
        <v>0</v>
      </c>
      <c r="J51" s="1">
        <v>18</v>
      </c>
      <c r="K51" s="4" t="s">
        <v>18</v>
      </c>
      <c r="M51" s="95"/>
      <c r="N51" s="96" t="s">
        <v>114</v>
      </c>
      <c r="O51" s="97">
        <v>42</v>
      </c>
      <c r="W51" s="4"/>
      <c r="X51" s="4"/>
      <c r="Y51" s="4"/>
      <c r="Z51" s="4"/>
      <c r="AA51" s="4"/>
    </row>
    <row r="52" spans="1:27" ht="14.25" customHeight="1">
      <c r="A52" s="1">
        <v>3</v>
      </c>
      <c r="B52" s="4" t="s">
        <v>71</v>
      </c>
      <c r="C52" s="8">
        <v>17</v>
      </c>
      <c r="D52" s="106" t="s">
        <v>152</v>
      </c>
      <c r="E52" s="8">
        <v>22</v>
      </c>
      <c r="F52" s="8">
        <v>114</v>
      </c>
      <c r="G52" s="8">
        <v>22</v>
      </c>
      <c r="H52" s="8">
        <v>92</v>
      </c>
      <c r="I52" s="11">
        <v>0</v>
      </c>
      <c r="J52" s="1">
        <v>17</v>
      </c>
      <c r="K52" s="4" t="s">
        <v>18</v>
      </c>
      <c r="M52" s="95"/>
      <c r="N52" s="96" t="s">
        <v>153</v>
      </c>
      <c r="O52" s="97">
        <v>29</v>
      </c>
      <c r="W52" s="4"/>
      <c r="X52" s="4"/>
      <c r="Y52" s="4"/>
      <c r="Z52" s="4"/>
      <c r="AA52" s="4"/>
    </row>
    <row r="53" spans="1:27" ht="14.25" customHeight="1">
      <c r="A53" s="1">
        <v>3</v>
      </c>
      <c r="B53" s="4" t="s">
        <v>71</v>
      </c>
      <c r="C53" s="8">
        <v>18</v>
      </c>
      <c r="D53" s="106" t="s">
        <v>154</v>
      </c>
      <c r="E53" s="8">
        <v>19</v>
      </c>
      <c r="F53" s="8">
        <v>112</v>
      </c>
      <c r="G53" s="8">
        <v>23</v>
      </c>
      <c r="H53" s="8">
        <v>93</v>
      </c>
      <c r="I53" s="11">
        <v>0</v>
      </c>
      <c r="J53" s="1">
        <v>16</v>
      </c>
      <c r="K53" s="4" t="s">
        <v>18</v>
      </c>
      <c r="M53" s="91" t="s">
        <v>63</v>
      </c>
      <c r="N53" s="91" t="s">
        <v>58</v>
      </c>
      <c r="O53" s="92">
        <v>563</v>
      </c>
      <c r="W53" s="4"/>
      <c r="X53" s="4"/>
      <c r="Y53" s="4"/>
      <c r="Z53" s="4"/>
      <c r="AA53" s="4"/>
    </row>
    <row r="54" spans="1:27" ht="14.25" customHeight="1">
      <c r="A54" s="1">
        <v>3</v>
      </c>
      <c r="B54" s="4" t="s">
        <v>71</v>
      </c>
      <c r="C54" s="8">
        <v>19</v>
      </c>
      <c r="D54" s="106" t="s">
        <v>158</v>
      </c>
      <c r="E54" s="8">
        <v>21</v>
      </c>
      <c r="F54" s="8">
        <v>115</v>
      </c>
      <c r="G54" s="8">
        <v>24</v>
      </c>
      <c r="H54" s="8">
        <v>94</v>
      </c>
      <c r="I54" s="11">
        <v>0</v>
      </c>
      <c r="J54" s="1">
        <v>15</v>
      </c>
      <c r="K54" s="4" t="s">
        <v>18</v>
      </c>
      <c r="M54" s="95"/>
      <c r="N54" s="96" t="s">
        <v>85</v>
      </c>
      <c r="O54" s="97">
        <v>484</v>
      </c>
      <c r="W54" s="4"/>
      <c r="X54" s="4"/>
      <c r="Y54" s="4"/>
      <c r="Z54" s="4"/>
      <c r="AA54" s="4"/>
    </row>
    <row r="55" spans="1:27" ht="14.25" customHeight="1">
      <c r="A55" s="1">
        <v>4</v>
      </c>
      <c r="B55" s="4" t="s">
        <v>63</v>
      </c>
      <c r="C55" s="8">
        <v>1</v>
      </c>
      <c r="D55" s="106" t="s">
        <v>159</v>
      </c>
      <c r="E55" s="8">
        <v>35</v>
      </c>
      <c r="F55" s="8">
        <v>107</v>
      </c>
      <c r="G55" s="8">
        <v>2</v>
      </c>
      <c r="H55" s="8">
        <v>72</v>
      </c>
      <c r="I55" s="11">
        <v>30</v>
      </c>
      <c r="J55" s="1">
        <v>100</v>
      </c>
      <c r="K55" s="4" t="s">
        <v>18</v>
      </c>
      <c r="M55" s="95"/>
      <c r="N55" s="96" t="s">
        <v>160</v>
      </c>
      <c r="O55" s="97">
        <v>383</v>
      </c>
      <c r="W55" s="4"/>
      <c r="X55" s="4"/>
      <c r="Y55" s="4"/>
      <c r="Z55" s="4"/>
      <c r="AA55" s="4"/>
    </row>
    <row r="56" spans="1:27" ht="14.25" customHeight="1">
      <c r="A56" s="1">
        <v>4</v>
      </c>
      <c r="B56" s="4" t="s">
        <v>63</v>
      </c>
      <c r="C56" s="8">
        <v>2</v>
      </c>
      <c r="D56" s="106" t="s">
        <v>102</v>
      </c>
      <c r="E56" s="8">
        <v>32</v>
      </c>
      <c r="F56" s="8">
        <v>109</v>
      </c>
      <c r="G56" s="8">
        <v>7</v>
      </c>
      <c r="H56" s="8">
        <v>77</v>
      </c>
      <c r="I56" s="11">
        <v>15</v>
      </c>
      <c r="J56" s="1">
        <v>60</v>
      </c>
      <c r="K56" s="4" t="s">
        <v>18</v>
      </c>
      <c r="M56" s="95"/>
      <c r="N56" s="96" t="s">
        <v>124</v>
      </c>
      <c r="O56" s="97">
        <v>355</v>
      </c>
      <c r="W56" s="4"/>
      <c r="X56" s="4"/>
      <c r="Y56" s="4"/>
      <c r="Z56" s="4"/>
      <c r="AA56" s="4"/>
    </row>
    <row r="57" spans="1:27" ht="14.25" customHeight="1">
      <c r="A57" s="1">
        <v>4</v>
      </c>
      <c r="B57" s="4" t="s">
        <v>63</v>
      </c>
      <c r="C57" s="8">
        <v>3</v>
      </c>
      <c r="D57" s="106" t="s">
        <v>85</v>
      </c>
      <c r="E57" s="8">
        <v>27</v>
      </c>
      <c r="F57" s="8">
        <v>107</v>
      </c>
      <c r="G57" s="8">
        <v>10</v>
      </c>
      <c r="H57" s="8">
        <v>80</v>
      </c>
      <c r="I57" s="11">
        <v>10</v>
      </c>
      <c r="J57" s="1">
        <v>40</v>
      </c>
      <c r="K57" s="4" t="s">
        <v>18</v>
      </c>
      <c r="M57" s="95"/>
      <c r="N57" s="96" t="s">
        <v>102</v>
      </c>
      <c r="O57" s="97">
        <v>344</v>
      </c>
      <c r="W57" s="4"/>
      <c r="X57" s="4"/>
      <c r="Y57" s="4"/>
      <c r="Z57" s="4"/>
      <c r="AA57" s="4"/>
    </row>
    <row r="58" spans="1:27" ht="14.25" customHeight="1">
      <c r="A58" s="1">
        <v>4</v>
      </c>
      <c r="B58" s="4" t="s">
        <v>63</v>
      </c>
      <c r="C58" s="8">
        <v>4</v>
      </c>
      <c r="D58" s="106" t="s">
        <v>108</v>
      </c>
      <c r="E58" s="8">
        <v>23</v>
      </c>
      <c r="F58" s="8">
        <v>103</v>
      </c>
      <c r="G58" s="8">
        <v>10</v>
      </c>
      <c r="H58" s="8">
        <v>80</v>
      </c>
      <c r="I58" s="11">
        <v>5</v>
      </c>
      <c r="J58" s="1">
        <v>30</v>
      </c>
      <c r="K58" s="4" t="s">
        <v>18</v>
      </c>
      <c r="M58" s="95"/>
      <c r="N58" s="96" t="s">
        <v>132</v>
      </c>
      <c r="O58" s="97">
        <v>323</v>
      </c>
      <c r="W58" s="4"/>
      <c r="X58" s="4"/>
      <c r="Y58" s="4"/>
      <c r="Z58" s="4"/>
      <c r="AA58" s="4"/>
    </row>
    <row r="59" spans="1:27" ht="14.25" customHeight="1">
      <c r="A59" s="1">
        <v>4</v>
      </c>
      <c r="B59" s="4" t="s">
        <v>63</v>
      </c>
      <c r="C59" s="8">
        <v>5</v>
      </c>
      <c r="D59" s="106" t="s">
        <v>160</v>
      </c>
      <c r="E59" s="8">
        <v>41</v>
      </c>
      <c r="F59" s="8">
        <v>122</v>
      </c>
      <c r="G59" s="8">
        <v>11</v>
      </c>
      <c r="H59" s="8">
        <v>81</v>
      </c>
      <c r="I59" s="11">
        <v>0</v>
      </c>
      <c r="J59" s="1">
        <v>29</v>
      </c>
      <c r="K59" s="4" t="s">
        <v>18</v>
      </c>
      <c r="M59" s="95"/>
      <c r="N59" s="96" t="s">
        <v>108</v>
      </c>
      <c r="O59" s="97">
        <v>320</v>
      </c>
      <c r="W59" s="4"/>
      <c r="X59" s="4"/>
      <c r="Y59" s="4"/>
      <c r="Z59" s="4"/>
      <c r="AA59" s="4"/>
    </row>
    <row r="60" spans="1:27" ht="14.25" customHeight="1">
      <c r="A60" s="1">
        <v>4</v>
      </c>
      <c r="B60" s="4" t="s">
        <v>63</v>
      </c>
      <c r="C60" s="8">
        <v>6</v>
      </c>
      <c r="D60" s="106" t="s">
        <v>138</v>
      </c>
      <c r="E60" s="8">
        <v>28</v>
      </c>
      <c r="F60" s="8">
        <v>110</v>
      </c>
      <c r="G60" s="8">
        <v>12</v>
      </c>
      <c r="H60" s="8">
        <v>82</v>
      </c>
      <c r="I60" s="11">
        <v>0</v>
      </c>
      <c r="J60" s="1">
        <v>28</v>
      </c>
      <c r="K60" s="4" t="s">
        <v>18</v>
      </c>
      <c r="M60" s="95"/>
      <c r="N60" s="96" t="s">
        <v>164</v>
      </c>
      <c r="O60" s="97">
        <v>318.5</v>
      </c>
      <c r="W60" s="4"/>
      <c r="X60" s="4"/>
      <c r="Y60" s="4"/>
      <c r="Z60" s="4"/>
      <c r="AA60" s="4"/>
    </row>
    <row r="61" spans="1:27" ht="14.25" customHeight="1">
      <c r="A61" s="1">
        <v>4</v>
      </c>
      <c r="B61" s="4" t="s">
        <v>63</v>
      </c>
      <c r="C61" s="8">
        <v>7</v>
      </c>
      <c r="D61" s="106" t="s">
        <v>58</v>
      </c>
      <c r="E61" s="8">
        <v>26</v>
      </c>
      <c r="F61" s="8">
        <v>108</v>
      </c>
      <c r="G61" s="8">
        <v>12</v>
      </c>
      <c r="H61" s="8">
        <v>82</v>
      </c>
      <c r="I61" s="11">
        <v>0</v>
      </c>
      <c r="J61" s="1">
        <v>27</v>
      </c>
      <c r="K61" s="4" t="s">
        <v>18</v>
      </c>
      <c r="M61" s="95"/>
      <c r="N61" s="96" t="s">
        <v>159</v>
      </c>
      <c r="O61" s="97">
        <v>318</v>
      </c>
      <c r="W61" s="4"/>
      <c r="X61" s="4"/>
      <c r="Y61" s="4"/>
      <c r="Z61" s="4"/>
      <c r="AA61" s="4"/>
    </row>
    <row r="62" spans="1:27" ht="14.25" customHeight="1">
      <c r="A62" s="1">
        <v>4</v>
      </c>
      <c r="B62" s="4" t="s">
        <v>63</v>
      </c>
      <c r="C62" s="8">
        <v>8</v>
      </c>
      <c r="D62" s="106" t="s">
        <v>167</v>
      </c>
      <c r="E62" s="8">
        <v>28</v>
      </c>
      <c r="F62" s="8">
        <v>112</v>
      </c>
      <c r="G62" s="8">
        <v>14</v>
      </c>
      <c r="H62" s="8">
        <v>84</v>
      </c>
      <c r="I62" s="11">
        <v>0</v>
      </c>
      <c r="J62" s="1">
        <v>26</v>
      </c>
      <c r="K62" s="4" t="s">
        <v>18</v>
      </c>
      <c r="M62" s="95"/>
      <c r="N62" s="96" t="s">
        <v>138</v>
      </c>
      <c r="O62" s="97">
        <v>281</v>
      </c>
      <c r="W62" s="4"/>
      <c r="X62" s="4"/>
      <c r="Y62" s="4"/>
      <c r="Z62" s="4"/>
      <c r="AA62" s="4"/>
    </row>
    <row r="63" spans="1:27" ht="14.25" customHeight="1">
      <c r="A63" s="1">
        <v>4</v>
      </c>
      <c r="B63" s="4" t="s">
        <v>63</v>
      </c>
      <c r="C63" s="8">
        <v>9</v>
      </c>
      <c r="D63" s="106" t="s">
        <v>132</v>
      </c>
      <c r="E63" s="8">
        <v>35</v>
      </c>
      <c r="F63" s="8">
        <v>120</v>
      </c>
      <c r="G63" s="8">
        <v>15</v>
      </c>
      <c r="H63" s="8">
        <v>85</v>
      </c>
      <c r="I63" s="11">
        <v>0</v>
      </c>
      <c r="J63" s="1">
        <v>25</v>
      </c>
      <c r="K63" s="4" t="s">
        <v>18</v>
      </c>
      <c r="M63" s="95"/>
      <c r="N63" s="96" t="s">
        <v>174</v>
      </c>
      <c r="O63" s="97">
        <v>255</v>
      </c>
      <c r="W63" s="4"/>
      <c r="X63" s="4"/>
      <c r="Y63" s="4"/>
      <c r="Z63" s="4"/>
      <c r="AA63" s="4"/>
    </row>
    <row r="64" spans="1:27" ht="14.25" customHeight="1">
      <c r="A64" s="1">
        <v>4</v>
      </c>
      <c r="B64" s="4" t="s">
        <v>63</v>
      </c>
      <c r="C64" s="8">
        <v>10</v>
      </c>
      <c r="D64" s="106" t="s">
        <v>168</v>
      </c>
      <c r="E64" s="8">
        <v>30</v>
      </c>
      <c r="F64" s="8">
        <v>116</v>
      </c>
      <c r="G64" s="8">
        <v>16</v>
      </c>
      <c r="H64" s="8">
        <v>86</v>
      </c>
      <c r="I64" s="11">
        <v>0</v>
      </c>
      <c r="J64" s="1">
        <v>24</v>
      </c>
      <c r="K64" s="4" t="s">
        <v>18</v>
      </c>
      <c r="M64" s="95"/>
      <c r="N64" s="96" t="s">
        <v>115</v>
      </c>
      <c r="O64" s="97">
        <v>252</v>
      </c>
      <c r="W64" s="4"/>
      <c r="X64" s="4"/>
      <c r="Y64" s="4"/>
      <c r="Z64" s="4"/>
      <c r="AA64" s="4"/>
    </row>
    <row r="65" spans="1:27" ht="14.25" customHeight="1">
      <c r="A65" s="1">
        <v>4</v>
      </c>
      <c r="B65" s="4" t="s">
        <v>63</v>
      </c>
      <c r="C65" s="8">
        <v>11</v>
      </c>
      <c r="D65" s="106" t="s">
        <v>173</v>
      </c>
      <c r="E65" s="8">
        <v>36</v>
      </c>
      <c r="F65" s="8">
        <v>123</v>
      </c>
      <c r="G65" s="8">
        <v>17</v>
      </c>
      <c r="H65" s="8">
        <v>87</v>
      </c>
      <c r="I65" s="11">
        <v>0</v>
      </c>
      <c r="J65" s="1">
        <v>23</v>
      </c>
      <c r="K65" s="4" t="s">
        <v>18</v>
      </c>
      <c r="M65" s="95"/>
      <c r="N65" s="96" t="s">
        <v>169</v>
      </c>
      <c r="O65" s="97">
        <v>231</v>
      </c>
      <c r="W65" s="4"/>
      <c r="X65" s="4"/>
      <c r="Y65" s="4"/>
      <c r="Z65" s="4"/>
      <c r="AA65" s="4"/>
    </row>
    <row r="66" spans="1:27" ht="14.25" customHeight="1">
      <c r="A66" s="1">
        <v>4</v>
      </c>
      <c r="B66" s="4" t="s">
        <v>63</v>
      </c>
      <c r="C66" s="8">
        <v>12</v>
      </c>
      <c r="D66" s="106" t="s">
        <v>124</v>
      </c>
      <c r="E66" s="8">
        <v>23</v>
      </c>
      <c r="F66" s="8">
        <v>111</v>
      </c>
      <c r="G66" s="8">
        <v>18</v>
      </c>
      <c r="H66" s="8">
        <v>88</v>
      </c>
      <c r="I66" s="11">
        <v>0</v>
      </c>
      <c r="J66" s="1">
        <v>22</v>
      </c>
      <c r="K66" s="4" t="s">
        <v>18</v>
      </c>
      <c r="M66" s="95"/>
      <c r="N66" s="96" t="s">
        <v>167</v>
      </c>
      <c r="O66" s="97">
        <v>230</v>
      </c>
      <c r="W66" s="4"/>
      <c r="X66" s="4"/>
      <c r="Y66" s="4"/>
      <c r="Z66" s="4"/>
      <c r="AA66" s="4"/>
    </row>
    <row r="67" spans="1:27" ht="14.25" customHeight="1">
      <c r="A67" s="1">
        <v>4</v>
      </c>
      <c r="B67" s="4" t="s">
        <v>63</v>
      </c>
      <c r="C67" s="8">
        <v>13</v>
      </c>
      <c r="D67" s="106" t="s">
        <v>169</v>
      </c>
      <c r="E67" s="8">
        <v>32</v>
      </c>
      <c r="F67" s="8">
        <v>120</v>
      </c>
      <c r="G67" s="8">
        <v>18</v>
      </c>
      <c r="H67" s="8">
        <v>88</v>
      </c>
      <c r="I67" s="11">
        <v>0</v>
      </c>
      <c r="J67" s="1">
        <v>21</v>
      </c>
      <c r="K67" s="4" t="s">
        <v>18</v>
      </c>
      <c r="M67" s="95"/>
      <c r="N67" s="96" t="s">
        <v>175</v>
      </c>
      <c r="O67" s="97">
        <v>159</v>
      </c>
      <c r="W67" s="4"/>
      <c r="X67" s="4"/>
      <c r="Y67" s="4"/>
      <c r="Z67" s="4"/>
      <c r="AA67" s="4"/>
    </row>
    <row r="68" spans="1:27" ht="14.25" customHeight="1">
      <c r="A68" s="1">
        <v>4</v>
      </c>
      <c r="B68" s="4" t="s">
        <v>63</v>
      </c>
      <c r="C68" s="8">
        <v>14</v>
      </c>
      <c r="D68" s="106" t="s">
        <v>164</v>
      </c>
      <c r="E68" s="8">
        <v>31</v>
      </c>
      <c r="F68" s="8">
        <v>120</v>
      </c>
      <c r="G68" s="8">
        <v>19</v>
      </c>
      <c r="H68" s="8">
        <v>89</v>
      </c>
      <c r="I68" s="11">
        <v>0</v>
      </c>
      <c r="J68" s="1">
        <v>20</v>
      </c>
      <c r="K68" s="4" t="s">
        <v>18</v>
      </c>
      <c r="M68" s="95"/>
      <c r="N68" s="96" t="s">
        <v>176</v>
      </c>
      <c r="O68" s="97">
        <v>157</v>
      </c>
      <c r="W68" s="4"/>
      <c r="X68" s="4"/>
      <c r="Y68" s="4"/>
      <c r="Z68" s="4"/>
      <c r="AA68" s="4"/>
    </row>
    <row r="69" spans="1:27" ht="14.25" customHeight="1">
      <c r="A69" s="1">
        <v>4</v>
      </c>
      <c r="B69" s="4" t="s">
        <v>63</v>
      </c>
      <c r="C69" s="8">
        <v>15</v>
      </c>
      <c r="D69" s="106" t="s">
        <v>177</v>
      </c>
      <c r="E69" s="8">
        <v>32</v>
      </c>
      <c r="F69" s="8">
        <v>125</v>
      </c>
      <c r="G69" s="8">
        <v>23</v>
      </c>
      <c r="H69" s="8">
        <v>93</v>
      </c>
      <c r="I69" s="11">
        <v>0</v>
      </c>
      <c r="J69" s="1">
        <v>19</v>
      </c>
      <c r="K69" s="4" t="s">
        <v>18</v>
      </c>
      <c r="M69" s="95"/>
      <c r="N69" s="96" t="s">
        <v>180</v>
      </c>
      <c r="O69" s="97">
        <v>145</v>
      </c>
      <c r="W69" s="4"/>
      <c r="X69" s="4"/>
      <c r="Y69" s="4"/>
      <c r="Z69" s="4"/>
      <c r="AA69" s="4"/>
    </row>
    <row r="70" spans="1:27" ht="14.25" customHeight="1">
      <c r="A70" s="1">
        <v>4</v>
      </c>
      <c r="B70" s="4" t="s">
        <v>63</v>
      </c>
      <c r="C70" s="8">
        <v>16</v>
      </c>
      <c r="D70" s="106" t="s">
        <v>174</v>
      </c>
      <c r="E70" s="8">
        <v>43</v>
      </c>
      <c r="F70" s="8">
        <v>136</v>
      </c>
      <c r="G70" s="8">
        <v>23</v>
      </c>
      <c r="H70" s="8">
        <v>93</v>
      </c>
      <c r="I70" s="11">
        <v>0</v>
      </c>
      <c r="J70" s="1">
        <v>18</v>
      </c>
      <c r="K70" s="4" t="s">
        <v>18</v>
      </c>
      <c r="M70" s="95"/>
      <c r="N70" s="96" t="s">
        <v>181</v>
      </c>
      <c r="O70" s="97">
        <v>128</v>
      </c>
      <c r="W70" s="4"/>
      <c r="X70" s="4"/>
      <c r="Y70" s="4"/>
      <c r="Z70" s="4"/>
      <c r="AA70" s="4"/>
    </row>
    <row r="71" spans="1:27" ht="14.25" customHeight="1">
      <c r="A71" s="1">
        <v>4</v>
      </c>
      <c r="B71" s="4" t="s">
        <v>63</v>
      </c>
      <c r="C71" s="8">
        <v>17</v>
      </c>
      <c r="D71" s="106" t="s">
        <v>181</v>
      </c>
      <c r="E71" s="8">
        <v>35</v>
      </c>
      <c r="F71" s="8">
        <v>134</v>
      </c>
      <c r="G71" s="8">
        <v>29</v>
      </c>
      <c r="H71" s="8">
        <v>99</v>
      </c>
      <c r="I71" s="11">
        <v>0</v>
      </c>
      <c r="J71" s="1">
        <v>17</v>
      </c>
      <c r="K71" s="4" t="s">
        <v>18</v>
      </c>
      <c r="M71" s="95"/>
      <c r="N71" s="96" t="s">
        <v>56</v>
      </c>
      <c r="O71" s="97">
        <v>128</v>
      </c>
      <c r="W71" s="4"/>
      <c r="X71" s="4"/>
      <c r="Y71" s="4"/>
      <c r="Z71" s="4"/>
      <c r="AA71" s="4"/>
    </row>
    <row r="72" spans="1:27" ht="14.25" customHeight="1">
      <c r="A72" s="1">
        <v>4</v>
      </c>
      <c r="B72" s="4" t="s">
        <v>63</v>
      </c>
      <c r="C72" s="8">
        <v>18</v>
      </c>
      <c r="D72" s="106" t="s">
        <v>56</v>
      </c>
      <c r="E72" s="8">
        <v>31</v>
      </c>
      <c r="F72" s="8">
        <v>130</v>
      </c>
      <c r="G72" s="8">
        <v>29</v>
      </c>
      <c r="H72" s="8">
        <v>99</v>
      </c>
      <c r="I72" s="11">
        <v>0</v>
      </c>
      <c r="J72" s="1">
        <v>16</v>
      </c>
      <c r="K72" s="4" t="s">
        <v>18</v>
      </c>
      <c r="M72" s="95"/>
      <c r="N72" s="96" t="s">
        <v>182</v>
      </c>
      <c r="O72" s="97">
        <v>72</v>
      </c>
      <c r="W72" s="4"/>
      <c r="X72" s="4"/>
      <c r="Y72" s="4"/>
      <c r="Z72" s="4"/>
      <c r="AA72" s="4"/>
    </row>
    <row r="73" spans="1:27" ht="14.25" customHeight="1">
      <c r="A73" s="1">
        <v>5</v>
      </c>
      <c r="B73" s="4" t="s">
        <v>184</v>
      </c>
      <c r="C73" s="8">
        <v>1</v>
      </c>
      <c r="D73" s="106" t="s">
        <v>185</v>
      </c>
      <c r="E73" s="8">
        <v>15</v>
      </c>
      <c r="F73" s="8">
        <v>91</v>
      </c>
      <c r="G73" s="8">
        <v>6</v>
      </c>
      <c r="H73" s="8">
        <v>76</v>
      </c>
      <c r="I73" s="11">
        <v>0</v>
      </c>
      <c r="J73" s="1">
        <v>0</v>
      </c>
      <c r="K73" s="4" t="s">
        <v>18</v>
      </c>
      <c r="M73" s="95"/>
      <c r="N73" s="96" t="s">
        <v>177</v>
      </c>
      <c r="O73" s="97">
        <v>60</v>
      </c>
      <c r="W73" s="4"/>
      <c r="X73" s="4"/>
      <c r="Y73" s="4"/>
      <c r="Z73" s="4"/>
      <c r="AA73" s="4"/>
    </row>
    <row r="74" spans="1:27" ht="14.25" customHeight="1">
      <c r="A74" s="1">
        <v>5</v>
      </c>
      <c r="B74" s="4" t="s">
        <v>184</v>
      </c>
      <c r="C74" s="8">
        <v>2</v>
      </c>
      <c r="D74" s="106" t="s">
        <v>89</v>
      </c>
      <c r="E74" s="8">
        <v>0</v>
      </c>
      <c r="F74" s="8">
        <v>92</v>
      </c>
      <c r="G74" s="8">
        <v>22</v>
      </c>
      <c r="H74" s="8">
        <v>92</v>
      </c>
      <c r="I74" s="11">
        <v>0</v>
      </c>
      <c r="J74" s="1">
        <v>0</v>
      </c>
      <c r="K74" s="4" t="s">
        <v>18</v>
      </c>
      <c r="M74" s="95"/>
      <c r="N74" s="96" t="s">
        <v>187</v>
      </c>
      <c r="O74" s="97">
        <v>42</v>
      </c>
      <c r="W74" s="4"/>
      <c r="X74" s="4"/>
      <c r="Y74" s="4"/>
      <c r="Z74" s="4"/>
      <c r="AA74" s="4"/>
    </row>
    <row r="75" spans="1:27" ht="14.25" customHeight="1">
      <c r="A75" s="1">
        <v>5</v>
      </c>
      <c r="B75" s="4" t="s">
        <v>184</v>
      </c>
      <c r="C75" s="8">
        <v>3</v>
      </c>
      <c r="D75" s="106" t="s">
        <v>188</v>
      </c>
      <c r="E75" s="8">
        <v>0</v>
      </c>
      <c r="F75" s="8">
        <v>96</v>
      </c>
      <c r="G75" s="8">
        <v>26</v>
      </c>
      <c r="H75" s="8">
        <v>96</v>
      </c>
      <c r="I75" s="11">
        <v>0</v>
      </c>
      <c r="J75" s="1">
        <v>0</v>
      </c>
      <c r="K75" s="4" t="s">
        <v>18</v>
      </c>
      <c r="M75" s="95"/>
      <c r="N75" s="96" t="s">
        <v>189</v>
      </c>
      <c r="O75" s="97">
        <v>33</v>
      </c>
      <c r="W75" s="4"/>
      <c r="X75" s="4"/>
      <c r="Y75" s="4"/>
      <c r="Z75" s="4"/>
      <c r="AA75" s="4"/>
    </row>
    <row r="76" spans="1:27" ht="14.25" customHeight="1">
      <c r="A76" s="1">
        <v>5</v>
      </c>
      <c r="B76" s="4" t="s">
        <v>184</v>
      </c>
      <c r="C76" s="8">
        <v>4</v>
      </c>
      <c r="D76" s="106" t="s">
        <v>190</v>
      </c>
      <c r="E76" s="8">
        <v>0</v>
      </c>
      <c r="F76" s="8">
        <v>98</v>
      </c>
      <c r="G76" s="8">
        <v>28</v>
      </c>
      <c r="H76" s="8">
        <v>98</v>
      </c>
      <c r="I76" s="11">
        <v>0</v>
      </c>
      <c r="J76" s="1">
        <v>0</v>
      </c>
      <c r="K76" s="4" t="s">
        <v>18</v>
      </c>
      <c r="M76" s="95"/>
      <c r="N76" s="96" t="s">
        <v>196</v>
      </c>
      <c r="O76" s="97">
        <v>28</v>
      </c>
      <c r="W76" s="4"/>
      <c r="X76" s="4"/>
      <c r="Y76" s="4"/>
      <c r="Z76" s="4"/>
      <c r="AA76" s="4"/>
    </row>
    <row r="77" spans="1:27" ht="14.25" customHeight="1">
      <c r="A77" s="1">
        <v>5</v>
      </c>
      <c r="B77" s="4" t="s">
        <v>184</v>
      </c>
      <c r="C77" s="8">
        <v>5</v>
      </c>
      <c r="D77" s="106" t="s">
        <v>192</v>
      </c>
      <c r="E77" s="8">
        <v>0</v>
      </c>
      <c r="F77" s="8">
        <v>118</v>
      </c>
      <c r="G77" s="8">
        <v>48</v>
      </c>
      <c r="H77" s="8">
        <v>118</v>
      </c>
      <c r="I77" s="11">
        <v>0</v>
      </c>
      <c r="J77" s="1">
        <v>0</v>
      </c>
      <c r="K77" s="4" t="s">
        <v>18</v>
      </c>
      <c r="M77" s="95"/>
      <c r="N77" s="96" t="s">
        <v>191</v>
      </c>
      <c r="O77" s="97">
        <v>28</v>
      </c>
      <c r="W77" s="4"/>
      <c r="X77" s="4"/>
      <c r="Y77" s="4"/>
      <c r="Z77" s="4"/>
      <c r="AA77" s="4"/>
    </row>
    <row r="78" spans="1:27" ht="14.25" customHeight="1">
      <c r="A78" s="1">
        <v>5</v>
      </c>
      <c r="B78" s="4" t="s">
        <v>184</v>
      </c>
      <c r="C78" s="8">
        <v>6</v>
      </c>
      <c r="D78" s="106" t="s">
        <v>197</v>
      </c>
      <c r="E78" s="8">
        <v>0</v>
      </c>
      <c r="F78" s="8">
        <v>121</v>
      </c>
      <c r="G78" s="8">
        <v>51</v>
      </c>
      <c r="H78" s="8">
        <v>121</v>
      </c>
      <c r="I78" s="11">
        <v>0</v>
      </c>
      <c r="J78" s="1">
        <v>0</v>
      </c>
      <c r="K78" s="4" t="s">
        <v>18</v>
      </c>
      <c r="M78" s="95"/>
      <c r="N78" s="96" t="s">
        <v>168</v>
      </c>
      <c r="O78" s="97">
        <v>24</v>
      </c>
      <c r="W78" s="4"/>
      <c r="X78" s="4"/>
      <c r="Y78" s="4"/>
      <c r="Z78" s="4"/>
      <c r="AA78" s="4"/>
    </row>
    <row r="79" spans="1:27" ht="14.25" customHeight="1">
      <c r="A79" s="1">
        <v>5</v>
      </c>
      <c r="B79" s="4" t="s">
        <v>184</v>
      </c>
      <c r="C79" s="8">
        <v>7</v>
      </c>
      <c r="D79" s="106" t="s">
        <v>198</v>
      </c>
      <c r="E79" s="8">
        <v>0</v>
      </c>
      <c r="F79" s="8">
        <v>124</v>
      </c>
      <c r="G79" s="8">
        <v>54</v>
      </c>
      <c r="H79" s="8">
        <v>124</v>
      </c>
      <c r="I79" s="11">
        <v>0</v>
      </c>
      <c r="J79" s="1">
        <v>0</v>
      </c>
      <c r="K79" s="4" t="s">
        <v>18</v>
      </c>
      <c r="M79" s="95"/>
      <c r="N79" s="96" t="s">
        <v>173</v>
      </c>
      <c r="O79" s="97">
        <v>23</v>
      </c>
      <c r="W79" s="4"/>
      <c r="X79" s="4"/>
      <c r="Y79" s="4"/>
      <c r="Z79" s="4"/>
      <c r="AA79" s="4"/>
    </row>
    <row r="80" spans="1:27" ht="14.25" customHeight="1">
      <c r="A80" s="1">
        <v>5</v>
      </c>
      <c r="B80" s="4" t="s">
        <v>184</v>
      </c>
      <c r="C80" s="8">
        <v>8</v>
      </c>
      <c r="D80" s="106" t="s">
        <v>199</v>
      </c>
      <c r="E80" s="8">
        <v>0</v>
      </c>
      <c r="F80" s="8">
        <v>125</v>
      </c>
      <c r="G80" s="8">
        <v>55</v>
      </c>
      <c r="H80" s="8">
        <v>125</v>
      </c>
      <c r="I80" s="11">
        <v>0</v>
      </c>
      <c r="J80" s="1">
        <v>0</v>
      </c>
      <c r="K80" s="4" t="s">
        <v>18</v>
      </c>
      <c r="M80" s="95"/>
      <c r="N80" s="96" t="s">
        <v>200</v>
      </c>
      <c r="O80" s="97">
        <v>22</v>
      </c>
      <c r="W80" s="4"/>
      <c r="X80" s="4"/>
      <c r="Y80" s="4"/>
      <c r="Z80" s="4"/>
      <c r="AA80" s="4"/>
    </row>
    <row r="81" spans="1:27" ht="14.25" customHeight="1">
      <c r="A81" s="1">
        <v>6</v>
      </c>
      <c r="B81" s="4" t="s">
        <v>13</v>
      </c>
      <c r="C81" s="8">
        <v>1</v>
      </c>
      <c r="D81" s="106" t="s">
        <v>51</v>
      </c>
      <c r="E81" s="8">
        <v>11</v>
      </c>
      <c r="F81" s="8">
        <v>85</v>
      </c>
      <c r="G81" s="8">
        <v>2</v>
      </c>
      <c r="H81" s="8">
        <v>74</v>
      </c>
      <c r="I81" s="11">
        <v>30</v>
      </c>
      <c r="J81" s="1">
        <v>100</v>
      </c>
      <c r="K81" s="4" t="s">
        <v>39</v>
      </c>
      <c r="M81" s="95"/>
      <c r="N81" s="96" t="s">
        <v>201</v>
      </c>
      <c r="O81" s="97">
        <v>21</v>
      </c>
      <c r="W81" s="4"/>
      <c r="X81" s="4"/>
      <c r="Y81" s="4"/>
      <c r="Z81" s="4"/>
      <c r="AA81" s="4"/>
    </row>
    <row r="82" spans="1:27" ht="14.25" customHeight="1">
      <c r="A82" s="1">
        <v>6</v>
      </c>
      <c r="B82" s="4" t="s">
        <v>13</v>
      </c>
      <c r="C82" s="8">
        <v>2</v>
      </c>
      <c r="D82" s="106" t="s">
        <v>67</v>
      </c>
      <c r="E82" s="8">
        <v>9</v>
      </c>
      <c r="F82" s="8">
        <v>83</v>
      </c>
      <c r="G82" s="8">
        <v>2</v>
      </c>
      <c r="H82" s="8">
        <v>74</v>
      </c>
      <c r="I82" s="11">
        <v>15</v>
      </c>
      <c r="J82" s="1">
        <v>60</v>
      </c>
      <c r="K82" s="4" t="s">
        <v>39</v>
      </c>
      <c r="M82" s="95"/>
      <c r="N82" s="96" t="s">
        <v>204</v>
      </c>
      <c r="O82" s="97">
        <v>20.5</v>
      </c>
      <c r="W82" s="4"/>
      <c r="X82" s="4"/>
      <c r="Y82" s="4"/>
      <c r="Z82" s="4"/>
      <c r="AA82" s="4"/>
    </row>
    <row r="83" spans="1:27" ht="14.25" customHeight="1">
      <c r="A83" s="1">
        <v>6</v>
      </c>
      <c r="B83" s="4" t="s">
        <v>13</v>
      </c>
      <c r="C83" s="8">
        <v>3</v>
      </c>
      <c r="D83" s="106" t="s">
        <v>62</v>
      </c>
      <c r="E83" s="8">
        <v>3</v>
      </c>
      <c r="F83" s="8">
        <v>79</v>
      </c>
      <c r="G83" s="8">
        <v>4</v>
      </c>
      <c r="H83" s="8">
        <v>76</v>
      </c>
      <c r="I83" s="11">
        <v>10</v>
      </c>
      <c r="J83" s="1">
        <v>40</v>
      </c>
      <c r="K83" s="4" t="s">
        <v>39</v>
      </c>
      <c r="M83" s="91" t="s">
        <v>71</v>
      </c>
      <c r="N83" s="91" t="s">
        <v>90</v>
      </c>
      <c r="O83" s="92">
        <v>508</v>
      </c>
      <c r="W83" s="4"/>
      <c r="X83" s="4"/>
      <c r="Y83" s="4"/>
      <c r="Z83" s="4"/>
      <c r="AA83" s="4"/>
    </row>
    <row r="84" spans="1:27" ht="14.25" customHeight="1">
      <c r="A84" s="1">
        <v>6</v>
      </c>
      <c r="B84" s="4" t="s">
        <v>13</v>
      </c>
      <c r="C84" s="8">
        <v>4</v>
      </c>
      <c r="D84" s="106" t="s">
        <v>77</v>
      </c>
      <c r="E84" s="8">
        <v>11</v>
      </c>
      <c r="F84" s="8">
        <v>87</v>
      </c>
      <c r="G84" s="8">
        <v>4</v>
      </c>
      <c r="H84" s="8">
        <v>76</v>
      </c>
      <c r="I84" s="11">
        <v>5</v>
      </c>
      <c r="J84" s="1">
        <v>30</v>
      </c>
      <c r="K84" s="4" t="s">
        <v>39</v>
      </c>
      <c r="M84" s="95"/>
      <c r="N84" s="96" t="s">
        <v>116</v>
      </c>
      <c r="O84" s="97">
        <v>491</v>
      </c>
      <c r="W84" s="4"/>
      <c r="X84" s="4"/>
      <c r="Y84" s="4"/>
      <c r="Z84" s="4"/>
      <c r="AA84" s="4"/>
    </row>
    <row r="85" spans="1:27" ht="14.25" customHeight="1">
      <c r="A85" s="1">
        <v>6</v>
      </c>
      <c r="B85" s="4" t="s">
        <v>13</v>
      </c>
      <c r="C85" s="8">
        <v>5</v>
      </c>
      <c r="D85" s="106" t="s">
        <v>57</v>
      </c>
      <c r="E85" s="8">
        <v>1</v>
      </c>
      <c r="F85" s="8">
        <v>75</v>
      </c>
      <c r="G85" s="8">
        <v>4</v>
      </c>
      <c r="H85" s="8">
        <v>76</v>
      </c>
      <c r="I85" s="11">
        <v>0</v>
      </c>
      <c r="J85" s="1">
        <v>29</v>
      </c>
      <c r="K85" s="4" t="s">
        <v>39</v>
      </c>
      <c r="M85" s="95"/>
      <c r="N85" s="96" t="s">
        <v>127</v>
      </c>
      <c r="O85" s="97">
        <v>446</v>
      </c>
      <c r="W85" s="4"/>
      <c r="X85" s="4"/>
      <c r="Y85" s="4"/>
      <c r="Z85" s="4"/>
      <c r="AA85" s="4"/>
    </row>
    <row r="86" spans="1:27" ht="14.25" customHeight="1">
      <c r="A86" s="1">
        <v>6</v>
      </c>
      <c r="B86" s="4" t="s">
        <v>13</v>
      </c>
      <c r="C86" s="8">
        <v>6</v>
      </c>
      <c r="D86" s="106" t="s">
        <v>54</v>
      </c>
      <c r="E86" s="8">
        <v>6</v>
      </c>
      <c r="F86" s="8">
        <v>83</v>
      </c>
      <c r="G86" s="8">
        <v>5</v>
      </c>
      <c r="H86" s="8">
        <v>77</v>
      </c>
      <c r="I86" s="11">
        <v>0</v>
      </c>
      <c r="J86" s="1">
        <v>28</v>
      </c>
      <c r="K86" s="4" t="s">
        <v>39</v>
      </c>
      <c r="M86" s="95"/>
      <c r="N86" s="96" t="s">
        <v>72</v>
      </c>
      <c r="O86" s="97">
        <v>416</v>
      </c>
      <c r="W86" s="4"/>
      <c r="X86" s="4"/>
      <c r="Y86" s="4"/>
      <c r="Z86" s="4"/>
      <c r="AA86" s="4"/>
    </row>
    <row r="87" spans="1:27" ht="14.25" customHeight="1">
      <c r="A87" s="1">
        <v>6</v>
      </c>
      <c r="B87" s="4" t="s">
        <v>13</v>
      </c>
      <c r="C87" s="8">
        <v>7</v>
      </c>
      <c r="D87" s="106" t="s">
        <v>75</v>
      </c>
      <c r="E87" s="8">
        <v>16</v>
      </c>
      <c r="F87" s="8">
        <v>94</v>
      </c>
      <c r="G87" s="8">
        <v>6</v>
      </c>
      <c r="H87" s="8">
        <v>78</v>
      </c>
      <c r="I87" s="11">
        <v>0</v>
      </c>
      <c r="J87" s="1">
        <v>27</v>
      </c>
      <c r="K87" s="4" t="s">
        <v>39</v>
      </c>
      <c r="M87" s="95"/>
      <c r="N87" s="96" t="s">
        <v>134</v>
      </c>
      <c r="O87" s="97">
        <v>403</v>
      </c>
      <c r="W87" s="4"/>
      <c r="X87" s="4"/>
      <c r="Y87" s="4"/>
      <c r="Z87" s="4"/>
      <c r="AA87" s="4"/>
    </row>
    <row r="88" spans="1:27" ht="14.25" customHeight="1">
      <c r="A88" s="1">
        <v>6</v>
      </c>
      <c r="B88" s="4" t="s">
        <v>13</v>
      </c>
      <c r="C88" s="8">
        <v>8</v>
      </c>
      <c r="D88" s="106" t="s">
        <v>66</v>
      </c>
      <c r="E88" s="8">
        <v>10</v>
      </c>
      <c r="F88" s="8">
        <v>88</v>
      </c>
      <c r="G88" s="8">
        <v>6</v>
      </c>
      <c r="H88" s="8">
        <v>78</v>
      </c>
      <c r="I88" s="11">
        <v>0</v>
      </c>
      <c r="J88" s="1">
        <v>26</v>
      </c>
      <c r="K88" s="4" t="s">
        <v>39</v>
      </c>
      <c r="M88" s="95"/>
      <c r="N88" s="96" t="s">
        <v>148</v>
      </c>
      <c r="O88" s="97">
        <v>364</v>
      </c>
      <c r="W88" s="4"/>
      <c r="X88" s="4"/>
      <c r="Y88" s="4"/>
      <c r="Z88" s="4"/>
      <c r="AA88" s="4"/>
    </row>
    <row r="89" spans="1:27" ht="14.25" customHeight="1">
      <c r="A89" s="1">
        <v>6</v>
      </c>
      <c r="B89" s="4" t="s">
        <v>13</v>
      </c>
      <c r="C89" s="8">
        <v>9</v>
      </c>
      <c r="D89" s="106" t="s">
        <v>55</v>
      </c>
      <c r="E89" s="8">
        <v>14</v>
      </c>
      <c r="F89" s="8">
        <v>93</v>
      </c>
      <c r="G89" s="8">
        <v>7</v>
      </c>
      <c r="H89" s="8">
        <v>79</v>
      </c>
      <c r="I89" s="11">
        <v>0</v>
      </c>
      <c r="J89" s="1">
        <v>25</v>
      </c>
      <c r="K89" s="4" t="s">
        <v>39</v>
      </c>
      <c r="M89" s="95"/>
      <c r="N89" s="96" t="s">
        <v>123</v>
      </c>
      <c r="O89" s="97">
        <v>299</v>
      </c>
      <c r="W89" s="4"/>
      <c r="X89" s="4"/>
      <c r="Y89" s="4"/>
      <c r="Z89" s="4"/>
      <c r="AA89" s="4"/>
    </row>
    <row r="90" spans="1:27" ht="14.25" customHeight="1">
      <c r="A90" s="1">
        <v>6</v>
      </c>
      <c r="B90" s="4" t="s">
        <v>13</v>
      </c>
      <c r="C90" s="8">
        <v>10</v>
      </c>
      <c r="D90" s="106" t="s">
        <v>52</v>
      </c>
      <c r="E90" s="8">
        <v>8</v>
      </c>
      <c r="F90" s="8">
        <v>88</v>
      </c>
      <c r="G90" s="8">
        <v>8</v>
      </c>
      <c r="H90" s="8">
        <v>80</v>
      </c>
      <c r="I90" s="11">
        <v>0</v>
      </c>
      <c r="J90" s="1">
        <v>24</v>
      </c>
      <c r="K90" s="4" t="s">
        <v>39</v>
      </c>
      <c r="M90" s="95"/>
      <c r="N90" s="96" t="s">
        <v>150</v>
      </c>
      <c r="O90" s="97">
        <v>268</v>
      </c>
      <c r="W90" s="4"/>
      <c r="X90" s="4"/>
      <c r="Y90" s="4"/>
      <c r="Z90" s="4"/>
      <c r="AA90" s="4"/>
    </row>
    <row r="91" spans="1:27" ht="14.25" customHeight="1">
      <c r="A91" s="1">
        <v>6</v>
      </c>
      <c r="B91" s="4" t="s">
        <v>13</v>
      </c>
      <c r="C91" s="8">
        <v>11</v>
      </c>
      <c r="D91" s="106" t="s">
        <v>16</v>
      </c>
      <c r="E91" s="8">
        <v>14</v>
      </c>
      <c r="F91" s="8">
        <v>95</v>
      </c>
      <c r="G91" s="8">
        <v>9</v>
      </c>
      <c r="H91" s="8">
        <v>81</v>
      </c>
      <c r="I91" s="11">
        <v>0</v>
      </c>
      <c r="J91" s="1">
        <v>23</v>
      </c>
      <c r="K91" s="4" t="s">
        <v>39</v>
      </c>
      <c r="M91" s="95"/>
      <c r="N91" s="96" t="s">
        <v>117</v>
      </c>
      <c r="O91" s="97">
        <v>256</v>
      </c>
      <c r="W91" s="4"/>
      <c r="X91" s="4"/>
      <c r="Y91" s="4"/>
      <c r="Z91" s="4"/>
      <c r="AA91" s="4"/>
    </row>
    <row r="92" spans="1:27" ht="14.25" customHeight="1">
      <c r="A92" s="1">
        <v>6</v>
      </c>
      <c r="B92" s="4" t="s">
        <v>13</v>
      </c>
      <c r="C92" s="8">
        <v>12</v>
      </c>
      <c r="D92" s="106" t="s">
        <v>74</v>
      </c>
      <c r="E92" s="8">
        <v>13</v>
      </c>
      <c r="F92" s="8">
        <v>94</v>
      </c>
      <c r="G92" s="8">
        <v>9</v>
      </c>
      <c r="H92" s="8">
        <v>81</v>
      </c>
      <c r="I92" s="11">
        <v>0</v>
      </c>
      <c r="J92" s="1">
        <v>22</v>
      </c>
      <c r="K92" s="4" t="s">
        <v>39</v>
      </c>
      <c r="M92" s="95"/>
      <c r="N92" s="96" t="s">
        <v>152</v>
      </c>
      <c r="O92" s="97">
        <v>207</v>
      </c>
      <c r="W92" s="4"/>
      <c r="X92" s="4"/>
      <c r="Y92" s="4"/>
      <c r="Z92" s="4"/>
      <c r="AA92" s="4"/>
    </row>
    <row r="93" spans="1:27" ht="14.25" customHeight="1">
      <c r="A93" s="1">
        <v>6</v>
      </c>
      <c r="B93" s="4" t="s">
        <v>13</v>
      </c>
      <c r="C93" s="8">
        <v>13</v>
      </c>
      <c r="D93" s="106" t="s">
        <v>64</v>
      </c>
      <c r="E93" s="8">
        <v>7</v>
      </c>
      <c r="F93" s="8">
        <v>94</v>
      </c>
      <c r="G93" s="8">
        <v>15</v>
      </c>
      <c r="H93" s="8">
        <v>87</v>
      </c>
      <c r="I93" s="11">
        <v>0</v>
      </c>
      <c r="J93" s="1">
        <v>21</v>
      </c>
      <c r="K93" s="4" t="s">
        <v>39</v>
      </c>
      <c r="M93" s="95"/>
      <c r="N93" s="96" t="s">
        <v>144</v>
      </c>
      <c r="O93" s="97">
        <v>206</v>
      </c>
      <c r="W93" s="4"/>
      <c r="X93" s="4"/>
      <c r="Y93" s="4"/>
      <c r="Z93" s="4"/>
      <c r="AA93" s="4"/>
    </row>
    <row r="94" spans="1:27" ht="14.25" customHeight="1">
      <c r="A94" s="1">
        <v>6</v>
      </c>
      <c r="B94" s="4" t="s">
        <v>13</v>
      </c>
      <c r="C94" s="8">
        <v>14</v>
      </c>
      <c r="D94" s="106" t="s">
        <v>73</v>
      </c>
      <c r="E94" s="8">
        <v>14</v>
      </c>
      <c r="F94" s="8">
        <v>102</v>
      </c>
      <c r="G94" s="8">
        <v>16</v>
      </c>
      <c r="H94" s="8">
        <v>88</v>
      </c>
      <c r="I94" s="11">
        <v>0</v>
      </c>
      <c r="J94" s="1">
        <v>20</v>
      </c>
      <c r="K94" s="4" t="s">
        <v>39</v>
      </c>
      <c r="M94" s="95"/>
      <c r="N94" s="96" t="s">
        <v>130</v>
      </c>
      <c r="O94" s="97">
        <v>197</v>
      </c>
      <c r="W94" s="4"/>
      <c r="X94" s="4"/>
      <c r="Y94" s="4"/>
      <c r="Z94" s="4"/>
      <c r="AA94" s="4"/>
    </row>
    <row r="95" spans="1:27" ht="14.25" customHeight="1">
      <c r="A95" s="1">
        <v>6</v>
      </c>
      <c r="B95" s="4" t="s">
        <v>13</v>
      </c>
      <c r="C95" s="8">
        <v>15</v>
      </c>
      <c r="D95" s="107" t="s">
        <v>60</v>
      </c>
      <c r="E95" s="8">
        <v>17</v>
      </c>
      <c r="F95" s="8">
        <v>105</v>
      </c>
      <c r="G95" s="8">
        <v>16</v>
      </c>
      <c r="H95" s="8">
        <v>88</v>
      </c>
      <c r="I95" s="11">
        <v>0</v>
      </c>
      <c r="J95" s="1">
        <v>19</v>
      </c>
      <c r="K95" s="4" t="s">
        <v>39</v>
      </c>
      <c r="M95" s="95"/>
      <c r="N95" s="96" t="s">
        <v>142</v>
      </c>
      <c r="O95" s="97">
        <v>192</v>
      </c>
      <c r="W95" s="4"/>
      <c r="X95" s="4"/>
      <c r="Y95" s="4"/>
      <c r="Z95" s="4"/>
      <c r="AA95" s="4"/>
    </row>
    <row r="96" spans="1:27" ht="14.25" customHeight="1">
      <c r="A96" s="1">
        <v>6</v>
      </c>
      <c r="B96" s="4" t="s">
        <v>13</v>
      </c>
      <c r="C96" s="8">
        <v>16</v>
      </c>
      <c r="D96" s="106" t="s">
        <v>70</v>
      </c>
      <c r="E96" s="8">
        <v>15</v>
      </c>
      <c r="F96" s="8">
        <v>103</v>
      </c>
      <c r="G96" s="8">
        <v>16</v>
      </c>
      <c r="H96" s="8">
        <v>88</v>
      </c>
      <c r="I96" s="11">
        <v>0</v>
      </c>
      <c r="J96" s="1">
        <v>18</v>
      </c>
      <c r="K96" s="4" t="s">
        <v>39</v>
      </c>
      <c r="M96" s="95"/>
      <c r="N96" s="96" t="s">
        <v>154</v>
      </c>
      <c r="O96" s="97">
        <v>174</v>
      </c>
      <c r="W96" s="4"/>
      <c r="X96" s="4"/>
      <c r="Y96" s="4"/>
      <c r="Z96" s="4"/>
      <c r="AA96" s="4"/>
    </row>
    <row r="97" spans="1:27" ht="14.25" customHeight="1">
      <c r="A97" s="1">
        <v>6</v>
      </c>
      <c r="B97" s="4" t="s">
        <v>13</v>
      </c>
      <c r="C97" s="8">
        <v>17</v>
      </c>
      <c r="D97" s="106" t="s">
        <v>69</v>
      </c>
      <c r="E97" s="8">
        <v>14</v>
      </c>
      <c r="F97" s="8">
        <v>103</v>
      </c>
      <c r="G97" s="8">
        <v>17</v>
      </c>
      <c r="H97" s="8">
        <v>89</v>
      </c>
      <c r="I97" s="11">
        <v>0</v>
      </c>
      <c r="J97" s="1">
        <v>17</v>
      </c>
      <c r="K97" s="4" t="s">
        <v>39</v>
      </c>
      <c r="M97" s="95"/>
      <c r="N97" s="96" t="s">
        <v>212</v>
      </c>
      <c r="O97" s="97">
        <v>165</v>
      </c>
      <c r="W97" s="4"/>
      <c r="X97" s="4"/>
      <c r="Y97" s="4"/>
      <c r="Z97" s="4"/>
      <c r="AA97" s="4"/>
    </row>
    <row r="98" spans="1:27" ht="14.25" customHeight="1">
      <c r="A98" s="1">
        <v>7</v>
      </c>
      <c r="B98" s="4" t="s">
        <v>88</v>
      </c>
      <c r="C98" s="8">
        <v>1</v>
      </c>
      <c r="D98" s="106" t="s">
        <v>30</v>
      </c>
      <c r="E98" s="8">
        <v>16</v>
      </c>
      <c r="F98" s="8">
        <v>89</v>
      </c>
      <c r="G98" s="8">
        <v>1</v>
      </c>
      <c r="H98" s="8">
        <v>73</v>
      </c>
      <c r="I98" s="11">
        <v>30</v>
      </c>
      <c r="J98" s="1">
        <v>100</v>
      </c>
      <c r="K98" s="4" t="s">
        <v>39</v>
      </c>
      <c r="M98" s="95"/>
      <c r="N98" s="96" t="s">
        <v>183</v>
      </c>
      <c r="O98" s="97">
        <v>115</v>
      </c>
      <c r="W98" s="4"/>
      <c r="X98" s="4"/>
      <c r="Y98" s="4"/>
      <c r="Z98" s="4"/>
      <c r="AA98" s="4"/>
    </row>
    <row r="99" spans="1:27" ht="14.25" customHeight="1">
      <c r="A99" s="1">
        <v>7</v>
      </c>
      <c r="B99" s="4" t="s">
        <v>88</v>
      </c>
      <c r="C99" s="8">
        <v>2</v>
      </c>
      <c r="D99" s="106" t="s">
        <v>96</v>
      </c>
      <c r="E99" s="8">
        <v>16</v>
      </c>
      <c r="F99" s="8">
        <v>90</v>
      </c>
      <c r="G99" s="8">
        <v>2</v>
      </c>
      <c r="H99" s="8">
        <v>74</v>
      </c>
      <c r="I99" s="11">
        <v>15</v>
      </c>
      <c r="J99" s="1">
        <v>60</v>
      </c>
      <c r="K99" s="4" t="s">
        <v>39</v>
      </c>
      <c r="M99" s="95"/>
      <c r="N99" s="96" t="s">
        <v>122</v>
      </c>
      <c r="O99" s="97">
        <v>102</v>
      </c>
      <c r="W99" s="4"/>
      <c r="X99" s="4"/>
      <c r="Y99" s="4"/>
      <c r="Z99" s="4"/>
      <c r="AA99" s="4"/>
    </row>
    <row r="100" spans="1:27" ht="14.25" customHeight="1">
      <c r="A100" s="1">
        <v>7</v>
      </c>
      <c r="B100" s="4" t="s">
        <v>88</v>
      </c>
      <c r="C100" s="8">
        <v>3</v>
      </c>
      <c r="D100" s="106" t="s">
        <v>94</v>
      </c>
      <c r="E100" s="8">
        <v>18</v>
      </c>
      <c r="F100" s="8">
        <v>93</v>
      </c>
      <c r="G100" s="8">
        <v>3</v>
      </c>
      <c r="H100" s="8">
        <v>75</v>
      </c>
      <c r="I100" s="11">
        <v>10</v>
      </c>
      <c r="J100" s="1">
        <v>40</v>
      </c>
      <c r="K100" s="4" t="s">
        <v>39</v>
      </c>
      <c r="M100" s="95"/>
      <c r="N100" s="96" t="s">
        <v>120</v>
      </c>
      <c r="O100" s="97">
        <v>102</v>
      </c>
      <c r="W100" s="4"/>
      <c r="X100" s="4"/>
      <c r="Y100" s="4"/>
      <c r="Z100" s="4"/>
      <c r="AA100" s="4"/>
    </row>
    <row r="101" spans="1:27" ht="14.25" customHeight="1">
      <c r="A101" s="1">
        <v>7</v>
      </c>
      <c r="B101" s="4" t="s">
        <v>88</v>
      </c>
      <c r="C101" s="8">
        <v>4</v>
      </c>
      <c r="D101" s="106" t="s">
        <v>126</v>
      </c>
      <c r="E101" s="8">
        <v>15</v>
      </c>
      <c r="F101" s="8">
        <v>93</v>
      </c>
      <c r="G101" s="8">
        <v>6</v>
      </c>
      <c r="H101" s="8">
        <v>78</v>
      </c>
      <c r="I101" s="11">
        <v>5</v>
      </c>
      <c r="J101" s="1">
        <v>30</v>
      </c>
      <c r="K101" s="4" t="s">
        <v>39</v>
      </c>
      <c r="M101" s="95"/>
      <c r="N101" s="96" t="s">
        <v>133</v>
      </c>
      <c r="O101" s="97">
        <v>92</v>
      </c>
      <c r="W101" s="4"/>
      <c r="X101" s="4"/>
      <c r="Y101" s="4"/>
      <c r="Z101" s="4"/>
      <c r="AA101" s="4"/>
    </row>
    <row r="102" spans="1:27" ht="14.25" customHeight="1">
      <c r="A102" s="1">
        <v>7</v>
      </c>
      <c r="B102" s="4" t="s">
        <v>88</v>
      </c>
      <c r="C102" s="8">
        <v>5</v>
      </c>
      <c r="D102" s="106" t="s">
        <v>153</v>
      </c>
      <c r="E102" s="8">
        <v>15</v>
      </c>
      <c r="F102" s="8">
        <v>93</v>
      </c>
      <c r="G102" s="8">
        <v>6</v>
      </c>
      <c r="H102" s="8">
        <v>78</v>
      </c>
      <c r="I102" s="11">
        <v>0</v>
      </c>
      <c r="J102" s="1">
        <v>29</v>
      </c>
      <c r="K102" s="4" t="s">
        <v>39</v>
      </c>
      <c r="M102" s="95"/>
      <c r="N102" s="96" t="s">
        <v>219</v>
      </c>
      <c r="O102" s="97">
        <v>90</v>
      </c>
      <c r="W102" s="4"/>
      <c r="X102" s="4"/>
      <c r="Y102" s="4"/>
      <c r="Z102" s="4"/>
      <c r="AA102" s="4"/>
    </row>
    <row r="103" spans="1:27" ht="14.25" customHeight="1">
      <c r="A103" s="1">
        <v>7</v>
      </c>
      <c r="B103" s="4" t="s">
        <v>88</v>
      </c>
      <c r="C103" s="8">
        <v>6</v>
      </c>
      <c r="D103" s="106" t="s">
        <v>113</v>
      </c>
      <c r="E103" s="8">
        <v>22</v>
      </c>
      <c r="F103" s="8">
        <v>102</v>
      </c>
      <c r="G103" s="8">
        <v>8</v>
      </c>
      <c r="H103" s="8">
        <v>80</v>
      </c>
      <c r="I103" s="11">
        <v>0</v>
      </c>
      <c r="J103" s="1">
        <v>28</v>
      </c>
      <c r="K103" s="4" t="s">
        <v>39</v>
      </c>
      <c r="M103" s="95"/>
      <c r="N103" s="96" t="s">
        <v>140</v>
      </c>
      <c r="O103" s="97">
        <v>74</v>
      </c>
      <c r="W103" s="4"/>
      <c r="X103" s="4"/>
      <c r="Y103" s="4"/>
      <c r="Z103" s="4"/>
      <c r="AA103" s="4"/>
    </row>
    <row r="104" spans="1:27" ht="14.25" customHeight="1">
      <c r="A104" s="1">
        <v>7</v>
      </c>
      <c r="B104" s="4" t="s">
        <v>88</v>
      </c>
      <c r="C104" s="8">
        <v>7</v>
      </c>
      <c r="D104" s="106" t="s">
        <v>100</v>
      </c>
      <c r="E104" s="8">
        <v>14</v>
      </c>
      <c r="F104" s="8">
        <v>95</v>
      </c>
      <c r="G104" s="8">
        <v>9</v>
      </c>
      <c r="H104" s="8">
        <v>81</v>
      </c>
      <c r="I104" s="11">
        <v>0</v>
      </c>
      <c r="J104" s="1">
        <v>27</v>
      </c>
      <c r="K104" s="4" t="s">
        <v>39</v>
      </c>
      <c r="M104" s="95"/>
      <c r="N104" s="96" t="s">
        <v>125</v>
      </c>
      <c r="O104" s="97">
        <v>73</v>
      </c>
      <c r="W104" s="4"/>
      <c r="X104" s="4"/>
      <c r="Y104" s="4"/>
      <c r="Z104" s="4"/>
      <c r="AA104" s="4"/>
    </row>
    <row r="105" spans="1:27" ht="14.25" customHeight="1">
      <c r="A105" s="1">
        <v>7</v>
      </c>
      <c r="B105" s="4" t="s">
        <v>88</v>
      </c>
      <c r="C105" s="8">
        <v>8</v>
      </c>
      <c r="D105" s="106" t="s">
        <v>107</v>
      </c>
      <c r="E105" s="8">
        <v>19</v>
      </c>
      <c r="F105" s="8">
        <v>100</v>
      </c>
      <c r="G105" s="8">
        <v>9</v>
      </c>
      <c r="H105" s="8">
        <v>81</v>
      </c>
      <c r="I105" s="11">
        <v>0</v>
      </c>
      <c r="J105" s="1">
        <v>26</v>
      </c>
      <c r="K105" s="4" t="s">
        <v>39</v>
      </c>
      <c r="M105" s="95"/>
      <c r="N105" s="96" t="s">
        <v>220</v>
      </c>
      <c r="O105" s="97">
        <v>61</v>
      </c>
      <c r="W105" s="4"/>
      <c r="X105" s="4"/>
      <c r="Y105" s="4"/>
      <c r="Z105" s="4"/>
      <c r="AA105" s="4"/>
    </row>
    <row r="106" spans="1:27" ht="14.25" customHeight="1">
      <c r="A106" s="1">
        <v>7</v>
      </c>
      <c r="B106" s="4" t="s">
        <v>88</v>
      </c>
      <c r="C106" s="8">
        <v>9</v>
      </c>
      <c r="D106" s="106" t="s">
        <v>111</v>
      </c>
      <c r="E106" s="8">
        <v>15</v>
      </c>
      <c r="F106" s="8">
        <v>99</v>
      </c>
      <c r="G106" s="8">
        <v>12</v>
      </c>
      <c r="H106" s="8">
        <v>84</v>
      </c>
      <c r="I106" s="11">
        <v>0</v>
      </c>
      <c r="J106" s="1">
        <v>25</v>
      </c>
      <c r="K106" s="4" t="s">
        <v>39</v>
      </c>
      <c r="M106" s="98"/>
      <c r="N106" s="99" t="s">
        <v>158</v>
      </c>
      <c r="O106" s="100">
        <v>15</v>
      </c>
      <c r="W106" s="4"/>
      <c r="X106" s="4"/>
      <c r="Y106" s="4"/>
      <c r="Z106" s="4"/>
      <c r="AA106" s="4"/>
    </row>
    <row r="107" spans="1:27" ht="14.25" customHeight="1">
      <c r="A107" s="1">
        <v>7</v>
      </c>
      <c r="B107" s="4" t="s">
        <v>88</v>
      </c>
      <c r="C107" s="8">
        <v>10</v>
      </c>
      <c r="D107" s="106" t="s">
        <v>79</v>
      </c>
      <c r="E107" s="8">
        <v>18</v>
      </c>
      <c r="F107" s="8">
        <v>103</v>
      </c>
      <c r="G107" s="8">
        <v>13</v>
      </c>
      <c r="H107" s="8">
        <v>85</v>
      </c>
      <c r="I107" s="11">
        <v>0</v>
      </c>
      <c r="J107" s="1">
        <v>24</v>
      </c>
      <c r="K107" s="4" t="s">
        <v>39</v>
      </c>
      <c r="W107" s="4"/>
      <c r="X107" s="4"/>
      <c r="Y107" s="4"/>
      <c r="Z107" s="4"/>
      <c r="AA107" s="4"/>
    </row>
    <row r="108" spans="1:27" ht="14.25" customHeight="1">
      <c r="A108" s="1">
        <v>7</v>
      </c>
      <c r="B108" s="4" t="s">
        <v>88</v>
      </c>
      <c r="C108" s="8">
        <v>11</v>
      </c>
      <c r="D108" s="106" t="s">
        <v>93</v>
      </c>
      <c r="E108" s="8">
        <v>14</v>
      </c>
      <c r="F108" s="8">
        <v>100</v>
      </c>
      <c r="G108" s="8">
        <v>14</v>
      </c>
      <c r="H108" s="8">
        <v>86</v>
      </c>
      <c r="I108" s="11">
        <v>0</v>
      </c>
      <c r="J108" s="1">
        <v>23</v>
      </c>
      <c r="K108" s="4" t="s">
        <v>39</v>
      </c>
      <c r="W108" s="4"/>
      <c r="X108" s="4"/>
      <c r="Y108" s="4"/>
      <c r="Z108" s="4"/>
      <c r="AA108" s="4"/>
    </row>
    <row r="109" spans="1:27" ht="14.25" customHeight="1">
      <c r="A109" s="1">
        <v>7</v>
      </c>
      <c r="B109" s="4" t="s">
        <v>88</v>
      </c>
      <c r="C109" s="8">
        <v>12</v>
      </c>
      <c r="D109" s="106" t="s">
        <v>65</v>
      </c>
      <c r="E109" s="8">
        <v>16</v>
      </c>
      <c r="F109" s="8">
        <v>102</v>
      </c>
      <c r="G109" s="8">
        <v>14</v>
      </c>
      <c r="H109" s="8">
        <v>86</v>
      </c>
      <c r="I109" s="11">
        <v>0</v>
      </c>
      <c r="J109" s="1">
        <v>22</v>
      </c>
      <c r="K109" s="4" t="s">
        <v>39</v>
      </c>
      <c r="W109" s="4"/>
      <c r="X109" s="4"/>
      <c r="Y109" s="4"/>
      <c r="Z109" s="4"/>
      <c r="AA109" s="4"/>
    </row>
    <row r="110" spans="1:27" ht="14.25" customHeight="1">
      <c r="A110" s="1">
        <v>7</v>
      </c>
      <c r="B110" s="4" t="s">
        <v>88</v>
      </c>
      <c r="C110" s="8">
        <v>13</v>
      </c>
      <c r="D110" s="106" t="s">
        <v>87</v>
      </c>
      <c r="E110" s="8">
        <v>18</v>
      </c>
      <c r="F110" s="8">
        <v>106</v>
      </c>
      <c r="G110" s="8">
        <v>16</v>
      </c>
      <c r="H110" s="8">
        <v>88</v>
      </c>
      <c r="I110" s="11">
        <v>0</v>
      </c>
      <c r="J110" s="1">
        <v>21</v>
      </c>
      <c r="K110" s="4" t="s">
        <v>39</v>
      </c>
      <c r="W110" s="4"/>
      <c r="X110" s="4"/>
      <c r="Y110" s="4"/>
      <c r="Z110" s="4"/>
      <c r="AA110" s="4"/>
    </row>
    <row r="111" spans="1:27" ht="14.25" customHeight="1">
      <c r="A111" s="1">
        <v>7</v>
      </c>
      <c r="B111" s="4" t="s">
        <v>88</v>
      </c>
      <c r="C111" s="8">
        <v>14</v>
      </c>
      <c r="D111" s="106" t="s">
        <v>139</v>
      </c>
      <c r="E111" s="8">
        <v>16</v>
      </c>
      <c r="F111" s="8">
        <v>107</v>
      </c>
      <c r="G111" s="8">
        <v>19</v>
      </c>
      <c r="H111" s="8">
        <v>91</v>
      </c>
      <c r="I111" s="11">
        <v>0</v>
      </c>
      <c r="J111" s="1">
        <v>20</v>
      </c>
      <c r="K111" s="4" t="s">
        <v>39</v>
      </c>
      <c r="W111" s="4"/>
      <c r="X111" s="4"/>
      <c r="Y111" s="4"/>
      <c r="Z111" s="4"/>
      <c r="AA111" s="4"/>
    </row>
    <row r="112" spans="1:27" ht="14.25" customHeight="1">
      <c r="A112" s="1">
        <v>7</v>
      </c>
      <c r="B112" s="4" t="s">
        <v>88</v>
      </c>
      <c r="C112" s="8">
        <v>15</v>
      </c>
      <c r="D112" s="106" t="s">
        <v>128</v>
      </c>
      <c r="E112" s="8">
        <v>17</v>
      </c>
      <c r="F112" s="8">
        <v>110</v>
      </c>
      <c r="G112" s="8">
        <v>21</v>
      </c>
      <c r="H112" s="8">
        <v>93</v>
      </c>
      <c r="I112" s="11">
        <v>0</v>
      </c>
      <c r="J112" s="1">
        <v>19</v>
      </c>
      <c r="K112" s="4" t="s">
        <v>39</v>
      </c>
      <c r="W112" s="4"/>
      <c r="X112" s="4"/>
      <c r="Y112" s="4"/>
      <c r="Z112" s="4"/>
      <c r="AA112" s="4"/>
    </row>
    <row r="113" spans="1:27" ht="14.25" customHeight="1">
      <c r="A113" s="1">
        <v>7</v>
      </c>
      <c r="B113" s="4" t="s">
        <v>88</v>
      </c>
      <c r="C113" s="8">
        <v>16</v>
      </c>
      <c r="D113" s="106" t="s">
        <v>143</v>
      </c>
      <c r="E113" s="8">
        <v>0</v>
      </c>
      <c r="F113" s="8">
        <v>101</v>
      </c>
      <c r="G113" s="8">
        <v>29</v>
      </c>
      <c r="H113" s="8">
        <v>101</v>
      </c>
      <c r="I113" s="11">
        <v>0</v>
      </c>
      <c r="J113" s="1">
        <v>18</v>
      </c>
      <c r="K113" s="4" t="s">
        <v>39</v>
      </c>
      <c r="W113" s="4"/>
      <c r="X113" s="4"/>
      <c r="Y113" s="4"/>
      <c r="Z113" s="4"/>
      <c r="AA113" s="4"/>
    </row>
    <row r="114" spans="1:27" ht="14.25" customHeight="1">
      <c r="A114" s="1">
        <v>8</v>
      </c>
      <c r="B114" s="4" t="s">
        <v>71</v>
      </c>
      <c r="C114" s="8">
        <v>1</v>
      </c>
      <c r="D114" s="106" t="s">
        <v>127</v>
      </c>
      <c r="E114" s="8">
        <v>21</v>
      </c>
      <c r="F114" s="8">
        <v>98</v>
      </c>
      <c r="G114" s="8">
        <v>5</v>
      </c>
      <c r="H114" s="8">
        <v>77</v>
      </c>
      <c r="I114" s="11">
        <v>30</v>
      </c>
      <c r="J114" s="1">
        <v>100</v>
      </c>
      <c r="K114" s="4" t="s">
        <v>39</v>
      </c>
      <c r="W114" s="4"/>
      <c r="X114" s="4"/>
      <c r="Y114" s="4"/>
      <c r="Z114" s="4"/>
      <c r="AA114" s="4"/>
    </row>
    <row r="115" spans="1:27" ht="14.25" customHeight="1">
      <c r="A115" s="1">
        <v>8</v>
      </c>
      <c r="B115" s="4" t="s">
        <v>71</v>
      </c>
      <c r="C115" s="8">
        <v>2</v>
      </c>
      <c r="D115" s="106" t="s">
        <v>123</v>
      </c>
      <c r="E115" s="8">
        <v>23</v>
      </c>
      <c r="F115" s="8">
        <v>101</v>
      </c>
      <c r="G115" s="8">
        <v>6</v>
      </c>
      <c r="H115" s="8">
        <v>78</v>
      </c>
      <c r="I115" s="11">
        <v>15</v>
      </c>
      <c r="J115" s="1">
        <v>60</v>
      </c>
      <c r="K115" s="4" t="s">
        <v>39</v>
      </c>
      <c r="W115" s="4"/>
      <c r="X115" s="4"/>
      <c r="Y115" s="4"/>
      <c r="Z115" s="4"/>
      <c r="AA115" s="4"/>
    </row>
    <row r="116" spans="1:27" ht="14.25" customHeight="1">
      <c r="A116" s="1">
        <v>8</v>
      </c>
      <c r="B116" s="4" t="s">
        <v>71</v>
      </c>
      <c r="C116" s="8">
        <v>3</v>
      </c>
      <c r="D116" s="106" t="s">
        <v>148</v>
      </c>
      <c r="E116" s="8">
        <v>22</v>
      </c>
      <c r="F116" s="8">
        <v>101</v>
      </c>
      <c r="G116" s="8">
        <v>7</v>
      </c>
      <c r="H116" s="8">
        <v>79</v>
      </c>
      <c r="I116" s="11">
        <v>10</v>
      </c>
      <c r="J116" s="1">
        <v>40</v>
      </c>
      <c r="K116" s="4" t="s">
        <v>39</v>
      </c>
      <c r="W116" s="4"/>
      <c r="X116" s="4"/>
      <c r="Y116" s="4"/>
      <c r="Z116" s="4"/>
      <c r="AA116" s="4"/>
    </row>
    <row r="117" spans="1:27" ht="14.25" customHeight="1">
      <c r="A117" s="1">
        <v>8</v>
      </c>
      <c r="B117" s="4" t="s">
        <v>71</v>
      </c>
      <c r="C117" s="8">
        <v>4</v>
      </c>
      <c r="D117" s="106" t="s">
        <v>117</v>
      </c>
      <c r="E117" s="8">
        <v>22</v>
      </c>
      <c r="F117" s="8">
        <v>102</v>
      </c>
      <c r="G117" s="8">
        <v>8</v>
      </c>
      <c r="H117" s="8">
        <v>80</v>
      </c>
      <c r="I117" s="11">
        <v>5</v>
      </c>
      <c r="J117" s="1">
        <v>30</v>
      </c>
      <c r="K117" s="4" t="s">
        <v>39</v>
      </c>
      <c r="W117" s="4"/>
      <c r="X117" s="4"/>
      <c r="Y117" s="4"/>
      <c r="Z117" s="4"/>
      <c r="AA117" s="4"/>
    </row>
    <row r="118" spans="1:27" ht="14.25" customHeight="1">
      <c r="A118" s="1">
        <v>8</v>
      </c>
      <c r="B118" s="4" t="s">
        <v>71</v>
      </c>
      <c r="C118" s="8">
        <v>5</v>
      </c>
      <c r="D118" s="106" t="s">
        <v>116</v>
      </c>
      <c r="E118" s="8">
        <v>23</v>
      </c>
      <c r="F118" s="8">
        <v>104</v>
      </c>
      <c r="G118" s="8">
        <v>9</v>
      </c>
      <c r="H118" s="8">
        <v>81</v>
      </c>
      <c r="I118" s="11">
        <v>0</v>
      </c>
      <c r="J118" s="1">
        <v>29</v>
      </c>
      <c r="K118" s="4" t="s">
        <v>39</v>
      </c>
      <c r="W118" s="4"/>
      <c r="X118" s="4"/>
      <c r="Y118" s="4"/>
      <c r="Z118" s="4"/>
      <c r="AA118" s="4"/>
    </row>
    <row r="119" spans="1:27" ht="14.25" customHeight="1">
      <c r="A119" s="1">
        <v>8</v>
      </c>
      <c r="B119" s="4" t="s">
        <v>71</v>
      </c>
      <c r="C119" s="8">
        <v>6</v>
      </c>
      <c r="D119" s="106" t="s">
        <v>72</v>
      </c>
      <c r="E119" s="8">
        <v>20</v>
      </c>
      <c r="F119" s="8">
        <v>101</v>
      </c>
      <c r="G119" s="8">
        <v>9</v>
      </c>
      <c r="H119" s="8">
        <v>81</v>
      </c>
      <c r="I119" s="11">
        <v>0</v>
      </c>
      <c r="J119" s="1">
        <v>28</v>
      </c>
      <c r="K119" s="4" t="s">
        <v>39</v>
      </c>
      <c r="W119" s="4"/>
      <c r="X119" s="4"/>
      <c r="Y119" s="4"/>
      <c r="Z119" s="4"/>
      <c r="AA119" s="4"/>
    </row>
    <row r="120" spans="1:27" ht="14.25" customHeight="1">
      <c r="A120" s="1">
        <v>8</v>
      </c>
      <c r="B120" s="4" t="s">
        <v>71</v>
      </c>
      <c r="C120" s="8">
        <v>7</v>
      </c>
      <c r="D120" s="106" t="s">
        <v>130</v>
      </c>
      <c r="E120" s="8">
        <v>19</v>
      </c>
      <c r="F120" s="8">
        <v>101</v>
      </c>
      <c r="G120" s="8">
        <v>10</v>
      </c>
      <c r="H120" s="8">
        <v>82</v>
      </c>
      <c r="I120" s="11">
        <v>0</v>
      </c>
      <c r="J120" s="1">
        <v>27</v>
      </c>
      <c r="K120" s="4" t="s">
        <v>39</v>
      </c>
      <c r="W120" s="4"/>
      <c r="X120" s="4"/>
      <c r="Y120" s="4"/>
      <c r="Z120" s="4"/>
      <c r="AA120" s="4"/>
    </row>
    <row r="121" spans="1:27" ht="14.25" customHeight="1">
      <c r="A121" s="1">
        <v>8</v>
      </c>
      <c r="B121" s="4" t="s">
        <v>71</v>
      </c>
      <c r="C121" s="8">
        <v>8</v>
      </c>
      <c r="D121" s="106" t="s">
        <v>144</v>
      </c>
      <c r="E121" s="8">
        <v>20</v>
      </c>
      <c r="F121" s="8">
        <v>104</v>
      </c>
      <c r="G121" s="8">
        <v>12</v>
      </c>
      <c r="H121" s="8">
        <v>84</v>
      </c>
      <c r="I121" s="11">
        <v>0</v>
      </c>
      <c r="J121" s="1">
        <v>26</v>
      </c>
      <c r="K121" s="4" t="s">
        <v>39</v>
      </c>
      <c r="W121" s="4"/>
      <c r="X121" s="4"/>
      <c r="Y121" s="4"/>
      <c r="Z121" s="4"/>
      <c r="AA121" s="4"/>
    </row>
    <row r="122" spans="1:27" ht="14.25" customHeight="1">
      <c r="A122" s="1">
        <v>8</v>
      </c>
      <c r="B122" s="4" t="s">
        <v>71</v>
      </c>
      <c r="C122" s="8">
        <v>9</v>
      </c>
      <c r="D122" s="106" t="s">
        <v>219</v>
      </c>
      <c r="E122" s="8">
        <v>24</v>
      </c>
      <c r="F122" s="8">
        <v>108</v>
      </c>
      <c r="G122" s="8">
        <v>12</v>
      </c>
      <c r="H122" s="8">
        <v>84</v>
      </c>
      <c r="I122" s="11">
        <v>0</v>
      </c>
      <c r="J122" s="1">
        <v>25</v>
      </c>
      <c r="K122" s="4" t="s">
        <v>39</v>
      </c>
      <c r="W122" s="4"/>
      <c r="X122" s="4"/>
      <c r="Y122" s="4"/>
      <c r="Z122" s="4"/>
      <c r="AA122" s="4"/>
    </row>
    <row r="123" spans="1:27" ht="14.25" customHeight="1">
      <c r="A123" s="1">
        <v>8</v>
      </c>
      <c r="B123" s="4" t="s">
        <v>71</v>
      </c>
      <c r="C123" s="8">
        <v>10</v>
      </c>
      <c r="D123" s="106" t="s">
        <v>90</v>
      </c>
      <c r="E123" s="8">
        <v>19</v>
      </c>
      <c r="F123" s="8">
        <v>105</v>
      </c>
      <c r="G123" s="8">
        <v>14</v>
      </c>
      <c r="H123" s="8">
        <v>86</v>
      </c>
      <c r="I123" s="11">
        <v>0</v>
      </c>
      <c r="J123" s="1">
        <v>24</v>
      </c>
      <c r="K123" s="4" t="s">
        <v>39</v>
      </c>
      <c r="W123" s="4"/>
      <c r="X123" s="4"/>
      <c r="Y123" s="4"/>
      <c r="Z123" s="4"/>
      <c r="AA123" s="4"/>
    </row>
    <row r="124" spans="1:27" ht="14.25" customHeight="1">
      <c r="A124" s="1">
        <v>8</v>
      </c>
      <c r="B124" s="4" t="s">
        <v>71</v>
      </c>
      <c r="C124" s="8">
        <v>11</v>
      </c>
      <c r="D124" s="106" t="s">
        <v>183</v>
      </c>
      <c r="E124" s="8">
        <v>23</v>
      </c>
      <c r="F124" s="8">
        <v>109</v>
      </c>
      <c r="G124" s="8">
        <v>14</v>
      </c>
      <c r="H124" s="8">
        <v>86</v>
      </c>
      <c r="I124" s="11">
        <v>0</v>
      </c>
      <c r="J124" s="1">
        <v>23</v>
      </c>
      <c r="K124" s="4" t="s">
        <v>39</v>
      </c>
      <c r="W124" s="4"/>
      <c r="X124" s="4"/>
      <c r="Y124" s="4"/>
      <c r="Z124" s="4"/>
      <c r="AA124" s="4"/>
    </row>
    <row r="125" spans="1:27" ht="14.25" customHeight="1">
      <c r="A125" s="1">
        <v>8</v>
      </c>
      <c r="B125" s="4" t="s">
        <v>71</v>
      </c>
      <c r="C125" s="8">
        <v>12</v>
      </c>
      <c r="D125" s="106" t="s">
        <v>120</v>
      </c>
      <c r="E125" s="8">
        <v>22</v>
      </c>
      <c r="F125" s="8">
        <v>109</v>
      </c>
      <c r="G125" s="8">
        <v>15</v>
      </c>
      <c r="H125" s="8">
        <v>87</v>
      </c>
      <c r="I125" s="11">
        <v>0</v>
      </c>
      <c r="J125" s="1">
        <v>22</v>
      </c>
      <c r="K125" s="4" t="s">
        <v>39</v>
      </c>
      <c r="W125" s="4"/>
      <c r="X125" s="4"/>
      <c r="Y125" s="4"/>
      <c r="Z125" s="4"/>
      <c r="AA125" s="4"/>
    </row>
    <row r="126" spans="1:27" ht="14.25" customHeight="1">
      <c r="A126" s="1">
        <v>8</v>
      </c>
      <c r="B126" s="4" t="s">
        <v>71</v>
      </c>
      <c r="C126" s="8">
        <v>13</v>
      </c>
      <c r="D126" s="106" t="s">
        <v>152</v>
      </c>
      <c r="E126" s="8">
        <v>23</v>
      </c>
      <c r="F126" s="8">
        <v>110</v>
      </c>
      <c r="G126" s="8">
        <v>15</v>
      </c>
      <c r="H126" s="8">
        <v>87</v>
      </c>
      <c r="I126" s="11">
        <v>0</v>
      </c>
      <c r="J126" s="1">
        <v>21</v>
      </c>
      <c r="K126" s="4" t="s">
        <v>39</v>
      </c>
      <c r="W126" s="4"/>
      <c r="X126" s="4"/>
      <c r="Y126" s="4"/>
      <c r="Z126" s="4"/>
      <c r="AA126" s="4"/>
    </row>
    <row r="127" spans="1:27" ht="14.25" customHeight="1">
      <c r="A127" s="1">
        <v>8</v>
      </c>
      <c r="B127" s="4" t="s">
        <v>71</v>
      </c>
      <c r="C127" s="8">
        <v>14</v>
      </c>
      <c r="D127" s="106" t="s">
        <v>125</v>
      </c>
      <c r="E127" s="8">
        <v>21</v>
      </c>
      <c r="F127" s="8">
        <v>109</v>
      </c>
      <c r="G127" s="8">
        <v>16</v>
      </c>
      <c r="H127" s="8">
        <v>88</v>
      </c>
      <c r="I127" s="11">
        <v>0</v>
      </c>
      <c r="J127" s="1">
        <v>20</v>
      </c>
      <c r="K127" s="4" t="s">
        <v>39</v>
      </c>
      <c r="W127" s="4"/>
      <c r="X127" s="4"/>
      <c r="Y127" s="4"/>
      <c r="Z127" s="4"/>
      <c r="AA127" s="4"/>
    </row>
    <row r="128" spans="1:27" ht="14.25" customHeight="1">
      <c r="A128" s="1">
        <v>8</v>
      </c>
      <c r="B128" s="4" t="s">
        <v>71</v>
      </c>
      <c r="C128" s="8">
        <v>15</v>
      </c>
      <c r="D128" s="106" t="s">
        <v>212</v>
      </c>
      <c r="E128" s="8">
        <v>22</v>
      </c>
      <c r="F128" s="8">
        <v>111</v>
      </c>
      <c r="G128" s="8">
        <v>17</v>
      </c>
      <c r="H128" s="8">
        <v>89</v>
      </c>
      <c r="I128" s="11">
        <v>0</v>
      </c>
      <c r="J128" s="1">
        <v>19</v>
      </c>
      <c r="K128" s="4" t="s">
        <v>39</v>
      </c>
      <c r="W128" s="4"/>
      <c r="X128" s="4"/>
      <c r="Y128" s="4"/>
      <c r="Z128" s="4"/>
      <c r="AA128" s="4"/>
    </row>
    <row r="129" spans="1:27" ht="14.25" customHeight="1">
      <c r="A129" s="1">
        <v>8</v>
      </c>
      <c r="B129" s="4" t="s">
        <v>71</v>
      </c>
      <c r="C129" s="8">
        <v>16</v>
      </c>
      <c r="D129" s="106" t="s">
        <v>154</v>
      </c>
      <c r="E129" s="8">
        <v>20</v>
      </c>
      <c r="F129" s="8">
        <v>110</v>
      </c>
      <c r="G129" s="8">
        <v>18</v>
      </c>
      <c r="H129" s="8">
        <v>90</v>
      </c>
      <c r="I129" s="11">
        <v>0</v>
      </c>
      <c r="J129" s="1">
        <v>18</v>
      </c>
      <c r="K129" s="4" t="s">
        <v>39</v>
      </c>
      <c r="W129" s="4"/>
      <c r="X129" s="4"/>
      <c r="Y129" s="4"/>
      <c r="Z129" s="4"/>
      <c r="AA129" s="4"/>
    </row>
    <row r="130" spans="1:27" ht="14.25" customHeight="1">
      <c r="A130" s="1">
        <v>8</v>
      </c>
      <c r="B130" s="4" t="s">
        <v>71</v>
      </c>
      <c r="C130" s="8">
        <v>17</v>
      </c>
      <c r="D130" s="106" t="s">
        <v>142</v>
      </c>
      <c r="E130" s="8">
        <v>20</v>
      </c>
      <c r="F130" s="8">
        <v>111</v>
      </c>
      <c r="G130" s="8">
        <v>19</v>
      </c>
      <c r="H130" s="8">
        <v>91</v>
      </c>
      <c r="I130" s="11">
        <v>0</v>
      </c>
      <c r="J130" s="1">
        <v>17</v>
      </c>
      <c r="K130" s="4" t="s">
        <v>39</v>
      </c>
      <c r="W130" s="4"/>
      <c r="X130" s="4"/>
      <c r="Y130" s="4"/>
      <c r="Z130" s="4"/>
      <c r="AA130" s="4"/>
    </row>
    <row r="131" spans="1:27" ht="14.25" customHeight="1">
      <c r="A131" s="1">
        <v>8</v>
      </c>
      <c r="B131" s="4" t="s">
        <v>71</v>
      </c>
      <c r="C131" s="8">
        <v>18</v>
      </c>
      <c r="D131" s="106" t="s">
        <v>122</v>
      </c>
      <c r="E131" s="8">
        <v>25</v>
      </c>
      <c r="F131" s="8">
        <v>117</v>
      </c>
      <c r="G131" s="8">
        <v>20</v>
      </c>
      <c r="H131" s="8">
        <v>92</v>
      </c>
      <c r="I131" s="11">
        <v>0</v>
      </c>
      <c r="J131" s="1">
        <v>16</v>
      </c>
      <c r="K131" s="4" t="s">
        <v>39</v>
      </c>
      <c r="W131" s="4"/>
      <c r="X131" s="4"/>
      <c r="Y131" s="4"/>
      <c r="Z131" s="4"/>
      <c r="AA131" s="4"/>
    </row>
    <row r="132" spans="1:27" ht="14.25" customHeight="1">
      <c r="A132" s="1">
        <v>8</v>
      </c>
      <c r="B132" s="4" t="s">
        <v>71</v>
      </c>
      <c r="C132" s="8">
        <v>19</v>
      </c>
      <c r="D132" s="106" t="s">
        <v>134</v>
      </c>
      <c r="E132" s="8">
        <v>21</v>
      </c>
      <c r="F132" s="8">
        <v>115</v>
      </c>
      <c r="G132" s="8">
        <v>22</v>
      </c>
      <c r="H132" s="8">
        <v>94</v>
      </c>
      <c r="I132" s="11">
        <v>0</v>
      </c>
      <c r="J132" s="1">
        <v>15</v>
      </c>
      <c r="K132" s="4" t="s">
        <v>39</v>
      </c>
      <c r="W132" s="4"/>
      <c r="X132" s="4"/>
      <c r="Y132" s="4"/>
      <c r="Z132" s="4"/>
      <c r="AA132" s="4"/>
    </row>
    <row r="133" spans="1:27" ht="14.25" customHeight="1">
      <c r="A133" s="1">
        <v>9</v>
      </c>
      <c r="B133" s="4" t="s">
        <v>63</v>
      </c>
      <c r="C133" s="8">
        <v>1</v>
      </c>
      <c r="D133" s="106" t="s">
        <v>160</v>
      </c>
      <c r="E133" s="8">
        <v>41</v>
      </c>
      <c r="F133" s="8">
        <v>114</v>
      </c>
      <c r="G133" s="8">
        <v>1</v>
      </c>
      <c r="H133" s="8">
        <v>73</v>
      </c>
      <c r="I133" s="11">
        <v>30</v>
      </c>
      <c r="J133" s="1">
        <v>100</v>
      </c>
      <c r="K133" s="4" t="s">
        <v>39</v>
      </c>
      <c r="W133" s="4"/>
      <c r="X133" s="4"/>
      <c r="Y133" s="4"/>
      <c r="Z133" s="4"/>
      <c r="AA133" s="4"/>
    </row>
    <row r="134" spans="1:27" ht="14.25" customHeight="1">
      <c r="A134" s="1">
        <v>9</v>
      </c>
      <c r="B134" s="4" t="s">
        <v>63</v>
      </c>
      <c r="C134" s="8">
        <v>2</v>
      </c>
      <c r="D134" s="106" t="s">
        <v>102</v>
      </c>
      <c r="E134" s="8">
        <v>32</v>
      </c>
      <c r="F134" s="8">
        <v>108</v>
      </c>
      <c r="G134" s="8">
        <v>4</v>
      </c>
      <c r="H134" s="8">
        <v>76</v>
      </c>
      <c r="I134" s="11">
        <v>15</v>
      </c>
      <c r="J134" s="1">
        <v>60</v>
      </c>
      <c r="K134" s="4" t="s">
        <v>39</v>
      </c>
      <c r="W134" s="4"/>
      <c r="X134" s="4"/>
      <c r="Y134" s="4"/>
      <c r="Z134" s="4"/>
      <c r="AA134" s="4"/>
    </row>
    <row r="135" spans="1:27" ht="14.25" customHeight="1">
      <c r="A135" s="1">
        <v>9</v>
      </c>
      <c r="B135" s="4" t="s">
        <v>63</v>
      </c>
      <c r="C135" s="8">
        <v>3</v>
      </c>
      <c r="D135" s="106" t="s">
        <v>115</v>
      </c>
      <c r="E135" s="8">
        <v>27</v>
      </c>
      <c r="F135" s="8">
        <v>104</v>
      </c>
      <c r="G135" s="8">
        <v>5</v>
      </c>
      <c r="H135" s="8">
        <v>77</v>
      </c>
      <c r="I135" s="11">
        <v>10</v>
      </c>
      <c r="J135" s="1">
        <v>40</v>
      </c>
      <c r="K135" s="4" t="s">
        <v>39</v>
      </c>
      <c r="W135" s="4"/>
      <c r="X135" s="4"/>
      <c r="Y135" s="4"/>
      <c r="Z135" s="4"/>
      <c r="AA135" s="4"/>
    </row>
    <row r="136" spans="1:27" ht="14.25" customHeight="1">
      <c r="A136" s="1">
        <v>9</v>
      </c>
      <c r="B136" s="4" t="s">
        <v>63</v>
      </c>
      <c r="C136" s="8">
        <v>4</v>
      </c>
      <c r="D136" s="106" t="s">
        <v>124</v>
      </c>
      <c r="E136" s="8">
        <v>24</v>
      </c>
      <c r="F136" s="8">
        <v>101</v>
      </c>
      <c r="G136" s="8">
        <v>5</v>
      </c>
      <c r="H136" s="8">
        <v>77</v>
      </c>
      <c r="I136" s="11">
        <v>5</v>
      </c>
      <c r="J136" s="1">
        <v>30</v>
      </c>
      <c r="K136" s="4" t="s">
        <v>39</v>
      </c>
      <c r="W136" s="4"/>
      <c r="X136" s="4"/>
      <c r="Y136" s="4"/>
      <c r="Z136" s="4"/>
      <c r="AA136" s="4"/>
    </row>
    <row r="137" spans="1:27" ht="14.25" customHeight="1">
      <c r="A137" s="1">
        <v>9</v>
      </c>
      <c r="B137" s="4" t="s">
        <v>63</v>
      </c>
      <c r="C137" s="8">
        <v>5</v>
      </c>
      <c r="D137" s="106" t="s">
        <v>85</v>
      </c>
      <c r="E137" s="8">
        <v>28</v>
      </c>
      <c r="F137" s="8">
        <v>108</v>
      </c>
      <c r="G137" s="8">
        <v>8</v>
      </c>
      <c r="H137" s="8">
        <v>80</v>
      </c>
      <c r="I137" s="11">
        <v>0</v>
      </c>
      <c r="J137" s="1">
        <v>29</v>
      </c>
      <c r="K137" s="4" t="s">
        <v>39</v>
      </c>
      <c r="W137" s="4"/>
      <c r="X137" s="4"/>
      <c r="Y137" s="4"/>
      <c r="Z137" s="4"/>
      <c r="AA137" s="4"/>
    </row>
    <row r="138" spans="1:27" ht="14.25" customHeight="1">
      <c r="A138" s="1">
        <v>9</v>
      </c>
      <c r="B138" s="4" t="s">
        <v>63</v>
      </c>
      <c r="C138" s="8">
        <v>6</v>
      </c>
      <c r="D138" s="106" t="s">
        <v>191</v>
      </c>
      <c r="E138" s="8">
        <v>35</v>
      </c>
      <c r="F138" s="8">
        <v>118</v>
      </c>
      <c r="G138" s="8">
        <v>11</v>
      </c>
      <c r="H138" s="8">
        <v>83</v>
      </c>
      <c r="I138" s="11">
        <v>0</v>
      </c>
      <c r="J138" s="1">
        <v>28</v>
      </c>
      <c r="K138" s="4" t="s">
        <v>39</v>
      </c>
      <c r="W138" s="4"/>
      <c r="X138" s="4"/>
      <c r="Y138" s="4"/>
      <c r="Z138" s="4"/>
      <c r="AA138" s="4"/>
    </row>
    <row r="139" spans="1:27" ht="14.25" customHeight="1">
      <c r="A139" s="1">
        <v>9</v>
      </c>
      <c r="B139" s="4" t="s">
        <v>63</v>
      </c>
      <c r="C139" s="8">
        <v>7</v>
      </c>
      <c r="D139" s="106" t="s">
        <v>138</v>
      </c>
      <c r="E139" s="8">
        <v>29</v>
      </c>
      <c r="F139" s="8">
        <v>113</v>
      </c>
      <c r="G139" s="8">
        <v>12</v>
      </c>
      <c r="H139" s="8">
        <v>84</v>
      </c>
      <c r="I139" s="11">
        <v>0</v>
      </c>
      <c r="J139" s="1">
        <v>27</v>
      </c>
      <c r="K139" s="4" t="s">
        <v>39</v>
      </c>
      <c r="W139" s="4"/>
      <c r="X139" s="4"/>
      <c r="Y139" s="4"/>
      <c r="Z139" s="4"/>
      <c r="AA139" s="4"/>
    </row>
    <row r="140" spans="1:27" ht="14.25" customHeight="1">
      <c r="A140" s="1">
        <v>9</v>
      </c>
      <c r="B140" s="4" t="s">
        <v>63</v>
      </c>
      <c r="C140" s="8">
        <v>8</v>
      </c>
      <c r="D140" s="106" t="s">
        <v>164</v>
      </c>
      <c r="E140" s="8">
        <v>32</v>
      </c>
      <c r="F140" s="8">
        <v>116</v>
      </c>
      <c r="G140" s="8">
        <v>12</v>
      </c>
      <c r="H140" s="8">
        <v>84</v>
      </c>
      <c r="I140" s="11">
        <v>0</v>
      </c>
      <c r="J140" s="1">
        <v>26</v>
      </c>
      <c r="K140" s="4" t="s">
        <v>39</v>
      </c>
      <c r="W140" s="4"/>
      <c r="X140" s="4"/>
      <c r="Y140" s="4"/>
      <c r="Z140" s="4"/>
      <c r="AA140" s="4"/>
    </row>
    <row r="141" spans="1:27" ht="14.25" customHeight="1">
      <c r="A141" s="1">
        <v>9</v>
      </c>
      <c r="B141" s="4" t="s">
        <v>63</v>
      </c>
      <c r="C141" s="8">
        <v>9</v>
      </c>
      <c r="D141" s="106" t="s">
        <v>174</v>
      </c>
      <c r="E141" s="8">
        <v>48</v>
      </c>
      <c r="F141" s="8">
        <v>132</v>
      </c>
      <c r="G141" s="8">
        <v>12</v>
      </c>
      <c r="H141" s="8">
        <v>84</v>
      </c>
      <c r="I141" s="11">
        <v>0</v>
      </c>
      <c r="J141" s="1">
        <v>25</v>
      </c>
      <c r="K141" s="4" t="s">
        <v>39</v>
      </c>
      <c r="W141" s="4"/>
      <c r="X141" s="4"/>
      <c r="Y141" s="4"/>
      <c r="Z141" s="4"/>
      <c r="AA141" s="4"/>
    </row>
    <row r="142" spans="1:27" ht="14.25" customHeight="1">
      <c r="A142" s="1">
        <v>9</v>
      </c>
      <c r="B142" s="4" t="s">
        <v>63</v>
      </c>
      <c r="C142" s="8">
        <v>10</v>
      </c>
      <c r="D142" s="106" t="s">
        <v>167</v>
      </c>
      <c r="E142" s="8">
        <v>29</v>
      </c>
      <c r="F142" s="8">
        <v>116</v>
      </c>
      <c r="G142" s="8">
        <v>15</v>
      </c>
      <c r="H142" s="8">
        <v>87</v>
      </c>
      <c r="I142" s="11">
        <v>0</v>
      </c>
      <c r="J142" s="1">
        <v>24</v>
      </c>
      <c r="K142" s="4" t="s">
        <v>39</v>
      </c>
      <c r="W142" s="4"/>
      <c r="X142" s="4"/>
      <c r="Y142" s="4"/>
      <c r="Z142" s="4"/>
      <c r="AA142" s="4"/>
    </row>
    <row r="143" spans="1:27" ht="14.25" customHeight="1">
      <c r="A143" s="1">
        <v>9</v>
      </c>
      <c r="B143" s="4" t="s">
        <v>63</v>
      </c>
      <c r="C143" s="8">
        <v>11</v>
      </c>
      <c r="D143" s="106" t="s">
        <v>58</v>
      </c>
      <c r="E143" s="8">
        <v>27</v>
      </c>
      <c r="F143" s="8">
        <v>116</v>
      </c>
      <c r="G143" s="8">
        <v>17</v>
      </c>
      <c r="H143" s="8">
        <v>89</v>
      </c>
      <c r="I143" s="11">
        <v>0</v>
      </c>
      <c r="J143" s="1">
        <v>23</v>
      </c>
      <c r="K143" s="4" t="s">
        <v>39</v>
      </c>
      <c r="W143" s="4"/>
      <c r="X143" s="4"/>
      <c r="Y143" s="4"/>
      <c r="Z143" s="4"/>
      <c r="AA143" s="4"/>
    </row>
    <row r="144" spans="1:27" ht="14.25" customHeight="1">
      <c r="A144" s="1">
        <v>9</v>
      </c>
      <c r="B144" s="4" t="s">
        <v>63</v>
      </c>
      <c r="C144" s="8">
        <v>12</v>
      </c>
      <c r="D144" s="106" t="s">
        <v>200</v>
      </c>
      <c r="E144" s="8">
        <v>37</v>
      </c>
      <c r="F144" s="8">
        <v>129</v>
      </c>
      <c r="G144" s="8">
        <v>20</v>
      </c>
      <c r="H144" s="8">
        <v>92</v>
      </c>
      <c r="I144" s="11">
        <v>0</v>
      </c>
      <c r="J144" s="1">
        <v>22</v>
      </c>
      <c r="K144" s="4" t="s">
        <v>39</v>
      </c>
      <c r="W144" s="4"/>
      <c r="X144" s="4"/>
      <c r="Y144" s="4"/>
      <c r="Z144" s="4"/>
      <c r="AA144" s="4"/>
    </row>
    <row r="145" spans="1:27" ht="14.25" customHeight="1">
      <c r="A145" s="1">
        <v>9</v>
      </c>
      <c r="B145" s="4" t="s">
        <v>63</v>
      </c>
      <c r="C145" s="8">
        <v>13</v>
      </c>
      <c r="D145" s="106" t="s">
        <v>177</v>
      </c>
      <c r="E145" s="8">
        <v>33</v>
      </c>
      <c r="F145" s="8">
        <v>125</v>
      </c>
      <c r="G145" s="8">
        <v>20</v>
      </c>
      <c r="H145" s="8">
        <v>92</v>
      </c>
      <c r="I145" s="11">
        <v>0</v>
      </c>
      <c r="J145" s="1">
        <v>21</v>
      </c>
      <c r="K145" s="4" t="s">
        <v>39</v>
      </c>
      <c r="W145" s="4"/>
      <c r="X145" s="4"/>
      <c r="Y145" s="4"/>
      <c r="Z145" s="4"/>
      <c r="AA145" s="4"/>
    </row>
    <row r="146" spans="1:27" ht="14.25" customHeight="1">
      <c r="A146" s="1">
        <v>9</v>
      </c>
      <c r="B146" s="4" t="s">
        <v>63</v>
      </c>
      <c r="C146" s="8">
        <v>14</v>
      </c>
      <c r="D146" s="106" t="s">
        <v>56</v>
      </c>
      <c r="E146" s="8">
        <v>32</v>
      </c>
      <c r="F146" s="8">
        <v>127</v>
      </c>
      <c r="G146" s="8">
        <v>23</v>
      </c>
      <c r="H146" s="8">
        <v>95</v>
      </c>
      <c r="I146" s="11">
        <v>0</v>
      </c>
      <c r="J146" s="1">
        <v>20</v>
      </c>
      <c r="K146" s="4" t="s">
        <v>39</v>
      </c>
      <c r="W146" s="4"/>
      <c r="X146" s="4"/>
      <c r="Y146" s="4"/>
      <c r="Z146" s="4"/>
      <c r="AA146" s="4"/>
    </row>
    <row r="147" spans="1:27" ht="14.25" customHeight="1">
      <c r="A147" s="1">
        <v>9</v>
      </c>
      <c r="B147" s="4" t="s">
        <v>63</v>
      </c>
      <c r="C147" s="8">
        <v>15</v>
      </c>
      <c r="D147" s="106" t="s">
        <v>175</v>
      </c>
      <c r="E147" s="8">
        <v>30</v>
      </c>
      <c r="F147" s="8">
        <v>126</v>
      </c>
      <c r="G147" s="8">
        <v>24</v>
      </c>
      <c r="H147" s="8">
        <v>96</v>
      </c>
      <c r="I147" s="11">
        <v>0</v>
      </c>
      <c r="J147" s="1">
        <v>19</v>
      </c>
      <c r="K147" s="4" t="s">
        <v>39</v>
      </c>
      <c r="W147" s="4"/>
      <c r="X147" s="4"/>
      <c r="Y147" s="4"/>
      <c r="Z147" s="4"/>
      <c r="AA147" s="4"/>
    </row>
    <row r="148" spans="1:27" ht="14.25" customHeight="1">
      <c r="A148" s="1">
        <v>9</v>
      </c>
      <c r="B148" s="4" t="s">
        <v>63</v>
      </c>
      <c r="C148" s="8">
        <v>16</v>
      </c>
      <c r="D148" s="106" t="s">
        <v>108</v>
      </c>
      <c r="E148" s="8">
        <v>24</v>
      </c>
      <c r="F148" s="8">
        <v>124</v>
      </c>
      <c r="G148" s="8">
        <v>28</v>
      </c>
      <c r="H148" s="8">
        <v>100</v>
      </c>
      <c r="I148" s="11">
        <v>0</v>
      </c>
      <c r="J148" s="1">
        <v>18</v>
      </c>
      <c r="K148" s="4" t="s">
        <v>39</v>
      </c>
      <c r="W148" s="4"/>
      <c r="X148" s="4"/>
      <c r="Y148" s="4"/>
      <c r="Z148" s="4"/>
      <c r="AA148" s="4"/>
    </row>
    <row r="149" spans="1:27" ht="14.25" customHeight="1">
      <c r="A149" s="1">
        <v>9</v>
      </c>
      <c r="B149" s="4" t="s">
        <v>63</v>
      </c>
      <c r="C149" s="8">
        <v>17</v>
      </c>
      <c r="D149" s="106" t="s">
        <v>181</v>
      </c>
      <c r="E149" s="8">
        <v>35</v>
      </c>
      <c r="F149" s="8">
        <v>153</v>
      </c>
      <c r="G149" s="8">
        <v>46</v>
      </c>
      <c r="H149" s="8">
        <v>118</v>
      </c>
      <c r="I149" s="11">
        <v>0</v>
      </c>
      <c r="J149" s="1">
        <v>17</v>
      </c>
      <c r="K149" s="4" t="s">
        <v>39</v>
      </c>
      <c r="W149" s="4"/>
      <c r="X149" s="4"/>
      <c r="Y149" s="4"/>
      <c r="Z149" s="4"/>
      <c r="AA149" s="4"/>
    </row>
    <row r="150" spans="1:27" ht="14.25" customHeight="1">
      <c r="A150" s="1">
        <v>10</v>
      </c>
      <c r="B150" s="4" t="s">
        <v>184</v>
      </c>
      <c r="C150" s="8">
        <v>1</v>
      </c>
      <c r="D150" s="106" t="s">
        <v>238</v>
      </c>
      <c r="E150" s="8">
        <v>0</v>
      </c>
      <c r="F150" s="8">
        <v>96</v>
      </c>
      <c r="G150" s="8">
        <v>24</v>
      </c>
      <c r="H150" s="8">
        <v>96</v>
      </c>
      <c r="I150" s="11">
        <v>0</v>
      </c>
      <c r="J150" s="1">
        <v>0</v>
      </c>
      <c r="K150" s="4" t="s">
        <v>39</v>
      </c>
      <c r="W150" s="4"/>
      <c r="X150" s="4"/>
      <c r="Y150" s="4"/>
      <c r="Z150" s="4"/>
      <c r="AA150" s="4"/>
    </row>
    <row r="151" spans="1:27" ht="14.25" customHeight="1">
      <c r="A151" s="1">
        <v>10</v>
      </c>
      <c r="B151" s="4" t="s">
        <v>184</v>
      </c>
      <c r="C151" s="8">
        <v>2</v>
      </c>
      <c r="D151" s="106" t="s">
        <v>239</v>
      </c>
      <c r="E151" s="8">
        <v>0</v>
      </c>
      <c r="F151" s="8">
        <v>116</v>
      </c>
      <c r="G151" s="8">
        <v>44</v>
      </c>
      <c r="H151" s="8">
        <v>116</v>
      </c>
      <c r="I151" s="11">
        <v>0</v>
      </c>
      <c r="J151" s="1">
        <v>0</v>
      </c>
      <c r="K151" s="4" t="s">
        <v>39</v>
      </c>
      <c r="W151" s="4"/>
      <c r="X151" s="4"/>
      <c r="Y151" s="4"/>
      <c r="Z151" s="4"/>
      <c r="AA151" s="4"/>
    </row>
    <row r="152" spans="1:27" ht="14.25" customHeight="1">
      <c r="A152" s="1">
        <v>10</v>
      </c>
      <c r="B152" s="4" t="s">
        <v>184</v>
      </c>
      <c r="C152" s="8">
        <v>3</v>
      </c>
      <c r="D152" s="106" t="s">
        <v>240</v>
      </c>
      <c r="E152" s="8">
        <v>0</v>
      </c>
      <c r="F152" s="8">
        <v>119</v>
      </c>
      <c r="G152" s="8">
        <v>47</v>
      </c>
      <c r="H152" s="8">
        <v>119</v>
      </c>
      <c r="I152" s="11">
        <v>0</v>
      </c>
      <c r="J152" s="1">
        <v>0</v>
      </c>
      <c r="K152" s="4" t="s">
        <v>39</v>
      </c>
      <c r="W152" s="4"/>
      <c r="X152" s="4"/>
      <c r="Y152" s="4"/>
      <c r="Z152" s="4"/>
      <c r="AA152" s="4"/>
    </row>
    <row r="153" spans="1:27" ht="14.25" customHeight="1">
      <c r="A153" s="1">
        <v>11</v>
      </c>
      <c r="B153" s="4" t="s">
        <v>13</v>
      </c>
      <c r="C153" s="50">
        <v>1</v>
      </c>
      <c r="D153" s="107" t="s">
        <v>67</v>
      </c>
      <c r="E153" s="1">
        <v>11</v>
      </c>
      <c r="F153" s="50">
        <v>82</v>
      </c>
      <c r="G153" s="50">
        <v>-3</v>
      </c>
      <c r="H153" s="1">
        <v>71</v>
      </c>
      <c r="I153" s="51">
        <v>30</v>
      </c>
      <c r="J153" s="1">
        <v>100</v>
      </c>
      <c r="K153" s="4" t="s">
        <v>40</v>
      </c>
      <c r="W153" s="4"/>
      <c r="X153" s="4"/>
      <c r="Y153" s="4"/>
      <c r="Z153" s="4"/>
      <c r="AA153" s="4"/>
    </row>
    <row r="154" spans="1:27" ht="14.25" customHeight="1">
      <c r="A154" s="1">
        <v>11</v>
      </c>
      <c r="B154" s="4" t="s">
        <v>13</v>
      </c>
      <c r="C154" s="50">
        <v>2</v>
      </c>
      <c r="D154" s="107" t="s">
        <v>62</v>
      </c>
      <c r="E154" s="1">
        <v>2</v>
      </c>
      <c r="F154" s="50">
        <v>74</v>
      </c>
      <c r="G154" s="50">
        <v>-2</v>
      </c>
      <c r="H154" s="1">
        <v>72</v>
      </c>
      <c r="I154" s="51">
        <v>15</v>
      </c>
      <c r="J154" s="1">
        <v>60</v>
      </c>
      <c r="K154" s="4" t="s">
        <v>40</v>
      </c>
      <c r="W154" s="4"/>
      <c r="X154" s="4"/>
      <c r="Y154" s="4"/>
      <c r="Z154" s="4"/>
      <c r="AA154" s="4"/>
    </row>
    <row r="155" spans="1:27" ht="14.25" customHeight="1">
      <c r="A155" s="1">
        <v>11</v>
      </c>
      <c r="B155" s="4" t="s">
        <v>13</v>
      </c>
      <c r="C155" s="50">
        <v>3</v>
      </c>
      <c r="D155" s="107" t="s">
        <v>51</v>
      </c>
      <c r="E155" s="1">
        <v>10</v>
      </c>
      <c r="F155" s="50">
        <v>83</v>
      </c>
      <c r="G155" s="50">
        <v>-1</v>
      </c>
      <c r="H155" s="1">
        <v>73</v>
      </c>
      <c r="I155" s="51">
        <v>10</v>
      </c>
      <c r="J155" s="1">
        <v>40</v>
      </c>
      <c r="K155" s="4" t="s">
        <v>40</v>
      </c>
      <c r="W155" s="4"/>
      <c r="X155" s="4"/>
      <c r="Y155" s="4"/>
      <c r="Z155" s="4"/>
      <c r="AA155" s="4"/>
    </row>
    <row r="156" spans="1:27" ht="14.25" customHeight="1">
      <c r="A156" s="1">
        <v>11</v>
      </c>
      <c r="B156" s="4" t="s">
        <v>13</v>
      </c>
      <c r="C156" s="50">
        <v>4</v>
      </c>
      <c r="D156" s="107" t="s">
        <v>57</v>
      </c>
      <c r="E156" s="1">
        <v>2</v>
      </c>
      <c r="F156" s="50">
        <v>74</v>
      </c>
      <c r="G156" s="50">
        <v>2</v>
      </c>
      <c r="H156" s="1">
        <v>76</v>
      </c>
      <c r="I156" s="51">
        <v>5</v>
      </c>
      <c r="J156" s="1">
        <v>30</v>
      </c>
      <c r="K156" s="4" t="s">
        <v>40</v>
      </c>
      <c r="W156" s="4"/>
      <c r="X156" s="4"/>
      <c r="Y156" s="4"/>
      <c r="Z156" s="4"/>
      <c r="AA156" s="4"/>
    </row>
    <row r="157" spans="1:27" ht="14.25" customHeight="1">
      <c r="A157" s="1">
        <v>11</v>
      </c>
      <c r="B157" s="4" t="s">
        <v>13</v>
      </c>
      <c r="C157" s="50">
        <v>5</v>
      </c>
      <c r="D157" s="107" t="s">
        <v>16</v>
      </c>
      <c r="E157" s="1">
        <v>14</v>
      </c>
      <c r="F157" s="50">
        <v>91</v>
      </c>
      <c r="G157" s="50">
        <v>3</v>
      </c>
      <c r="H157" s="1">
        <v>77</v>
      </c>
      <c r="I157" s="51">
        <v>0</v>
      </c>
      <c r="J157" s="1">
        <v>29</v>
      </c>
      <c r="K157" s="4" t="s">
        <v>40</v>
      </c>
      <c r="W157" s="4"/>
      <c r="X157" s="4"/>
      <c r="Y157" s="4"/>
      <c r="Z157" s="4"/>
      <c r="AA157" s="4"/>
    </row>
    <row r="158" spans="1:27" ht="14.25" customHeight="1">
      <c r="A158" s="1">
        <v>11</v>
      </c>
      <c r="B158" s="4" t="s">
        <v>13</v>
      </c>
      <c r="C158" s="50">
        <v>6</v>
      </c>
      <c r="D158" s="107" t="s">
        <v>54</v>
      </c>
      <c r="E158" s="1">
        <v>6</v>
      </c>
      <c r="F158" s="50">
        <v>83</v>
      </c>
      <c r="G158" s="50">
        <v>3</v>
      </c>
      <c r="H158" s="1">
        <v>77</v>
      </c>
      <c r="I158" s="51">
        <v>0</v>
      </c>
      <c r="J158" s="1">
        <v>28</v>
      </c>
      <c r="K158" s="4" t="s">
        <v>40</v>
      </c>
      <c r="W158" s="4"/>
      <c r="X158" s="4"/>
      <c r="Y158" s="4"/>
      <c r="Z158" s="4"/>
      <c r="AA158" s="4"/>
    </row>
    <row r="159" spans="1:27" ht="14.25" customHeight="1">
      <c r="A159" s="1">
        <v>11</v>
      </c>
      <c r="B159" s="4" t="s">
        <v>13</v>
      </c>
      <c r="C159" s="50">
        <v>7</v>
      </c>
      <c r="D159" s="107" t="s">
        <v>66</v>
      </c>
      <c r="E159" s="1">
        <v>9</v>
      </c>
      <c r="F159" s="50">
        <v>88</v>
      </c>
      <c r="G159" s="50">
        <v>5</v>
      </c>
      <c r="H159" s="1">
        <v>79</v>
      </c>
      <c r="I159" s="51">
        <v>0</v>
      </c>
      <c r="J159" s="1">
        <v>27</v>
      </c>
      <c r="K159" s="4" t="s">
        <v>40</v>
      </c>
      <c r="W159" s="4"/>
      <c r="X159" s="4"/>
      <c r="Y159" s="4"/>
      <c r="Z159" s="4"/>
      <c r="AA159" s="4"/>
    </row>
    <row r="160" spans="1:27" ht="14.25" customHeight="1">
      <c r="A160" s="1">
        <v>11</v>
      </c>
      <c r="B160" s="4" t="s">
        <v>13</v>
      </c>
      <c r="C160" s="50">
        <v>8</v>
      </c>
      <c r="D160" s="107" t="s">
        <v>89</v>
      </c>
      <c r="E160" s="1">
        <v>9</v>
      </c>
      <c r="F160" s="50">
        <v>88</v>
      </c>
      <c r="G160" s="50">
        <v>5</v>
      </c>
      <c r="H160" s="1">
        <v>79</v>
      </c>
      <c r="I160" s="51">
        <v>0</v>
      </c>
      <c r="J160" s="1">
        <v>26</v>
      </c>
      <c r="K160" s="4" t="s">
        <v>40</v>
      </c>
      <c r="W160" s="4"/>
      <c r="X160" s="4"/>
      <c r="Y160" s="4"/>
      <c r="Z160" s="4"/>
      <c r="AA160" s="4"/>
    </row>
    <row r="161" spans="1:27" ht="14.25" customHeight="1">
      <c r="A161" s="1">
        <v>11</v>
      </c>
      <c r="B161" s="4" t="s">
        <v>13</v>
      </c>
      <c r="C161" s="50">
        <v>9</v>
      </c>
      <c r="D161" s="107" t="s">
        <v>76</v>
      </c>
      <c r="E161" s="1">
        <v>13</v>
      </c>
      <c r="F161" s="50">
        <v>92</v>
      </c>
      <c r="G161" s="50">
        <v>5</v>
      </c>
      <c r="H161" s="1">
        <v>79</v>
      </c>
      <c r="I161" s="51">
        <v>0</v>
      </c>
      <c r="J161" s="1">
        <v>25</v>
      </c>
      <c r="K161" s="4" t="s">
        <v>40</v>
      </c>
      <c r="W161" s="4"/>
      <c r="X161" s="4"/>
      <c r="Y161" s="4"/>
      <c r="Z161" s="4"/>
      <c r="AA161" s="4"/>
    </row>
    <row r="162" spans="1:27" ht="14.25" customHeight="1">
      <c r="A162" s="1">
        <v>11</v>
      </c>
      <c r="B162" s="4" t="s">
        <v>13</v>
      </c>
      <c r="C162" s="50">
        <v>10</v>
      </c>
      <c r="D162" s="107" t="s">
        <v>73</v>
      </c>
      <c r="E162" s="1">
        <v>14</v>
      </c>
      <c r="F162" s="50">
        <v>94</v>
      </c>
      <c r="G162" s="50">
        <v>6</v>
      </c>
      <c r="H162" s="1">
        <v>80</v>
      </c>
      <c r="I162" s="51">
        <v>0</v>
      </c>
      <c r="J162" s="1">
        <v>24</v>
      </c>
      <c r="K162" s="4" t="s">
        <v>40</v>
      </c>
      <c r="W162" s="4"/>
      <c r="X162" s="4"/>
      <c r="Y162" s="4"/>
      <c r="Z162" s="4"/>
      <c r="AA162" s="4"/>
    </row>
    <row r="163" spans="1:27" ht="14.25" customHeight="1">
      <c r="A163" s="1">
        <v>11</v>
      </c>
      <c r="B163" s="4" t="s">
        <v>13</v>
      </c>
      <c r="C163" s="50">
        <v>11</v>
      </c>
      <c r="D163" s="107" t="s">
        <v>78</v>
      </c>
      <c r="E163" s="1">
        <v>14</v>
      </c>
      <c r="F163" s="50">
        <v>96</v>
      </c>
      <c r="G163" s="50">
        <v>8</v>
      </c>
      <c r="H163" s="1">
        <v>82</v>
      </c>
      <c r="I163" s="51">
        <v>0</v>
      </c>
      <c r="J163" s="1">
        <v>23</v>
      </c>
      <c r="K163" s="4" t="s">
        <v>40</v>
      </c>
      <c r="W163" s="4"/>
      <c r="X163" s="4"/>
      <c r="Y163" s="4"/>
      <c r="Z163" s="4"/>
      <c r="AA163" s="4"/>
    </row>
    <row r="164" spans="1:27" ht="14.25" customHeight="1">
      <c r="A164" s="1">
        <v>11</v>
      </c>
      <c r="B164" s="4" t="s">
        <v>13</v>
      </c>
      <c r="C164" s="50">
        <v>12</v>
      </c>
      <c r="D164" s="107" t="s">
        <v>84</v>
      </c>
      <c r="E164" s="1">
        <v>14</v>
      </c>
      <c r="F164" s="50">
        <v>96</v>
      </c>
      <c r="G164" s="50">
        <v>8</v>
      </c>
      <c r="H164" s="1">
        <v>82</v>
      </c>
      <c r="I164" s="51">
        <v>0</v>
      </c>
      <c r="J164" s="1">
        <v>22</v>
      </c>
      <c r="K164" s="4" t="s">
        <v>40</v>
      </c>
      <c r="W164" s="4"/>
      <c r="X164" s="4"/>
      <c r="Y164" s="4"/>
      <c r="Z164" s="4"/>
      <c r="AA164" s="4"/>
    </row>
    <row r="165" spans="1:27" ht="14.25" customHeight="1">
      <c r="A165" s="1">
        <v>11</v>
      </c>
      <c r="B165" s="4" t="s">
        <v>13</v>
      </c>
      <c r="C165" s="50">
        <v>13</v>
      </c>
      <c r="D165" s="107" t="s">
        <v>75</v>
      </c>
      <c r="E165" s="1">
        <v>16</v>
      </c>
      <c r="F165" s="50">
        <v>98</v>
      </c>
      <c r="G165" s="50">
        <v>8</v>
      </c>
      <c r="H165" s="1">
        <v>82</v>
      </c>
      <c r="I165" s="51">
        <v>0</v>
      </c>
      <c r="J165" s="1">
        <v>21</v>
      </c>
      <c r="K165" s="4" t="s">
        <v>40</v>
      </c>
      <c r="W165" s="4"/>
      <c r="X165" s="4"/>
      <c r="Y165" s="4"/>
      <c r="Z165" s="4"/>
      <c r="AA165" s="4"/>
    </row>
    <row r="166" spans="1:27" ht="14.25" customHeight="1">
      <c r="A166" s="1">
        <v>11</v>
      </c>
      <c r="B166" s="4" t="s">
        <v>13</v>
      </c>
      <c r="C166" s="50">
        <v>14</v>
      </c>
      <c r="D166" s="107" t="s">
        <v>60</v>
      </c>
      <c r="E166" s="1">
        <v>17</v>
      </c>
      <c r="F166" s="50">
        <v>99</v>
      </c>
      <c r="G166" s="50">
        <v>8</v>
      </c>
      <c r="H166" s="1">
        <v>82</v>
      </c>
      <c r="I166" s="51">
        <v>0</v>
      </c>
      <c r="J166" s="1">
        <v>20</v>
      </c>
      <c r="K166" s="4" t="s">
        <v>40</v>
      </c>
      <c r="W166" s="4"/>
      <c r="X166" s="4"/>
      <c r="Y166" s="4"/>
      <c r="Z166" s="4"/>
      <c r="AA166" s="4"/>
    </row>
    <row r="167" spans="1:27" ht="14.25" customHeight="1">
      <c r="A167" s="1">
        <v>11</v>
      </c>
      <c r="B167" s="4" t="s">
        <v>13</v>
      </c>
      <c r="C167" s="50">
        <v>15</v>
      </c>
      <c r="D167" s="107" t="s">
        <v>74</v>
      </c>
      <c r="E167" s="1">
        <v>12</v>
      </c>
      <c r="F167" s="50">
        <v>95</v>
      </c>
      <c r="G167" s="50">
        <v>9</v>
      </c>
      <c r="H167" s="1">
        <v>83</v>
      </c>
      <c r="I167" s="51">
        <v>0</v>
      </c>
      <c r="J167" s="1">
        <v>19</v>
      </c>
      <c r="K167" s="4" t="s">
        <v>40</v>
      </c>
      <c r="W167" s="4"/>
      <c r="X167" s="4"/>
      <c r="Y167" s="4"/>
      <c r="Z167" s="4"/>
      <c r="AA167" s="4"/>
    </row>
    <row r="168" spans="1:27" ht="14.25" customHeight="1">
      <c r="A168" s="1">
        <v>11</v>
      </c>
      <c r="B168" s="4" t="s">
        <v>13</v>
      </c>
      <c r="C168" s="50">
        <v>16</v>
      </c>
      <c r="D168" s="107" t="s">
        <v>52</v>
      </c>
      <c r="E168" s="1">
        <v>9</v>
      </c>
      <c r="F168" s="50">
        <v>93</v>
      </c>
      <c r="G168" s="50">
        <v>10</v>
      </c>
      <c r="H168" s="1">
        <v>84</v>
      </c>
      <c r="I168" s="51">
        <v>0</v>
      </c>
      <c r="J168" s="1">
        <v>18</v>
      </c>
      <c r="K168" s="4" t="s">
        <v>40</v>
      </c>
      <c r="W168" s="4"/>
      <c r="X168" s="4"/>
      <c r="Y168" s="4"/>
      <c r="Z168" s="4"/>
      <c r="AA168" s="4"/>
    </row>
    <row r="169" spans="1:27" ht="14.25" customHeight="1">
      <c r="A169" s="1">
        <v>11</v>
      </c>
      <c r="B169" s="4" t="s">
        <v>13</v>
      </c>
      <c r="C169" s="50">
        <v>17</v>
      </c>
      <c r="D169" s="107" t="s">
        <v>55</v>
      </c>
      <c r="E169" s="1">
        <v>14</v>
      </c>
      <c r="F169" s="50">
        <v>99</v>
      </c>
      <c r="G169" s="50">
        <v>11</v>
      </c>
      <c r="H169" s="1">
        <v>85</v>
      </c>
      <c r="I169" s="51">
        <v>0</v>
      </c>
      <c r="J169" s="1">
        <v>17</v>
      </c>
      <c r="K169" s="4" t="s">
        <v>40</v>
      </c>
      <c r="W169" s="4"/>
      <c r="X169" s="4"/>
      <c r="Y169" s="4"/>
      <c r="Z169" s="4"/>
      <c r="AA169" s="4"/>
    </row>
    <row r="170" spans="1:27" ht="14.25" customHeight="1">
      <c r="A170" s="1">
        <v>11</v>
      </c>
      <c r="B170" s="4" t="s">
        <v>13</v>
      </c>
      <c r="C170" s="50">
        <v>18</v>
      </c>
      <c r="D170" s="107" t="s">
        <v>77</v>
      </c>
      <c r="E170" s="1">
        <v>10</v>
      </c>
      <c r="F170" s="50">
        <v>96</v>
      </c>
      <c r="G170" s="50">
        <v>12</v>
      </c>
      <c r="H170" s="1">
        <v>86</v>
      </c>
      <c r="I170" s="51">
        <v>0</v>
      </c>
      <c r="J170" s="1">
        <v>15</v>
      </c>
      <c r="K170" s="4" t="s">
        <v>40</v>
      </c>
      <c r="W170" s="4"/>
      <c r="X170" s="4"/>
      <c r="Y170" s="4"/>
      <c r="Z170" s="4"/>
      <c r="AA170" s="4"/>
    </row>
    <row r="171" spans="1:27" ht="14.25" customHeight="1">
      <c r="A171" s="1">
        <v>11</v>
      </c>
      <c r="B171" s="4" t="s">
        <v>13</v>
      </c>
      <c r="C171" s="50">
        <v>19</v>
      </c>
      <c r="D171" s="107" t="s">
        <v>69</v>
      </c>
      <c r="E171" s="1">
        <v>13</v>
      </c>
      <c r="F171" s="50">
        <v>101</v>
      </c>
      <c r="G171" s="50">
        <v>14</v>
      </c>
      <c r="H171" s="1">
        <v>88</v>
      </c>
      <c r="I171" s="51">
        <v>0</v>
      </c>
      <c r="J171" s="1">
        <v>15</v>
      </c>
      <c r="K171" s="4" t="s">
        <v>40</v>
      </c>
      <c r="W171" s="4"/>
      <c r="X171" s="4"/>
      <c r="Y171" s="4"/>
      <c r="Z171" s="4"/>
      <c r="AA171" s="4"/>
    </row>
    <row r="172" spans="1:27" ht="14.25" customHeight="1">
      <c r="A172" s="1">
        <v>11</v>
      </c>
      <c r="B172" s="4" t="s">
        <v>13</v>
      </c>
      <c r="C172" s="50">
        <v>20</v>
      </c>
      <c r="D172" s="107" t="s">
        <v>70</v>
      </c>
      <c r="E172" s="1">
        <v>13</v>
      </c>
      <c r="F172" s="50">
        <v>103</v>
      </c>
      <c r="G172" s="50">
        <v>16</v>
      </c>
      <c r="H172" s="1">
        <v>90</v>
      </c>
      <c r="I172" s="51">
        <v>0</v>
      </c>
      <c r="J172" s="1">
        <v>15</v>
      </c>
      <c r="K172" s="4" t="s">
        <v>40</v>
      </c>
      <c r="W172" s="4"/>
      <c r="X172" s="4"/>
      <c r="Y172" s="4"/>
      <c r="Z172" s="4"/>
      <c r="AA172" s="4"/>
    </row>
    <row r="173" spans="1:27" ht="14.25" customHeight="1">
      <c r="A173" s="1">
        <v>11</v>
      </c>
      <c r="B173" s="4" t="s">
        <v>13</v>
      </c>
      <c r="C173" s="50">
        <v>21</v>
      </c>
      <c r="D173" s="107" t="s">
        <v>109</v>
      </c>
      <c r="E173" s="1">
        <v>7</v>
      </c>
      <c r="F173" s="50">
        <v>101</v>
      </c>
      <c r="G173" s="50">
        <v>20</v>
      </c>
      <c r="H173" s="1">
        <v>94</v>
      </c>
      <c r="I173" s="51">
        <v>0</v>
      </c>
      <c r="J173" s="1">
        <v>15</v>
      </c>
      <c r="K173" s="4" t="s">
        <v>40</v>
      </c>
      <c r="W173" s="4"/>
      <c r="X173" s="4"/>
      <c r="Y173" s="4"/>
      <c r="Z173" s="4"/>
      <c r="AA173" s="4"/>
    </row>
    <row r="174" spans="1:27" ht="14.25" customHeight="1">
      <c r="A174" s="1">
        <v>12</v>
      </c>
      <c r="B174" s="4" t="s">
        <v>88</v>
      </c>
      <c r="C174" s="50">
        <v>1</v>
      </c>
      <c r="D174" s="107" t="s">
        <v>100</v>
      </c>
      <c r="E174" s="1">
        <v>16</v>
      </c>
      <c r="F174" s="50">
        <v>84</v>
      </c>
      <c r="G174" s="50">
        <v>-6</v>
      </c>
      <c r="H174" s="1">
        <v>68</v>
      </c>
      <c r="I174" s="51">
        <v>30</v>
      </c>
      <c r="J174" s="1">
        <v>100</v>
      </c>
      <c r="K174" s="4" t="s">
        <v>40</v>
      </c>
      <c r="W174" s="4"/>
      <c r="X174" s="4"/>
      <c r="Y174" s="4"/>
      <c r="Z174" s="4"/>
      <c r="AA174" s="4"/>
    </row>
    <row r="175" spans="1:27" ht="14.25" customHeight="1">
      <c r="A175" s="1">
        <v>12</v>
      </c>
      <c r="B175" s="4" t="s">
        <v>88</v>
      </c>
      <c r="C175" s="50">
        <v>2</v>
      </c>
      <c r="D175" s="107" t="s">
        <v>30</v>
      </c>
      <c r="E175" s="1">
        <v>17</v>
      </c>
      <c r="F175" s="50">
        <v>92</v>
      </c>
      <c r="G175" s="50">
        <v>1</v>
      </c>
      <c r="H175" s="1">
        <v>75</v>
      </c>
      <c r="I175" s="51">
        <v>15</v>
      </c>
      <c r="J175" s="1">
        <v>60</v>
      </c>
      <c r="K175" s="4" t="s">
        <v>40</v>
      </c>
      <c r="W175" s="4"/>
      <c r="X175" s="4"/>
      <c r="Y175" s="4"/>
      <c r="Z175" s="4"/>
      <c r="AA175" s="4"/>
    </row>
    <row r="176" spans="1:27" ht="14.25" customHeight="1">
      <c r="A176" s="1">
        <v>12</v>
      </c>
      <c r="B176" s="4" t="s">
        <v>88</v>
      </c>
      <c r="C176" s="50">
        <v>3</v>
      </c>
      <c r="D176" s="107" t="s">
        <v>96</v>
      </c>
      <c r="E176" s="1">
        <v>18</v>
      </c>
      <c r="F176" s="50">
        <v>95</v>
      </c>
      <c r="G176" s="50">
        <v>3</v>
      </c>
      <c r="H176" s="1">
        <v>77</v>
      </c>
      <c r="I176" s="51">
        <v>10</v>
      </c>
      <c r="J176" s="1">
        <v>40</v>
      </c>
      <c r="K176" s="4" t="s">
        <v>40</v>
      </c>
      <c r="W176" s="4"/>
      <c r="X176" s="4"/>
      <c r="Y176" s="4"/>
      <c r="Z176" s="4"/>
      <c r="AA176" s="4"/>
    </row>
    <row r="177" spans="1:27" ht="14.25" customHeight="1">
      <c r="A177" s="1">
        <v>12</v>
      </c>
      <c r="B177" s="4" t="s">
        <v>88</v>
      </c>
      <c r="C177" s="50">
        <v>4</v>
      </c>
      <c r="D177" s="107" t="s">
        <v>93</v>
      </c>
      <c r="E177" s="1">
        <v>16</v>
      </c>
      <c r="F177" s="50">
        <v>94</v>
      </c>
      <c r="G177" s="50">
        <v>4</v>
      </c>
      <c r="H177" s="1">
        <v>78</v>
      </c>
      <c r="I177" s="51">
        <v>5</v>
      </c>
      <c r="J177" s="1">
        <v>30</v>
      </c>
      <c r="K177" s="4" t="s">
        <v>40</v>
      </c>
      <c r="W177" s="4"/>
      <c r="X177" s="4"/>
      <c r="Y177" s="4"/>
      <c r="Z177" s="4"/>
      <c r="AA177" s="4"/>
    </row>
    <row r="178" spans="1:27" ht="14.25" customHeight="1">
      <c r="A178" s="1">
        <v>12</v>
      </c>
      <c r="B178" s="4" t="s">
        <v>88</v>
      </c>
      <c r="C178" s="50">
        <v>5</v>
      </c>
      <c r="D178" s="107" t="s">
        <v>103</v>
      </c>
      <c r="E178" s="1">
        <v>18</v>
      </c>
      <c r="F178" s="50">
        <v>98</v>
      </c>
      <c r="G178" s="50">
        <v>6</v>
      </c>
      <c r="H178" s="1">
        <v>80</v>
      </c>
      <c r="I178" s="51">
        <v>0</v>
      </c>
      <c r="J178" s="1">
        <v>29</v>
      </c>
      <c r="K178" s="4" t="s">
        <v>40</v>
      </c>
      <c r="W178" s="4"/>
      <c r="X178" s="4"/>
      <c r="Y178" s="4"/>
      <c r="Z178" s="4"/>
      <c r="AA178" s="4"/>
    </row>
    <row r="179" spans="1:27" ht="14.25" customHeight="1">
      <c r="A179" s="1">
        <v>12</v>
      </c>
      <c r="B179" s="4" t="s">
        <v>88</v>
      </c>
      <c r="C179" s="50">
        <v>6</v>
      </c>
      <c r="D179" s="107" t="s">
        <v>79</v>
      </c>
      <c r="E179" s="1">
        <v>21</v>
      </c>
      <c r="F179" s="50">
        <v>101</v>
      </c>
      <c r="G179" s="50">
        <v>6</v>
      </c>
      <c r="H179" s="1">
        <v>80</v>
      </c>
      <c r="I179" s="51">
        <v>0</v>
      </c>
      <c r="J179" s="1">
        <v>28</v>
      </c>
      <c r="K179" s="4" t="s">
        <v>40</v>
      </c>
      <c r="W179" s="4"/>
      <c r="X179" s="4"/>
      <c r="Y179" s="4"/>
      <c r="Z179" s="4"/>
      <c r="AA179" s="4"/>
    </row>
    <row r="180" spans="1:27" ht="14.25" customHeight="1">
      <c r="A180" s="1">
        <v>12</v>
      </c>
      <c r="B180" s="4" t="s">
        <v>88</v>
      </c>
      <c r="C180" s="50">
        <v>7</v>
      </c>
      <c r="D180" s="107" t="s">
        <v>126</v>
      </c>
      <c r="E180" s="1">
        <v>17</v>
      </c>
      <c r="F180" s="50">
        <v>97</v>
      </c>
      <c r="G180" s="50">
        <v>6</v>
      </c>
      <c r="H180" s="1">
        <v>80</v>
      </c>
      <c r="I180" s="51">
        <v>0</v>
      </c>
      <c r="J180" s="1">
        <v>27</v>
      </c>
      <c r="K180" s="4" t="s">
        <v>40</v>
      </c>
      <c r="W180" s="4"/>
      <c r="X180" s="4"/>
      <c r="Y180" s="4"/>
      <c r="Z180" s="4"/>
      <c r="AA180" s="4"/>
    </row>
    <row r="181" spans="1:27" ht="14.25" customHeight="1">
      <c r="A181" s="1">
        <v>12</v>
      </c>
      <c r="B181" s="4" t="s">
        <v>88</v>
      </c>
      <c r="C181" s="50">
        <v>8</v>
      </c>
      <c r="D181" s="107" t="s">
        <v>107</v>
      </c>
      <c r="E181" s="1">
        <v>21</v>
      </c>
      <c r="F181" s="50">
        <v>102</v>
      </c>
      <c r="G181" s="50">
        <v>7</v>
      </c>
      <c r="H181" s="1">
        <v>81</v>
      </c>
      <c r="I181" s="51">
        <v>0</v>
      </c>
      <c r="J181" s="1">
        <v>26</v>
      </c>
      <c r="K181" s="4" t="s">
        <v>40</v>
      </c>
      <c r="W181" s="4"/>
      <c r="X181" s="4"/>
      <c r="Y181" s="4"/>
      <c r="Z181" s="4"/>
      <c r="AA181" s="4"/>
    </row>
    <row r="182" spans="1:27" ht="14.25" customHeight="1">
      <c r="A182" s="1">
        <v>12</v>
      </c>
      <c r="B182" s="4" t="s">
        <v>88</v>
      </c>
      <c r="C182" s="50">
        <v>9</v>
      </c>
      <c r="D182" s="107" t="s">
        <v>87</v>
      </c>
      <c r="E182" s="1">
        <v>21</v>
      </c>
      <c r="F182" s="50">
        <v>103</v>
      </c>
      <c r="G182" s="50">
        <v>8</v>
      </c>
      <c r="H182" s="1">
        <v>82</v>
      </c>
      <c r="I182" s="51">
        <v>0</v>
      </c>
      <c r="J182" s="1">
        <v>25</v>
      </c>
      <c r="K182" s="4" t="s">
        <v>40</v>
      </c>
      <c r="W182" s="4"/>
      <c r="X182" s="4"/>
      <c r="Y182" s="4"/>
      <c r="Z182" s="4"/>
      <c r="AA182" s="4"/>
    </row>
    <row r="183" spans="1:27" ht="14.25" customHeight="1">
      <c r="A183" s="1">
        <v>12</v>
      </c>
      <c r="B183" s="4" t="s">
        <v>88</v>
      </c>
      <c r="C183" s="50">
        <v>10</v>
      </c>
      <c r="D183" s="107" t="s">
        <v>143</v>
      </c>
      <c r="E183" s="1">
        <v>17</v>
      </c>
      <c r="F183" s="50">
        <v>101</v>
      </c>
      <c r="G183" s="50">
        <v>10</v>
      </c>
      <c r="H183" s="1">
        <v>84</v>
      </c>
      <c r="I183" s="51">
        <v>0</v>
      </c>
      <c r="J183" s="1">
        <v>24</v>
      </c>
      <c r="K183" s="4" t="s">
        <v>40</v>
      </c>
      <c r="W183" s="4"/>
      <c r="X183" s="4"/>
      <c r="Y183" s="4"/>
      <c r="Z183" s="4"/>
      <c r="AA183" s="4"/>
    </row>
    <row r="184" spans="1:27" ht="14.25" customHeight="1">
      <c r="A184" s="1">
        <v>12</v>
      </c>
      <c r="B184" s="4" t="s">
        <v>88</v>
      </c>
      <c r="C184" s="50">
        <v>11</v>
      </c>
      <c r="D184" s="107" t="s">
        <v>113</v>
      </c>
      <c r="E184" s="1">
        <v>23</v>
      </c>
      <c r="F184" s="50">
        <v>107</v>
      </c>
      <c r="G184" s="50">
        <v>10</v>
      </c>
      <c r="H184" s="1">
        <v>84</v>
      </c>
      <c r="I184" s="51">
        <v>0</v>
      </c>
      <c r="J184" s="1">
        <v>23</v>
      </c>
      <c r="K184" s="4" t="s">
        <v>40</v>
      </c>
      <c r="W184" s="4"/>
      <c r="X184" s="4"/>
      <c r="Y184" s="4"/>
      <c r="Z184" s="4"/>
      <c r="AA184" s="4"/>
    </row>
    <row r="185" spans="1:27" ht="14.25" customHeight="1">
      <c r="A185" s="1">
        <v>12</v>
      </c>
      <c r="B185" s="4" t="s">
        <v>88</v>
      </c>
      <c r="C185" s="50">
        <v>12</v>
      </c>
      <c r="D185" s="107" t="s">
        <v>111</v>
      </c>
      <c r="E185" s="1">
        <v>18</v>
      </c>
      <c r="F185" s="50">
        <v>104</v>
      </c>
      <c r="G185" s="50">
        <v>12</v>
      </c>
      <c r="H185" s="1">
        <v>86</v>
      </c>
      <c r="I185" s="51">
        <v>0</v>
      </c>
      <c r="J185" s="1">
        <v>22</v>
      </c>
      <c r="K185" s="4" t="s">
        <v>40</v>
      </c>
      <c r="W185" s="4"/>
      <c r="X185" s="4"/>
      <c r="Y185" s="4"/>
      <c r="Z185" s="4"/>
      <c r="AA185" s="4"/>
    </row>
    <row r="186" spans="1:27" ht="14.25" customHeight="1">
      <c r="A186" s="1">
        <v>12</v>
      </c>
      <c r="B186" s="4" t="s">
        <v>88</v>
      </c>
      <c r="C186" s="50">
        <v>13</v>
      </c>
      <c r="D186" s="107" t="s">
        <v>65</v>
      </c>
      <c r="E186" s="1">
        <v>18</v>
      </c>
      <c r="F186" s="50">
        <v>107</v>
      </c>
      <c r="G186" s="50">
        <v>15</v>
      </c>
      <c r="H186" s="1">
        <v>89</v>
      </c>
      <c r="I186" s="51">
        <v>0</v>
      </c>
      <c r="J186" s="1">
        <v>21</v>
      </c>
      <c r="K186" s="4" t="s">
        <v>40</v>
      </c>
      <c r="W186" s="4"/>
      <c r="X186" s="4"/>
      <c r="Y186" s="4"/>
      <c r="Z186" s="4"/>
      <c r="AA186" s="4"/>
    </row>
    <row r="187" spans="1:27" ht="14.25" customHeight="1">
      <c r="A187" s="1">
        <v>12</v>
      </c>
      <c r="B187" s="4" t="s">
        <v>88</v>
      </c>
      <c r="C187" s="50">
        <v>14</v>
      </c>
      <c r="D187" s="107" t="s">
        <v>128</v>
      </c>
      <c r="E187" s="1">
        <v>19</v>
      </c>
      <c r="F187" s="50">
        <v>114</v>
      </c>
      <c r="G187" s="50">
        <v>21</v>
      </c>
      <c r="H187" s="1">
        <v>95</v>
      </c>
      <c r="I187" s="51">
        <v>0</v>
      </c>
      <c r="J187" s="1">
        <v>20</v>
      </c>
      <c r="K187" s="4" t="s">
        <v>40</v>
      </c>
      <c r="W187" s="4"/>
      <c r="X187" s="4"/>
      <c r="Y187" s="4"/>
      <c r="Z187" s="4"/>
      <c r="AA187" s="4"/>
    </row>
    <row r="188" spans="1:27" ht="14.25" customHeight="1">
      <c r="A188" s="1">
        <v>13</v>
      </c>
      <c r="B188" s="4" t="s">
        <v>71</v>
      </c>
      <c r="C188" s="50">
        <v>1</v>
      </c>
      <c r="D188" s="107" t="s">
        <v>116</v>
      </c>
      <c r="E188" s="1">
        <v>20</v>
      </c>
      <c r="F188" s="50">
        <v>91</v>
      </c>
      <c r="G188" s="50">
        <v>-3</v>
      </c>
      <c r="H188" s="1">
        <v>71</v>
      </c>
      <c r="I188" s="51">
        <v>30</v>
      </c>
      <c r="J188" s="1">
        <v>100</v>
      </c>
      <c r="K188" s="4" t="s">
        <v>40</v>
      </c>
      <c r="W188" s="4"/>
      <c r="X188" s="4"/>
      <c r="Y188" s="4"/>
      <c r="Z188" s="4"/>
      <c r="AA188" s="4"/>
    </row>
    <row r="189" spans="1:27" ht="14.25" customHeight="1">
      <c r="A189" s="1">
        <v>13</v>
      </c>
      <c r="B189" s="4" t="s">
        <v>71</v>
      </c>
      <c r="C189" s="50">
        <v>2</v>
      </c>
      <c r="D189" s="107" t="s">
        <v>134</v>
      </c>
      <c r="E189" s="1">
        <v>18</v>
      </c>
      <c r="F189" s="50">
        <v>92</v>
      </c>
      <c r="G189" s="52" t="s">
        <v>258</v>
      </c>
      <c r="H189" s="1">
        <v>74</v>
      </c>
      <c r="I189" s="51">
        <v>15</v>
      </c>
      <c r="J189" s="1">
        <v>60</v>
      </c>
      <c r="K189" s="4" t="s">
        <v>40</v>
      </c>
      <c r="W189" s="4"/>
      <c r="X189" s="4"/>
      <c r="Y189" s="4"/>
      <c r="Z189" s="4"/>
      <c r="AA189" s="4"/>
    </row>
    <row r="190" spans="1:27" ht="14.25" customHeight="1">
      <c r="A190" s="1">
        <v>13</v>
      </c>
      <c r="B190" s="4" t="s">
        <v>71</v>
      </c>
      <c r="C190" s="50">
        <v>3</v>
      </c>
      <c r="D190" s="107" t="s">
        <v>127</v>
      </c>
      <c r="E190" s="1">
        <v>18</v>
      </c>
      <c r="F190" s="50">
        <v>96</v>
      </c>
      <c r="G190" s="50">
        <v>4</v>
      </c>
      <c r="H190" s="1">
        <v>78</v>
      </c>
      <c r="I190" s="51">
        <v>10</v>
      </c>
      <c r="J190" s="1">
        <v>40</v>
      </c>
      <c r="K190" s="4" t="s">
        <v>40</v>
      </c>
      <c r="W190" s="4"/>
      <c r="X190" s="4"/>
      <c r="Y190" s="4"/>
      <c r="Z190" s="4"/>
      <c r="AA190" s="4"/>
    </row>
    <row r="191" spans="1:27" ht="14.25" customHeight="1">
      <c r="A191" s="1">
        <v>13</v>
      </c>
      <c r="B191" s="4" t="s">
        <v>71</v>
      </c>
      <c r="C191" s="50">
        <v>4</v>
      </c>
      <c r="D191" s="107" t="s">
        <v>72</v>
      </c>
      <c r="E191" s="1">
        <v>17</v>
      </c>
      <c r="F191" s="50">
        <v>95</v>
      </c>
      <c r="G191" s="50">
        <v>4</v>
      </c>
      <c r="H191" s="1">
        <v>78</v>
      </c>
      <c r="I191" s="51">
        <v>5</v>
      </c>
      <c r="J191" s="1">
        <v>30</v>
      </c>
      <c r="K191" s="4" t="s">
        <v>40</v>
      </c>
      <c r="W191" s="4"/>
      <c r="X191" s="4"/>
      <c r="Y191" s="4"/>
      <c r="Z191" s="4"/>
      <c r="AA191" s="4"/>
    </row>
    <row r="192" spans="1:27" ht="14.25" customHeight="1">
      <c r="A192" s="1">
        <v>13</v>
      </c>
      <c r="B192" s="4" t="s">
        <v>71</v>
      </c>
      <c r="C192" s="50">
        <v>5</v>
      </c>
      <c r="D192" s="107" t="s">
        <v>123</v>
      </c>
      <c r="E192" s="1">
        <v>20</v>
      </c>
      <c r="F192" s="50">
        <v>100</v>
      </c>
      <c r="G192" s="50">
        <v>6</v>
      </c>
      <c r="H192" s="1">
        <v>80</v>
      </c>
      <c r="I192" s="51">
        <v>0</v>
      </c>
      <c r="J192" s="1">
        <v>29</v>
      </c>
      <c r="K192" s="4" t="s">
        <v>40</v>
      </c>
      <c r="W192" s="4"/>
      <c r="X192" s="4"/>
      <c r="Y192" s="4"/>
      <c r="Z192" s="4"/>
      <c r="AA192" s="4"/>
    </row>
    <row r="193" spans="1:27" ht="14.25" customHeight="1">
      <c r="A193" s="1">
        <v>13</v>
      </c>
      <c r="B193" s="4" t="s">
        <v>71</v>
      </c>
      <c r="C193" s="50">
        <v>6</v>
      </c>
      <c r="D193" s="107" t="s">
        <v>148</v>
      </c>
      <c r="E193" s="1">
        <v>21</v>
      </c>
      <c r="F193" s="50">
        <v>102</v>
      </c>
      <c r="G193" s="50">
        <v>7</v>
      </c>
      <c r="H193" s="1">
        <v>81</v>
      </c>
      <c r="I193" s="51">
        <v>0</v>
      </c>
      <c r="J193" s="1">
        <v>28</v>
      </c>
      <c r="K193" s="4" t="s">
        <v>40</v>
      </c>
      <c r="W193" s="4"/>
      <c r="X193" s="4"/>
      <c r="Y193" s="4"/>
      <c r="Z193" s="4"/>
      <c r="AA193" s="4"/>
    </row>
    <row r="194" spans="1:27" ht="14.25" customHeight="1">
      <c r="A194" s="1">
        <v>13</v>
      </c>
      <c r="B194" s="4" t="s">
        <v>71</v>
      </c>
      <c r="C194" s="50">
        <v>7</v>
      </c>
      <c r="D194" s="107" t="s">
        <v>212</v>
      </c>
      <c r="E194" s="1">
        <v>19</v>
      </c>
      <c r="F194" s="50">
        <v>101</v>
      </c>
      <c r="G194" s="50">
        <v>8</v>
      </c>
      <c r="H194" s="1">
        <v>82</v>
      </c>
      <c r="I194" s="51">
        <v>0</v>
      </c>
      <c r="J194" s="1">
        <v>27</v>
      </c>
      <c r="K194" s="4" t="s">
        <v>40</v>
      </c>
      <c r="W194" s="4"/>
      <c r="X194" s="4"/>
      <c r="Y194" s="4"/>
      <c r="Z194" s="4"/>
      <c r="AA194" s="4"/>
    </row>
    <row r="195" spans="1:27" ht="14.25" customHeight="1">
      <c r="A195" s="1">
        <v>13</v>
      </c>
      <c r="B195" s="4" t="s">
        <v>71</v>
      </c>
      <c r="C195" s="50">
        <v>8</v>
      </c>
      <c r="D195" s="107" t="s">
        <v>140</v>
      </c>
      <c r="E195" s="1">
        <v>18</v>
      </c>
      <c r="F195" s="50">
        <v>100</v>
      </c>
      <c r="G195" s="50">
        <v>8</v>
      </c>
      <c r="H195" s="1">
        <v>82</v>
      </c>
      <c r="I195" s="51">
        <v>0</v>
      </c>
      <c r="J195" s="1">
        <v>26</v>
      </c>
      <c r="K195" s="4" t="s">
        <v>40</v>
      </c>
      <c r="W195" s="4"/>
      <c r="X195" s="4"/>
      <c r="Y195" s="4"/>
      <c r="Z195" s="4"/>
      <c r="AA195" s="4"/>
    </row>
    <row r="196" spans="1:27" ht="14.25" customHeight="1">
      <c r="A196" s="1">
        <v>13</v>
      </c>
      <c r="B196" s="4" t="s">
        <v>71</v>
      </c>
      <c r="C196" s="50">
        <v>9</v>
      </c>
      <c r="D196" s="107" t="s">
        <v>154</v>
      </c>
      <c r="E196" s="1">
        <v>18</v>
      </c>
      <c r="F196" s="50">
        <v>102</v>
      </c>
      <c r="G196" s="50">
        <v>10</v>
      </c>
      <c r="H196" s="1">
        <v>84</v>
      </c>
      <c r="I196" s="51">
        <v>0</v>
      </c>
      <c r="J196" s="1">
        <v>25</v>
      </c>
      <c r="K196" s="4" t="s">
        <v>40</v>
      </c>
      <c r="W196" s="4"/>
      <c r="X196" s="4"/>
      <c r="Y196" s="4"/>
      <c r="Z196" s="4"/>
      <c r="AA196" s="4"/>
    </row>
    <row r="197" spans="1:27" ht="14.25" customHeight="1">
      <c r="A197" s="1">
        <v>13</v>
      </c>
      <c r="B197" s="4" t="s">
        <v>71</v>
      </c>
      <c r="C197" s="50">
        <v>10</v>
      </c>
      <c r="D197" s="107" t="s">
        <v>125</v>
      </c>
      <c r="E197" s="1">
        <v>18</v>
      </c>
      <c r="F197" s="50">
        <v>103</v>
      </c>
      <c r="G197" s="50">
        <v>11</v>
      </c>
      <c r="H197" s="1">
        <v>85</v>
      </c>
      <c r="I197" s="51">
        <v>0</v>
      </c>
      <c r="J197" s="1">
        <v>24</v>
      </c>
      <c r="K197" s="4" t="s">
        <v>40</v>
      </c>
      <c r="W197" s="4"/>
      <c r="X197" s="4"/>
      <c r="Y197" s="4"/>
      <c r="Z197" s="4"/>
      <c r="AA197" s="4"/>
    </row>
    <row r="198" spans="1:27" ht="14.25" customHeight="1">
      <c r="A198" s="1">
        <v>13</v>
      </c>
      <c r="B198" s="4" t="s">
        <v>71</v>
      </c>
      <c r="C198" s="50">
        <v>11</v>
      </c>
      <c r="D198" s="107" t="s">
        <v>130</v>
      </c>
      <c r="E198" s="1">
        <v>16</v>
      </c>
      <c r="F198" s="50">
        <v>101</v>
      </c>
      <c r="G198" s="50">
        <v>11</v>
      </c>
      <c r="H198" s="1">
        <v>85</v>
      </c>
      <c r="I198" s="51">
        <v>0</v>
      </c>
      <c r="J198" s="1">
        <v>23</v>
      </c>
      <c r="K198" s="4" t="s">
        <v>40</v>
      </c>
      <c r="W198" s="4"/>
      <c r="X198" s="4"/>
      <c r="Y198" s="4"/>
      <c r="Z198" s="4"/>
      <c r="AA198" s="4"/>
    </row>
    <row r="199" spans="1:27" ht="14.25" customHeight="1">
      <c r="A199" s="1">
        <v>13</v>
      </c>
      <c r="B199" s="4" t="s">
        <v>71</v>
      </c>
      <c r="C199" s="50">
        <v>12</v>
      </c>
      <c r="D199" s="107" t="s">
        <v>183</v>
      </c>
      <c r="E199" s="1">
        <v>28</v>
      </c>
      <c r="F199" s="50">
        <v>113</v>
      </c>
      <c r="G199" s="50">
        <v>11</v>
      </c>
      <c r="H199" s="1">
        <v>85</v>
      </c>
      <c r="I199" s="51">
        <v>0</v>
      </c>
      <c r="J199" s="1">
        <v>22</v>
      </c>
      <c r="K199" s="4" t="s">
        <v>40</v>
      </c>
      <c r="W199" s="4"/>
      <c r="X199" s="4"/>
      <c r="Y199" s="4"/>
      <c r="Z199" s="4"/>
      <c r="AA199" s="4"/>
    </row>
    <row r="200" spans="1:27" ht="14.25" customHeight="1">
      <c r="A200" s="1">
        <v>13</v>
      </c>
      <c r="B200" s="4" t="s">
        <v>71</v>
      </c>
      <c r="C200" s="50">
        <v>13</v>
      </c>
      <c r="D200" s="107" t="s">
        <v>90</v>
      </c>
      <c r="E200" s="1">
        <v>16</v>
      </c>
      <c r="F200" s="50">
        <v>103</v>
      </c>
      <c r="G200" s="50">
        <v>13</v>
      </c>
      <c r="H200" s="1">
        <v>87</v>
      </c>
      <c r="I200" s="51">
        <v>0</v>
      </c>
      <c r="J200" s="1">
        <v>21</v>
      </c>
      <c r="K200" s="4" t="s">
        <v>40</v>
      </c>
      <c r="W200" s="4"/>
      <c r="X200" s="4"/>
      <c r="Y200" s="4"/>
      <c r="Z200" s="4"/>
      <c r="AA200" s="4"/>
    </row>
    <row r="201" spans="1:27" ht="14.25" customHeight="1">
      <c r="A201" s="1">
        <v>13</v>
      </c>
      <c r="B201" s="4" t="s">
        <v>71</v>
      </c>
      <c r="C201" s="50">
        <v>14</v>
      </c>
      <c r="D201" s="107" t="s">
        <v>120</v>
      </c>
      <c r="E201" s="1">
        <v>20</v>
      </c>
      <c r="F201" s="50">
        <v>108</v>
      </c>
      <c r="G201" s="50">
        <v>14</v>
      </c>
      <c r="H201" s="1">
        <v>88</v>
      </c>
      <c r="I201" s="51">
        <v>0</v>
      </c>
      <c r="J201" s="1">
        <v>20</v>
      </c>
      <c r="K201" s="4" t="s">
        <v>40</v>
      </c>
      <c r="W201" s="4"/>
      <c r="X201" s="4"/>
      <c r="Y201" s="4"/>
      <c r="Z201" s="4"/>
      <c r="AA201" s="4"/>
    </row>
    <row r="202" spans="1:27" ht="14.25" customHeight="1">
      <c r="A202" s="1">
        <v>13</v>
      </c>
      <c r="B202" s="4" t="s">
        <v>71</v>
      </c>
      <c r="C202" s="50">
        <v>15</v>
      </c>
      <c r="D202" s="107" t="s">
        <v>152</v>
      </c>
      <c r="E202" s="1">
        <v>20</v>
      </c>
      <c r="F202" s="50">
        <v>108</v>
      </c>
      <c r="G202" s="50">
        <v>14</v>
      </c>
      <c r="H202" s="1">
        <v>88</v>
      </c>
      <c r="I202" s="51">
        <v>0</v>
      </c>
      <c r="J202" s="1">
        <v>19</v>
      </c>
      <c r="K202" s="4" t="s">
        <v>40</v>
      </c>
      <c r="W202" s="4"/>
      <c r="X202" s="4"/>
      <c r="Y202" s="4"/>
      <c r="Z202" s="4"/>
      <c r="AA202" s="4"/>
    </row>
    <row r="203" spans="1:27" ht="14.25" customHeight="1">
      <c r="A203" s="1">
        <v>13</v>
      </c>
      <c r="B203" s="4" t="s">
        <v>71</v>
      </c>
      <c r="C203" s="50">
        <v>16</v>
      </c>
      <c r="D203" s="107" t="s">
        <v>150</v>
      </c>
      <c r="E203" s="1">
        <v>28</v>
      </c>
      <c r="F203" s="50">
        <v>117</v>
      </c>
      <c r="G203" s="50">
        <v>15</v>
      </c>
      <c r="H203" s="1">
        <v>89</v>
      </c>
      <c r="I203" s="51">
        <v>0</v>
      </c>
      <c r="J203" s="1">
        <v>18</v>
      </c>
      <c r="K203" s="4" t="s">
        <v>40</v>
      </c>
      <c r="W203" s="4"/>
      <c r="X203" s="4"/>
      <c r="Y203" s="4"/>
      <c r="Z203" s="4"/>
      <c r="AA203" s="4"/>
    </row>
    <row r="204" spans="1:27" ht="14.25" customHeight="1">
      <c r="A204" s="1">
        <v>13</v>
      </c>
      <c r="B204" s="4" t="s">
        <v>71</v>
      </c>
      <c r="C204" s="50">
        <v>17</v>
      </c>
      <c r="D204" s="107" t="s">
        <v>142</v>
      </c>
      <c r="E204" s="1">
        <v>18</v>
      </c>
      <c r="F204" s="50">
        <v>112</v>
      </c>
      <c r="G204" s="50">
        <v>20</v>
      </c>
      <c r="H204" s="1">
        <v>94</v>
      </c>
      <c r="I204" s="51">
        <v>0</v>
      </c>
      <c r="J204" s="1">
        <v>17</v>
      </c>
      <c r="K204" s="4" t="s">
        <v>40</v>
      </c>
      <c r="W204" s="4"/>
      <c r="X204" s="4"/>
      <c r="Y204" s="4"/>
      <c r="Z204" s="4"/>
      <c r="AA204" s="4"/>
    </row>
    <row r="205" spans="1:27" ht="14.25" customHeight="1">
      <c r="A205" s="1">
        <v>14</v>
      </c>
      <c r="B205" s="4" t="s">
        <v>63</v>
      </c>
      <c r="C205" s="50">
        <v>1</v>
      </c>
      <c r="D205" s="107" t="s">
        <v>58</v>
      </c>
      <c r="E205" s="1">
        <v>24</v>
      </c>
      <c r="F205" s="50">
        <v>101</v>
      </c>
      <c r="G205" s="50">
        <v>3</v>
      </c>
      <c r="H205" s="1">
        <v>77</v>
      </c>
      <c r="I205" s="51">
        <v>30</v>
      </c>
      <c r="J205" s="1">
        <v>100</v>
      </c>
      <c r="K205" s="4" t="s">
        <v>40</v>
      </c>
      <c r="W205" s="4"/>
      <c r="X205" s="4"/>
      <c r="Y205" s="4"/>
      <c r="Z205" s="4"/>
      <c r="AA205" s="4"/>
    </row>
    <row r="206" spans="1:27" ht="14.25" customHeight="1">
      <c r="A206" s="1">
        <v>14</v>
      </c>
      <c r="B206" s="4" t="s">
        <v>63</v>
      </c>
      <c r="C206" s="50">
        <v>2</v>
      </c>
      <c r="D206" s="107" t="s">
        <v>169</v>
      </c>
      <c r="E206" s="1">
        <v>30</v>
      </c>
      <c r="F206" s="50">
        <v>108</v>
      </c>
      <c r="G206" s="50">
        <v>4</v>
      </c>
      <c r="H206" s="1">
        <v>78</v>
      </c>
      <c r="I206" s="51">
        <v>15</v>
      </c>
      <c r="J206" s="1">
        <v>60</v>
      </c>
      <c r="K206" s="4" t="s">
        <v>40</v>
      </c>
      <c r="W206" s="4"/>
      <c r="X206" s="4"/>
      <c r="Y206" s="4"/>
      <c r="Z206" s="4"/>
      <c r="AA206" s="4"/>
    </row>
    <row r="207" spans="1:27" ht="14.25" customHeight="1">
      <c r="A207" s="1">
        <v>14</v>
      </c>
      <c r="B207" s="4" t="s">
        <v>63</v>
      </c>
      <c r="C207" s="50">
        <v>3</v>
      </c>
      <c r="D207" s="107" t="s">
        <v>164</v>
      </c>
      <c r="E207" s="1">
        <v>29</v>
      </c>
      <c r="F207" s="50">
        <v>110</v>
      </c>
      <c r="G207" s="50">
        <v>7</v>
      </c>
      <c r="H207" s="1">
        <v>81</v>
      </c>
      <c r="I207" s="51">
        <v>10</v>
      </c>
      <c r="J207" s="1">
        <v>40</v>
      </c>
      <c r="K207" s="4" t="s">
        <v>40</v>
      </c>
      <c r="W207" s="4"/>
      <c r="X207" s="4"/>
      <c r="Y207" s="4"/>
      <c r="Z207" s="4"/>
      <c r="AA207" s="4"/>
    </row>
    <row r="208" spans="1:27" ht="14.25" customHeight="1">
      <c r="A208" s="1">
        <v>14</v>
      </c>
      <c r="B208" s="4" t="s">
        <v>63</v>
      </c>
      <c r="C208" s="50">
        <v>4</v>
      </c>
      <c r="D208" s="107" t="s">
        <v>132</v>
      </c>
      <c r="E208" s="1">
        <v>37</v>
      </c>
      <c r="F208" s="50">
        <v>120</v>
      </c>
      <c r="G208" s="50">
        <v>9</v>
      </c>
      <c r="H208" s="1">
        <v>83</v>
      </c>
      <c r="I208" s="51">
        <v>5</v>
      </c>
      <c r="J208" s="1">
        <v>30</v>
      </c>
      <c r="K208" s="4" t="s">
        <v>40</v>
      </c>
      <c r="W208" s="4"/>
      <c r="X208" s="4"/>
      <c r="Y208" s="4"/>
      <c r="Z208" s="4"/>
      <c r="AA208" s="4"/>
    </row>
    <row r="209" spans="1:27" ht="14.25" customHeight="1">
      <c r="A209" s="1">
        <v>14</v>
      </c>
      <c r="B209" s="4" t="s">
        <v>63</v>
      </c>
      <c r="C209" s="50">
        <v>5</v>
      </c>
      <c r="D209" s="107" t="s">
        <v>56</v>
      </c>
      <c r="E209" s="1">
        <v>29</v>
      </c>
      <c r="F209" s="50">
        <v>112</v>
      </c>
      <c r="G209" s="50">
        <v>9</v>
      </c>
      <c r="H209" s="1">
        <v>83</v>
      </c>
      <c r="I209" s="51">
        <v>0</v>
      </c>
      <c r="J209" s="1">
        <v>29</v>
      </c>
      <c r="K209" s="4" t="s">
        <v>40</v>
      </c>
      <c r="W209" s="4"/>
      <c r="X209" s="4"/>
      <c r="Y209" s="4"/>
      <c r="Z209" s="4"/>
      <c r="AA209" s="4"/>
    </row>
    <row r="210" spans="1:27" ht="14.25" customHeight="1">
      <c r="A210" s="1">
        <v>14</v>
      </c>
      <c r="B210" s="4" t="s">
        <v>63</v>
      </c>
      <c r="C210" s="50">
        <v>6</v>
      </c>
      <c r="D210" s="107" t="s">
        <v>159</v>
      </c>
      <c r="E210" s="1">
        <v>36</v>
      </c>
      <c r="F210" s="50">
        <v>119</v>
      </c>
      <c r="G210" s="50">
        <v>9</v>
      </c>
      <c r="H210" s="1">
        <v>83</v>
      </c>
      <c r="I210" s="51">
        <v>0</v>
      </c>
      <c r="J210" s="1">
        <v>28</v>
      </c>
      <c r="K210" s="4" t="s">
        <v>40</v>
      </c>
      <c r="W210" s="4"/>
      <c r="X210" s="4"/>
      <c r="Y210" s="4"/>
      <c r="Z210" s="4"/>
      <c r="AA210" s="4"/>
    </row>
    <row r="211" spans="1:27" ht="14.25" customHeight="1">
      <c r="A211" s="1">
        <v>14</v>
      </c>
      <c r="B211" s="4" t="s">
        <v>63</v>
      </c>
      <c r="C211" s="50">
        <v>7</v>
      </c>
      <c r="D211" s="107" t="s">
        <v>180</v>
      </c>
      <c r="E211" s="1">
        <v>25</v>
      </c>
      <c r="F211" s="50">
        <v>109</v>
      </c>
      <c r="G211" s="50">
        <v>10</v>
      </c>
      <c r="H211" s="1">
        <v>84</v>
      </c>
      <c r="I211" s="51">
        <v>0</v>
      </c>
      <c r="J211" s="1">
        <v>27</v>
      </c>
      <c r="K211" s="4" t="s">
        <v>40</v>
      </c>
      <c r="W211" s="4"/>
      <c r="X211" s="4"/>
      <c r="Y211" s="4"/>
      <c r="Z211" s="4"/>
      <c r="AA211" s="4"/>
    </row>
    <row r="212" spans="1:27" ht="14.25" customHeight="1">
      <c r="A212" s="1">
        <v>14</v>
      </c>
      <c r="B212" s="4" t="s">
        <v>63</v>
      </c>
      <c r="C212" s="50">
        <v>8</v>
      </c>
      <c r="D212" s="107" t="s">
        <v>167</v>
      </c>
      <c r="E212" s="1">
        <v>32</v>
      </c>
      <c r="F212" s="50">
        <v>116</v>
      </c>
      <c r="G212" s="50">
        <v>10</v>
      </c>
      <c r="H212" s="1">
        <v>84</v>
      </c>
      <c r="I212" s="51">
        <v>0</v>
      </c>
      <c r="J212" s="1">
        <v>26</v>
      </c>
      <c r="K212" s="4" t="s">
        <v>40</v>
      </c>
      <c r="W212" s="4"/>
      <c r="X212" s="4"/>
      <c r="Y212" s="4"/>
      <c r="Z212" s="4"/>
      <c r="AA212" s="4"/>
    </row>
    <row r="213" spans="1:27" ht="14.25" customHeight="1">
      <c r="A213" s="1">
        <v>14</v>
      </c>
      <c r="B213" s="4" t="s">
        <v>63</v>
      </c>
      <c r="C213" s="50">
        <v>9</v>
      </c>
      <c r="D213" s="107" t="s">
        <v>124</v>
      </c>
      <c r="E213" s="1">
        <v>21</v>
      </c>
      <c r="F213" s="50">
        <v>106</v>
      </c>
      <c r="G213" s="50">
        <v>11</v>
      </c>
      <c r="H213" s="1">
        <v>85</v>
      </c>
      <c r="I213" s="51">
        <v>0</v>
      </c>
      <c r="J213" s="1">
        <v>25</v>
      </c>
      <c r="K213" s="4" t="s">
        <v>40</v>
      </c>
      <c r="W213" s="4"/>
      <c r="X213" s="4"/>
      <c r="Y213" s="4"/>
      <c r="Z213" s="4"/>
      <c r="AA213" s="4"/>
    </row>
    <row r="214" spans="1:27" ht="14.25" customHeight="1">
      <c r="A214" s="1">
        <v>14</v>
      </c>
      <c r="B214" s="4" t="s">
        <v>63</v>
      </c>
      <c r="C214" s="50">
        <v>10</v>
      </c>
      <c r="D214" s="107" t="s">
        <v>160</v>
      </c>
      <c r="E214" s="1">
        <v>43</v>
      </c>
      <c r="F214" s="50">
        <v>130</v>
      </c>
      <c r="G214" s="50">
        <v>13</v>
      </c>
      <c r="H214" s="1">
        <v>87</v>
      </c>
      <c r="I214" s="51">
        <v>0</v>
      </c>
      <c r="J214" s="1">
        <v>24</v>
      </c>
      <c r="K214" s="4" t="s">
        <v>40</v>
      </c>
      <c r="W214" s="4"/>
      <c r="X214" s="4"/>
      <c r="Y214" s="4"/>
      <c r="Z214" s="4"/>
      <c r="AA214" s="4"/>
    </row>
    <row r="215" spans="1:27" ht="14.25" customHeight="1">
      <c r="A215" s="1">
        <v>14</v>
      </c>
      <c r="B215" s="4" t="s">
        <v>63</v>
      </c>
      <c r="C215" s="50">
        <v>11</v>
      </c>
      <c r="D215" s="107" t="s">
        <v>176</v>
      </c>
      <c r="E215" s="1">
        <v>25</v>
      </c>
      <c r="F215" s="50">
        <v>112</v>
      </c>
      <c r="G215" s="50">
        <v>13</v>
      </c>
      <c r="H215" s="1">
        <v>87</v>
      </c>
      <c r="I215" s="51">
        <v>0</v>
      </c>
      <c r="J215" s="1">
        <v>23</v>
      </c>
      <c r="K215" s="4" t="s">
        <v>40</v>
      </c>
      <c r="W215" s="4"/>
      <c r="X215" s="4"/>
      <c r="Y215" s="4"/>
      <c r="Z215" s="4"/>
      <c r="AA215" s="4"/>
    </row>
    <row r="216" spans="1:27" ht="14.25" customHeight="1">
      <c r="A216" s="1">
        <v>14</v>
      </c>
      <c r="B216" s="4" t="s">
        <v>63</v>
      </c>
      <c r="C216" s="50">
        <v>12</v>
      </c>
      <c r="D216" s="107" t="s">
        <v>108</v>
      </c>
      <c r="E216" s="1">
        <v>21</v>
      </c>
      <c r="F216" s="50">
        <v>108</v>
      </c>
      <c r="G216" s="50">
        <v>13</v>
      </c>
      <c r="H216" s="1">
        <v>87</v>
      </c>
      <c r="I216" s="51">
        <v>0</v>
      </c>
      <c r="J216" s="1">
        <v>22</v>
      </c>
      <c r="K216" s="4" t="s">
        <v>40</v>
      </c>
      <c r="W216" s="4"/>
      <c r="X216" s="4"/>
      <c r="Y216" s="4"/>
      <c r="Z216" s="4"/>
      <c r="AA216" s="4"/>
    </row>
    <row r="217" spans="1:27" ht="14.25" customHeight="1">
      <c r="A217" s="1">
        <v>14</v>
      </c>
      <c r="B217" s="4" t="s">
        <v>63</v>
      </c>
      <c r="C217" s="50">
        <v>13</v>
      </c>
      <c r="D217" s="107" t="s">
        <v>201</v>
      </c>
      <c r="E217" s="1">
        <v>15</v>
      </c>
      <c r="F217" s="50">
        <v>103</v>
      </c>
      <c r="G217" s="50">
        <v>14</v>
      </c>
      <c r="H217" s="1">
        <v>88</v>
      </c>
      <c r="I217" s="51">
        <v>0</v>
      </c>
      <c r="J217" s="1">
        <v>21</v>
      </c>
      <c r="K217" s="4" t="s">
        <v>40</v>
      </c>
      <c r="W217" s="4"/>
      <c r="X217" s="4"/>
      <c r="Y217" s="4"/>
      <c r="Z217" s="4"/>
      <c r="AA217" s="4"/>
    </row>
    <row r="218" spans="1:27" ht="14.25" customHeight="1">
      <c r="A218" s="1">
        <v>14</v>
      </c>
      <c r="B218" s="4" t="s">
        <v>63</v>
      </c>
      <c r="C218" s="50">
        <v>14</v>
      </c>
      <c r="D218" s="107" t="s">
        <v>177</v>
      </c>
      <c r="E218" s="1">
        <v>29</v>
      </c>
      <c r="F218" s="50">
        <v>120</v>
      </c>
      <c r="G218" s="50">
        <v>17</v>
      </c>
      <c r="H218" s="1">
        <v>91</v>
      </c>
      <c r="I218" s="51">
        <v>0</v>
      </c>
      <c r="J218" s="1">
        <v>20</v>
      </c>
      <c r="K218" s="4" t="s">
        <v>40</v>
      </c>
      <c r="W218" s="4"/>
      <c r="X218" s="4"/>
      <c r="Y218" s="4"/>
      <c r="Z218" s="4"/>
      <c r="AA218" s="4"/>
    </row>
    <row r="219" spans="1:27" ht="14.25" customHeight="1">
      <c r="A219" s="1">
        <v>14</v>
      </c>
      <c r="B219" s="4" t="s">
        <v>63</v>
      </c>
      <c r="C219" s="50">
        <v>15</v>
      </c>
      <c r="D219" s="107" t="s">
        <v>174</v>
      </c>
      <c r="E219" s="1">
        <v>51</v>
      </c>
      <c r="F219" s="50">
        <v>150</v>
      </c>
      <c r="G219" s="50">
        <v>25</v>
      </c>
      <c r="H219" s="1">
        <v>99</v>
      </c>
      <c r="I219" s="51">
        <v>0</v>
      </c>
      <c r="J219" s="1">
        <v>19</v>
      </c>
      <c r="K219" s="4" t="s">
        <v>40</v>
      </c>
      <c r="W219" s="4"/>
      <c r="X219" s="4"/>
      <c r="Y219" s="4"/>
      <c r="Z219" s="4"/>
      <c r="AA219" s="4"/>
    </row>
    <row r="220" spans="1:27" ht="14.25" customHeight="1">
      <c r="A220" s="1">
        <v>14</v>
      </c>
      <c r="B220" s="4" t="s">
        <v>63</v>
      </c>
      <c r="C220" s="50">
        <v>16</v>
      </c>
      <c r="D220" s="107" t="s">
        <v>187</v>
      </c>
      <c r="E220" s="1">
        <v>21</v>
      </c>
      <c r="F220" s="50">
        <v>121</v>
      </c>
      <c r="G220" s="50">
        <v>26</v>
      </c>
      <c r="H220" s="1">
        <v>100</v>
      </c>
      <c r="I220" s="51">
        <v>0</v>
      </c>
      <c r="J220" s="1">
        <v>18</v>
      </c>
      <c r="K220" s="4" t="s">
        <v>40</v>
      </c>
      <c r="W220" s="4"/>
      <c r="X220" s="4"/>
      <c r="Y220" s="4"/>
      <c r="Z220" s="4"/>
      <c r="AA220" s="4"/>
    </row>
    <row r="221" spans="1:27" ht="14.25" customHeight="1">
      <c r="A221" s="1">
        <v>14</v>
      </c>
      <c r="B221" s="4" t="s">
        <v>63</v>
      </c>
      <c r="C221" s="50">
        <v>17</v>
      </c>
      <c r="D221" s="107" t="s">
        <v>181</v>
      </c>
      <c r="E221" s="1">
        <v>40</v>
      </c>
      <c r="F221" s="50">
        <v>148</v>
      </c>
      <c r="G221" s="50">
        <v>34</v>
      </c>
      <c r="H221" s="1">
        <v>108</v>
      </c>
      <c r="I221" s="51">
        <v>0</v>
      </c>
      <c r="J221" s="1">
        <v>17</v>
      </c>
      <c r="K221" s="4" t="s">
        <v>40</v>
      </c>
      <c r="W221" s="4"/>
      <c r="X221" s="4"/>
      <c r="Y221" s="4"/>
      <c r="Z221" s="4"/>
      <c r="AA221" s="4"/>
    </row>
    <row r="222" spans="1:27" ht="14.25" customHeight="1">
      <c r="A222" s="1">
        <v>14</v>
      </c>
      <c r="B222" s="4" t="s">
        <v>63</v>
      </c>
      <c r="C222" s="50">
        <v>18</v>
      </c>
      <c r="D222" s="107" t="s">
        <v>189</v>
      </c>
      <c r="E222" s="1">
        <v>0</v>
      </c>
      <c r="F222" s="50">
        <v>124</v>
      </c>
      <c r="G222" s="50">
        <v>50</v>
      </c>
      <c r="H222" s="1">
        <v>124</v>
      </c>
      <c r="I222" s="51">
        <v>0</v>
      </c>
      <c r="J222" s="1">
        <v>16</v>
      </c>
      <c r="K222" s="4" t="s">
        <v>40</v>
      </c>
      <c r="W222" s="4"/>
      <c r="X222" s="4"/>
      <c r="Y222" s="4"/>
      <c r="Z222" s="4"/>
      <c r="AA222" s="4"/>
    </row>
    <row r="223" spans="1:27" ht="14.25" customHeight="1">
      <c r="A223" s="1">
        <v>15</v>
      </c>
      <c r="B223" s="4" t="s">
        <v>184</v>
      </c>
      <c r="C223" s="50">
        <v>1</v>
      </c>
      <c r="D223" s="107" t="s">
        <v>273</v>
      </c>
      <c r="E223" s="1">
        <v>0</v>
      </c>
      <c r="F223" s="50">
        <v>79</v>
      </c>
      <c r="G223" s="50">
        <v>5</v>
      </c>
      <c r="H223" s="1">
        <v>79</v>
      </c>
      <c r="I223" s="51">
        <v>0</v>
      </c>
      <c r="J223" s="1">
        <v>0</v>
      </c>
      <c r="K223" s="4" t="s">
        <v>40</v>
      </c>
      <c r="W223" s="4"/>
      <c r="X223" s="4"/>
      <c r="Y223" s="4"/>
      <c r="Z223" s="4"/>
      <c r="AA223" s="4"/>
    </row>
    <row r="224" spans="1:27" ht="14.25" customHeight="1">
      <c r="A224" s="1">
        <v>15</v>
      </c>
      <c r="B224" s="4" t="s">
        <v>184</v>
      </c>
      <c r="C224" s="50">
        <v>2</v>
      </c>
      <c r="D224" s="107" t="s">
        <v>274</v>
      </c>
      <c r="E224" s="1">
        <v>0</v>
      </c>
      <c r="F224" s="50">
        <v>80</v>
      </c>
      <c r="G224" s="50">
        <v>6</v>
      </c>
      <c r="H224" s="1">
        <v>80</v>
      </c>
      <c r="I224" s="51">
        <v>0</v>
      </c>
      <c r="J224" s="1">
        <v>0</v>
      </c>
      <c r="K224" s="4" t="s">
        <v>40</v>
      </c>
      <c r="W224" s="4"/>
      <c r="X224" s="4"/>
      <c r="Y224" s="4"/>
      <c r="Z224" s="4"/>
      <c r="AA224" s="4"/>
    </row>
    <row r="225" spans="1:27" ht="14.25" customHeight="1">
      <c r="A225" s="1">
        <v>15</v>
      </c>
      <c r="B225" s="4" t="s">
        <v>184</v>
      </c>
      <c r="C225" s="50">
        <v>3</v>
      </c>
      <c r="D225" s="107" t="s">
        <v>275</v>
      </c>
      <c r="E225" s="1">
        <v>0</v>
      </c>
      <c r="F225" s="50">
        <v>104</v>
      </c>
      <c r="G225" s="50">
        <v>30</v>
      </c>
      <c r="H225" s="1">
        <v>104</v>
      </c>
      <c r="I225" s="51">
        <v>0</v>
      </c>
      <c r="J225" s="1">
        <v>0</v>
      </c>
      <c r="K225" s="4" t="s">
        <v>40</v>
      </c>
      <c r="W225" s="4"/>
      <c r="X225" s="4"/>
      <c r="Y225" s="4"/>
      <c r="Z225" s="4"/>
      <c r="AA225" s="4"/>
    </row>
    <row r="226" spans="1:27" ht="14.25" customHeight="1">
      <c r="A226" s="1">
        <v>15</v>
      </c>
      <c r="B226" s="4" t="s">
        <v>184</v>
      </c>
      <c r="C226" s="50">
        <v>4</v>
      </c>
      <c r="D226" s="107" t="s">
        <v>192</v>
      </c>
      <c r="E226" s="1">
        <v>0</v>
      </c>
      <c r="F226" s="50">
        <v>107</v>
      </c>
      <c r="G226" s="50">
        <v>33</v>
      </c>
      <c r="H226" s="1">
        <v>107</v>
      </c>
      <c r="I226" s="51">
        <v>0</v>
      </c>
      <c r="J226" s="1">
        <v>0</v>
      </c>
      <c r="K226" s="4" t="s">
        <v>40</v>
      </c>
      <c r="W226" s="4"/>
      <c r="X226" s="4"/>
      <c r="Y226" s="4"/>
      <c r="Z226" s="4"/>
      <c r="AA226" s="4"/>
    </row>
    <row r="227" spans="1:27" ht="14.25" customHeight="1">
      <c r="A227" s="1">
        <v>15</v>
      </c>
      <c r="B227" s="4" t="s">
        <v>184</v>
      </c>
      <c r="C227" s="50">
        <v>5</v>
      </c>
      <c r="D227" s="107" t="s">
        <v>239</v>
      </c>
      <c r="E227" s="1">
        <v>0</v>
      </c>
      <c r="F227" s="50">
        <v>119</v>
      </c>
      <c r="G227" s="50">
        <v>45</v>
      </c>
      <c r="H227" s="1">
        <v>119</v>
      </c>
      <c r="I227" s="51">
        <v>0</v>
      </c>
      <c r="J227" s="1">
        <v>0</v>
      </c>
      <c r="K227" s="4" t="s">
        <v>40</v>
      </c>
      <c r="W227" s="4"/>
      <c r="X227" s="4"/>
      <c r="Y227" s="4"/>
      <c r="Z227" s="4"/>
      <c r="AA227" s="4"/>
    </row>
    <row r="228" spans="1:27" ht="14.25" customHeight="1">
      <c r="A228" s="1">
        <v>15</v>
      </c>
      <c r="B228" s="4" t="s">
        <v>184</v>
      </c>
      <c r="C228" s="50">
        <v>6</v>
      </c>
      <c r="D228" s="107" t="s">
        <v>278</v>
      </c>
      <c r="E228" s="1">
        <v>0</v>
      </c>
      <c r="F228" s="50">
        <v>131</v>
      </c>
      <c r="G228" s="50">
        <v>57</v>
      </c>
      <c r="H228" s="1">
        <v>131</v>
      </c>
      <c r="I228" s="51">
        <v>0</v>
      </c>
      <c r="J228" s="1">
        <v>0</v>
      </c>
      <c r="K228" s="4" t="s">
        <v>40</v>
      </c>
      <c r="W228" s="4"/>
      <c r="X228" s="4"/>
      <c r="Y228" s="4"/>
      <c r="Z228" s="4"/>
      <c r="AA228" s="4"/>
    </row>
    <row r="229" spans="1:27" ht="14.25" customHeight="1">
      <c r="A229" s="1">
        <v>15</v>
      </c>
      <c r="B229" s="4" t="s">
        <v>184</v>
      </c>
      <c r="C229" s="50">
        <v>7</v>
      </c>
      <c r="D229" s="107" t="s">
        <v>279</v>
      </c>
      <c r="E229" s="1">
        <v>0</v>
      </c>
      <c r="F229" s="50">
        <v>139</v>
      </c>
      <c r="G229" s="50">
        <v>65</v>
      </c>
      <c r="H229" s="1">
        <v>139</v>
      </c>
      <c r="I229" s="51">
        <v>0</v>
      </c>
      <c r="J229" s="1">
        <v>0</v>
      </c>
      <c r="K229" s="4" t="s">
        <v>40</v>
      </c>
      <c r="W229" s="4"/>
      <c r="X229" s="4"/>
      <c r="Y229" s="4"/>
      <c r="Z229" s="4"/>
      <c r="AA229" s="4"/>
    </row>
    <row r="230" spans="1:27" ht="14.25" customHeight="1">
      <c r="A230" s="1">
        <v>16</v>
      </c>
      <c r="B230" s="4" t="s">
        <v>13</v>
      </c>
      <c r="C230" s="50">
        <v>1</v>
      </c>
      <c r="D230" s="107" t="s">
        <v>60</v>
      </c>
      <c r="E230" s="1">
        <v>18</v>
      </c>
      <c r="F230" s="50">
        <v>86</v>
      </c>
      <c r="G230" s="50">
        <v>-2</v>
      </c>
      <c r="H230" s="50">
        <v>68</v>
      </c>
      <c r="I230" s="52" t="s">
        <v>280</v>
      </c>
      <c r="J230" s="1">
        <v>150</v>
      </c>
      <c r="K230" s="4" t="s">
        <v>41</v>
      </c>
      <c r="W230" s="4"/>
      <c r="X230" s="4"/>
      <c r="Y230" s="4"/>
      <c r="Z230" s="4"/>
      <c r="AA230" s="4"/>
    </row>
    <row r="231" spans="1:27" ht="14.25" customHeight="1">
      <c r="A231" s="1">
        <v>16</v>
      </c>
      <c r="B231" s="4" t="s">
        <v>13</v>
      </c>
      <c r="C231" s="50">
        <v>2</v>
      </c>
      <c r="D231" s="107" t="s">
        <v>55</v>
      </c>
      <c r="E231" s="1">
        <v>14</v>
      </c>
      <c r="F231" s="50">
        <v>84</v>
      </c>
      <c r="G231" s="52" t="s">
        <v>258</v>
      </c>
      <c r="H231" s="50">
        <v>70</v>
      </c>
      <c r="I231" s="52" t="s">
        <v>281</v>
      </c>
      <c r="J231" s="1">
        <v>100</v>
      </c>
      <c r="K231" s="4" t="s">
        <v>41</v>
      </c>
      <c r="W231" s="4"/>
      <c r="X231" s="4"/>
      <c r="Y231" s="4"/>
      <c r="Z231" s="4"/>
      <c r="AA231" s="4"/>
    </row>
    <row r="232" spans="1:27" ht="14.25" customHeight="1">
      <c r="A232" s="1">
        <v>16</v>
      </c>
      <c r="B232" s="4" t="s">
        <v>13</v>
      </c>
      <c r="C232" s="50">
        <v>3</v>
      </c>
      <c r="D232" s="107" t="s">
        <v>62</v>
      </c>
      <c r="E232" s="1">
        <v>3</v>
      </c>
      <c r="F232" s="50">
        <v>73</v>
      </c>
      <c r="G232" s="52" t="s">
        <v>258</v>
      </c>
      <c r="H232" s="50">
        <v>70</v>
      </c>
      <c r="I232" s="52" t="s">
        <v>284</v>
      </c>
      <c r="J232" s="1">
        <v>85</v>
      </c>
      <c r="K232" s="4" t="s">
        <v>41</v>
      </c>
      <c r="W232" s="4"/>
      <c r="X232" s="4"/>
      <c r="Y232" s="4"/>
      <c r="Z232" s="4"/>
      <c r="AA232" s="4"/>
    </row>
    <row r="233" spans="1:27" ht="14.25" customHeight="1">
      <c r="A233" s="1">
        <v>16</v>
      </c>
      <c r="B233" s="4" t="s">
        <v>13</v>
      </c>
      <c r="C233" s="50">
        <v>4</v>
      </c>
      <c r="D233" s="107" t="s">
        <v>16</v>
      </c>
      <c r="E233" s="1">
        <v>14</v>
      </c>
      <c r="F233" s="50">
        <v>85</v>
      </c>
      <c r="G233" s="50">
        <v>1</v>
      </c>
      <c r="H233" s="50">
        <v>71</v>
      </c>
      <c r="I233" s="52" t="s">
        <v>286</v>
      </c>
      <c r="J233" s="1">
        <v>70</v>
      </c>
      <c r="K233" s="4" t="s">
        <v>41</v>
      </c>
      <c r="W233" s="4"/>
      <c r="X233" s="4"/>
      <c r="Y233" s="4"/>
      <c r="Z233" s="4"/>
      <c r="AA233" s="4"/>
    </row>
    <row r="234" spans="1:27" ht="14.25" customHeight="1">
      <c r="A234" s="1">
        <v>16</v>
      </c>
      <c r="B234" s="4" t="s">
        <v>13</v>
      </c>
      <c r="C234" s="50">
        <v>5</v>
      </c>
      <c r="D234" s="107" t="s">
        <v>67</v>
      </c>
      <c r="E234" s="1">
        <v>6</v>
      </c>
      <c r="F234" s="50">
        <v>78</v>
      </c>
      <c r="G234" s="50">
        <v>2</v>
      </c>
      <c r="H234" s="50">
        <v>72</v>
      </c>
      <c r="I234" s="52" t="s">
        <v>287</v>
      </c>
      <c r="J234" s="1">
        <v>60</v>
      </c>
      <c r="K234" s="4" t="s">
        <v>41</v>
      </c>
      <c r="W234" s="4"/>
      <c r="X234" s="4"/>
      <c r="Y234" s="4"/>
      <c r="Z234" s="4"/>
      <c r="AA234" s="4"/>
    </row>
    <row r="235" spans="1:27" ht="14.25" customHeight="1">
      <c r="A235" s="1">
        <v>16</v>
      </c>
      <c r="B235" s="4" t="s">
        <v>13</v>
      </c>
      <c r="C235" s="50">
        <v>6</v>
      </c>
      <c r="D235" s="107" t="s">
        <v>51</v>
      </c>
      <c r="E235" s="1">
        <v>10</v>
      </c>
      <c r="F235" s="50">
        <v>83</v>
      </c>
      <c r="G235" s="50">
        <v>3</v>
      </c>
      <c r="H235" s="50">
        <v>73</v>
      </c>
      <c r="I235" s="52" t="s">
        <v>287</v>
      </c>
      <c r="J235" s="1">
        <v>55</v>
      </c>
      <c r="K235" s="4" t="s">
        <v>41</v>
      </c>
      <c r="W235" s="4"/>
      <c r="X235" s="4"/>
      <c r="Y235" s="4"/>
      <c r="Z235" s="4"/>
      <c r="AA235" s="4"/>
    </row>
    <row r="236" spans="1:27" ht="14.25" customHeight="1">
      <c r="A236" s="1">
        <v>16</v>
      </c>
      <c r="B236" s="4" t="s">
        <v>13</v>
      </c>
      <c r="C236" s="50">
        <v>7</v>
      </c>
      <c r="D236" s="107" t="s">
        <v>57</v>
      </c>
      <c r="E236" s="1">
        <v>0</v>
      </c>
      <c r="F236" s="50">
        <v>73</v>
      </c>
      <c r="G236" s="50">
        <v>3</v>
      </c>
      <c r="H236" s="50">
        <v>73</v>
      </c>
      <c r="I236" s="52" t="s">
        <v>287</v>
      </c>
      <c r="J236" s="1">
        <v>50</v>
      </c>
      <c r="K236" s="4" t="s">
        <v>41</v>
      </c>
      <c r="W236" s="4"/>
      <c r="X236" s="4"/>
      <c r="Y236" s="4"/>
      <c r="Z236" s="4"/>
      <c r="AA236" s="4"/>
    </row>
    <row r="237" spans="1:27" ht="14.25" customHeight="1">
      <c r="A237" s="1">
        <v>16</v>
      </c>
      <c r="B237" s="4" t="s">
        <v>13</v>
      </c>
      <c r="C237" s="50">
        <v>8</v>
      </c>
      <c r="D237" s="107" t="s">
        <v>74</v>
      </c>
      <c r="E237" s="1">
        <v>12</v>
      </c>
      <c r="F237" s="50">
        <v>87</v>
      </c>
      <c r="G237" s="50">
        <v>5</v>
      </c>
      <c r="H237" s="50">
        <v>75</v>
      </c>
      <c r="I237" s="52" t="s">
        <v>287</v>
      </c>
      <c r="J237" s="1">
        <v>45</v>
      </c>
      <c r="K237" s="4" t="s">
        <v>41</v>
      </c>
      <c r="W237" s="4"/>
      <c r="X237" s="4"/>
      <c r="Y237" s="4"/>
      <c r="Z237" s="4"/>
      <c r="AA237" s="4"/>
    </row>
    <row r="238" spans="1:27" ht="14.25" customHeight="1">
      <c r="A238" s="1">
        <v>16</v>
      </c>
      <c r="B238" s="4" t="s">
        <v>13</v>
      </c>
      <c r="C238" s="50">
        <v>9</v>
      </c>
      <c r="D238" s="107" t="s">
        <v>95</v>
      </c>
      <c r="E238" s="1">
        <v>7</v>
      </c>
      <c r="F238" s="50">
        <v>83</v>
      </c>
      <c r="G238" s="50">
        <v>6</v>
      </c>
      <c r="H238" s="50">
        <v>76</v>
      </c>
      <c r="I238" s="52" t="s">
        <v>287</v>
      </c>
      <c r="J238" s="1">
        <v>40</v>
      </c>
      <c r="K238" s="4" t="s">
        <v>41</v>
      </c>
      <c r="W238" s="4"/>
      <c r="X238" s="4"/>
      <c r="Y238" s="4"/>
      <c r="Z238" s="4"/>
      <c r="AA238" s="4"/>
    </row>
    <row r="239" spans="1:27" ht="14.25" customHeight="1">
      <c r="A239" s="1">
        <v>16</v>
      </c>
      <c r="B239" s="4" t="s">
        <v>13</v>
      </c>
      <c r="C239" s="50">
        <v>10</v>
      </c>
      <c r="D239" s="107" t="s">
        <v>52</v>
      </c>
      <c r="E239" s="1">
        <v>8</v>
      </c>
      <c r="F239" s="50">
        <v>85</v>
      </c>
      <c r="G239" s="50">
        <v>7</v>
      </c>
      <c r="H239" s="50">
        <v>77</v>
      </c>
      <c r="I239" s="52" t="s">
        <v>287</v>
      </c>
      <c r="J239" s="1">
        <v>35</v>
      </c>
      <c r="K239" s="4" t="s">
        <v>41</v>
      </c>
      <c r="W239" s="4"/>
      <c r="X239" s="4"/>
      <c r="Y239" s="4"/>
      <c r="Z239" s="4"/>
      <c r="AA239" s="4"/>
    </row>
    <row r="240" spans="1:27" ht="14.25" customHeight="1">
      <c r="A240" s="1">
        <v>16</v>
      </c>
      <c r="B240" s="4" t="s">
        <v>13</v>
      </c>
      <c r="C240" s="50">
        <v>11</v>
      </c>
      <c r="D240" s="107" t="s">
        <v>54</v>
      </c>
      <c r="E240" s="1">
        <v>6</v>
      </c>
      <c r="F240" s="50">
        <v>83</v>
      </c>
      <c r="G240" s="50">
        <v>7</v>
      </c>
      <c r="H240" s="50">
        <v>77</v>
      </c>
      <c r="I240" s="52" t="s">
        <v>287</v>
      </c>
      <c r="J240" s="1">
        <v>30</v>
      </c>
      <c r="K240" s="4" t="s">
        <v>41</v>
      </c>
      <c r="W240" s="4"/>
      <c r="X240" s="4"/>
      <c r="Y240" s="4"/>
      <c r="Z240" s="4"/>
      <c r="AA240" s="4"/>
    </row>
    <row r="241" spans="1:27" ht="14.25" customHeight="1">
      <c r="A241" s="1">
        <v>16</v>
      </c>
      <c r="B241" s="4" t="s">
        <v>13</v>
      </c>
      <c r="C241" s="50">
        <v>12</v>
      </c>
      <c r="D241" s="107" t="s">
        <v>66</v>
      </c>
      <c r="E241" s="1">
        <v>10</v>
      </c>
      <c r="F241" s="50">
        <v>87</v>
      </c>
      <c r="G241" s="50">
        <v>7</v>
      </c>
      <c r="H241" s="50">
        <v>77</v>
      </c>
      <c r="I241" s="52" t="s">
        <v>287</v>
      </c>
      <c r="J241" s="1">
        <v>25</v>
      </c>
      <c r="K241" s="4" t="s">
        <v>41</v>
      </c>
      <c r="W241" s="4"/>
      <c r="X241" s="4"/>
      <c r="Y241" s="4"/>
      <c r="Z241" s="4"/>
      <c r="AA241" s="4"/>
    </row>
    <row r="242" spans="1:27" ht="14.25" customHeight="1">
      <c r="A242" s="1">
        <v>16</v>
      </c>
      <c r="B242" s="4" t="s">
        <v>13</v>
      </c>
      <c r="C242" s="50">
        <v>13</v>
      </c>
      <c r="D242" s="107" t="s">
        <v>64</v>
      </c>
      <c r="E242" s="1">
        <v>8</v>
      </c>
      <c r="F242" s="50">
        <v>86</v>
      </c>
      <c r="G242" s="50">
        <v>8</v>
      </c>
      <c r="H242" s="50">
        <v>78</v>
      </c>
      <c r="I242" s="52" t="s">
        <v>287</v>
      </c>
      <c r="J242" s="1">
        <v>24</v>
      </c>
      <c r="K242" s="4" t="s">
        <v>41</v>
      </c>
      <c r="W242" s="4"/>
      <c r="X242" s="4"/>
      <c r="Y242" s="4"/>
      <c r="Z242" s="4"/>
      <c r="AA242" s="4"/>
    </row>
    <row r="243" spans="1:27" ht="14.25" customHeight="1">
      <c r="A243" s="1">
        <v>16</v>
      </c>
      <c r="B243" s="4" t="s">
        <v>13</v>
      </c>
      <c r="C243" s="50">
        <v>14</v>
      </c>
      <c r="D243" s="107" t="s">
        <v>75</v>
      </c>
      <c r="E243" s="1">
        <v>16</v>
      </c>
      <c r="F243" s="50">
        <v>94</v>
      </c>
      <c r="G243" s="50">
        <v>8</v>
      </c>
      <c r="H243" s="50">
        <v>78</v>
      </c>
      <c r="I243" s="52" t="s">
        <v>287</v>
      </c>
      <c r="J243" s="1">
        <v>23</v>
      </c>
      <c r="K243" s="4" t="s">
        <v>41</v>
      </c>
      <c r="W243" s="4"/>
      <c r="X243" s="4"/>
      <c r="Y243" s="4"/>
      <c r="Z243" s="4"/>
      <c r="AA243" s="4"/>
    </row>
    <row r="244" spans="1:27" ht="14.25" customHeight="1">
      <c r="A244" s="1">
        <v>16</v>
      </c>
      <c r="B244" s="4" t="s">
        <v>13</v>
      </c>
      <c r="C244" s="50">
        <v>15</v>
      </c>
      <c r="D244" s="107" t="s">
        <v>77</v>
      </c>
      <c r="E244" s="1">
        <v>12</v>
      </c>
      <c r="F244" s="50">
        <v>91</v>
      </c>
      <c r="G244" s="50">
        <v>9</v>
      </c>
      <c r="H244" s="50">
        <v>79</v>
      </c>
      <c r="I244" s="52" t="s">
        <v>287</v>
      </c>
      <c r="J244" s="1">
        <v>22</v>
      </c>
      <c r="K244" s="4" t="s">
        <v>41</v>
      </c>
      <c r="W244" s="4"/>
      <c r="X244" s="4"/>
      <c r="Y244" s="4"/>
      <c r="Z244" s="4"/>
      <c r="AA244" s="4"/>
    </row>
    <row r="245" spans="1:27" ht="14.25" customHeight="1">
      <c r="A245" s="1">
        <v>16</v>
      </c>
      <c r="B245" s="4" t="s">
        <v>13</v>
      </c>
      <c r="C245" s="50">
        <v>16</v>
      </c>
      <c r="D245" s="107" t="s">
        <v>76</v>
      </c>
      <c r="E245" s="1">
        <v>13</v>
      </c>
      <c r="F245" s="50">
        <v>93</v>
      </c>
      <c r="G245" s="50">
        <v>10</v>
      </c>
      <c r="H245" s="50">
        <v>80</v>
      </c>
      <c r="I245" s="52" t="s">
        <v>287</v>
      </c>
      <c r="J245" s="1">
        <v>21</v>
      </c>
      <c r="K245" s="4" t="s">
        <v>41</v>
      </c>
      <c r="W245" s="4"/>
      <c r="X245" s="4"/>
      <c r="Y245" s="4"/>
      <c r="Z245" s="4"/>
      <c r="AA245" s="4"/>
    </row>
    <row r="246" spans="1:27" ht="14.25" customHeight="1">
      <c r="A246" s="1">
        <v>16</v>
      </c>
      <c r="B246" s="4" t="s">
        <v>13</v>
      </c>
      <c r="C246" s="50">
        <v>17</v>
      </c>
      <c r="D246" s="107" t="s">
        <v>69</v>
      </c>
      <c r="E246" s="1">
        <v>13</v>
      </c>
      <c r="F246" s="50">
        <v>93</v>
      </c>
      <c r="G246" s="50">
        <v>10</v>
      </c>
      <c r="H246" s="50">
        <v>80</v>
      </c>
      <c r="I246" s="52" t="s">
        <v>287</v>
      </c>
      <c r="J246" s="1">
        <v>20</v>
      </c>
      <c r="K246" s="4" t="s">
        <v>41</v>
      </c>
      <c r="W246" s="4"/>
      <c r="X246" s="4"/>
      <c r="Y246" s="4"/>
      <c r="Z246" s="4"/>
      <c r="AA246" s="4"/>
    </row>
    <row r="247" spans="1:27" ht="14.25" customHeight="1">
      <c r="A247" s="1">
        <v>16</v>
      </c>
      <c r="B247" s="4" t="s">
        <v>13</v>
      </c>
      <c r="C247" s="50">
        <v>18</v>
      </c>
      <c r="D247" s="107" t="s">
        <v>73</v>
      </c>
      <c r="E247" s="1">
        <v>14</v>
      </c>
      <c r="F247" s="50">
        <v>96</v>
      </c>
      <c r="G247" s="50">
        <v>12</v>
      </c>
      <c r="H247" s="50">
        <v>82</v>
      </c>
      <c r="I247" s="52" t="s">
        <v>287</v>
      </c>
      <c r="J247" s="1">
        <v>19</v>
      </c>
      <c r="K247" s="4" t="s">
        <v>41</v>
      </c>
      <c r="W247" s="4"/>
      <c r="X247" s="4"/>
      <c r="Y247" s="4"/>
      <c r="Z247" s="4"/>
      <c r="AA247" s="4"/>
    </row>
    <row r="248" spans="1:27" ht="14.25" customHeight="1">
      <c r="A248" s="1">
        <v>17</v>
      </c>
      <c r="B248" s="4" t="s">
        <v>88</v>
      </c>
      <c r="C248" s="50">
        <v>1</v>
      </c>
      <c r="D248" s="107" t="s">
        <v>65</v>
      </c>
      <c r="E248" s="1">
        <v>16</v>
      </c>
      <c r="F248" s="50">
        <v>87</v>
      </c>
      <c r="G248" s="50">
        <v>1</v>
      </c>
      <c r="H248" s="50">
        <v>71</v>
      </c>
      <c r="I248" s="52" t="s">
        <v>280</v>
      </c>
      <c r="J248" s="1">
        <v>150</v>
      </c>
      <c r="K248" s="4" t="s">
        <v>41</v>
      </c>
      <c r="W248" s="4"/>
      <c r="X248" s="4"/>
      <c r="Y248" s="4"/>
      <c r="Z248" s="4"/>
      <c r="AA248" s="4"/>
    </row>
    <row r="249" spans="1:27" ht="14.25" customHeight="1">
      <c r="A249" s="1">
        <v>17</v>
      </c>
      <c r="B249" s="4" t="s">
        <v>88</v>
      </c>
      <c r="C249" s="50">
        <v>2</v>
      </c>
      <c r="D249" s="107" t="s">
        <v>87</v>
      </c>
      <c r="E249" s="1">
        <v>19</v>
      </c>
      <c r="F249" s="50">
        <v>91</v>
      </c>
      <c r="G249" s="50">
        <v>2</v>
      </c>
      <c r="H249" s="50">
        <v>72</v>
      </c>
      <c r="I249" s="52" t="s">
        <v>281</v>
      </c>
      <c r="J249" s="1">
        <v>100</v>
      </c>
      <c r="K249" s="4" t="s">
        <v>41</v>
      </c>
      <c r="W249" s="4"/>
      <c r="X249" s="4"/>
      <c r="Y249" s="4"/>
      <c r="Z249" s="4"/>
      <c r="AA249" s="4"/>
    </row>
    <row r="250" spans="1:27" ht="14.25" customHeight="1">
      <c r="A250" s="1">
        <v>17</v>
      </c>
      <c r="B250" s="4" t="s">
        <v>88</v>
      </c>
      <c r="C250" s="50">
        <v>3</v>
      </c>
      <c r="D250" s="107" t="s">
        <v>30</v>
      </c>
      <c r="E250" s="1">
        <v>14</v>
      </c>
      <c r="F250" s="50">
        <v>87</v>
      </c>
      <c r="G250" s="50">
        <v>3</v>
      </c>
      <c r="H250" s="50">
        <v>73</v>
      </c>
      <c r="I250" s="52" t="s">
        <v>284</v>
      </c>
      <c r="J250" s="1">
        <v>85</v>
      </c>
      <c r="K250" s="4" t="s">
        <v>41</v>
      </c>
      <c r="W250" s="4"/>
      <c r="X250" s="4"/>
      <c r="Y250" s="4"/>
      <c r="Z250" s="4"/>
      <c r="AA250" s="4"/>
    </row>
    <row r="251" spans="1:27" ht="14.25" customHeight="1">
      <c r="A251" s="1">
        <v>17</v>
      </c>
      <c r="B251" s="4" t="s">
        <v>88</v>
      </c>
      <c r="C251" s="50">
        <v>4</v>
      </c>
      <c r="D251" s="107" t="s">
        <v>103</v>
      </c>
      <c r="E251" s="1">
        <v>15</v>
      </c>
      <c r="F251" s="50">
        <v>89</v>
      </c>
      <c r="G251" s="50">
        <v>4</v>
      </c>
      <c r="H251" s="50">
        <v>74</v>
      </c>
      <c r="I251" s="52" t="s">
        <v>286</v>
      </c>
      <c r="J251" s="1">
        <v>70</v>
      </c>
      <c r="K251" s="4" t="s">
        <v>41</v>
      </c>
      <c r="W251" s="4"/>
      <c r="X251" s="4"/>
      <c r="Y251" s="4"/>
      <c r="Z251" s="4"/>
      <c r="AA251" s="4"/>
    </row>
    <row r="252" spans="1:27" ht="14.25" customHeight="1">
      <c r="A252" s="1">
        <v>17</v>
      </c>
      <c r="B252" s="4" t="s">
        <v>88</v>
      </c>
      <c r="C252" s="50">
        <v>5</v>
      </c>
      <c r="D252" s="107" t="s">
        <v>107</v>
      </c>
      <c r="E252" s="1">
        <v>22</v>
      </c>
      <c r="F252" s="50">
        <v>96</v>
      </c>
      <c r="G252" s="50">
        <v>4</v>
      </c>
      <c r="H252" s="50">
        <v>74</v>
      </c>
      <c r="I252" s="52" t="s">
        <v>287</v>
      </c>
      <c r="J252" s="1">
        <v>60</v>
      </c>
      <c r="K252" s="4" t="s">
        <v>41</v>
      </c>
      <c r="W252" s="4"/>
      <c r="X252" s="4"/>
      <c r="Y252" s="4"/>
      <c r="Z252" s="4"/>
      <c r="AA252" s="4"/>
    </row>
    <row r="253" spans="1:27" ht="14.25" customHeight="1">
      <c r="A253" s="1">
        <v>17</v>
      </c>
      <c r="B253" s="4" t="s">
        <v>88</v>
      </c>
      <c r="C253" s="50">
        <v>6</v>
      </c>
      <c r="D253" s="107" t="s">
        <v>126</v>
      </c>
      <c r="E253" s="1">
        <v>16</v>
      </c>
      <c r="F253" s="50">
        <v>91</v>
      </c>
      <c r="G253" s="50">
        <v>5</v>
      </c>
      <c r="H253" s="50">
        <v>75</v>
      </c>
      <c r="I253" s="52" t="s">
        <v>287</v>
      </c>
      <c r="J253" s="1">
        <v>55</v>
      </c>
      <c r="K253" s="4" t="s">
        <v>41</v>
      </c>
      <c r="W253" s="4"/>
      <c r="X253" s="4"/>
      <c r="Y253" s="4"/>
      <c r="Z253" s="4"/>
      <c r="AA253" s="4"/>
    </row>
    <row r="254" spans="1:27" ht="14.25" customHeight="1">
      <c r="A254" s="1">
        <v>17</v>
      </c>
      <c r="B254" s="4" t="s">
        <v>88</v>
      </c>
      <c r="C254" s="50">
        <v>7</v>
      </c>
      <c r="D254" s="107" t="s">
        <v>111</v>
      </c>
      <c r="E254" s="1">
        <v>14</v>
      </c>
      <c r="F254" s="50">
        <v>93</v>
      </c>
      <c r="G254" s="50">
        <v>9</v>
      </c>
      <c r="H254" s="50">
        <v>79</v>
      </c>
      <c r="I254" s="52" t="s">
        <v>287</v>
      </c>
      <c r="J254" s="1">
        <v>50</v>
      </c>
      <c r="K254" s="4" t="s">
        <v>41</v>
      </c>
      <c r="W254" s="4"/>
      <c r="X254" s="4"/>
      <c r="Y254" s="4"/>
      <c r="Z254" s="4"/>
      <c r="AA254" s="4"/>
    </row>
    <row r="255" spans="1:27" ht="14.25" customHeight="1">
      <c r="A255" s="1">
        <v>17</v>
      </c>
      <c r="B255" s="4" t="s">
        <v>88</v>
      </c>
      <c r="C255" s="50">
        <v>8</v>
      </c>
      <c r="D255" s="107" t="s">
        <v>149</v>
      </c>
      <c r="E255" s="1">
        <v>13</v>
      </c>
      <c r="F255" s="50">
        <v>92</v>
      </c>
      <c r="G255" s="50">
        <v>9</v>
      </c>
      <c r="H255" s="50">
        <v>79</v>
      </c>
      <c r="I255" s="52" t="s">
        <v>287</v>
      </c>
      <c r="J255" s="1">
        <v>45</v>
      </c>
      <c r="K255" s="4" t="s">
        <v>41</v>
      </c>
      <c r="W255" s="4"/>
      <c r="X255" s="4"/>
      <c r="Y255" s="4"/>
      <c r="Z255" s="4"/>
      <c r="AA255" s="4"/>
    </row>
    <row r="256" spans="1:27" ht="14.25" customHeight="1">
      <c r="A256" s="1">
        <v>17</v>
      </c>
      <c r="B256" s="4" t="s">
        <v>88</v>
      </c>
      <c r="C256" s="50">
        <v>9</v>
      </c>
      <c r="D256" s="107" t="s">
        <v>100</v>
      </c>
      <c r="E256" s="1">
        <v>12</v>
      </c>
      <c r="F256" s="50">
        <v>92</v>
      </c>
      <c r="G256" s="50">
        <v>10</v>
      </c>
      <c r="H256" s="50">
        <v>80</v>
      </c>
      <c r="I256" s="52" t="s">
        <v>287</v>
      </c>
      <c r="J256" s="1">
        <v>40</v>
      </c>
      <c r="K256" s="4" t="s">
        <v>41</v>
      </c>
      <c r="W256" s="4"/>
      <c r="X256" s="4"/>
      <c r="Y256" s="4"/>
      <c r="Z256" s="4"/>
      <c r="AA256" s="4"/>
    </row>
    <row r="257" spans="1:27" ht="14.25" customHeight="1">
      <c r="A257" s="1">
        <v>17</v>
      </c>
      <c r="B257" s="4" t="s">
        <v>88</v>
      </c>
      <c r="C257" s="50">
        <v>10</v>
      </c>
      <c r="D257" s="107" t="s">
        <v>94</v>
      </c>
      <c r="E257" s="1">
        <v>17</v>
      </c>
      <c r="F257" s="50">
        <v>97</v>
      </c>
      <c r="G257" s="50">
        <v>10</v>
      </c>
      <c r="H257" s="50">
        <v>80</v>
      </c>
      <c r="I257" s="52" t="s">
        <v>287</v>
      </c>
      <c r="J257" s="1">
        <v>35</v>
      </c>
      <c r="K257" s="4" t="s">
        <v>41</v>
      </c>
      <c r="W257" s="4"/>
      <c r="X257" s="4"/>
      <c r="Y257" s="4"/>
      <c r="Z257" s="4"/>
      <c r="AA257" s="4"/>
    </row>
    <row r="258" spans="1:27" ht="14.25" customHeight="1">
      <c r="A258" s="1">
        <v>17</v>
      </c>
      <c r="B258" s="4" t="s">
        <v>88</v>
      </c>
      <c r="C258" s="50">
        <v>11</v>
      </c>
      <c r="D258" s="107" t="s">
        <v>79</v>
      </c>
      <c r="E258" s="1">
        <v>21</v>
      </c>
      <c r="F258" s="50">
        <v>101</v>
      </c>
      <c r="G258" s="50">
        <v>10</v>
      </c>
      <c r="H258" s="50">
        <v>80</v>
      </c>
      <c r="I258" s="52" t="s">
        <v>287</v>
      </c>
      <c r="J258" s="1">
        <v>30</v>
      </c>
      <c r="K258" s="4" t="s">
        <v>41</v>
      </c>
      <c r="W258" s="4"/>
      <c r="X258" s="4"/>
      <c r="Y258" s="4"/>
      <c r="Z258" s="4"/>
      <c r="AA258" s="4"/>
    </row>
    <row r="259" spans="1:27" ht="14.25" customHeight="1">
      <c r="A259" s="1">
        <v>17</v>
      </c>
      <c r="B259" s="4" t="s">
        <v>88</v>
      </c>
      <c r="C259" s="50">
        <v>12</v>
      </c>
      <c r="D259" s="107" t="s">
        <v>143</v>
      </c>
      <c r="E259" s="1">
        <v>15</v>
      </c>
      <c r="F259" s="50">
        <v>99</v>
      </c>
      <c r="G259" s="50">
        <v>14</v>
      </c>
      <c r="H259" s="50">
        <v>84</v>
      </c>
      <c r="I259" s="52" t="s">
        <v>287</v>
      </c>
      <c r="J259" s="1">
        <v>25</v>
      </c>
      <c r="K259" s="4" t="s">
        <v>41</v>
      </c>
      <c r="W259" s="4"/>
      <c r="X259" s="4"/>
      <c r="Y259" s="4"/>
      <c r="Z259" s="4"/>
      <c r="AA259" s="4"/>
    </row>
    <row r="260" spans="1:27" ht="14.25" customHeight="1">
      <c r="A260" s="1">
        <v>17</v>
      </c>
      <c r="B260" s="4" t="s">
        <v>88</v>
      </c>
      <c r="C260" s="50">
        <v>13</v>
      </c>
      <c r="D260" s="107" t="s">
        <v>128</v>
      </c>
      <c r="E260" s="1">
        <v>17</v>
      </c>
      <c r="F260" s="50">
        <v>104</v>
      </c>
      <c r="G260" s="50">
        <v>17</v>
      </c>
      <c r="H260" s="50">
        <v>87</v>
      </c>
      <c r="I260" s="52" t="s">
        <v>287</v>
      </c>
      <c r="J260" s="1">
        <v>24</v>
      </c>
      <c r="K260" s="4" t="s">
        <v>41</v>
      </c>
      <c r="W260" s="4"/>
      <c r="X260" s="4"/>
      <c r="Y260" s="4"/>
      <c r="Z260" s="4"/>
      <c r="AA260" s="4"/>
    </row>
    <row r="261" spans="1:27" ht="14.25" customHeight="1">
      <c r="A261" s="1">
        <v>18</v>
      </c>
      <c r="B261" s="4" t="s">
        <v>71</v>
      </c>
      <c r="C261" s="50">
        <v>1</v>
      </c>
      <c r="D261" s="107" t="s">
        <v>90</v>
      </c>
      <c r="E261" s="1">
        <v>19</v>
      </c>
      <c r="F261" s="50">
        <v>89</v>
      </c>
      <c r="G261" s="52" t="s">
        <v>258</v>
      </c>
      <c r="H261" s="50">
        <v>70</v>
      </c>
      <c r="I261" s="52" t="s">
        <v>280</v>
      </c>
      <c r="J261" s="1">
        <v>150</v>
      </c>
      <c r="K261" s="4" t="s">
        <v>41</v>
      </c>
      <c r="W261" s="4"/>
      <c r="X261" s="4"/>
      <c r="Y261" s="4"/>
      <c r="Z261" s="4"/>
      <c r="AA261" s="4"/>
    </row>
    <row r="262" spans="1:27" ht="14.25" customHeight="1">
      <c r="A262" s="1">
        <v>18</v>
      </c>
      <c r="B262" s="4" t="s">
        <v>71</v>
      </c>
      <c r="C262" s="50">
        <v>2</v>
      </c>
      <c r="D262" s="107" t="s">
        <v>123</v>
      </c>
      <c r="E262" s="1">
        <v>23</v>
      </c>
      <c r="F262" s="50">
        <v>94</v>
      </c>
      <c r="G262" s="50">
        <v>1</v>
      </c>
      <c r="H262" s="50">
        <v>71</v>
      </c>
      <c r="I262" s="52" t="s">
        <v>281</v>
      </c>
      <c r="J262" s="1">
        <v>100</v>
      </c>
      <c r="K262" s="4" t="s">
        <v>41</v>
      </c>
      <c r="W262" s="4"/>
      <c r="X262" s="4"/>
      <c r="Y262" s="4"/>
      <c r="Z262" s="4"/>
      <c r="AA262" s="4"/>
    </row>
    <row r="263" spans="1:27" ht="14.25" customHeight="1">
      <c r="A263" s="1">
        <v>18</v>
      </c>
      <c r="B263" s="4" t="s">
        <v>71</v>
      </c>
      <c r="C263" s="50">
        <v>3</v>
      </c>
      <c r="D263" s="107" t="s">
        <v>127</v>
      </c>
      <c r="E263" s="1">
        <v>21</v>
      </c>
      <c r="F263" s="50">
        <v>93</v>
      </c>
      <c r="G263" s="50">
        <v>2</v>
      </c>
      <c r="H263" s="50">
        <v>72</v>
      </c>
      <c r="I263" s="52" t="s">
        <v>284</v>
      </c>
      <c r="J263" s="1">
        <v>85</v>
      </c>
      <c r="K263" s="4" t="s">
        <v>41</v>
      </c>
      <c r="W263" s="4"/>
      <c r="X263" s="4"/>
      <c r="Y263" s="4"/>
      <c r="Z263" s="4"/>
      <c r="AA263" s="4"/>
    </row>
    <row r="264" spans="1:27" ht="14.25" customHeight="1">
      <c r="A264" s="1">
        <v>18</v>
      </c>
      <c r="B264" s="4" t="s">
        <v>71</v>
      </c>
      <c r="C264" s="50">
        <v>4</v>
      </c>
      <c r="D264" s="107" t="s">
        <v>183</v>
      </c>
      <c r="E264" s="1">
        <v>27</v>
      </c>
      <c r="F264" s="50">
        <v>100</v>
      </c>
      <c r="G264" s="50">
        <v>3</v>
      </c>
      <c r="H264" s="50">
        <v>73</v>
      </c>
      <c r="I264" s="52" t="s">
        <v>286</v>
      </c>
      <c r="J264" s="1">
        <v>70</v>
      </c>
      <c r="K264" s="4" t="s">
        <v>41</v>
      </c>
      <c r="W264" s="4"/>
      <c r="X264" s="4"/>
      <c r="Y264" s="4"/>
      <c r="Z264" s="4"/>
      <c r="AA264" s="4"/>
    </row>
    <row r="265" spans="1:27" ht="14.25" customHeight="1">
      <c r="A265" s="1">
        <v>18</v>
      </c>
      <c r="B265" s="4" t="s">
        <v>71</v>
      </c>
      <c r="C265" s="50">
        <v>5</v>
      </c>
      <c r="D265" s="107" t="s">
        <v>150</v>
      </c>
      <c r="E265" s="1">
        <v>28</v>
      </c>
      <c r="F265" s="50">
        <v>102</v>
      </c>
      <c r="G265" s="50">
        <v>4</v>
      </c>
      <c r="H265" s="50">
        <v>74</v>
      </c>
      <c r="I265" s="52" t="s">
        <v>287</v>
      </c>
      <c r="J265" s="1">
        <v>60</v>
      </c>
      <c r="K265" s="4" t="s">
        <v>41</v>
      </c>
      <c r="W265" s="4"/>
      <c r="X265" s="4"/>
      <c r="Y265" s="4"/>
      <c r="Z265" s="4"/>
      <c r="AA265" s="4"/>
    </row>
    <row r="266" spans="1:27" ht="14.25" customHeight="1">
      <c r="A266" s="1">
        <v>18</v>
      </c>
      <c r="B266" s="4" t="s">
        <v>71</v>
      </c>
      <c r="C266" s="50">
        <v>6</v>
      </c>
      <c r="D266" s="107" t="s">
        <v>117</v>
      </c>
      <c r="E266" s="1">
        <v>21</v>
      </c>
      <c r="F266" s="50">
        <v>95</v>
      </c>
      <c r="G266" s="50">
        <v>4</v>
      </c>
      <c r="H266" s="50">
        <v>74</v>
      </c>
      <c r="I266" s="52" t="s">
        <v>287</v>
      </c>
      <c r="J266" s="1">
        <v>55</v>
      </c>
      <c r="K266" s="4" t="s">
        <v>41</v>
      </c>
      <c r="W266" s="4"/>
      <c r="X266" s="4"/>
      <c r="Y266" s="4"/>
      <c r="Z266" s="4"/>
      <c r="AA266" s="4"/>
    </row>
    <row r="267" spans="1:27" ht="14.25" customHeight="1">
      <c r="A267" s="1">
        <v>18</v>
      </c>
      <c r="B267" s="4" t="s">
        <v>71</v>
      </c>
      <c r="C267" s="50">
        <v>7</v>
      </c>
      <c r="D267" s="107" t="s">
        <v>148</v>
      </c>
      <c r="E267" s="1">
        <v>24</v>
      </c>
      <c r="F267" s="50">
        <v>100</v>
      </c>
      <c r="G267" s="50">
        <v>6</v>
      </c>
      <c r="H267" s="50">
        <v>76</v>
      </c>
      <c r="I267" s="52" t="s">
        <v>287</v>
      </c>
      <c r="J267" s="1">
        <v>50</v>
      </c>
      <c r="K267" s="4" t="s">
        <v>41</v>
      </c>
      <c r="W267" s="4"/>
      <c r="X267" s="4"/>
      <c r="Y267" s="4"/>
      <c r="Z267" s="4"/>
      <c r="AA267" s="4"/>
    </row>
    <row r="268" spans="1:27" ht="14.25" customHeight="1">
      <c r="A268" s="1">
        <v>18</v>
      </c>
      <c r="B268" s="4" t="s">
        <v>71</v>
      </c>
      <c r="C268" s="50">
        <v>8</v>
      </c>
      <c r="D268" s="107" t="s">
        <v>116</v>
      </c>
      <c r="E268" s="1">
        <v>21</v>
      </c>
      <c r="F268" s="50">
        <v>98</v>
      </c>
      <c r="G268" s="50">
        <v>7</v>
      </c>
      <c r="H268" s="50">
        <v>77</v>
      </c>
      <c r="I268" s="52" t="s">
        <v>287</v>
      </c>
      <c r="J268" s="1">
        <v>45</v>
      </c>
      <c r="K268" s="4" t="s">
        <v>41</v>
      </c>
      <c r="W268" s="4"/>
      <c r="X268" s="4"/>
      <c r="Y268" s="4"/>
      <c r="Z268" s="4"/>
      <c r="AA268" s="4"/>
    </row>
    <row r="269" spans="1:27" ht="14.25" customHeight="1">
      <c r="A269" s="1">
        <v>18</v>
      </c>
      <c r="B269" s="4" t="s">
        <v>71</v>
      </c>
      <c r="C269" s="50">
        <v>9</v>
      </c>
      <c r="D269" s="107" t="s">
        <v>144</v>
      </c>
      <c r="E269" s="1">
        <v>19</v>
      </c>
      <c r="F269" s="50">
        <v>96</v>
      </c>
      <c r="G269" s="50">
        <v>7</v>
      </c>
      <c r="H269" s="50">
        <v>77</v>
      </c>
      <c r="I269" s="52" t="s">
        <v>287</v>
      </c>
      <c r="J269" s="1">
        <v>40</v>
      </c>
      <c r="K269" s="4" t="s">
        <v>41</v>
      </c>
      <c r="W269" s="4"/>
      <c r="X269" s="4"/>
      <c r="Y269" s="4"/>
      <c r="Z269" s="4"/>
      <c r="AA269" s="4"/>
    </row>
    <row r="270" spans="1:27" ht="14.25" customHeight="1">
      <c r="A270" s="1">
        <v>18</v>
      </c>
      <c r="B270" s="4" t="s">
        <v>71</v>
      </c>
      <c r="C270" s="50">
        <v>10</v>
      </c>
      <c r="D270" s="107" t="s">
        <v>219</v>
      </c>
      <c r="E270" s="1">
        <v>27</v>
      </c>
      <c r="F270" s="50">
        <v>104</v>
      </c>
      <c r="G270" s="50">
        <v>7</v>
      </c>
      <c r="H270" s="50">
        <v>77</v>
      </c>
      <c r="I270" s="52" t="s">
        <v>287</v>
      </c>
      <c r="J270" s="1">
        <v>35</v>
      </c>
      <c r="K270" s="4" t="s">
        <v>41</v>
      </c>
      <c r="W270" s="4"/>
      <c r="X270" s="4"/>
      <c r="Y270" s="4"/>
      <c r="Z270" s="4"/>
      <c r="AA270" s="4"/>
    </row>
    <row r="271" spans="1:27" ht="14.25" customHeight="1">
      <c r="A271" s="1">
        <v>18</v>
      </c>
      <c r="B271" s="4" t="s">
        <v>71</v>
      </c>
      <c r="C271" s="50">
        <v>11</v>
      </c>
      <c r="D271" s="107" t="s">
        <v>134</v>
      </c>
      <c r="E271" s="1">
        <v>20</v>
      </c>
      <c r="F271" s="50">
        <v>98</v>
      </c>
      <c r="G271" s="50">
        <v>8</v>
      </c>
      <c r="H271" s="50">
        <v>78</v>
      </c>
      <c r="I271" s="52" t="s">
        <v>287</v>
      </c>
      <c r="J271" s="1">
        <v>30</v>
      </c>
      <c r="K271" s="4" t="s">
        <v>41</v>
      </c>
      <c r="W271" s="4"/>
      <c r="X271" s="4"/>
      <c r="Y271" s="4"/>
      <c r="Z271" s="4"/>
      <c r="AA271" s="4"/>
    </row>
    <row r="272" spans="1:27" ht="14.25" customHeight="1">
      <c r="A272" s="1">
        <v>18</v>
      </c>
      <c r="B272" s="4" t="s">
        <v>71</v>
      </c>
      <c r="C272" s="50">
        <v>12</v>
      </c>
      <c r="D272" s="107" t="s">
        <v>142</v>
      </c>
      <c r="E272" s="1">
        <v>22</v>
      </c>
      <c r="F272" s="50">
        <v>102</v>
      </c>
      <c r="G272" s="50">
        <v>10</v>
      </c>
      <c r="H272" s="50">
        <v>80</v>
      </c>
      <c r="I272" s="52" t="s">
        <v>287</v>
      </c>
      <c r="J272" s="1">
        <v>25</v>
      </c>
      <c r="K272" s="4" t="s">
        <v>41</v>
      </c>
      <c r="W272" s="4"/>
      <c r="X272" s="4"/>
      <c r="Y272" s="4"/>
      <c r="Z272" s="4"/>
      <c r="AA272" s="4"/>
    </row>
    <row r="273" spans="1:27" ht="14.25" customHeight="1">
      <c r="A273" s="1">
        <v>18</v>
      </c>
      <c r="B273" s="4" t="s">
        <v>71</v>
      </c>
      <c r="C273" s="50">
        <v>13</v>
      </c>
      <c r="D273" s="107" t="s">
        <v>212</v>
      </c>
      <c r="E273" s="1">
        <v>21</v>
      </c>
      <c r="F273" s="50">
        <v>101</v>
      </c>
      <c r="G273" s="50">
        <v>10</v>
      </c>
      <c r="H273" s="50">
        <v>80</v>
      </c>
      <c r="I273" s="52" t="s">
        <v>287</v>
      </c>
      <c r="J273" s="1">
        <v>24</v>
      </c>
      <c r="K273" s="4" t="s">
        <v>41</v>
      </c>
      <c r="W273" s="4"/>
      <c r="X273" s="4"/>
      <c r="Y273" s="4"/>
      <c r="Z273" s="4"/>
      <c r="AA273" s="4"/>
    </row>
    <row r="274" spans="1:27" ht="14.25" customHeight="1">
      <c r="A274" s="1">
        <v>18</v>
      </c>
      <c r="B274" s="4" t="s">
        <v>71</v>
      </c>
      <c r="C274" s="50">
        <v>14</v>
      </c>
      <c r="D274" s="107" t="s">
        <v>72</v>
      </c>
      <c r="E274" s="1">
        <v>20</v>
      </c>
      <c r="F274" s="50">
        <v>101</v>
      </c>
      <c r="G274" s="50">
        <v>11</v>
      </c>
      <c r="H274" s="50">
        <v>81</v>
      </c>
      <c r="I274" s="52" t="s">
        <v>287</v>
      </c>
      <c r="J274" s="1">
        <v>23</v>
      </c>
      <c r="K274" s="4" t="s">
        <v>41</v>
      </c>
      <c r="W274" s="4"/>
      <c r="X274" s="4"/>
      <c r="Y274" s="4"/>
      <c r="Z274" s="4"/>
      <c r="AA274" s="4"/>
    </row>
    <row r="275" spans="1:27" ht="14.25" customHeight="1">
      <c r="A275" s="1">
        <v>18</v>
      </c>
      <c r="B275" s="4" t="s">
        <v>71</v>
      </c>
      <c r="C275" s="50">
        <v>15</v>
      </c>
      <c r="D275" s="107" t="s">
        <v>154</v>
      </c>
      <c r="E275" s="1">
        <v>17</v>
      </c>
      <c r="F275" s="50">
        <v>104</v>
      </c>
      <c r="G275" s="50">
        <v>17</v>
      </c>
      <c r="H275" s="50">
        <v>87</v>
      </c>
      <c r="I275" s="52" t="s">
        <v>287</v>
      </c>
      <c r="J275" s="1">
        <v>22</v>
      </c>
      <c r="K275" s="4" t="s">
        <v>41</v>
      </c>
      <c r="W275" s="4"/>
      <c r="X275" s="4"/>
      <c r="Y275" s="4"/>
      <c r="Z275" s="4"/>
      <c r="AA275" s="4"/>
    </row>
    <row r="276" spans="1:27" ht="14.25" customHeight="1">
      <c r="A276" s="1">
        <v>19</v>
      </c>
      <c r="B276" s="4" t="s">
        <v>63</v>
      </c>
      <c r="C276" s="50">
        <v>1</v>
      </c>
      <c r="D276" s="107" t="s">
        <v>58</v>
      </c>
      <c r="E276" s="1">
        <v>27</v>
      </c>
      <c r="F276" s="50">
        <v>92</v>
      </c>
      <c r="G276" s="50">
        <v>-5</v>
      </c>
      <c r="H276" s="50">
        <v>65</v>
      </c>
      <c r="I276" s="52" t="s">
        <v>280</v>
      </c>
      <c r="J276" s="1">
        <v>150</v>
      </c>
      <c r="K276" s="4" t="s">
        <v>41</v>
      </c>
      <c r="W276" s="4"/>
      <c r="X276" s="4"/>
      <c r="Y276" s="4"/>
      <c r="Z276" s="4"/>
      <c r="AA276" s="4"/>
    </row>
    <row r="277" spans="1:27" ht="14.25" customHeight="1">
      <c r="A277" s="1">
        <v>19</v>
      </c>
      <c r="B277" s="4" t="s">
        <v>63</v>
      </c>
      <c r="C277" s="50">
        <v>2</v>
      </c>
      <c r="D277" s="107" t="s">
        <v>108</v>
      </c>
      <c r="E277" s="1">
        <v>24</v>
      </c>
      <c r="F277" s="50">
        <v>94</v>
      </c>
      <c r="G277" s="52" t="s">
        <v>258</v>
      </c>
      <c r="H277" s="50">
        <v>70</v>
      </c>
      <c r="I277" s="52" t="s">
        <v>281</v>
      </c>
      <c r="J277" s="1">
        <v>100</v>
      </c>
      <c r="K277" s="4" t="s">
        <v>41</v>
      </c>
      <c r="W277" s="4"/>
      <c r="X277" s="4"/>
      <c r="Y277" s="4"/>
      <c r="Z277" s="4"/>
      <c r="AA277" s="4"/>
    </row>
    <row r="278" spans="1:27" ht="14.25" customHeight="1">
      <c r="A278" s="1">
        <v>19</v>
      </c>
      <c r="B278" s="4" t="s">
        <v>63</v>
      </c>
      <c r="C278" s="50">
        <v>3</v>
      </c>
      <c r="D278" s="107" t="s">
        <v>115</v>
      </c>
      <c r="E278" s="1">
        <v>25</v>
      </c>
      <c r="F278" s="50">
        <v>95</v>
      </c>
      <c r="G278" s="52" t="s">
        <v>258</v>
      </c>
      <c r="H278" s="50">
        <v>70</v>
      </c>
      <c r="I278" s="52" t="s">
        <v>284</v>
      </c>
      <c r="J278" s="1">
        <v>85</v>
      </c>
      <c r="K278" s="4" t="s">
        <v>41</v>
      </c>
      <c r="W278" s="4"/>
      <c r="X278" s="4"/>
      <c r="Y278" s="4"/>
      <c r="Z278" s="4"/>
      <c r="AA278" s="4"/>
    </row>
    <row r="279" spans="1:27" ht="14.25" customHeight="1">
      <c r="A279" s="1">
        <v>19</v>
      </c>
      <c r="B279" s="4" t="s">
        <v>63</v>
      </c>
      <c r="C279" s="50">
        <v>4</v>
      </c>
      <c r="D279" s="107" t="s">
        <v>85</v>
      </c>
      <c r="E279" s="1">
        <v>28</v>
      </c>
      <c r="F279" s="50">
        <v>99</v>
      </c>
      <c r="G279" s="50">
        <v>1</v>
      </c>
      <c r="H279" s="50">
        <v>71</v>
      </c>
      <c r="I279" s="52" t="s">
        <v>286</v>
      </c>
      <c r="J279" s="1">
        <v>70</v>
      </c>
      <c r="K279" s="4" t="s">
        <v>41</v>
      </c>
      <c r="W279" s="4"/>
      <c r="X279" s="4"/>
      <c r="Y279" s="4"/>
      <c r="Z279" s="4"/>
      <c r="AA279" s="4"/>
    </row>
    <row r="280" spans="1:27" ht="14.25" customHeight="1">
      <c r="A280" s="1">
        <v>19</v>
      </c>
      <c r="B280" s="4" t="s">
        <v>63</v>
      </c>
      <c r="C280" s="50">
        <v>5</v>
      </c>
      <c r="D280" s="107" t="s">
        <v>102</v>
      </c>
      <c r="E280" s="1">
        <v>34</v>
      </c>
      <c r="F280" s="50">
        <v>107</v>
      </c>
      <c r="G280" s="50">
        <v>3</v>
      </c>
      <c r="H280" s="50">
        <v>73</v>
      </c>
      <c r="I280" s="52" t="s">
        <v>287</v>
      </c>
      <c r="J280" s="1">
        <v>60</v>
      </c>
      <c r="K280" s="4" t="s">
        <v>41</v>
      </c>
      <c r="W280" s="4"/>
      <c r="X280" s="4"/>
      <c r="Y280" s="4"/>
      <c r="Z280" s="4"/>
      <c r="AA280" s="4"/>
    </row>
    <row r="281" spans="1:27" ht="14.25" customHeight="1">
      <c r="A281" s="1">
        <v>19</v>
      </c>
      <c r="B281" s="4" t="s">
        <v>63</v>
      </c>
      <c r="C281" s="50">
        <v>6</v>
      </c>
      <c r="D281" s="107" t="s">
        <v>132</v>
      </c>
      <c r="E281" s="1">
        <v>37</v>
      </c>
      <c r="F281" s="50">
        <v>111</v>
      </c>
      <c r="G281" s="50">
        <v>4</v>
      </c>
      <c r="H281" s="50">
        <v>74</v>
      </c>
      <c r="I281" s="52" t="s">
        <v>287</v>
      </c>
      <c r="J281" s="1">
        <v>55</v>
      </c>
      <c r="K281" s="4" t="s">
        <v>41</v>
      </c>
      <c r="W281" s="4"/>
      <c r="X281" s="4"/>
      <c r="Y281" s="4"/>
      <c r="Z281" s="4"/>
      <c r="AA281" s="4"/>
    </row>
    <row r="282" spans="1:27" ht="14.25" customHeight="1">
      <c r="A282" s="1">
        <v>19</v>
      </c>
      <c r="B282" s="4" t="s">
        <v>63</v>
      </c>
      <c r="C282" s="50">
        <v>7</v>
      </c>
      <c r="D282" s="107" t="s">
        <v>169</v>
      </c>
      <c r="E282" s="1">
        <v>33</v>
      </c>
      <c r="F282" s="50">
        <v>107</v>
      </c>
      <c r="G282" s="50">
        <v>4</v>
      </c>
      <c r="H282" s="50">
        <v>74</v>
      </c>
      <c r="I282" s="52" t="s">
        <v>287</v>
      </c>
      <c r="J282" s="1">
        <v>50</v>
      </c>
      <c r="K282" s="4" t="s">
        <v>41</v>
      </c>
      <c r="W282" s="4"/>
      <c r="X282" s="4"/>
      <c r="Y282" s="4"/>
      <c r="Z282" s="4"/>
      <c r="AA282" s="4"/>
    </row>
    <row r="283" spans="1:27" ht="14.25" customHeight="1">
      <c r="A283" s="1">
        <v>19</v>
      </c>
      <c r="B283" s="4" t="s">
        <v>63</v>
      </c>
      <c r="C283" s="50">
        <v>8</v>
      </c>
      <c r="D283" s="107" t="s">
        <v>138</v>
      </c>
      <c r="E283" s="1">
        <v>29</v>
      </c>
      <c r="F283" s="50">
        <v>104</v>
      </c>
      <c r="G283" s="50">
        <v>5</v>
      </c>
      <c r="H283" s="50">
        <v>75</v>
      </c>
      <c r="I283" s="52" t="s">
        <v>287</v>
      </c>
      <c r="J283" s="1">
        <v>45</v>
      </c>
      <c r="K283" s="4" t="s">
        <v>41</v>
      </c>
      <c r="W283" s="4"/>
      <c r="X283" s="4"/>
      <c r="Y283" s="4"/>
      <c r="Z283" s="4"/>
      <c r="AA283" s="4"/>
    </row>
    <row r="284" spans="1:27" ht="14.25" customHeight="1">
      <c r="A284" s="1">
        <v>19</v>
      </c>
      <c r="B284" s="4" t="s">
        <v>63</v>
      </c>
      <c r="C284" s="50">
        <v>9</v>
      </c>
      <c r="D284" s="107" t="s">
        <v>124</v>
      </c>
      <c r="E284" s="1">
        <v>24</v>
      </c>
      <c r="F284" s="50">
        <v>99</v>
      </c>
      <c r="G284" s="50">
        <v>5</v>
      </c>
      <c r="H284" s="50">
        <v>75</v>
      </c>
      <c r="I284" s="52" t="s">
        <v>287</v>
      </c>
      <c r="J284" s="1">
        <v>40</v>
      </c>
      <c r="K284" s="4" t="s">
        <v>41</v>
      </c>
      <c r="W284" s="4"/>
      <c r="X284" s="4"/>
      <c r="Y284" s="4"/>
      <c r="Z284" s="4"/>
      <c r="AA284" s="4"/>
    </row>
    <row r="285" spans="1:27" ht="14.25" customHeight="1">
      <c r="A285" s="1">
        <v>19</v>
      </c>
      <c r="B285" s="4" t="s">
        <v>63</v>
      </c>
      <c r="C285" s="50">
        <v>10</v>
      </c>
      <c r="D285" s="107" t="s">
        <v>159</v>
      </c>
      <c r="E285" s="1">
        <v>36</v>
      </c>
      <c r="F285" s="50">
        <v>113</v>
      </c>
      <c r="G285" s="50">
        <v>7</v>
      </c>
      <c r="H285" s="50">
        <v>77</v>
      </c>
      <c r="I285" s="52" t="s">
        <v>287</v>
      </c>
      <c r="J285" s="1">
        <v>35</v>
      </c>
      <c r="K285" s="4" t="s">
        <v>41</v>
      </c>
      <c r="W285" s="4"/>
      <c r="X285" s="4"/>
      <c r="Y285" s="4"/>
      <c r="Z285" s="4"/>
      <c r="AA285" s="4"/>
    </row>
    <row r="286" spans="1:27" ht="14.25" customHeight="1">
      <c r="A286" s="1">
        <v>19</v>
      </c>
      <c r="B286" s="4" t="s">
        <v>63</v>
      </c>
      <c r="C286" s="50">
        <v>11</v>
      </c>
      <c r="D286" s="107" t="s">
        <v>167</v>
      </c>
      <c r="E286" s="1">
        <v>32</v>
      </c>
      <c r="F286" s="50">
        <v>109</v>
      </c>
      <c r="G286" s="50">
        <v>7</v>
      </c>
      <c r="H286" s="50">
        <v>77</v>
      </c>
      <c r="I286" s="52" t="s">
        <v>287</v>
      </c>
      <c r="J286" s="1">
        <v>30</v>
      </c>
      <c r="K286" s="4" t="s">
        <v>41</v>
      </c>
      <c r="W286" s="4"/>
      <c r="X286" s="4"/>
      <c r="Y286" s="4"/>
      <c r="Z286" s="4"/>
      <c r="AA286" s="4"/>
    </row>
    <row r="287" spans="1:27" ht="14.25" customHeight="1">
      <c r="A287" s="1">
        <v>19</v>
      </c>
      <c r="B287" s="4" t="s">
        <v>63</v>
      </c>
      <c r="C287" s="50">
        <v>12</v>
      </c>
      <c r="D287" s="107" t="s">
        <v>180</v>
      </c>
      <c r="E287" s="1">
        <v>28</v>
      </c>
      <c r="F287" s="50">
        <v>106</v>
      </c>
      <c r="G287" s="50">
        <v>8</v>
      </c>
      <c r="H287" s="50">
        <v>78</v>
      </c>
      <c r="I287" s="52" t="s">
        <v>287</v>
      </c>
      <c r="J287" s="1">
        <v>25</v>
      </c>
      <c r="K287" s="4" t="s">
        <v>41</v>
      </c>
      <c r="W287" s="4"/>
      <c r="X287" s="4"/>
      <c r="Y287" s="4"/>
      <c r="Z287" s="4"/>
      <c r="AA287" s="4"/>
    </row>
    <row r="288" spans="1:27" ht="14.25" customHeight="1">
      <c r="A288" s="1">
        <v>19</v>
      </c>
      <c r="B288" s="4" t="s">
        <v>63</v>
      </c>
      <c r="C288" s="50">
        <v>13</v>
      </c>
      <c r="D288" s="107" t="s">
        <v>164</v>
      </c>
      <c r="E288" s="1">
        <v>31</v>
      </c>
      <c r="F288" s="50">
        <v>109</v>
      </c>
      <c r="G288" s="50">
        <v>8</v>
      </c>
      <c r="H288" s="50">
        <v>78</v>
      </c>
      <c r="I288" s="52" t="s">
        <v>287</v>
      </c>
      <c r="J288" s="1">
        <v>24</v>
      </c>
      <c r="K288" s="4" t="s">
        <v>41</v>
      </c>
      <c r="W288" s="4"/>
      <c r="X288" s="4"/>
      <c r="Y288" s="4"/>
      <c r="Z288" s="4"/>
      <c r="AA288" s="4"/>
    </row>
    <row r="289" spans="1:27" ht="14.25" customHeight="1">
      <c r="A289" s="1">
        <v>19</v>
      </c>
      <c r="B289" s="4" t="s">
        <v>63</v>
      </c>
      <c r="C289" s="50">
        <v>14</v>
      </c>
      <c r="D289" s="107" t="s">
        <v>160</v>
      </c>
      <c r="E289" s="1">
        <v>43</v>
      </c>
      <c r="F289" s="50">
        <v>122</v>
      </c>
      <c r="G289" s="50">
        <v>9</v>
      </c>
      <c r="H289" s="50">
        <v>79</v>
      </c>
      <c r="I289" s="52" t="s">
        <v>287</v>
      </c>
      <c r="J289" s="1">
        <v>23</v>
      </c>
      <c r="K289" s="4" t="s">
        <v>41</v>
      </c>
      <c r="W289" s="4"/>
      <c r="X289" s="4"/>
      <c r="Y289" s="4"/>
      <c r="Z289" s="4"/>
      <c r="AA289" s="4"/>
    </row>
    <row r="290" spans="1:27" ht="14.25" customHeight="1">
      <c r="A290" s="1">
        <v>19</v>
      </c>
      <c r="B290" s="4" t="s">
        <v>63</v>
      </c>
      <c r="C290" s="50">
        <v>15</v>
      </c>
      <c r="D290" s="107" t="s">
        <v>174</v>
      </c>
      <c r="E290" s="1">
        <v>43</v>
      </c>
      <c r="F290" s="50">
        <v>122</v>
      </c>
      <c r="G290" s="50">
        <v>9</v>
      </c>
      <c r="H290" s="50">
        <v>79</v>
      </c>
      <c r="I290" s="52" t="s">
        <v>287</v>
      </c>
      <c r="J290" s="1">
        <v>22</v>
      </c>
      <c r="K290" s="4" t="s">
        <v>41</v>
      </c>
      <c r="W290" s="4"/>
      <c r="X290" s="4"/>
      <c r="Y290" s="4"/>
      <c r="Z290" s="4"/>
      <c r="AA290" s="4"/>
    </row>
    <row r="291" spans="1:27" ht="14.25" customHeight="1">
      <c r="A291" s="1">
        <v>19</v>
      </c>
      <c r="B291" s="4" t="s">
        <v>63</v>
      </c>
      <c r="C291" s="50">
        <v>16</v>
      </c>
      <c r="D291" s="107" t="s">
        <v>176</v>
      </c>
      <c r="E291" s="1">
        <v>28</v>
      </c>
      <c r="F291" s="50">
        <v>112</v>
      </c>
      <c r="G291" s="50">
        <v>14</v>
      </c>
      <c r="H291" s="50">
        <v>84</v>
      </c>
      <c r="I291" s="52" t="s">
        <v>287</v>
      </c>
      <c r="J291" s="1">
        <v>21</v>
      </c>
      <c r="K291" s="4" t="s">
        <v>41</v>
      </c>
      <c r="W291" s="4"/>
      <c r="X291" s="4"/>
      <c r="Y291" s="4"/>
      <c r="Z291" s="4"/>
      <c r="AA291" s="4"/>
    </row>
    <row r="292" spans="1:27" ht="14.25" customHeight="1">
      <c r="A292" s="1">
        <v>20</v>
      </c>
      <c r="B292" s="4" t="s">
        <v>184</v>
      </c>
      <c r="C292" s="50">
        <v>1</v>
      </c>
      <c r="D292" s="107" t="s">
        <v>238</v>
      </c>
      <c r="E292" s="1">
        <v>0</v>
      </c>
      <c r="F292" s="50">
        <v>92</v>
      </c>
      <c r="G292" s="50">
        <v>22</v>
      </c>
      <c r="H292" s="50">
        <v>92</v>
      </c>
      <c r="I292" s="52" t="s">
        <v>287</v>
      </c>
      <c r="J292" s="1">
        <v>0</v>
      </c>
      <c r="K292" s="4" t="s">
        <v>41</v>
      </c>
      <c r="W292" s="4"/>
      <c r="X292" s="4"/>
      <c r="Y292" s="4"/>
      <c r="Z292" s="4"/>
      <c r="AA292" s="4"/>
    </row>
    <row r="293" spans="1:27" ht="14.25" customHeight="1">
      <c r="A293" s="1">
        <v>20</v>
      </c>
      <c r="B293" s="4" t="s">
        <v>184</v>
      </c>
      <c r="C293" s="50">
        <v>2</v>
      </c>
      <c r="D293" s="107" t="s">
        <v>310</v>
      </c>
      <c r="E293" s="1">
        <v>0</v>
      </c>
      <c r="F293" s="50">
        <v>107</v>
      </c>
      <c r="G293" s="50">
        <v>37</v>
      </c>
      <c r="H293" s="50">
        <v>107</v>
      </c>
      <c r="I293" s="52" t="s">
        <v>287</v>
      </c>
      <c r="J293" s="1">
        <v>0</v>
      </c>
      <c r="K293" s="4" t="s">
        <v>41</v>
      </c>
      <c r="W293" s="4"/>
      <c r="X293" s="4"/>
      <c r="Y293" s="4"/>
      <c r="Z293" s="4"/>
      <c r="AA293" s="4"/>
    </row>
    <row r="294" spans="1:27" ht="14.25" customHeight="1">
      <c r="A294" s="1">
        <v>21</v>
      </c>
      <c r="B294" s="4" t="s">
        <v>13</v>
      </c>
      <c r="C294" s="50">
        <v>1</v>
      </c>
      <c r="D294" s="107" t="s">
        <v>64</v>
      </c>
      <c r="E294" s="1">
        <v>9</v>
      </c>
      <c r="F294" s="50">
        <v>79</v>
      </c>
      <c r="G294" s="50">
        <v>-2</v>
      </c>
      <c r="H294" s="50">
        <v>70</v>
      </c>
      <c r="I294" s="52" t="s">
        <v>280</v>
      </c>
      <c r="J294" s="50">
        <v>100</v>
      </c>
      <c r="K294" s="4" t="s">
        <v>42</v>
      </c>
      <c r="W294" s="4"/>
      <c r="X294" s="4"/>
      <c r="Y294" s="4"/>
      <c r="Z294" s="4"/>
      <c r="AA294" s="4"/>
    </row>
    <row r="295" spans="1:27" ht="14.25" customHeight="1">
      <c r="A295" s="1">
        <v>21</v>
      </c>
      <c r="B295" s="4" t="s">
        <v>13</v>
      </c>
      <c r="C295" s="50">
        <v>2</v>
      </c>
      <c r="D295" s="107" t="s">
        <v>73</v>
      </c>
      <c r="E295" s="1">
        <v>16</v>
      </c>
      <c r="F295" s="50">
        <v>86</v>
      </c>
      <c r="G295" s="50">
        <v>-2</v>
      </c>
      <c r="H295" s="50">
        <v>70</v>
      </c>
      <c r="I295" s="52" t="s">
        <v>281</v>
      </c>
      <c r="J295" s="50">
        <v>60</v>
      </c>
      <c r="K295" s="4" t="s">
        <v>42</v>
      </c>
      <c r="W295" s="4"/>
      <c r="X295" s="4"/>
      <c r="Y295" s="4"/>
      <c r="Z295" s="4"/>
      <c r="AA295" s="4"/>
    </row>
    <row r="296" spans="1:27" ht="14.25" customHeight="1">
      <c r="A296" s="1">
        <v>21</v>
      </c>
      <c r="B296" s="4" t="s">
        <v>13</v>
      </c>
      <c r="C296" s="50">
        <v>3</v>
      </c>
      <c r="D296" s="107" t="s">
        <v>16</v>
      </c>
      <c r="E296" s="1">
        <v>14</v>
      </c>
      <c r="F296" s="50">
        <v>85</v>
      </c>
      <c r="G296" s="50">
        <v>-1</v>
      </c>
      <c r="H296" s="50">
        <v>71</v>
      </c>
      <c r="I296" s="52" t="s">
        <v>284</v>
      </c>
      <c r="J296" s="50">
        <v>40</v>
      </c>
      <c r="K296" s="4" t="s">
        <v>42</v>
      </c>
      <c r="W296" s="4"/>
      <c r="X296" s="4"/>
      <c r="Y296" s="4"/>
      <c r="Z296" s="4"/>
      <c r="AA296" s="4"/>
    </row>
    <row r="297" spans="1:27" ht="14.25" customHeight="1">
      <c r="A297" s="1">
        <v>21</v>
      </c>
      <c r="B297" s="4" t="s">
        <v>13</v>
      </c>
      <c r="C297" s="50">
        <v>4</v>
      </c>
      <c r="D297" s="107" t="s">
        <v>57</v>
      </c>
      <c r="E297" s="1">
        <v>0</v>
      </c>
      <c r="F297" s="50">
        <v>72</v>
      </c>
      <c r="G297" s="52" t="s">
        <v>258</v>
      </c>
      <c r="H297" s="50">
        <v>72</v>
      </c>
      <c r="I297" s="52" t="s">
        <v>286</v>
      </c>
      <c r="J297" s="50">
        <v>30</v>
      </c>
      <c r="K297" s="4" t="s">
        <v>42</v>
      </c>
      <c r="W297" s="4"/>
      <c r="X297" s="4"/>
      <c r="Y297" s="4"/>
      <c r="Z297" s="4"/>
      <c r="AA297" s="4"/>
    </row>
    <row r="298" spans="1:27" ht="14.25" customHeight="1">
      <c r="A298" s="1">
        <v>21</v>
      </c>
      <c r="B298" s="4" t="s">
        <v>13</v>
      </c>
      <c r="C298" s="50">
        <v>5</v>
      </c>
      <c r="D298" s="107" t="s">
        <v>62</v>
      </c>
      <c r="E298" s="1">
        <v>3</v>
      </c>
      <c r="F298" s="50">
        <v>76</v>
      </c>
      <c r="G298" s="50">
        <v>1</v>
      </c>
      <c r="H298" s="50">
        <v>73</v>
      </c>
      <c r="I298" s="52" t="s">
        <v>287</v>
      </c>
      <c r="J298" s="50">
        <v>29</v>
      </c>
      <c r="K298" s="4" t="s">
        <v>42</v>
      </c>
      <c r="W298" s="4"/>
      <c r="X298" s="4"/>
      <c r="Y298" s="4"/>
      <c r="Z298" s="4"/>
      <c r="AA298" s="4"/>
    </row>
    <row r="299" spans="1:27" ht="14.25" customHeight="1">
      <c r="A299" s="1">
        <v>21</v>
      </c>
      <c r="B299" s="4" t="s">
        <v>13</v>
      </c>
      <c r="C299" s="50">
        <v>6</v>
      </c>
      <c r="D299" s="107" t="s">
        <v>68</v>
      </c>
      <c r="E299" s="1">
        <v>16</v>
      </c>
      <c r="F299" s="50">
        <v>90</v>
      </c>
      <c r="G299" s="50">
        <v>2</v>
      </c>
      <c r="H299" s="50">
        <v>74</v>
      </c>
      <c r="I299" s="52" t="s">
        <v>287</v>
      </c>
      <c r="J299" s="50">
        <v>28</v>
      </c>
      <c r="K299" s="4" t="s">
        <v>42</v>
      </c>
      <c r="W299" s="4"/>
      <c r="X299" s="4"/>
      <c r="Y299" s="4"/>
      <c r="Z299" s="4"/>
      <c r="AA299" s="4"/>
    </row>
    <row r="300" spans="1:27" ht="14.25" customHeight="1">
      <c r="A300" s="1">
        <v>21</v>
      </c>
      <c r="B300" s="4" t="s">
        <v>13</v>
      </c>
      <c r="C300" s="50">
        <v>7</v>
      </c>
      <c r="D300" s="107" t="s">
        <v>52</v>
      </c>
      <c r="E300" s="1">
        <v>9</v>
      </c>
      <c r="F300" s="50">
        <v>84</v>
      </c>
      <c r="G300" s="50">
        <v>3</v>
      </c>
      <c r="H300" s="50">
        <v>75</v>
      </c>
      <c r="I300" s="52" t="s">
        <v>287</v>
      </c>
      <c r="J300" s="50">
        <v>27</v>
      </c>
      <c r="K300" s="4" t="s">
        <v>42</v>
      </c>
      <c r="W300" s="4"/>
      <c r="X300" s="4"/>
      <c r="Y300" s="4"/>
      <c r="Z300" s="4"/>
      <c r="AA300" s="4"/>
    </row>
    <row r="301" spans="1:27" ht="14.25" customHeight="1">
      <c r="A301" s="1">
        <v>21</v>
      </c>
      <c r="B301" s="4" t="s">
        <v>13</v>
      </c>
      <c r="C301" s="50">
        <v>8</v>
      </c>
      <c r="D301" s="107" t="s">
        <v>60</v>
      </c>
      <c r="E301" s="1">
        <v>19</v>
      </c>
      <c r="F301" s="50">
        <v>96</v>
      </c>
      <c r="G301" s="50">
        <v>5</v>
      </c>
      <c r="H301" s="50">
        <v>77</v>
      </c>
      <c r="I301" s="52" t="s">
        <v>287</v>
      </c>
      <c r="J301" s="50">
        <v>26</v>
      </c>
      <c r="K301" s="4" t="s">
        <v>42</v>
      </c>
      <c r="W301" s="4"/>
      <c r="X301" s="4"/>
      <c r="Y301" s="4"/>
      <c r="Z301" s="4"/>
      <c r="AA301" s="4"/>
    </row>
    <row r="302" spans="1:27" ht="14.25" customHeight="1">
      <c r="A302" s="1">
        <v>21</v>
      </c>
      <c r="B302" s="4" t="s">
        <v>13</v>
      </c>
      <c r="C302" s="50">
        <v>9</v>
      </c>
      <c r="D302" s="107" t="s">
        <v>75</v>
      </c>
      <c r="E302" s="1">
        <v>16</v>
      </c>
      <c r="F302" s="50">
        <v>96</v>
      </c>
      <c r="G302" s="50">
        <v>8</v>
      </c>
      <c r="H302" s="50">
        <v>80</v>
      </c>
      <c r="I302" s="52" t="s">
        <v>287</v>
      </c>
      <c r="J302" s="50">
        <v>25</v>
      </c>
      <c r="K302" s="4" t="s">
        <v>42</v>
      </c>
      <c r="W302" s="4"/>
      <c r="X302" s="4"/>
      <c r="Y302" s="4"/>
      <c r="Z302" s="4"/>
      <c r="AA302" s="4"/>
    </row>
    <row r="303" spans="1:27" ht="14.25" customHeight="1">
      <c r="A303" s="1">
        <v>21</v>
      </c>
      <c r="B303" s="4" t="s">
        <v>13</v>
      </c>
      <c r="C303" s="50">
        <v>10</v>
      </c>
      <c r="D303" s="107" t="s">
        <v>69</v>
      </c>
      <c r="E303" s="1">
        <v>15</v>
      </c>
      <c r="F303" s="50">
        <v>96</v>
      </c>
      <c r="G303" s="50">
        <v>9</v>
      </c>
      <c r="H303" s="50">
        <v>81</v>
      </c>
      <c r="I303" s="52" t="s">
        <v>287</v>
      </c>
      <c r="J303" s="50">
        <v>24</v>
      </c>
      <c r="K303" s="4" t="s">
        <v>42</v>
      </c>
      <c r="W303" s="4"/>
      <c r="X303" s="4"/>
      <c r="Y303" s="4"/>
      <c r="Z303" s="4"/>
      <c r="AA303" s="4"/>
    </row>
    <row r="304" spans="1:27" ht="14.25" customHeight="1">
      <c r="A304" s="1">
        <v>21</v>
      </c>
      <c r="B304" s="4" t="s">
        <v>13</v>
      </c>
      <c r="C304" s="50">
        <v>11</v>
      </c>
      <c r="D304" s="107" t="s">
        <v>76</v>
      </c>
      <c r="E304" s="1">
        <v>14</v>
      </c>
      <c r="F304" s="50">
        <v>96</v>
      </c>
      <c r="G304" s="50">
        <v>10</v>
      </c>
      <c r="H304" s="50">
        <v>82</v>
      </c>
      <c r="I304" s="52" t="s">
        <v>287</v>
      </c>
      <c r="J304" s="50">
        <v>23</v>
      </c>
      <c r="K304" s="4" t="s">
        <v>42</v>
      </c>
      <c r="W304" s="4"/>
      <c r="X304" s="4"/>
      <c r="Y304" s="4"/>
      <c r="Z304" s="4"/>
      <c r="AA304" s="4"/>
    </row>
    <row r="305" spans="1:27" ht="14.25" customHeight="1">
      <c r="A305" s="1">
        <v>22</v>
      </c>
      <c r="B305" s="4" t="s">
        <v>88</v>
      </c>
      <c r="C305" s="50">
        <v>1</v>
      </c>
      <c r="D305" s="107" t="s">
        <v>30</v>
      </c>
      <c r="E305" s="1">
        <v>15</v>
      </c>
      <c r="F305" s="50">
        <v>80</v>
      </c>
      <c r="G305" s="50">
        <v>-7</v>
      </c>
      <c r="H305" s="50">
        <v>65</v>
      </c>
      <c r="I305" s="52" t="s">
        <v>280</v>
      </c>
      <c r="J305" s="50">
        <v>100</v>
      </c>
      <c r="K305" s="4" t="s">
        <v>42</v>
      </c>
      <c r="W305" s="4"/>
      <c r="X305" s="4"/>
      <c r="Y305" s="4"/>
      <c r="Z305" s="4"/>
      <c r="AA305" s="4"/>
    </row>
    <row r="306" spans="1:27" ht="14.25" customHeight="1">
      <c r="A306" s="1">
        <v>22</v>
      </c>
      <c r="B306" s="4" t="s">
        <v>88</v>
      </c>
      <c r="C306" s="50">
        <v>2</v>
      </c>
      <c r="D306" s="107" t="s">
        <v>107</v>
      </c>
      <c r="E306" s="1">
        <v>22</v>
      </c>
      <c r="F306" s="50">
        <v>90</v>
      </c>
      <c r="G306" s="50">
        <v>-4</v>
      </c>
      <c r="H306" s="50">
        <v>68</v>
      </c>
      <c r="I306" s="52" t="s">
        <v>281</v>
      </c>
      <c r="J306" s="50">
        <v>60</v>
      </c>
      <c r="K306" s="4" t="s">
        <v>42</v>
      </c>
      <c r="W306" s="4"/>
      <c r="X306" s="4"/>
      <c r="Y306" s="4"/>
      <c r="Z306" s="4"/>
      <c r="AA306" s="4"/>
    </row>
    <row r="307" spans="1:27" ht="14.25" customHeight="1">
      <c r="A307" s="1">
        <v>22</v>
      </c>
      <c r="B307" s="4" t="s">
        <v>88</v>
      </c>
      <c r="C307" s="50">
        <v>3</v>
      </c>
      <c r="D307" s="107" t="s">
        <v>87</v>
      </c>
      <c r="E307" s="1">
        <v>20</v>
      </c>
      <c r="F307" s="50">
        <v>95</v>
      </c>
      <c r="G307" s="50">
        <v>3</v>
      </c>
      <c r="H307" s="50">
        <v>75</v>
      </c>
      <c r="I307" s="52" t="s">
        <v>284</v>
      </c>
      <c r="J307" s="50">
        <v>40</v>
      </c>
      <c r="K307" s="4" t="s">
        <v>42</v>
      </c>
      <c r="W307" s="4"/>
      <c r="X307" s="4"/>
      <c r="Y307" s="4"/>
      <c r="Z307" s="4"/>
      <c r="AA307" s="4"/>
    </row>
    <row r="308" spans="1:27" ht="14.25" customHeight="1">
      <c r="A308" s="1">
        <v>22</v>
      </c>
      <c r="B308" s="4" t="s">
        <v>88</v>
      </c>
      <c r="C308" s="50">
        <v>4</v>
      </c>
      <c r="D308" s="107" t="s">
        <v>139</v>
      </c>
      <c r="E308" s="1">
        <v>17</v>
      </c>
      <c r="F308" s="50">
        <v>92</v>
      </c>
      <c r="G308" s="50">
        <v>3</v>
      </c>
      <c r="H308" s="50">
        <v>75</v>
      </c>
      <c r="I308" s="52" t="s">
        <v>286</v>
      </c>
      <c r="J308" s="50">
        <v>30</v>
      </c>
      <c r="K308" s="4" t="s">
        <v>42</v>
      </c>
      <c r="W308" s="4"/>
      <c r="X308" s="4"/>
      <c r="Y308" s="4"/>
      <c r="Z308" s="4"/>
      <c r="AA308" s="4"/>
    </row>
    <row r="309" spans="1:27" ht="14.25" customHeight="1">
      <c r="A309" s="1">
        <v>22</v>
      </c>
      <c r="B309" s="4" t="s">
        <v>88</v>
      </c>
      <c r="C309" s="50">
        <v>5</v>
      </c>
      <c r="D309" s="107" t="s">
        <v>126</v>
      </c>
      <c r="E309" s="1">
        <v>15</v>
      </c>
      <c r="F309" s="50">
        <v>91</v>
      </c>
      <c r="G309" s="50">
        <v>4</v>
      </c>
      <c r="H309" s="50">
        <v>76</v>
      </c>
      <c r="I309" s="52" t="s">
        <v>287</v>
      </c>
      <c r="J309" s="50">
        <v>29</v>
      </c>
      <c r="K309" s="4" t="s">
        <v>42</v>
      </c>
      <c r="W309" s="4"/>
      <c r="X309" s="4"/>
      <c r="Y309" s="4"/>
      <c r="Z309" s="4"/>
      <c r="AA309" s="4"/>
    </row>
    <row r="310" spans="1:27" ht="14.25" customHeight="1">
      <c r="A310" s="1">
        <v>22</v>
      </c>
      <c r="B310" s="4" t="s">
        <v>88</v>
      </c>
      <c r="C310" s="50">
        <v>6</v>
      </c>
      <c r="D310" s="107" t="s">
        <v>111</v>
      </c>
      <c r="E310" s="1">
        <v>14</v>
      </c>
      <c r="F310" s="50">
        <v>94</v>
      </c>
      <c r="G310" s="50">
        <v>8</v>
      </c>
      <c r="H310" s="50">
        <v>80</v>
      </c>
      <c r="I310" s="52" t="s">
        <v>287</v>
      </c>
      <c r="J310" s="50">
        <v>28</v>
      </c>
      <c r="K310" s="4" t="s">
        <v>42</v>
      </c>
      <c r="W310" s="4"/>
      <c r="X310" s="4"/>
      <c r="Y310" s="4"/>
      <c r="Z310" s="4"/>
      <c r="AA310" s="4"/>
    </row>
    <row r="311" spans="1:27" ht="14.25" customHeight="1">
      <c r="A311" s="1">
        <v>22</v>
      </c>
      <c r="B311" s="4" t="s">
        <v>88</v>
      </c>
      <c r="C311" s="50">
        <v>7</v>
      </c>
      <c r="D311" s="107" t="s">
        <v>79</v>
      </c>
      <c r="E311" s="1">
        <v>22</v>
      </c>
      <c r="F311" s="50">
        <v>102</v>
      </c>
      <c r="G311" s="50">
        <v>8</v>
      </c>
      <c r="H311" s="50">
        <v>80</v>
      </c>
      <c r="I311" s="52" t="s">
        <v>287</v>
      </c>
      <c r="J311" s="50">
        <v>27</v>
      </c>
      <c r="K311" s="4" t="s">
        <v>42</v>
      </c>
      <c r="W311" s="4"/>
      <c r="X311" s="4"/>
      <c r="Y311" s="4"/>
      <c r="Z311" s="4"/>
      <c r="AA311" s="4"/>
    </row>
    <row r="312" spans="1:27" ht="14.25" customHeight="1">
      <c r="A312" s="1">
        <v>22</v>
      </c>
      <c r="B312" s="4" t="s">
        <v>88</v>
      </c>
      <c r="C312" s="50">
        <v>8</v>
      </c>
      <c r="D312" s="107" t="s">
        <v>93</v>
      </c>
      <c r="E312" s="1">
        <v>16</v>
      </c>
      <c r="F312" s="50">
        <v>96</v>
      </c>
      <c r="G312" s="50">
        <v>8</v>
      </c>
      <c r="H312" s="50">
        <v>80</v>
      </c>
      <c r="I312" s="52" t="s">
        <v>287</v>
      </c>
      <c r="J312" s="50">
        <v>26</v>
      </c>
      <c r="K312" s="4" t="s">
        <v>42</v>
      </c>
      <c r="W312" s="4"/>
      <c r="X312" s="4"/>
      <c r="Y312" s="4"/>
      <c r="Z312" s="4"/>
      <c r="AA312" s="4"/>
    </row>
    <row r="313" spans="1:27" ht="14.25" customHeight="1">
      <c r="A313" s="1">
        <v>22</v>
      </c>
      <c r="B313" s="4" t="s">
        <v>88</v>
      </c>
      <c r="C313" s="50">
        <v>9</v>
      </c>
      <c r="D313" s="107" t="s">
        <v>94</v>
      </c>
      <c r="E313" s="1">
        <v>19</v>
      </c>
      <c r="F313" s="50">
        <v>100</v>
      </c>
      <c r="G313" s="50">
        <v>9</v>
      </c>
      <c r="H313" s="50">
        <v>81</v>
      </c>
      <c r="I313" s="52" t="s">
        <v>287</v>
      </c>
      <c r="J313" s="50">
        <v>25</v>
      </c>
      <c r="K313" s="4" t="s">
        <v>42</v>
      </c>
      <c r="W313" s="4"/>
      <c r="X313" s="4"/>
      <c r="Y313" s="4"/>
      <c r="Z313" s="4"/>
      <c r="AA313" s="4"/>
    </row>
    <row r="314" spans="1:27" ht="14.25" customHeight="1">
      <c r="A314" s="1">
        <v>22</v>
      </c>
      <c r="B314" s="4" t="s">
        <v>88</v>
      </c>
      <c r="C314" s="50">
        <v>10</v>
      </c>
      <c r="D314" s="107" t="s">
        <v>96</v>
      </c>
      <c r="E314" s="1">
        <v>16</v>
      </c>
      <c r="F314" s="50">
        <v>98</v>
      </c>
      <c r="G314" s="50">
        <v>10</v>
      </c>
      <c r="H314" s="50">
        <v>82</v>
      </c>
      <c r="I314" s="52" t="s">
        <v>287</v>
      </c>
      <c r="J314" s="50">
        <v>24</v>
      </c>
      <c r="K314" s="4" t="s">
        <v>42</v>
      </c>
      <c r="W314" s="4"/>
      <c r="X314" s="4"/>
      <c r="Y314" s="4"/>
      <c r="Z314" s="4"/>
      <c r="AA314" s="4"/>
    </row>
    <row r="315" spans="1:27" ht="14.25" customHeight="1">
      <c r="A315" s="1">
        <v>22</v>
      </c>
      <c r="B315" s="4" t="s">
        <v>88</v>
      </c>
      <c r="C315" s="50">
        <v>11</v>
      </c>
      <c r="D315" s="107" t="s">
        <v>103</v>
      </c>
      <c r="E315" s="1">
        <v>12</v>
      </c>
      <c r="F315" s="50">
        <v>95</v>
      </c>
      <c r="G315" s="50">
        <v>11</v>
      </c>
      <c r="H315" s="50">
        <v>83</v>
      </c>
      <c r="I315" s="52" t="s">
        <v>287</v>
      </c>
      <c r="J315" s="50">
        <v>23</v>
      </c>
      <c r="K315" s="4" t="s">
        <v>42</v>
      </c>
      <c r="W315" s="4"/>
      <c r="X315" s="4"/>
      <c r="Y315" s="4"/>
      <c r="Z315" s="4"/>
      <c r="AA315" s="4"/>
    </row>
    <row r="316" spans="1:27" ht="14.25" customHeight="1">
      <c r="A316" s="1">
        <v>22</v>
      </c>
      <c r="B316" s="4" t="s">
        <v>88</v>
      </c>
      <c r="C316" s="50">
        <v>12</v>
      </c>
      <c r="D316" s="107" t="s">
        <v>65</v>
      </c>
      <c r="E316" s="1">
        <v>16</v>
      </c>
      <c r="F316" s="50">
        <v>107</v>
      </c>
      <c r="G316" s="50">
        <v>19</v>
      </c>
      <c r="H316" s="50">
        <v>91</v>
      </c>
      <c r="I316" s="52" t="s">
        <v>287</v>
      </c>
      <c r="J316" s="50">
        <v>22</v>
      </c>
      <c r="K316" s="4" t="s">
        <v>42</v>
      </c>
      <c r="W316" s="4"/>
      <c r="X316" s="4"/>
      <c r="Y316" s="4"/>
      <c r="Z316" s="4"/>
      <c r="AA316" s="4"/>
    </row>
    <row r="317" spans="1:27" ht="14.25" customHeight="1">
      <c r="A317" s="1">
        <v>23</v>
      </c>
      <c r="B317" s="4" t="s">
        <v>71</v>
      </c>
      <c r="C317" s="50">
        <v>1</v>
      </c>
      <c r="D317" s="107" t="s">
        <v>148</v>
      </c>
      <c r="E317" s="1">
        <v>23</v>
      </c>
      <c r="F317" s="50">
        <v>96</v>
      </c>
      <c r="G317" s="50">
        <v>1</v>
      </c>
      <c r="H317" s="50">
        <v>73</v>
      </c>
      <c r="I317" s="52" t="s">
        <v>280</v>
      </c>
      <c r="J317" s="50">
        <v>100</v>
      </c>
      <c r="K317" s="4" t="s">
        <v>42</v>
      </c>
      <c r="W317" s="4"/>
      <c r="X317" s="4"/>
      <c r="Y317" s="4"/>
      <c r="Z317" s="4"/>
      <c r="AA317" s="4"/>
    </row>
    <row r="318" spans="1:27" ht="14.25" customHeight="1">
      <c r="A318" s="1">
        <v>23</v>
      </c>
      <c r="B318" s="4" t="s">
        <v>71</v>
      </c>
      <c r="C318" s="50">
        <v>2</v>
      </c>
      <c r="D318" s="107" t="s">
        <v>130</v>
      </c>
      <c r="E318" s="1">
        <v>19</v>
      </c>
      <c r="F318" s="50">
        <v>93</v>
      </c>
      <c r="G318" s="50">
        <v>2</v>
      </c>
      <c r="H318" s="50">
        <v>74</v>
      </c>
      <c r="I318" s="52" t="s">
        <v>281</v>
      </c>
      <c r="J318" s="50">
        <v>60</v>
      </c>
      <c r="K318" s="4" t="s">
        <v>42</v>
      </c>
      <c r="W318" s="4"/>
      <c r="X318" s="4"/>
      <c r="Y318" s="4"/>
      <c r="Z318" s="4"/>
      <c r="AA318" s="4"/>
    </row>
    <row r="319" spans="1:27" ht="14.25" customHeight="1">
      <c r="A319" s="1">
        <v>23</v>
      </c>
      <c r="B319" s="4" t="s">
        <v>71</v>
      </c>
      <c r="C319" s="50">
        <v>3</v>
      </c>
      <c r="D319" s="107" t="s">
        <v>90</v>
      </c>
      <c r="E319" s="1">
        <v>20</v>
      </c>
      <c r="F319" s="50">
        <v>95</v>
      </c>
      <c r="G319" s="50">
        <v>3</v>
      </c>
      <c r="H319" s="50">
        <v>75</v>
      </c>
      <c r="I319" s="52" t="s">
        <v>284</v>
      </c>
      <c r="J319" s="50">
        <v>40</v>
      </c>
      <c r="K319" s="4" t="s">
        <v>42</v>
      </c>
      <c r="W319" s="4"/>
      <c r="X319" s="4"/>
      <c r="Y319" s="4"/>
      <c r="Z319" s="4"/>
      <c r="AA319" s="4"/>
    </row>
    <row r="320" spans="1:27" ht="14.25" customHeight="1">
      <c r="A320" s="1">
        <v>23</v>
      </c>
      <c r="B320" s="4" t="s">
        <v>71</v>
      </c>
      <c r="C320" s="50">
        <v>4</v>
      </c>
      <c r="D320" s="107" t="s">
        <v>144</v>
      </c>
      <c r="E320" s="1">
        <v>20</v>
      </c>
      <c r="F320" s="50">
        <v>95</v>
      </c>
      <c r="G320" s="50">
        <v>3</v>
      </c>
      <c r="H320" s="50">
        <v>75</v>
      </c>
      <c r="I320" s="52" t="s">
        <v>286</v>
      </c>
      <c r="J320" s="50">
        <v>30</v>
      </c>
      <c r="K320" s="4" t="s">
        <v>42</v>
      </c>
      <c r="W320" s="4"/>
      <c r="X320" s="4"/>
      <c r="Y320" s="4"/>
      <c r="Z320" s="4"/>
      <c r="AA320" s="4"/>
    </row>
    <row r="321" spans="1:27" ht="14.25" customHeight="1">
      <c r="A321" s="1">
        <v>23</v>
      </c>
      <c r="B321" s="4" t="s">
        <v>71</v>
      </c>
      <c r="C321" s="50">
        <v>5</v>
      </c>
      <c r="D321" s="107" t="s">
        <v>150</v>
      </c>
      <c r="E321" s="1">
        <v>29</v>
      </c>
      <c r="F321" s="50">
        <v>105</v>
      </c>
      <c r="G321" s="50">
        <v>4</v>
      </c>
      <c r="H321" s="50">
        <v>76</v>
      </c>
      <c r="I321" s="52" t="s">
        <v>287</v>
      </c>
      <c r="J321" s="50">
        <v>29</v>
      </c>
      <c r="K321" s="4" t="s">
        <v>42</v>
      </c>
      <c r="W321" s="4"/>
      <c r="X321" s="4"/>
      <c r="Y321" s="4"/>
      <c r="Z321" s="4"/>
      <c r="AA321" s="4"/>
    </row>
    <row r="322" spans="1:27" ht="14.25" customHeight="1">
      <c r="A322" s="1">
        <v>23</v>
      </c>
      <c r="B322" s="4" t="s">
        <v>71</v>
      </c>
      <c r="C322" s="50">
        <v>6</v>
      </c>
      <c r="D322" s="107" t="s">
        <v>152</v>
      </c>
      <c r="E322" s="1">
        <v>25</v>
      </c>
      <c r="F322" s="50">
        <v>102</v>
      </c>
      <c r="G322" s="50">
        <v>5</v>
      </c>
      <c r="H322" s="50">
        <v>77</v>
      </c>
      <c r="I322" s="52" t="s">
        <v>287</v>
      </c>
      <c r="J322" s="50">
        <v>28</v>
      </c>
      <c r="K322" s="4" t="s">
        <v>42</v>
      </c>
      <c r="W322" s="4"/>
      <c r="X322" s="4"/>
      <c r="Y322" s="4"/>
      <c r="Z322" s="4"/>
      <c r="AA322" s="4"/>
    </row>
    <row r="323" spans="1:27" ht="14.25" customHeight="1">
      <c r="A323" s="1">
        <v>23</v>
      </c>
      <c r="B323" s="4" t="s">
        <v>71</v>
      </c>
      <c r="C323" s="50">
        <v>7</v>
      </c>
      <c r="D323" s="107" t="s">
        <v>72</v>
      </c>
      <c r="E323" s="1">
        <v>21</v>
      </c>
      <c r="F323" s="50">
        <v>99</v>
      </c>
      <c r="G323" s="50">
        <v>6</v>
      </c>
      <c r="H323" s="50">
        <v>78</v>
      </c>
      <c r="I323" s="52" t="s">
        <v>287</v>
      </c>
      <c r="J323" s="50">
        <v>27</v>
      </c>
      <c r="K323" s="4" t="s">
        <v>42</v>
      </c>
      <c r="W323" s="4"/>
      <c r="X323" s="4"/>
      <c r="Y323" s="4"/>
      <c r="Z323" s="4"/>
      <c r="AA323" s="4"/>
    </row>
    <row r="324" spans="1:27" ht="14.25" customHeight="1">
      <c r="A324" s="1">
        <v>23</v>
      </c>
      <c r="B324" s="4" t="s">
        <v>71</v>
      </c>
      <c r="C324" s="50">
        <v>8</v>
      </c>
      <c r="D324" s="107" t="s">
        <v>140</v>
      </c>
      <c r="E324" s="1">
        <v>22</v>
      </c>
      <c r="F324" s="50">
        <v>103</v>
      </c>
      <c r="G324" s="50">
        <v>9</v>
      </c>
      <c r="H324" s="50">
        <v>81</v>
      </c>
      <c r="I324" s="52" t="s">
        <v>287</v>
      </c>
      <c r="J324" s="50">
        <v>26</v>
      </c>
      <c r="K324" s="4" t="s">
        <v>42</v>
      </c>
      <c r="W324" s="4"/>
      <c r="X324" s="4"/>
      <c r="Y324" s="4"/>
      <c r="Z324" s="4"/>
      <c r="AA324" s="4"/>
    </row>
    <row r="325" spans="1:27" ht="14.25" customHeight="1">
      <c r="A325" s="1">
        <v>23</v>
      </c>
      <c r="B325" s="4" t="s">
        <v>71</v>
      </c>
      <c r="C325" s="50">
        <v>9</v>
      </c>
      <c r="D325" s="107" t="s">
        <v>123</v>
      </c>
      <c r="E325" s="1">
        <v>24</v>
      </c>
      <c r="F325" s="50">
        <v>106</v>
      </c>
      <c r="G325" s="50">
        <v>10</v>
      </c>
      <c r="H325" s="50">
        <v>82</v>
      </c>
      <c r="I325" s="52" t="s">
        <v>287</v>
      </c>
      <c r="J325" s="50">
        <v>25</v>
      </c>
      <c r="K325" s="4" t="s">
        <v>42</v>
      </c>
      <c r="W325" s="4"/>
      <c r="X325" s="4"/>
      <c r="Y325" s="4"/>
      <c r="Z325" s="4"/>
      <c r="AA325" s="4"/>
    </row>
    <row r="326" spans="1:27" ht="14.25" customHeight="1">
      <c r="A326" s="1">
        <v>23</v>
      </c>
      <c r="B326" s="4" t="s">
        <v>71</v>
      </c>
      <c r="C326" s="50">
        <v>10</v>
      </c>
      <c r="D326" s="107" t="s">
        <v>116</v>
      </c>
      <c r="E326" s="1">
        <v>23</v>
      </c>
      <c r="F326" s="50">
        <v>105</v>
      </c>
      <c r="G326" s="50">
        <v>10</v>
      </c>
      <c r="H326" s="50">
        <v>82</v>
      </c>
      <c r="I326" s="52" t="s">
        <v>287</v>
      </c>
      <c r="J326" s="50">
        <v>24</v>
      </c>
      <c r="K326" s="4" t="s">
        <v>42</v>
      </c>
      <c r="W326" s="4"/>
      <c r="X326" s="4"/>
      <c r="Y326" s="4"/>
      <c r="Z326" s="4"/>
      <c r="AA326" s="4"/>
    </row>
    <row r="327" spans="1:27" ht="14.25" customHeight="1">
      <c r="A327" s="1">
        <v>23</v>
      </c>
      <c r="B327" s="4" t="s">
        <v>71</v>
      </c>
      <c r="C327" s="50">
        <v>11</v>
      </c>
      <c r="D327" s="107" t="s">
        <v>127</v>
      </c>
      <c r="E327" s="1">
        <v>23</v>
      </c>
      <c r="F327" s="50">
        <v>105</v>
      </c>
      <c r="G327" s="50">
        <v>10</v>
      </c>
      <c r="H327" s="50">
        <v>82</v>
      </c>
      <c r="I327" s="52" t="s">
        <v>287</v>
      </c>
      <c r="J327" s="50">
        <v>23</v>
      </c>
      <c r="K327" s="4" t="s">
        <v>42</v>
      </c>
      <c r="W327" s="4"/>
      <c r="X327" s="4"/>
      <c r="Y327" s="4"/>
      <c r="Z327" s="4"/>
      <c r="AA327" s="4"/>
    </row>
    <row r="328" spans="1:27" ht="14.25" customHeight="1">
      <c r="A328" s="1">
        <v>23</v>
      </c>
      <c r="B328" s="4" t="s">
        <v>71</v>
      </c>
      <c r="C328" s="50">
        <v>12</v>
      </c>
      <c r="D328" s="107" t="s">
        <v>212</v>
      </c>
      <c r="E328" s="1">
        <v>23</v>
      </c>
      <c r="F328" s="50">
        <v>107</v>
      </c>
      <c r="G328" s="50">
        <v>12</v>
      </c>
      <c r="H328" s="50">
        <v>84</v>
      </c>
      <c r="I328" s="52" t="s">
        <v>287</v>
      </c>
      <c r="J328" s="50">
        <v>22</v>
      </c>
      <c r="K328" s="4" t="s">
        <v>42</v>
      </c>
      <c r="W328" s="4"/>
      <c r="X328" s="4"/>
      <c r="Y328" s="4"/>
      <c r="Z328" s="4"/>
      <c r="AA328" s="4"/>
    </row>
    <row r="329" spans="1:27" ht="14.25" customHeight="1">
      <c r="A329" s="1">
        <v>23</v>
      </c>
      <c r="B329" s="4" t="s">
        <v>71</v>
      </c>
      <c r="C329" s="50">
        <v>13</v>
      </c>
      <c r="D329" s="107" t="s">
        <v>117</v>
      </c>
      <c r="E329" s="1">
        <v>17</v>
      </c>
      <c r="F329" s="50">
        <v>102</v>
      </c>
      <c r="G329" s="50">
        <v>13</v>
      </c>
      <c r="H329" s="50">
        <v>85</v>
      </c>
      <c r="I329" s="52" t="s">
        <v>287</v>
      </c>
      <c r="J329" s="50">
        <v>21</v>
      </c>
      <c r="K329" s="4" t="s">
        <v>42</v>
      </c>
      <c r="W329" s="4"/>
      <c r="X329" s="4"/>
      <c r="Y329" s="4"/>
      <c r="Z329" s="4"/>
      <c r="AA329" s="4"/>
    </row>
    <row r="330" spans="1:27" ht="14.25" customHeight="1">
      <c r="A330" s="1">
        <v>23</v>
      </c>
      <c r="B330" s="4" t="s">
        <v>71</v>
      </c>
      <c r="C330" s="50">
        <v>14</v>
      </c>
      <c r="D330" s="107" t="s">
        <v>122</v>
      </c>
      <c r="E330" s="1">
        <v>31</v>
      </c>
      <c r="F330" s="50">
        <v>119</v>
      </c>
      <c r="G330" s="50">
        <v>16</v>
      </c>
      <c r="H330" s="50">
        <v>88</v>
      </c>
      <c r="I330" s="52" t="s">
        <v>287</v>
      </c>
      <c r="J330" s="50">
        <v>20</v>
      </c>
      <c r="K330" s="4" t="s">
        <v>42</v>
      </c>
      <c r="W330" s="4"/>
      <c r="X330" s="4"/>
      <c r="Y330" s="4"/>
      <c r="Z330" s="4"/>
      <c r="AA330" s="4"/>
    </row>
    <row r="331" spans="1:27" ht="14.25" customHeight="1">
      <c r="A331" s="1">
        <v>24</v>
      </c>
      <c r="B331" s="4" t="s">
        <v>63</v>
      </c>
      <c r="C331" s="50">
        <v>1</v>
      </c>
      <c r="D331" s="107" t="s">
        <v>169</v>
      </c>
      <c r="E331" s="1">
        <v>34</v>
      </c>
      <c r="F331" s="50">
        <v>100</v>
      </c>
      <c r="G331" s="50">
        <v>-6</v>
      </c>
      <c r="H331" s="50">
        <v>66</v>
      </c>
      <c r="I331" s="52" t="s">
        <v>280</v>
      </c>
      <c r="J331" s="50">
        <v>100</v>
      </c>
      <c r="K331" s="4" t="s">
        <v>42</v>
      </c>
      <c r="W331" s="4"/>
      <c r="X331" s="4"/>
      <c r="Y331" s="4"/>
      <c r="Z331" s="4"/>
      <c r="AA331" s="4"/>
    </row>
    <row r="332" spans="1:27" ht="14.25" customHeight="1">
      <c r="A332" s="1">
        <v>24</v>
      </c>
      <c r="B332" s="4" t="s">
        <v>63</v>
      </c>
      <c r="C332" s="50">
        <v>2</v>
      </c>
      <c r="D332" s="107" t="s">
        <v>175</v>
      </c>
      <c r="E332" s="1">
        <v>29</v>
      </c>
      <c r="F332" s="50">
        <v>102</v>
      </c>
      <c r="G332" s="50">
        <v>1</v>
      </c>
      <c r="H332" s="50">
        <v>68</v>
      </c>
      <c r="I332" s="52" t="s">
        <v>281</v>
      </c>
      <c r="J332" s="50">
        <v>60</v>
      </c>
      <c r="K332" s="4" t="s">
        <v>42</v>
      </c>
      <c r="W332" s="4"/>
      <c r="X332" s="4"/>
      <c r="Y332" s="4"/>
      <c r="Z332" s="4"/>
      <c r="AA332" s="4"/>
    </row>
    <row r="333" spans="1:27" ht="14.25" customHeight="1">
      <c r="A333" s="1">
        <v>24</v>
      </c>
      <c r="B333" s="4" t="s">
        <v>63</v>
      </c>
      <c r="C333" s="50">
        <v>3</v>
      </c>
      <c r="D333" s="107" t="s">
        <v>85</v>
      </c>
      <c r="E333" s="1">
        <v>30</v>
      </c>
      <c r="F333" s="50">
        <v>101</v>
      </c>
      <c r="G333" s="50">
        <v>-1</v>
      </c>
      <c r="H333" s="50">
        <v>71</v>
      </c>
      <c r="I333" s="52" t="s">
        <v>284</v>
      </c>
      <c r="J333" s="50">
        <v>40</v>
      </c>
      <c r="K333" s="4" t="s">
        <v>42</v>
      </c>
      <c r="W333" s="4"/>
      <c r="X333" s="4"/>
      <c r="Y333" s="4"/>
      <c r="Z333" s="4"/>
      <c r="AA333" s="4"/>
    </row>
    <row r="334" spans="1:27" ht="14.25" customHeight="1">
      <c r="A334" s="1">
        <v>24</v>
      </c>
      <c r="B334" s="4" t="s">
        <v>63</v>
      </c>
      <c r="C334" s="50">
        <v>4</v>
      </c>
      <c r="D334" s="107" t="s">
        <v>132</v>
      </c>
      <c r="E334" s="1">
        <v>37</v>
      </c>
      <c r="F334" s="50">
        <v>109</v>
      </c>
      <c r="G334" s="52" t="s">
        <v>258</v>
      </c>
      <c r="H334" s="50">
        <v>72</v>
      </c>
      <c r="I334" s="52" t="s">
        <v>286</v>
      </c>
      <c r="J334" s="50">
        <v>30</v>
      </c>
      <c r="K334" s="4" t="s">
        <v>42</v>
      </c>
      <c r="W334" s="4"/>
      <c r="X334" s="4"/>
      <c r="Y334" s="4"/>
      <c r="Z334" s="4"/>
      <c r="AA334" s="4"/>
    </row>
    <row r="335" spans="1:27" ht="14.25" customHeight="1">
      <c r="A335" s="1">
        <v>24</v>
      </c>
      <c r="B335" s="4" t="s">
        <v>63</v>
      </c>
      <c r="C335" s="50">
        <v>5</v>
      </c>
      <c r="D335" s="107" t="s">
        <v>138</v>
      </c>
      <c r="E335" s="1">
        <v>31</v>
      </c>
      <c r="F335" s="50">
        <v>104</v>
      </c>
      <c r="G335" s="50">
        <v>1</v>
      </c>
      <c r="H335" s="50">
        <v>73</v>
      </c>
      <c r="I335" s="52" t="s">
        <v>287</v>
      </c>
      <c r="J335" s="50">
        <v>29</v>
      </c>
      <c r="K335" s="4" t="s">
        <v>42</v>
      </c>
      <c r="W335" s="4"/>
      <c r="X335" s="4"/>
      <c r="Y335" s="4"/>
      <c r="Z335" s="4"/>
      <c r="AA335" s="4"/>
    </row>
    <row r="336" spans="1:27" ht="14.25" customHeight="1">
      <c r="A336" s="1">
        <v>24</v>
      </c>
      <c r="B336" s="4" t="s">
        <v>63</v>
      </c>
      <c r="C336" s="50">
        <v>6</v>
      </c>
      <c r="D336" s="107" t="s">
        <v>58</v>
      </c>
      <c r="E336" s="1">
        <v>27</v>
      </c>
      <c r="F336" s="50">
        <v>101</v>
      </c>
      <c r="G336" s="50">
        <v>2</v>
      </c>
      <c r="H336" s="50">
        <v>74</v>
      </c>
      <c r="I336" s="52" t="s">
        <v>287</v>
      </c>
      <c r="J336" s="50">
        <v>28</v>
      </c>
      <c r="K336" s="4" t="s">
        <v>42</v>
      </c>
      <c r="W336" s="4"/>
      <c r="X336" s="4"/>
      <c r="Y336" s="4"/>
      <c r="Z336" s="4"/>
      <c r="AA336" s="4"/>
    </row>
    <row r="337" spans="1:27" ht="14.25" customHeight="1">
      <c r="A337" s="1">
        <v>24</v>
      </c>
      <c r="B337" s="4" t="s">
        <v>63</v>
      </c>
      <c r="C337" s="50">
        <v>7</v>
      </c>
      <c r="D337" s="107" t="s">
        <v>160</v>
      </c>
      <c r="E337" s="1">
        <v>44</v>
      </c>
      <c r="F337" s="50">
        <v>118</v>
      </c>
      <c r="G337" s="50">
        <v>2</v>
      </c>
      <c r="H337" s="50">
        <v>74</v>
      </c>
      <c r="I337" s="52" t="s">
        <v>287</v>
      </c>
      <c r="J337" s="50">
        <v>27</v>
      </c>
      <c r="K337" s="4" t="s">
        <v>42</v>
      </c>
      <c r="W337" s="4"/>
      <c r="X337" s="4"/>
      <c r="Y337" s="4"/>
      <c r="Z337" s="4"/>
      <c r="AA337" s="4"/>
    </row>
    <row r="338" spans="1:27" ht="14.25" customHeight="1">
      <c r="A338" s="1">
        <v>24</v>
      </c>
      <c r="B338" s="4" t="s">
        <v>63</v>
      </c>
      <c r="C338" s="50">
        <v>8</v>
      </c>
      <c r="D338" s="107" t="s">
        <v>164</v>
      </c>
      <c r="E338" s="1">
        <v>35</v>
      </c>
      <c r="F338" s="50">
        <v>110</v>
      </c>
      <c r="G338" s="50">
        <v>3</v>
      </c>
      <c r="H338" s="50">
        <v>75</v>
      </c>
      <c r="I338" s="52" t="s">
        <v>287</v>
      </c>
      <c r="J338" s="50">
        <v>26</v>
      </c>
      <c r="K338" s="4" t="s">
        <v>42</v>
      </c>
      <c r="W338" s="4"/>
      <c r="X338" s="4"/>
      <c r="Y338" s="4"/>
      <c r="Z338" s="4"/>
      <c r="AA338" s="4"/>
    </row>
    <row r="339" spans="1:27" ht="14.25" customHeight="1">
      <c r="A339" s="1">
        <v>24</v>
      </c>
      <c r="B339" s="4" t="s">
        <v>63</v>
      </c>
      <c r="C339" s="50">
        <v>9</v>
      </c>
      <c r="D339" s="107" t="s">
        <v>167</v>
      </c>
      <c r="E339" s="1">
        <v>34</v>
      </c>
      <c r="F339" s="50">
        <v>109</v>
      </c>
      <c r="G339" s="50">
        <v>3</v>
      </c>
      <c r="H339" s="50">
        <v>75</v>
      </c>
      <c r="I339" s="52" t="s">
        <v>287</v>
      </c>
      <c r="J339" s="50">
        <v>25</v>
      </c>
      <c r="K339" s="4" t="s">
        <v>42</v>
      </c>
      <c r="W339" s="4"/>
      <c r="X339" s="4"/>
      <c r="Y339" s="4"/>
      <c r="Z339" s="4"/>
      <c r="AA339" s="4"/>
    </row>
    <row r="340" spans="1:27" ht="14.25" customHeight="1">
      <c r="A340" s="1">
        <v>24</v>
      </c>
      <c r="B340" s="4" t="s">
        <v>63</v>
      </c>
      <c r="C340" s="50">
        <v>10</v>
      </c>
      <c r="D340" s="107" t="s">
        <v>187</v>
      </c>
      <c r="E340" s="1">
        <v>25</v>
      </c>
      <c r="F340" s="50">
        <v>103</v>
      </c>
      <c r="G340" s="50">
        <v>6</v>
      </c>
      <c r="H340" s="50">
        <v>78</v>
      </c>
      <c r="I340" s="52" t="s">
        <v>287</v>
      </c>
      <c r="J340" s="50">
        <v>24</v>
      </c>
      <c r="K340" s="4" t="s">
        <v>42</v>
      </c>
      <c r="W340" s="4"/>
      <c r="X340" s="4"/>
      <c r="Y340" s="4"/>
      <c r="Z340" s="4"/>
      <c r="AA340" s="4"/>
    </row>
    <row r="341" spans="1:27" ht="14.25" customHeight="1">
      <c r="A341" s="1">
        <v>24</v>
      </c>
      <c r="B341" s="4" t="s">
        <v>63</v>
      </c>
      <c r="C341" s="50">
        <v>11</v>
      </c>
      <c r="D341" s="107" t="s">
        <v>124</v>
      </c>
      <c r="E341" s="1">
        <v>24</v>
      </c>
      <c r="F341" s="50">
        <v>102</v>
      </c>
      <c r="G341" s="50">
        <v>6</v>
      </c>
      <c r="H341" s="50">
        <v>78</v>
      </c>
      <c r="I341" s="52" t="s">
        <v>287</v>
      </c>
      <c r="J341" s="50">
        <v>23</v>
      </c>
      <c r="K341" s="4" t="s">
        <v>42</v>
      </c>
      <c r="W341" s="4"/>
      <c r="X341" s="4"/>
      <c r="Y341" s="4"/>
      <c r="Z341" s="4"/>
      <c r="AA341" s="4"/>
    </row>
    <row r="342" spans="1:27" ht="14.25" customHeight="1">
      <c r="A342" s="1">
        <v>24</v>
      </c>
      <c r="B342" s="4" t="s">
        <v>63</v>
      </c>
      <c r="C342" s="50">
        <v>12</v>
      </c>
      <c r="D342" s="107" t="s">
        <v>174</v>
      </c>
      <c r="E342" s="1">
        <v>46</v>
      </c>
      <c r="F342" s="50">
        <v>126</v>
      </c>
      <c r="G342" s="50">
        <v>8</v>
      </c>
      <c r="H342" s="50">
        <v>80</v>
      </c>
      <c r="I342" s="52" t="s">
        <v>287</v>
      </c>
      <c r="J342" s="50">
        <v>22</v>
      </c>
      <c r="K342" s="4" t="s">
        <v>42</v>
      </c>
      <c r="W342" s="4"/>
      <c r="X342" s="4"/>
      <c r="Y342" s="4"/>
      <c r="Z342" s="4"/>
      <c r="AA342" s="4"/>
    </row>
    <row r="343" spans="1:27" ht="14.25" customHeight="1">
      <c r="A343" s="1">
        <v>24</v>
      </c>
      <c r="B343" s="4" t="s">
        <v>63</v>
      </c>
      <c r="C343" s="50">
        <v>13</v>
      </c>
      <c r="D343" s="107" t="s">
        <v>159</v>
      </c>
      <c r="E343" s="1">
        <v>38</v>
      </c>
      <c r="F343" s="50">
        <v>119</v>
      </c>
      <c r="G343" s="50">
        <v>9</v>
      </c>
      <c r="H343" s="50">
        <v>81</v>
      </c>
      <c r="I343" s="52" t="s">
        <v>287</v>
      </c>
      <c r="J343" s="50">
        <v>21</v>
      </c>
      <c r="K343" s="4" t="s">
        <v>42</v>
      </c>
      <c r="W343" s="4"/>
      <c r="X343" s="4"/>
      <c r="Y343" s="4"/>
      <c r="Z343" s="4"/>
      <c r="AA343" s="4"/>
    </row>
    <row r="344" spans="1:27" ht="14.25" customHeight="1">
      <c r="A344" s="1">
        <v>24</v>
      </c>
      <c r="B344" s="4" t="s">
        <v>63</v>
      </c>
      <c r="C344" s="50">
        <v>14</v>
      </c>
      <c r="D344" s="107" t="s">
        <v>176</v>
      </c>
      <c r="E344" s="1">
        <v>30</v>
      </c>
      <c r="F344" s="50">
        <v>112</v>
      </c>
      <c r="G344" s="50">
        <v>10</v>
      </c>
      <c r="H344" s="50">
        <v>82</v>
      </c>
      <c r="I344" s="52" t="s">
        <v>287</v>
      </c>
      <c r="J344" s="50">
        <v>20</v>
      </c>
      <c r="K344" s="4" t="s">
        <v>42</v>
      </c>
      <c r="W344" s="4"/>
      <c r="X344" s="4"/>
      <c r="Y344" s="4"/>
      <c r="Z344" s="4"/>
      <c r="AA344" s="4"/>
    </row>
    <row r="345" spans="1:27" ht="14.25" customHeight="1">
      <c r="A345" s="1">
        <v>24</v>
      </c>
      <c r="B345" s="4" t="s">
        <v>63</v>
      </c>
      <c r="C345" s="50">
        <v>15</v>
      </c>
      <c r="D345" s="107" t="s">
        <v>108</v>
      </c>
      <c r="E345" s="1">
        <v>25</v>
      </c>
      <c r="F345" s="50">
        <v>110</v>
      </c>
      <c r="G345" s="50">
        <v>13</v>
      </c>
      <c r="H345" s="50">
        <v>85</v>
      </c>
      <c r="I345" s="52" t="s">
        <v>287</v>
      </c>
      <c r="J345" s="50">
        <v>19</v>
      </c>
      <c r="K345" s="4" t="s">
        <v>42</v>
      </c>
      <c r="W345" s="4"/>
      <c r="X345" s="4"/>
      <c r="Y345" s="4"/>
      <c r="Z345" s="4"/>
      <c r="AA345" s="4"/>
    </row>
    <row r="346" spans="1:27" ht="14.25" customHeight="1">
      <c r="A346" s="1">
        <v>24</v>
      </c>
      <c r="B346" s="4" t="s">
        <v>63</v>
      </c>
      <c r="C346" s="50">
        <v>16</v>
      </c>
      <c r="D346" s="107" t="s">
        <v>56</v>
      </c>
      <c r="E346" s="1">
        <v>34</v>
      </c>
      <c r="F346" s="50">
        <v>129</v>
      </c>
      <c r="G346" s="50">
        <v>23</v>
      </c>
      <c r="H346" s="50">
        <v>95</v>
      </c>
      <c r="I346" s="52" t="s">
        <v>287</v>
      </c>
      <c r="J346" s="50">
        <v>18</v>
      </c>
      <c r="K346" s="4" t="s">
        <v>42</v>
      </c>
      <c r="W346" s="4"/>
      <c r="X346" s="4"/>
      <c r="Y346" s="4"/>
      <c r="Z346" s="4"/>
      <c r="AA346" s="4"/>
    </row>
    <row r="347" spans="1:27" ht="14.25" customHeight="1">
      <c r="A347" s="1">
        <v>24</v>
      </c>
      <c r="B347" s="4" t="s">
        <v>63</v>
      </c>
      <c r="C347" s="50">
        <v>17</v>
      </c>
      <c r="D347" s="107" t="s">
        <v>189</v>
      </c>
      <c r="E347" s="1">
        <v>0</v>
      </c>
      <c r="F347" s="50">
        <v>120</v>
      </c>
      <c r="G347" s="50">
        <v>48</v>
      </c>
      <c r="H347" s="50">
        <v>120</v>
      </c>
      <c r="I347" s="52" t="s">
        <v>287</v>
      </c>
      <c r="J347" s="50">
        <v>17</v>
      </c>
      <c r="K347" s="4" t="s">
        <v>42</v>
      </c>
      <c r="W347" s="4"/>
      <c r="X347" s="4"/>
      <c r="Y347" s="4"/>
      <c r="Z347" s="4"/>
      <c r="AA347" s="4"/>
    </row>
    <row r="348" spans="1:27" ht="14.25" customHeight="1">
      <c r="A348" s="1">
        <v>25</v>
      </c>
      <c r="B348" s="4" t="s">
        <v>184</v>
      </c>
      <c r="C348" s="50">
        <v>1</v>
      </c>
      <c r="D348" s="107" t="s">
        <v>327</v>
      </c>
      <c r="E348" s="1">
        <v>0</v>
      </c>
      <c r="F348" s="50">
        <v>93</v>
      </c>
      <c r="G348" s="50">
        <v>21</v>
      </c>
      <c r="H348" s="50">
        <v>93</v>
      </c>
      <c r="I348" s="52" t="s">
        <v>287</v>
      </c>
      <c r="J348" s="50">
        <v>0</v>
      </c>
      <c r="K348" s="4" t="s">
        <v>42</v>
      </c>
      <c r="W348" s="4"/>
      <c r="X348" s="4"/>
      <c r="Y348" s="4"/>
      <c r="Z348" s="4"/>
      <c r="AA348" s="4"/>
    </row>
    <row r="349" spans="1:27" ht="14.25" customHeight="1">
      <c r="A349" s="1">
        <v>25</v>
      </c>
      <c r="B349" s="4" t="s">
        <v>184</v>
      </c>
      <c r="C349" s="50">
        <v>2</v>
      </c>
      <c r="D349" s="107" t="s">
        <v>328</v>
      </c>
      <c r="E349" s="1">
        <v>0</v>
      </c>
      <c r="F349" s="50">
        <v>93</v>
      </c>
      <c r="G349" s="50">
        <v>21</v>
      </c>
      <c r="H349" s="50">
        <v>93</v>
      </c>
      <c r="I349" s="52" t="s">
        <v>287</v>
      </c>
      <c r="J349" s="50">
        <v>0</v>
      </c>
      <c r="K349" s="4" t="s">
        <v>42</v>
      </c>
      <c r="W349" s="4"/>
      <c r="X349" s="4"/>
      <c r="Y349" s="4"/>
      <c r="Z349" s="4"/>
      <c r="AA349" s="4"/>
    </row>
    <row r="350" spans="1:27" ht="14.25" customHeight="1">
      <c r="A350" s="1">
        <v>25</v>
      </c>
      <c r="B350" s="4" t="s">
        <v>184</v>
      </c>
      <c r="C350" s="50">
        <v>3</v>
      </c>
      <c r="D350" s="107" t="s">
        <v>330</v>
      </c>
      <c r="E350" s="1">
        <v>0</v>
      </c>
      <c r="F350" s="50">
        <v>101</v>
      </c>
      <c r="G350" s="50">
        <v>29</v>
      </c>
      <c r="H350" s="50">
        <v>101</v>
      </c>
      <c r="I350" s="52" t="s">
        <v>287</v>
      </c>
      <c r="J350" s="50">
        <v>0</v>
      </c>
      <c r="K350" s="4" t="s">
        <v>42</v>
      </c>
      <c r="W350" s="4"/>
      <c r="X350" s="4"/>
      <c r="Y350" s="4"/>
      <c r="Z350" s="4"/>
      <c r="AA350" s="4"/>
    </row>
    <row r="351" spans="1:27" ht="14.25" customHeight="1">
      <c r="A351" s="1">
        <v>25</v>
      </c>
      <c r="B351" s="4" t="s">
        <v>184</v>
      </c>
      <c r="C351" s="50">
        <v>4</v>
      </c>
      <c r="D351" s="107" t="s">
        <v>331</v>
      </c>
      <c r="E351" s="1">
        <v>0</v>
      </c>
      <c r="F351" s="50">
        <v>107</v>
      </c>
      <c r="G351" s="50">
        <v>35</v>
      </c>
      <c r="H351" s="50">
        <v>107</v>
      </c>
      <c r="I351" s="52" t="s">
        <v>287</v>
      </c>
      <c r="J351" s="50">
        <v>0</v>
      </c>
      <c r="K351" s="4" t="s">
        <v>42</v>
      </c>
      <c r="W351" s="4"/>
      <c r="X351" s="4"/>
      <c r="Y351" s="4"/>
      <c r="Z351" s="4"/>
      <c r="AA351" s="4"/>
    </row>
    <row r="352" spans="1:27" ht="14.25" customHeight="1">
      <c r="A352" s="1">
        <v>26</v>
      </c>
      <c r="B352" s="4" t="s">
        <v>13</v>
      </c>
      <c r="C352" s="50">
        <v>1</v>
      </c>
      <c r="D352" s="107" t="s">
        <v>57</v>
      </c>
      <c r="E352" s="1">
        <v>1</v>
      </c>
      <c r="F352" s="50">
        <v>68</v>
      </c>
      <c r="G352" s="50">
        <v>-2</v>
      </c>
      <c r="H352" s="50">
        <v>69</v>
      </c>
      <c r="I352" s="52" t="s">
        <v>280</v>
      </c>
      <c r="J352" s="50">
        <v>100</v>
      </c>
      <c r="K352" s="4" t="s">
        <v>332</v>
      </c>
      <c r="W352" s="4"/>
      <c r="X352" s="4"/>
      <c r="Y352" s="4"/>
      <c r="Z352" s="4"/>
      <c r="AA352" s="4"/>
    </row>
    <row r="353" spans="1:27" ht="14.25" customHeight="1">
      <c r="A353" s="1">
        <v>26</v>
      </c>
      <c r="B353" s="4" t="s">
        <v>13</v>
      </c>
      <c r="C353" s="50">
        <v>2</v>
      </c>
      <c r="D353" s="107" t="s">
        <v>55</v>
      </c>
      <c r="E353" s="1">
        <v>13</v>
      </c>
      <c r="F353" s="50">
        <v>82</v>
      </c>
      <c r="G353" s="50">
        <v>-2</v>
      </c>
      <c r="H353" s="50">
        <v>69</v>
      </c>
      <c r="I353" s="52" t="s">
        <v>281</v>
      </c>
      <c r="J353" s="50">
        <v>60</v>
      </c>
      <c r="K353" s="4" t="s">
        <v>332</v>
      </c>
      <c r="W353" s="4"/>
      <c r="X353" s="4"/>
      <c r="Y353" s="4"/>
      <c r="Z353" s="4"/>
      <c r="AA353" s="4"/>
    </row>
    <row r="354" spans="1:27" ht="14.25" customHeight="1">
      <c r="A354" s="1">
        <v>26</v>
      </c>
      <c r="B354" s="4" t="s">
        <v>13</v>
      </c>
      <c r="C354" s="50">
        <v>3</v>
      </c>
      <c r="D354" s="107" t="s">
        <v>52</v>
      </c>
      <c r="E354" s="1">
        <v>8</v>
      </c>
      <c r="F354" s="50">
        <v>79</v>
      </c>
      <c r="G354" s="52" t="s">
        <v>258</v>
      </c>
      <c r="H354" s="50">
        <v>71</v>
      </c>
      <c r="I354" s="52" t="s">
        <v>284</v>
      </c>
      <c r="J354" s="50">
        <v>40</v>
      </c>
      <c r="K354" s="4" t="s">
        <v>332</v>
      </c>
      <c r="W354" s="4"/>
      <c r="X354" s="4"/>
      <c r="Y354" s="4"/>
      <c r="Z354" s="4"/>
      <c r="AA354" s="4"/>
    </row>
    <row r="355" spans="1:27" ht="14.25" customHeight="1">
      <c r="A355" s="1">
        <v>26</v>
      </c>
      <c r="B355" s="4" t="s">
        <v>13</v>
      </c>
      <c r="C355" s="50">
        <v>4</v>
      </c>
      <c r="D355" s="107" t="s">
        <v>16</v>
      </c>
      <c r="E355" s="1">
        <v>13</v>
      </c>
      <c r="F355" s="50">
        <v>86</v>
      </c>
      <c r="G355" s="50">
        <v>2</v>
      </c>
      <c r="H355" s="50">
        <v>73</v>
      </c>
      <c r="I355" s="52" t="s">
        <v>286</v>
      </c>
      <c r="J355" s="50">
        <v>30</v>
      </c>
      <c r="K355" s="4" t="s">
        <v>332</v>
      </c>
      <c r="W355" s="4"/>
      <c r="X355" s="4"/>
      <c r="Y355" s="4"/>
      <c r="Z355" s="4"/>
      <c r="AA355" s="4"/>
    </row>
    <row r="356" spans="1:27" ht="14.25" customHeight="1">
      <c r="A356" s="1">
        <v>26</v>
      </c>
      <c r="B356" s="4" t="s">
        <v>13</v>
      </c>
      <c r="C356" s="50">
        <v>5</v>
      </c>
      <c r="D356" s="107" t="s">
        <v>70</v>
      </c>
      <c r="E356" s="1">
        <v>11</v>
      </c>
      <c r="F356" s="50">
        <v>86</v>
      </c>
      <c r="G356" s="50">
        <v>4</v>
      </c>
      <c r="H356" s="50">
        <v>75</v>
      </c>
      <c r="I356" s="52" t="s">
        <v>287</v>
      </c>
      <c r="J356" s="50">
        <v>29</v>
      </c>
      <c r="K356" s="4" t="s">
        <v>332</v>
      </c>
      <c r="W356" s="4"/>
      <c r="X356" s="4"/>
      <c r="Y356" s="4"/>
      <c r="Z356" s="4"/>
      <c r="AA356" s="4"/>
    </row>
    <row r="357" spans="1:27" ht="14.25" customHeight="1">
      <c r="A357" s="1">
        <v>26</v>
      </c>
      <c r="B357" s="4" t="s">
        <v>13</v>
      </c>
      <c r="C357" s="50">
        <v>6</v>
      </c>
      <c r="D357" s="107" t="s">
        <v>54</v>
      </c>
      <c r="E357" s="1">
        <v>5</v>
      </c>
      <c r="F357" s="50">
        <v>81</v>
      </c>
      <c r="G357" s="50">
        <v>5</v>
      </c>
      <c r="H357" s="50">
        <v>76</v>
      </c>
      <c r="I357" s="52" t="s">
        <v>287</v>
      </c>
      <c r="J357" s="50">
        <v>28</v>
      </c>
      <c r="K357" s="4" t="s">
        <v>332</v>
      </c>
      <c r="W357" s="4"/>
      <c r="X357" s="4"/>
      <c r="Y357" s="4"/>
      <c r="Z357" s="4"/>
      <c r="AA357" s="4"/>
    </row>
    <row r="358" spans="1:27" ht="14.25" customHeight="1">
      <c r="A358" s="1">
        <v>26</v>
      </c>
      <c r="B358" s="4" t="s">
        <v>13</v>
      </c>
      <c r="C358" s="50">
        <v>7</v>
      </c>
      <c r="D358" s="107" t="s">
        <v>73</v>
      </c>
      <c r="E358" s="1">
        <v>14</v>
      </c>
      <c r="F358" s="50">
        <v>90</v>
      </c>
      <c r="G358" s="50">
        <v>5</v>
      </c>
      <c r="H358" s="50">
        <v>76</v>
      </c>
      <c r="I358" s="52" t="s">
        <v>287</v>
      </c>
      <c r="J358" s="50">
        <v>27</v>
      </c>
      <c r="K358" s="4" t="s">
        <v>332</v>
      </c>
      <c r="W358" s="4"/>
      <c r="X358" s="4"/>
      <c r="Y358" s="4"/>
      <c r="Z358" s="4"/>
      <c r="AA358" s="4"/>
    </row>
    <row r="359" spans="1:27" ht="14.25" customHeight="1">
      <c r="A359" s="1">
        <v>26</v>
      </c>
      <c r="B359" s="4" t="s">
        <v>13</v>
      </c>
      <c r="C359" s="50">
        <v>8</v>
      </c>
      <c r="D359" s="107" t="s">
        <v>77</v>
      </c>
      <c r="E359" s="1">
        <v>12</v>
      </c>
      <c r="F359" s="50">
        <v>91</v>
      </c>
      <c r="G359" s="50">
        <v>8</v>
      </c>
      <c r="H359" s="50">
        <v>79</v>
      </c>
      <c r="I359" s="52" t="s">
        <v>287</v>
      </c>
      <c r="J359" s="50">
        <v>26</v>
      </c>
      <c r="K359" s="4" t="s">
        <v>332</v>
      </c>
      <c r="W359" s="4"/>
      <c r="X359" s="4"/>
      <c r="Y359" s="4"/>
      <c r="Z359" s="4"/>
      <c r="AA359" s="4"/>
    </row>
    <row r="360" spans="1:27" ht="14.25" customHeight="1">
      <c r="A360" s="1">
        <v>26</v>
      </c>
      <c r="B360" s="4" t="s">
        <v>13</v>
      </c>
      <c r="C360" s="50">
        <v>9</v>
      </c>
      <c r="D360" s="107" t="s">
        <v>75</v>
      </c>
      <c r="E360" s="1">
        <v>14</v>
      </c>
      <c r="F360" s="50">
        <v>94</v>
      </c>
      <c r="G360" s="50">
        <v>9</v>
      </c>
      <c r="H360" s="50">
        <v>80</v>
      </c>
      <c r="I360" s="52" t="s">
        <v>287</v>
      </c>
      <c r="J360" s="50">
        <v>25</v>
      </c>
      <c r="K360" s="4" t="s">
        <v>332</v>
      </c>
      <c r="W360" s="4"/>
      <c r="X360" s="4"/>
      <c r="Y360" s="4"/>
      <c r="Z360" s="4"/>
      <c r="AA360" s="4"/>
    </row>
    <row r="361" spans="1:27" ht="14.25" customHeight="1">
      <c r="A361" s="1">
        <v>26</v>
      </c>
      <c r="B361" s="4" t="s">
        <v>13</v>
      </c>
      <c r="C361" s="50">
        <v>10</v>
      </c>
      <c r="D361" s="107" t="s">
        <v>68</v>
      </c>
      <c r="E361" s="1">
        <v>13</v>
      </c>
      <c r="F361" s="50">
        <v>94</v>
      </c>
      <c r="G361" s="50">
        <v>10</v>
      </c>
      <c r="H361" s="50">
        <v>81</v>
      </c>
      <c r="I361" s="52" t="s">
        <v>287</v>
      </c>
      <c r="J361" s="50">
        <v>24</v>
      </c>
      <c r="K361" s="4" t="s">
        <v>332</v>
      </c>
      <c r="W361" s="4"/>
      <c r="X361" s="4"/>
      <c r="Y361" s="4"/>
      <c r="Z361" s="4"/>
      <c r="AA361" s="4"/>
    </row>
    <row r="362" spans="1:27" ht="14.25" customHeight="1">
      <c r="A362" s="1">
        <v>26</v>
      </c>
      <c r="B362" s="4" t="s">
        <v>13</v>
      </c>
      <c r="C362" s="50">
        <v>11</v>
      </c>
      <c r="D362" s="107" t="s">
        <v>69</v>
      </c>
      <c r="E362" s="1">
        <v>13</v>
      </c>
      <c r="F362" s="50">
        <v>96</v>
      </c>
      <c r="G362" s="50">
        <v>12</v>
      </c>
      <c r="H362" s="50">
        <v>83</v>
      </c>
      <c r="I362" s="52" t="s">
        <v>287</v>
      </c>
      <c r="J362" s="50">
        <v>23</v>
      </c>
      <c r="K362" s="4" t="s">
        <v>332</v>
      </c>
      <c r="W362" s="4"/>
      <c r="X362" s="4"/>
      <c r="Y362" s="4"/>
      <c r="Z362" s="4"/>
      <c r="AA362" s="4"/>
    </row>
    <row r="363" spans="1:27" ht="14.25" customHeight="1">
      <c r="A363" s="1">
        <v>26</v>
      </c>
      <c r="B363" s="4" t="s">
        <v>13</v>
      </c>
      <c r="C363" s="50">
        <v>12</v>
      </c>
      <c r="D363" s="107" t="s">
        <v>66</v>
      </c>
      <c r="E363" s="1">
        <v>9</v>
      </c>
      <c r="F363" s="50">
        <v>97</v>
      </c>
      <c r="G363" s="50">
        <v>17</v>
      </c>
      <c r="H363" s="50">
        <v>88</v>
      </c>
      <c r="I363" s="52" t="s">
        <v>287</v>
      </c>
      <c r="J363" s="50">
        <v>22</v>
      </c>
      <c r="K363" s="4" t="s">
        <v>332</v>
      </c>
      <c r="W363" s="4"/>
      <c r="X363" s="4"/>
      <c r="Y363" s="4"/>
      <c r="Z363" s="4"/>
      <c r="AA363" s="4"/>
    </row>
    <row r="364" spans="1:27" ht="14.25" customHeight="1">
      <c r="A364" s="1">
        <v>26</v>
      </c>
      <c r="B364" s="4" t="s">
        <v>13</v>
      </c>
      <c r="C364" s="50">
        <v>13</v>
      </c>
      <c r="D364" s="107" t="s">
        <v>76</v>
      </c>
      <c r="E364" s="1">
        <v>13</v>
      </c>
      <c r="F364" s="50">
        <v>104</v>
      </c>
      <c r="G364" s="50">
        <v>20</v>
      </c>
      <c r="H364" s="50">
        <v>91</v>
      </c>
      <c r="I364" s="52" t="s">
        <v>287</v>
      </c>
      <c r="J364" s="50">
        <v>21</v>
      </c>
      <c r="K364" s="4" t="s">
        <v>332</v>
      </c>
      <c r="W364" s="4"/>
      <c r="X364" s="4"/>
      <c r="Y364" s="4"/>
      <c r="Z364" s="4"/>
      <c r="AA364" s="4"/>
    </row>
    <row r="365" spans="1:27" ht="14.25" customHeight="1">
      <c r="A365" s="1">
        <v>27</v>
      </c>
      <c r="B365" s="4" t="s">
        <v>88</v>
      </c>
      <c r="C365" s="50">
        <v>1</v>
      </c>
      <c r="D365" s="107" t="s">
        <v>94</v>
      </c>
      <c r="E365" s="1">
        <v>18</v>
      </c>
      <c r="F365" s="50">
        <v>89</v>
      </c>
      <c r="G365" s="52" t="s">
        <v>258</v>
      </c>
      <c r="H365" s="50">
        <v>71</v>
      </c>
      <c r="I365" s="52" t="s">
        <v>280</v>
      </c>
      <c r="J365" s="50">
        <v>100</v>
      </c>
      <c r="K365" s="4" t="s">
        <v>332</v>
      </c>
      <c r="W365" s="4"/>
      <c r="X365" s="4"/>
      <c r="Y365" s="4"/>
      <c r="Z365" s="4"/>
      <c r="AA365" s="4"/>
    </row>
    <row r="366" spans="1:27" ht="14.25" customHeight="1">
      <c r="A366" s="1">
        <v>27</v>
      </c>
      <c r="B366" s="4" t="s">
        <v>88</v>
      </c>
      <c r="C366" s="50">
        <v>2</v>
      </c>
      <c r="D366" s="107" t="s">
        <v>30</v>
      </c>
      <c r="E366" s="1">
        <v>13</v>
      </c>
      <c r="F366" s="50">
        <v>87</v>
      </c>
      <c r="G366" s="50">
        <v>3</v>
      </c>
      <c r="H366" s="50">
        <v>74</v>
      </c>
      <c r="I366" s="52" t="s">
        <v>281</v>
      </c>
      <c r="J366" s="50">
        <v>60</v>
      </c>
      <c r="K366" s="4" t="s">
        <v>332</v>
      </c>
      <c r="W366" s="4"/>
      <c r="X366" s="4"/>
      <c r="Y366" s="4"/>
      <c r="Z366" s="4"/>
      <c r="AA366" s="4"/>
    </row>
    <row r="367" spans="1:27" ht="14.25" customHeight="1">
      <c r="A367" s="1">
        <v>27</v>
      </c>
      <c r="B367" s="4" t="s">
        <v>88</v>
      </c>
      <c r="C367" s="50">
        <v>3</v>
      </c>
      <c r="D367" s="107" t="s">
        <v>126</v>
      </c>
      <c r="E367" s="1">
        <v>13</v>
      </c>
      <c r="F367" s="50">
        <v>92</v>
      </c>
      <c r="G367" s="50">
        <v>8</v>
      </c>
      <c r="H367" s="50">
        <v>79</v>
      </c>
      <c r="I367" s="52" t="s">
        <v>284</v>
      </c>
      <c r="J367" s="50">
        <v>40</v>
      </c>
      <c r="K367" s="4" t="s">
        <v>332</v>
      </c>
      <c r="W367" s="4"/>
      <c r="X367" s="4"/>
      <c r="Y367" s="4"/>
      <c r="Z367" s="4"/>
      <c r="AA367" s="4"/>
    </row>
    <row r="368" spans="1:27" ht="14.25" customHeight="1">
      <c r="A368" s="1">
        <v>27</v>
      </c>
      <c r="B368" s="4" t="s">
        <v>88</v>
      </c>
      <c r="C368" s="50">
        <v>4</v>
      </c>
      <c r="D368" s="107" t="s">
        <v>65</v>
      </c>
      <c r="E368" s="1">
        <v>13</v>
      </c>
      <c r="F368" s="50">
        <v>93</v>
      </c>
      <c r="G368" s="50">
        <v>9</v>
      </c>
      <c r="H368" s="50">
        <v>80</v>
      </c>
      <c r="I368" s="52" t="s">
        <v>286</v>
      </c>
      <c r="J368" s="50">
        <v>30</v>
      </c>
      <c r="K368" s="4" t="s">
        <v>332</v>
      </c>
      <c r="W368" s="4"/>
      <c r="X368" s="4"/>
      <c r="Y368" s="4"/>
      <c r="Z368" s="4"/>
      <c r="AA368" s="4"/>
    </row>
    <row r="369" spans="1:27" ht="14.25" customHeight="1">
      <c r="A369" s="1">
        <v>27</v>
      </c>
      <c r="B369" s="4" t="s">
        <v>88</v>
      </c>
      <c r="C369" s="50">
        <v>5</v>
      </c>
      <c r="D369" s="107" t="s">
        <v>79</v>
      </c>
      <c r="E369" s="1">
        <v>15</v>
      </c>
      <c r="F369" s="50">
        <v>96</v>
      </c>
      <c r="G369" s="50">
        <v>10</v>
      </c>
      <c r="H369" s="50">
        <v>81</v>
      </c>
      <c r="I369" s="52" t="s">
        <v>287</v>
      </c>
      <c r="J369" s="50">
        <v>29</v>
      </c>
      <c r="K369" s="4" t="s">
        <v>332</v>
      </c>
      <c r="W369" s="4"/>
      <c r="X369" s="4"/>
      <c r="Y369" s="4"/>
      <c r="Z369" s="4"/>
      <c r="AA369" s="4"/>
    </row>
    <row r="370" spans="1:27" ht="14.25" customHeight="1">
      <c r="A370" s="1">
        <v>27</v>
      </c>
      <c r="B370" s="4" t="s">
        <v>88</v>
      </c>
      <c r="C370" s="50">
        <v>6</v>
      </c>
      <c r="D370" s="107" t="s">
        <v>93</v>
      </c>
      <c r="E370" s="1">
        <v>13</v>
      </c>
      <c r="F370" s="50">
        <v>95</v>
      </c>
      <c r="G370" s="50">
        <v>11</v>
      </c>
      <c r="H370" s="50">
        <v>82</v>
      </c>
      <c r="I370" s="52" t="s">
        <v>287</v>
      </c>
      <c r="J370" s="50">
        <v>28</v>
      </c>
      <c r="K370" s="4" t="s">
        <v>332</v>
      </c>
      <c r="W370" s="4"/>
      <c r="X370" s="4"/>
      <c r="Y370" s="4"/>
      <c r="Z370" s="4"/>
      <c r="AA370" s="4"/>
    </row>
    <row r="371" spans="1:27" ht="14.25" customHeight="1">
      <c r="A371" s="1">
        <v>27</v>
      </c>
      <c r="B371" s="4" t="s">
        <v>88</v>
      </c>
      <c r="C371" s="50">
        <v>7</v>
      </c>
      <c r="D371" s="107" t="s">
        <v>128</v>
      </c>
      <c r="E371" s="1">
        <v>18</v>
      </c>
      <c r="F371" s="50">
        <v>107</v>
      </c>
      <c r="G371" s="50">
        <v>18</v>
      </c>
      <c r="H371" s="50">
        <v>89</v>
      </c>
      <c r="I371" s="52" t="s">
        <v>287</v>
      </c>
      <c r="J371" s="50">
        <v>27</v>
      </c>
      <c r="K371" s="4" t="s">
        <v>332</v>
      </c>
      <c r="W371" s="4"/>
      <c r="X371" s="4"/>
      <c r="Y371" s="4"/>
      <c r="Z371" s="4"/>
      <c r="AA371" s="4"/>
    </row>
    <row r="372" spans="1:27" ht="14.25" customHeight="1">
      <c r="A372" s="1">
        <v>27</v>
      </c>
      <c r="B372" s="4" t="s">
        <v>88</v>
      </c>
      <c r="C372" s="50">
        <v>8</v>
      </c>
      <c r="D372" s="107" t="s">
        <v>111</v>
      </c>
      <c r="E372" s="1">
        <v>13</v>
      </c>
      <c r="F372" s="50">
        <v>105</v>
      </c>
      <c r="G372" s="50">
        <v>21</v>
      </c>
      <c r="H372" s="50">
        <v>92</v>
      </c>
      <c r="I372" s="52" t="s">
        <v>287</v>
      </c>
      <c r="J372" s="50">
        <v>26</v>
      </c>
      <c r="K372" s="4" t="s">
        <v>332</v>
      </c>
      <c r="W372" s="4"/>
      <c r="X372" s="4"/>
      <c r="Y372" s="4"/>
      <c r="Z372" s="4"/>
      <c r="AA372" s="4"/>
    </row>
    <row r="373" spans="1:27" ht="14.25" customHeight="1">
      <c r="A373" s="1">
        <v>28</v>
      </c>
      <c r="B373" s="4" t="s">
        <v>71</v>
      </c>
      <c r="C373" s="50">
        <v>1</v>
      </c>
      <c r="D373" s="107" t="s">
        <v>116</v>
      </c>
      <c r="E373" s="1">
        <v>21</v>
      </c>
      <c r="F373" s="50">
        <v>91</v>
      </c>
      <c r="G373" s="50">
        <v>-1</v>
      </c>
      <c r="H373" s="50">
        <v>70</v>
      </c>
      <c r="I373" s="52" t="s">
        <v>280</v>
      </c>
      <c r="J373" s="50">
        <v>100</v>
      </c>
      <c r="K373" s="4" t="s">
        <v>332</v>
      </c>
      <c r="W373" s="4"/>
      <c r="X373" s="4"/>
      <c r="Y373" s="4"/>
      <c r="Z373" s="4"/>
      <c r="AA373" s="4"/>
    </row>
    <row r="374" spans="1:27" ht="14.25" customHeight="1">
      <c r="A374" s="1">
        <v>28</v>
      </c>
      <c r="B374" s="4" t="s">
        <v>71</v>
      </c>
      <c r="C374" s="50">
        <v>2</v>
      </c>
      <c r="D374" s="107" t="s">
        <v>130</v>
      </c>
      <c r="E374" s="1">
        <v>17</v>
      </c>
      <c r="F374" s="50">
        <v>87</v>
      </c>
      <c r="G374" s="50">
        <v>-1</v>
      </c>
      <c r="H374" s="50">
        <v>70</v>
      </c>
      <c r="I374" s="52" t="s">
        <v>281</v>
      </c>
      <c r="J374" s="50">
        <v>60</v>
      </c>
      <c r="K374" s="4" t="s">
        <v>332</v>
      </c>
      <c r="W374" s="4"/>
      <c r="X374" s="4"/>
      <c r="Y374" s="4"/>
      <c r="Z374" s="4"/>
      <c r="AA374" s="4"/>
    </row>
    <row r="375" spans="1:27" ht="14.25" customHeight="1">
      <c r="A375" s="1">
        <v>28</v>
      </c>
      <c r="B375" s="4" t="s">
        <v>71</v>
      </c>
      <c r="C375" s="50">
        <v>3</v>
      </c>
      <c r="D375" s="107" t="s">
        <v>220</v>
      </c>
      <c r="E375" s="1">
        <v>20</v>
      </c>
      <c r="F375" s="50">
        <v>93</v>
      </c>
      <c r="G375" s="50">
        <v>2</v>
      </c>
      <c r="H375" s="50">
        <v>73</v>
      </c>
      <c r="I375" s="52" t="s">
        <v>284</v>
      </c>
      <c r="J375" s="50">
        <v>40</v>
      </c>
      <c r="K375" s="4" t="s">
        <v>332</v>
      </c>
      <c r="W375" s="4"/>
      <c r="X375" s="4"/>
      <c r="Y375" s="4"/>
      <c r="Z375" s="4"/>
      <c r="AA375" s="4"/>
    </row>
    <row r="376" spans="1:27" ht="14.25" customHeight="1">
      <c r="A376" s="1">
        <v>28</v>
      </c>
      <c r="B376" s="4" t="s">
        <v>71</v>
      </c>
      <c r="C376" s="50">
        <v>4</v>
      </c>
      <c r="D376" s="107" t="s">
        <v>144</v>
      </c>
      <c r="E376" s="1">
        <v>18</v>
      </c>
      <c r="F376" s="50">
        <v>91</v>
      </c>
      <c r="G376" s="50">
        <v>2</v>
      </c>
      <c r="H376" s="50">
        <v>73</v>
      </c>
      <c r="I376" s="52" t="s">
        <v>286</v>
      </c>
      <c r="J376" s="50">
        <v>30</v>
      </c>
      <c r="K376" s="4" t="s">
        <v>332</v>
      </c>
      <c r="W376" s="4"/>
      <c r="X376" s="4"/>
      <c r="Y376" s="4"/>
      <c r="Z376" s="4"/>
      <c r="AA376" s="4"/>
    </row>
    <row r="377" spans="1:27" ht="14.25" customHeight="1">
      <c r="A377" s="1">
        <v>28</v>
      </c>
      <c r="B377" s="4" t="s">
        <v>71</v>
      </c>
      <c r="C377" s="50">
        <v>5</v>
      </c>
      <c r="D377" s="107" t="s">
        <v>152</v>
      </c>
      <c r="E377" s="1">
        <v>23</v>
      </c>
      <c r="F377" s="50">
        <v>97</v>
      </c>
      <c r="G377" s="50">
        <v>3</v>
      </c>
      <c r="H377" s="50">
        <v>74</v>
      </c>
      <c r="I377" s="52" t="s">
        <v>287</v>
      </c>
      <c r="J377" s="50">
        <v>29</v>
      </c>
      <c r="K377" s="4" t="s">
        <v>332</v>
      </c>
      <c r="W377" s="4"/>
      <c r="X377" s="4"/>
      <c r="Y377" s="4"/>
      <c r="Z377" s="4"/>
      <c r="AA377" s="4"/>
    </row>
    <row r="378" spans="1:27" ht="14.25" customHeight="1">
      <c r="A378" s="1">
        <v>28</v>
      </c>
      <c r="B378" s="4" t="s">
        <v>71</v>
      </c>
      <c r="C378" s="50">
        <v>6</v>
      </c>
      <c r="D378" s="107" t="s">
        <v>72</v>
      </c>
      <c r="E378" s="1">
        <v>19</v>
      </c>
      <c r="F378" s="50">
        <v>94</v>
      </c>
      <c r="G378" s="50">
        <v>4</v>
      </c>
      <c r="H378" s="50">
        <v>75</v>
      </c>
      <c r="I378" s="52" t="s">
        <v>287</v>
      </c>
      <c r="J378" s="50">
        <v>28</v>
      </c>
      <c r="K378" s="4" t="s">
        <v>332</v>
      </c>
      <c r="W378" s="4"/>
      <c r="X378" s="4"/>
      <c r="Y378" s="4"/>
      <c r="Z378" s="4"/>
      <c r="AA378" s="4"/>
    </row>
    <row r="379" spans="1:27" ht="14.25" customHeight="1">
      <c r="A379" s="1">
        <v>28</v>
      </c>
      <c r="B379" s="4" t="s">
        <v>71</v>
      </c>
      <c r="C379" s="50">
        <v>7</v>
      </c>
      <c r="D379" s="107" t="s">
        <v>142</v>
      </c>
      <c r="E379" s="1">
        <v>22</v>
      </c>
      <c r="F379" s="50">
        <v>99</v>
      </c>
      <c r="G379" s="50">
        <v>6</v>
      </c>
      <c r="H379" s="50">
        <v>77</v>
      </c>
      <c r="I379" s="52" t="s">
        <v>287</v>
      </c>
      <c r="J379" s="50">
        <v>27</v>
      </c>
      <c r="K379" s="4" t="s">
        <v>332</v>
      </c>
      <c r="W379" s="4"/>
      <c r="X379" s="4"/>
      <c r="Y379" s="4"/>
      <c r="Z379" s="4"/>
      <c r="AA379" s="4"/>
    </row>
    <row r="380" spans="1:27" ht="14.25" customHeight="1">
      <c r="A380" s="1">
        <v>28</v>
      </c>
      <c r="B380" s="4" t="s">
        <v>71</v>
      </c>
      <c r="C380" s="50">
        <v>8</v>
      </c>
      <c r="D380" s="107" t="s">
        <v>90</v>
      </c>
      <c r="E380" s="1">
        <v>18</v>
      </c>
      <c r="F380" s="50">
        <v>96</v>
      </c>
      <c r="G380" s="50">
        <v>7</v>
      </c>
      <c r="H380" s="50">
        <v>78</v>
      </c>
      <c r="I380" s="52" t="s">
        <v>287</v>
      </c>
      <c r="J380" s="50">
        <v>26</v>
      </c>
      <c r="K380" s="4" t="s">
        <v>332</v>
      </c>
      <c r="W380" s="4"/>
      <c r="X380" s="4"/>
      <c r="Y380" s="4"/>
      <c r="Z380" s="4"/>
      <c r="AA380" s="4"/>
    </row>
    <row r="381" spans="1:27" ht="14.25" customHeight="1">
      <c r="A381" s="1">
        <v>28</v>
      </c>
      <c r="B381" s="4" t="s">
        <v>71</v>
      </c>
      <c r="C381" s="50">
        <v>9</v>
      </c>
      <c r="D381" s="107" t="s">
        <v>117</v>
      </c>
      <c r="E381" s="1">
        <v>14</v>
      </c>
      <c r="F381" s="50">
        <v>96</v>
      </c>
      <c r="G381" s="50">
        <v>11</v>
      </c>
      <c r="H381" s="50">
        <v>82</v>
      </c>
      <c r="I381" s="52" t="s">
        <v>287</v>
      </c>
      <c r="J381" s="50">
        <v>25</v>
      </c>
      <c r="K381" s="4" t="s">
        <v>332</v>
      </c>
      <c r="W381" s="4"/>
      <c r="X381" s="4"/>
      <c r="Y381" s="4"/>
      <c r="Z381" s="4"/>
      <c r="AA381" s="4"/>
    </row>
    <row r="382" spans="1:27" ht="14.25" customHeight="1">
      <c r="A382" s="1">
        <v>28</v>
      </c>
      <c r="B382" s="4" t="s">
        <v>71</v>
      </c>
      <c r="C382" s="50">
        <v>10</v>
      </c>
      <c r="D382" s="107" t="s">
        <v>148</v>
      </c>
      <c r="E382" s="1">
        <v>19</v>
      </c>
      <c r="F382" s="50">
        <v>101</v>
      </c>
      <c r="G382" s="50">
        <v>11</v>
      </c>
      <c r="H382" s="50">
        <v>82</v>
      </c>
      <c r="I382" s="52" t="s">
        <v>287</v>
      </c>
      <c r="J382" s="50">
        <v>24</v>
      </c>
      <c r="K382" s="4" t="s">
        <v>332</v>
      </c>
      <c r="W382" s="4"/>
      <c r="X382" s="4"/>
      <c r="Y382" s="4"/>
      <c r="Z382" s="4"/>
      <c r="AA382" s="4"/>
    </row>
    <row r="383" spans="1:27" ht="14.25" customHeight="1">
      <c r="A383" s="1">
        <v>28</v>
      </c>
      <c r="B383" s="4" t="s">
        <v>71</v>
      </c>
      <c r="C383" s="50">
        <v>11</v>
      </c>
      <c r="D383" s="107" t="s">
        <v>212</v>
      </c>
      <c r="E383" s="1">
        <v>21</v>
      </c>
      <c r="F383" s="50">
        <v>103</v>
      </c>
      <c r="G383" s="50">
        <v>11</v>
      </c>
      <c r="H383" s="50">
        <v>82</v>
      </c>
      <c r="I383" s="52" t="s">
        <v>287</v>
      </c>
      <c r="J383" s="50">
        <v>23</v>
      </c>
      <c r="K383" s="4" t="s">
        <v>332</v>
      </c>
      <c r="W383" s="4"/>
      <c r="X383" s="4"/>
      <c r="Y383" s="4"/>
      <c r="Z383" s="4"/>
      <c r="AA383" s="4"/>
    </row>
    <row r="384" spans="1:27" ht="14.25" customHeight="1">
      <c r="A384" s="1">
        <v>28</v>
      </c>
      <c r="B384" s="4" t="s">
        <v>71</v>
      </c>
      <c r="C384" s="50">
        <v>12</v>
      </c>
      <c r="D384" s="107" t="s">
        <v>127</v>
      </c>
      <c r="E384" s="1">
        <v>20</v>
      </c>
      <c r="F384" s="50">
        <v>104</v>
      </c>
      <c r="G384" s="50">
        <v>13</v>
      </c>
      <c r="H384" s="50">
        <v>84</v>
      </c>
      <c r="I384" s="52" t="s">
        <v>287</v>
      </c>
      <c r="J384" s="50">
        <v>22</v>
      </c>
      <c r="K384" s="4" t="s">
        <v>332</v>
      </c>
      <c r="W384" s="4"/>
      <c r="X384" s="4"/>
      <c r="Y384" s="4"/>
      <c r="Z384" s="4"/>
      <c r="AA384" s="4"/>
    </row>
    <row r="385" spans="1:27" ht="14.25" customHeight="1">
      <c r="A385" s="1">
        <v>28</v>
      </c>
      <c r="B385" s="4" t="s">
        <v>71</v>
      </c>
      <c r="C385" s="50">
        <v>13</v>
      </c>
      <c r="D385" s="107" t="s">
        <v>133</v>
      </c>
      <c r="E385" s="1">
        <v>21</v>
      </c>
      <c r="F385" s="50">
        <v>105</v>
      </c>
      <c r="G385" s="50">
        <v>13</v>
      </c>
      <c r="H385" s="50">
        <v>84</v>
      </c>
      <c r="I385" s="52" t="s">
        <v>287</v>
      </c>
      <c r="J385" s="50">
        <v>21</v>
      </c>
      <c r="K385" s="4" t="s">
        <v>332</v>
      </c>
      <c r="W385" s="4"/>
      <c r="X385" s="4"/>
      <c r="Y385" s="4"/>
      <c r="Z385" s="4"/>
      <c r="AA385" s="4"/>
    </row>
    <row r="386" spans="1:27" ht="14.25" customHeight="1">
      <c r="A386" s="1">
        <v>28</v>
      </c>
      <c r="B386" s="4" t="s">
        <v>71</v>
      </c>
      <c r="C386" s="50">
        <v>14</v>
      </c>
      <c r="D386" s="107" t="s">
        <v>134</v>
      </c>
      <c r="E386" s="1">
        <v>18</v>
      </c>
      <c r="F386" s="50">
        <v>103</v>
      </c>
      <c r="G386" s="50">
        <v>14</v>
      </c>
      <c r="H386" s="50">
        <v>85</v>
      </c>
      <c r="I386" s="52" t="s">
        <v>287</v>
      </c>
      <c r="J386" s="50">
        <v>20</v>
      </c>
      <c r="K386" s="4" t="s">
        <v>332</v>
      </c>
      <c r="W386" s="4"/>
      <c r="X386" s="4"/>
      <c r="Y386" s="4"/>
      <c r="Z386" s="4"/>
      <c r="AA386" s="4"/>
    </row>
    <row r="387" spans="1:27" ht="14.25" customHeight="1">
      <c r="A387" s="1">
        <v>29</v>
      </c>
      <c r="B387" s="4" t="s">
        <v>63</v>
      </c>
      <c r="C387" s="50">
        <v>1</v>
      </c>
      <c r="D387" s="107" t="s">
        <v>160</v>
      </c>
      <c r="E387" s="1">
        <v>33</v>
      </c>
      <c r="F387" s="50">
        <v>101</v>
      </c>
      <c r="G387" s="50">
        <v>-3</v>
      </c>
      <c r="H387" s="50">
        <v>68</v>
      </c>
      <c r="I387" s="52" t="s">
        <v>280</v>
      </c>
      <c r="J387" s="50">
        <v>100</v>
      </c>
      <c r="K387" s="4" t="s">
        <v>332</v>
      </c>
    </row>
    <row r="388" spans="1:27" ht="14.25" customHeight="1">
      <c r="A388" s="1">
        <v>29</v>
      </c>
      <c r="B388" s="4" t="s">
        <v>63</v>
      </c>
      <c r="C388" s="50">
        <v>2</v>
      </c>
      <c r="D388" s="107" t="s">
        <v>124</v>
      </c>
      <c r="E388" s="1">
        <v>21</v>
      </c>
      <c r="F388" s="50">
        <v>91</v>
      </c>
      <c r="G388" s="50">
        <v>-1</v>
      </c>
      <c r="H388" s="50">
        <v>70</v>
      </c>
      <c r="I388" s="52" t="s">
        <v>281</v>
      </c>
      <c r="J388" s="50">
        <v>60</v>
      </c>
      <c r="K388" s="4" t="s">
        <v>332</v>
      </c>
    </row>
    <row r="389" spans="1:27" ht="14.25" customHeight="1">
      <c r="A389" s="1">
        <v>29</v>
      </c>
      <c r="B389" s="4" t="s">
        <v>63</v>
      </c>
      <c r="C389" s="50">
        <v>3</v>
      </c>
      <c r="D389" s="107" t="s">
        <v>164</v>
      </c>
      <c r="E389" s="1">
        <v>31</v>
      </c>
      <c r="F389" s="50">
        <v>103</v>
      </c>
      <c r="G389" s="50">
        <v>1</v>
      </c>
      <c r="H389" s="50">
        <v>72</v>
      </c>
      <c r="I389" s="52" t="s">
        <v>284</v>
      </c>
      <c r="J389" s="50">
        <v>40</v>
      </c>
      <c r="K389" s="4" t="s">
        <v>332</v>
      </c>
    </row>
    <row r="390" spans="1:27" ht="14.25" customHeight="1">
      <c r="A390" s="1">
        <v>29</v>
      </c>
      <c r="B390" s="4" t="s">
        <v>63</v>
      </c>
      <c r="C390" s="50">
        <v>4</v>
      </c>
      <c r="D390" s="107" t="s">
        <v>159</v>
      </c>
      <c r="E390" s="1">
        <v>28</v>
      </c>
      <c r="F390" s="50">
        <v>102</v>
      </c>
      <c r="G390" s="50">
        <v>3</v>
      </c>
      <c r="H390" s="50">
        <v>74</v>
      </c>
      <c r="I390" s="52" t="s">
        <v>286</v>
      </c>
      <c r="J390" s="50">
        <v>30</v>
      </c>
      <c r="K390" s="4" t="s">
        <v>332</v>
      </c>
    </row>
    <row r="391" spans="1:27" ht="14.25" customHeight="1">
      <c r="A391" s="1">
        <v>29</v>
      </c>
      <c r="B391" s="4" t="s">
        <v>63</v>
      </c>
      <c r="C391" s="50">
        <v>5</v>
      </c>
      <c r="D391" s="107" t="s">
        <v>138</v>
      </c>
      <c r="E391" s="1">
        <v>28</v>
      </c>
      <c r="F391" s="50">
        <v>103</v>
      </c>
      <c r="G391" s="50">
        <v>4</v>
      </c>
      <c r="H391" s="50">
        <v>75</v>
      </c>
      <c r="I391" s="52" t="s">
        <v>287</v>
      </c>
      <c r="J391" s="50">
        <v>29</v>
      </c>
      <c r="K391" s="4" t="s">
        <v>332</v>
      </c>
    </row>
    <row r="392" spans="1:27" ht="14.25" customHeight="1">
      <c r="A392" s="1">
        <v>29</v>
      </c>
      <c r="B392" s="4" t="s">
        <v>63</v>
      </c>
      <c r="C392" s="50">
        <v>6</v>
      </c>
      <c r="D392" s="107" t="s">
        <v>196</v>
      </c>
      <c r="E392" s="1">
        <v>28</v>
      </c>
      <c r="F392" s="50">
        <v>104</v>
      </c>
      <c r="G392" s="50">
        <v>5</v>
      </c>
      <c r="H392" s="50">
        <v>76</v>
      </c>
      <c r="I392" s="52" t="s">
        <v>287</v>
      </c>
      <c r="J392" s="50">
        <v>28</v>
      </c>
      <c r="K392" s="4" t="s">
        <v>332</v>
      </c>
    </row>
    <row r="393" spans="1:27" ht="14.25" customHeight="1">
      <c r="A393" s="1">
        <v>29</v>
      </c>
      <c r="B393" s="4" t="s">
        <v>63</v>
      </c>
      <c r="C393" s="50">
        <v>7</v>
      </c>
      <c r="D393" s="107" t="s">
        <v>167</v>
      </c>
      <c r="E393" s="1">
        <v>24</v>
      </c>
      <c r="F393" s="50">
        <v>101</v>
      </c>
      <c r="G393" s="50">
        <v>6</v>
      </c>
      <c r="H393" s="50">
        <v>77</v>
      </c>
      <c r="I393" s="52" t="s">
        <v>287</v>
      </c>
      <c r="J393" s="50">
        <v>27</v>
      </c>
      <c r="K393" s="4" t="s">
        <v>332</v>
      </c>
    </row>
    <row r="394" spans="1:27" ht="14.25" customHeight="1">
      <c r="A394" s="1">
        <v>29</v>
      </c>
      <c r="B394" s="4" t="s">
        <v>63</v>
      </c>
      <c r="C394" s="50">
        <v>8</v>
      </c>
      <c r="D394" s="107" t="s">
        <v>85</v>
      </c>
      <c r="E394" s="1">
        <v>26</v>
      </c>
      <c r="F394" s="50">
        <v>106</v>
      </c>
      <c r="G394" s="50">
        <v>9</v>
      </c>
      <c r="H394" s="50">
        <v>80</v>
      </c>
      <c r="I394" s="52" t="s">
        <v>287</v>
      </c>
      <c r="J394" s="50">
        <v>26</v>
      </c>
      <c r="K394" s="4" t="s">
        <v>332</v>
      </c>
    </row>
    <row r="395" spans="1:27" ht="14.25" customHeight="1">
      <c r="A395" s="1">
        <v>29</v>
      </c>
      <c r="B395" s="4" t="s">
        <v>63</v>
      </c>
      <c r="C395" s="50">
        <v>9</v>
      </c>
      <c r="D395" s="107" t="s">
        <v>58</v>
      </c>
      <c r="E395" s="1">
        <v>24</v>
      </c>
      <c r="F395" s="50">
        <v>104</v>
      </c>
      <c r="G395" s="50">
        <v>9</v>
      </c>
      <c r="H395" s="50">
        <v>80</v>
      </c>
      <c r="I395" s="52" t="s">
        <v>287</v>
      </c>
      <c r="J395" s="50">
        <v>25</v>
      </c>
      <c r="K395" s="4" t="s">
        <v>332</v>
      </c>
    </row>
    <row r="396" spans="1:27" ht="14.25" customHeight="1">
      <c r="A396" s="1">
        <v>29</v>
      </c>
      <c r="B396" s="4" t="s">
        <v>63</v>
      </c>
      <c r="C396" s="50">
        <v>10</v>
      </c>
      <c r="D396" s="107" t="s">
        <v>102</v>
      </c>
      <c r="E396" s="1">
        <v>25</v>
      </c>
      <c r="F396" s="50">
        <v>105</v>
      </c>
      <c r="G396" s="50">
        <v>9</v>
      </c>
      <c r="H396" s="50">
        <v>80</v>
      </c>
      <c r="I396" s="52" t="s">
        <v>287</v>
      </c>
      <c r="J396" s="50">
        <v>24</v>
      </c>
      <c r="K396" s="4" t="s">
        <v>332</v>
      </c>
    </row>
    <row r="397" spans="1:27" ht="14.25" customHeight="1">
      <c r="A397" s="1">
        <v>29</v>
      </c>
      <c r="B397" s="4" t="s">
        <v>63</v>
      </c>
      <c r="C397" s="50">
        <v>11</v>
      </c>
      <c r="D397" s="107" t="s">
        <v>132</v>
      </c>
      <c r="E397" s="1">
        <v>26</v>
      </c>
      <c r="F397" s="50">
        <v>106</v>
      </c>
      <c r="G397" s="50">
        <v>9</v>
      </c>
      <c r="H397" s="50">
        <v>80</v>
      </c>
      <c r="I397" s="52" t="s">
        <v>287</v>
      </c>
      <c r="J397" s="50">
        <v>23</v>
      </c>
      <c r="K397" s="4" t="s">
        <v>332</v>
      </c>
    </row>
    <row r="398" spans="1:27" ht="14.25" customHeight="1">
      <c r="A398" s="1">
        <v>29</v>
      </c>
      <c r="B398" s="4" t="s">
        <v>63</v>
      </c>
      <c r="C398" s="50">
        <v>12</v>
      </c>
      <c r="D398" s="107" t="s">
        <v>115</v>
      </c>
      <c r="E398" s="1">
        <v>23</v>
      </c>
      <c r="F398" s="50">
        <v>105</v>
      </c>
      <c r="G398" s="50">
        <v>11</v>
      </c>
      <c r="H398" s="50">
        <v>82</v>
      </c>
      <c r="I398" s="52" t="s">
        <v>287</v>
      </c>
      <c r="J398" s="50">
        <v>22</v>
      </c>
      <c r="K398" s="4" t="s">
        <v>332</v>
      </c>
    </row>
    <row r="399" spans="1:27" ht="14.25" customHeight="1">
      <c r="A399" s="1">
        <v>29</v>
      </c>
      <c r="B399" s="4" t="s">
        <v>63</v>
      </c>
      <c r="C399" s="50">
        <v>13</v>
      </c>
      <c r="D399" s="107" t="s">
        <v>108</v>
      </c>
      <c r="E399" s="1">
        <v>24</v>
      </c>
      <c r="F399" s="50">
        <v>107</v>
      </c>
      <c r="G399" s="50">
        <v>12</v>
      </c>
      <c r="H399" s="50">
        <v>83</v>
      </c>
      <c r="I399" s="52" t="s">
        <v>287</v>
      </c>
      <c r="J399" s="50">
        <v>21</v>
      </c>
      <c r="K399" s="4" t="s">
        <v>332</v>
      </c>
    </row>
    <row r="400" spans="1:27" ht="14.25" customHeight="1">
      <c r="A400" s="1">
        <v>29</v>
      </c>
      <c r="B400" s="4" t="s">
        <v>63</v>
      </c>
      <c r="C400" s="50">
        <v>14</v>
      </c>
      <c r="D400" s="107" t="s">
        <v>174</v>
      </c>
      <c r="E400" s="1">
        <v>40</v>
      </c>
      <c r="F400" s="50">
        <v>126</v>
      </c>
      <c r="G400" s="50">
        <v>15</v>
      </c>
      <c r="H400" s="50">
        <v>86</v>
      </c>
      <c r="I400" s="52" t="s">
        <v>287</v>
      </c>
      <c r="J400" s="50">
        <v>20</v>
      </c>
      <c r="K400" s="4" t="s">
        <v>332</v>
      </c>
    </row>
    <row r="401" spans="1:11" ht="14.25" customHeight="1">
      <c r="A401" s="1">
        <v>29</v>
      </c>
      <c r="B401" s="4" t="s">
        <v>63</v>
      </c>
      <c r="C401" s="50">
        <v>15</v>
      </c>
      <c r="D401" s="107" t="s">
        <v>176</v>
      </c>
      <c r="E401" s="1">
        <v>27</v>
      </c>
      <c r="F401" s="50">
        <v>115</v>
      </c>
      <c r="G401" s="50">
        <v>17</v>
      </c>
      <c r="H401" s="50">
        <v>88</v>
      </c>
      <c r="I401" s="52" t="s">
        <v>287</v>
      </c>
      <c r="J401" s="50">
        <v>19</v>
      </c>
      <c r="K401" s="4" t="s">
        <v>332</v>
      </c>
    </row>
    <row r="402" spans="1:11" ht="14.25" customHeight="1">
      <c r="A402" s="1">
        <v>29</v>
      </c>
      <c r="B402" s="4" t="s">
        <v>63</v>
      </c>
      <c r="C402" s="50">
        <v>16</v>
      </c>
      <c r="D402" s="107" t="s">
        <v>56</v>
      </c>
      <c r="E402" s="1">
        <v>31</v>
      </c>
      <c r="F402" s="50">
        <v>122</v>
      </c>
      <c r="G402" s="50">
        <v>20</v>
      </c>
      <c r="H402" s="50">
        <v>91</v>
      </c>
      <c r="I402" s="52" t="s">
        <v>287</v>
      </c>
      <c r="J402" s="50">
        <v>18</v>
      </c>
      <c r="K402" s="4" t="s">
        <v>332</v>
      </c>
    </row>
    <row r="403" spans="1:11" ht="14.25" customHeight="1">
      <c r="A403" s="1">
        <v>30</v>
      </c>
      <c r="B403" s="4" t="s">
        <v>184</v>
      </c>
      <c r="C403" s="50">
        <v>1</v>
      </c>
      <c r="D403" s="107" t="s">
        <v>83</v>
      </c>
      <c r="E403" s="1">
        <v>0</v>
      </c>
      <c r="F403" s="50">
        <v>71</v>
      </c>
      <c r="G403" s="52" t="s">
        <v>258</v>
      </c>
      <c r="H403" s="50">
        <v>71</v>
      </c>
      <c r="I403" s="52" t="s">
        <v>287</v>
      </c>
      <c r="J403" s="50">
        <v>0</v>
      </c>
      <c r="K403" s="4" t="s">
        <v>332</v>
      </c>
    </row>
    <row r="404" spans="1:11" ht="14.25" customHeight="1">
      <c r="A404" s="1">
        <v>30</v>
      </c>
      <c r="B404" s="4" t="s">
        <v>184</v>
      </c>
      <c r="C404" s="50">
        <v>2</v>
      </c>
      <c r="D404" s="107" t="s">
        <v>348</v>
      </c>
      <c r="E404" s="1">
        <v>0</v>
      </c>
      <c r="F404" s="50">
        <v>75</v>
      </c>
      <c r="G404" s="50">
        <v>4</v>
      </c>
      <c r="H404" s="50">
        <v>75</v>
      </c>
      <c r="I404" s="52" t="s">
        <v>287</v>
      </c>
      <c r="J404" s="50">
        <v>0</v>
      </c>
      <c r="K404" s="4" t="s">
        <v>332</v>
      </c>
    </row>
    <row r="405" spans="1:11" ht="14.25" customHeight="1">
      <c r="A405" s="1">
        <v>30</v>
      </c>
      <c r="B405" s="4" t="s">
        <v>184</v>
      </c>
      <c r="C405" s="50">
        <v>3</v>
      </c>
      <c r="D405" s="107" t="s">
        <v>321</v>
      </c>
      <c r="E405" s="1">
        <v>0</v>
      </c>
      <c r="F405" s="50">
        <v>84</v>
      </c>
      <c r="G405" s="50">
        <v>13</v>
      </c>
      <c r="H405" s="50">
        <v>84</v>
      </c>
      <c r="I405" s="52" t="s">
        <v>287</v>
      </c>
      <c r="J405" s="50">
        <v>0</v>
      </c>
      <c r="K405" s="4" t="s">
        <v>332</v>
      </c>
    </row>
    <row r="406" spans="1:11" ht="14.25" customHeight="1">
      <c r="A406" s="1">
        <v>30</v>
      </c>
      <c r="B406" s="4" t="s">
        <v>184</v>
      </c>
      <c r="C406" s="50">
        <v>4</v>
      </c>
      <c r="D406" s="107" t="s">
        <v>349</v>
      </c>
      <c r="E406" s="1">
        <v>0</v>
      </c>
      <c r="F406" s="50">
        <v>85</v>
      </c>
      <c r="G406" s="50">
        <v>14</v>
      </c>
      <c r="H406" s="50">
        <v>85</v>
      </c>
      <c r="I406" s="52" t="s">
        <v>287</v>
      </c>
      <c r="J406" s="50">
        <v>0</v>
      </c>
      <c r="K406" s="4" t="s">
        <v>332</v>
      </c>
    </row>
    <row r="407" spans="1:11" ht="14.25" customHeight="1">
      <c r="A407" s="1">
        <v>30</v>
      </c>
      <c r="B407" s="4" t="s">
        <v>184</v>
      </c>
      <c r="C407" s="50">
        <v>5</v>
      </c>
      <c r="D407" s="107" t="s">
        <v>350</v>
      </c>
      <c r="E407" s="1">
        <v>0</v>
      </c>
      <c r="F407" s="50">
        <v>89</v>
      </c>
      <c r="G407" s="50">
        <v>18</v>
      </c>
      <c r="H407" s="50">
        <v>89</v>
      </c>
      <c r="I407" s="52" t="s">
        <v>287</v>
      </c>
      <c r="J407" s="50">
        <v>0</v>
      </c>
      <c r="K407" s="4" t="s">
        <v>332</v>
      </c>
    </row>
    <row r="408" spans="1:11" ht="14.25" customHeight="1">
      <c r="A408" s="1">
        <v>30</v>
      </c>
      <c r="B408" s="4" t="s">
        <v>184</v>
      </c>
      <c r="C408" s="50">
        <v>6</v>
      </c>
      <c r="D408" s="107" t="s">
        <v>351</v>
      </c>
      <c r="E408" s="1">
        <v>0</v>
      </c>
      <c r="F408" s="50">
        <v>92</v>
      </c>
      <c r="G408" s="50">
        <v>21</v>
      </c>
      <c r="H408" s="50">
        <v>92</v>
      </c>
      <c r="I408" s="52" t="s">
        <v>287</v>
      </c>
      <c r="J408" s="50">
        <v>0</v>
      </c>
      <c r="K408" s="4" t="s">
        <v>332</v>
      </c>
    </row>
    <row r="409" spans="1:11" ht="14.25" customHeight="1">
      <c r="A409" s="1">
        <v>30</v>
      </c>
      <c r="B409" s="4" t="s">
        <v>184</v>
      </c>
      <c r="C409" s="50">
        <v>7</v>
      </c>
      <c r="D409" s="107" t="s">
        <v>352</v>
      </c>
      <c r="E409" s="1">
        <v>0</v>
      </c>
      <c r="F409" s="50">
        <v>97</v>
      </c>
      <c r="G409" s="50">
        <v>26</v>
      </c>
      <c r="H409" s="50">
        <v>97</v>
      </c>
      <c r="I409" s="52" t="s">
        <v>287</v>
      </c>
      <c r="J409" s="50">
        <v>0</v>
      </c>
      <c r="K409" s="4" t="s">
        <v>332</v>
      </c>
    </row>
    <row r="410" spans="1:11" ht="14.25" customHeight="1">
      <c r="A410" s="1">
        <v>30</v>
      </c>
      <c r="B410" s="4" t="s">
        <v>184</v>
      </c>
      <c r="C410" s="50">
        <v>8</v>
      </c>
      <c r="D410" s="107" t="s">
        <v>101</v>
      </c>
      <c r="E410" s="1">
        <v>0</v>
      </c>
      <c r="F410" s="50">
        <v>98</v>
      </c>
      <c r="G410" s="50">
        <v>27</v>
      </c>
      <c r="H410" s="50">
        <v>98</v>
      </c>
      <c r="I410" s="52" t="s">
        <v>287</v>
      </c>
      <c r="J410" s="50">
        <v>0</v>
      </c>
      <c r="K410" s="4" t="s">
        <v>332</v>
      </c>
    </row>
    <row r="411" spans="1:11" ht="14.25" customHeight="1">
      <c r="A411" s="1">
        <v>30</v>
      </c>
      <c r="B411" s="4" t="s">
        <v>184</v>
      </c>
      <c r="C411" s="50">
        <v>9</v>
      </c>
      <c r="D411" s="107" t="s">
        <v>353</v>
      </c>
      <c r="E411" s="1">
        <v>0</v>
      </c>
      <c r="F411" s="50">
        <v>102</v>
      </c>
      <c r="G411" s="50">
        <v>31</v>
      </c>
      <c r="H411" s="50">
        <v>102</v>
      </c>
      <c r="I411" s="52" t="s">
        <v>287</v>
      </c>
      <c r="J411" s="50">
        <v>0</v>
      </c>
      <c r="K411" s="4" t="s">
        <v>332</v>
      </c>
    </row>
    <row r="412" spans="1:11" ht="14.25" customHeight="1">
      <c r="A412" s="1">
        <v>31</v>
      </c>
      <c r="B412" s="4" t="s">
        <v>13</v>
      </c>
      <c r="C412" s="50">
        <v>1</v>
      </c>
      <c r="D412" s="107" t="s">
        <v>52</v>
      </c>
      <c r="E412" s="1">
        <v>8</v>
      </c>
      <c r="F412" s="50">
        <v>76</v>
      </c>
      <c r="G412" s="50">
        <v>-2</v>
      </c>
      <c r="H412" s="50">
        <v>68</v>
      </c>
      <c r="I412" s="52" t="s">
        <v>280</v>
      </c>
      <c r="J412" s="50">
        <v>100</v>
      </c>
      <c r="K412" s="4" t="s">
        <v>357</v>
      </c>
    </row>
    <row r="413" spans="1:11" ht="14.25" customHeight="1">
      <c r="A413" s="1">
        <v>31</v>
      </c>
      <c r="B413" s="4" t="s">
        <v>13</v>
      </c>
      <c r="C413" s="50">
        <v>2</v>
      </c>
      <c r="D413" s="107" t="s">
        <v>62</v>
      </c>
      <c r="E413" s="1">
        <v>2</v>
      </c>
      <c r="F413" s="50">
        <v>70</v>
      </c>
      <c r="G413" s="50">
        <v>-2</v>
      </c>
      <c r="H413" s="50">
        <v>68</v>
      </c>
      <c r="I413" s="52" t="s">
        <v>281</v>
      </c>
      <c r="J413" s="50">
        <v>60</v>
      </c>
      <c r="K413" s="4" t="s">
        <v>357</v>
      </c>
    </row>
    <row r="414" spans="1:11" ht="14.25" customHeight="1">
      <c r="A414" s="1">
        <v>31</v>
      </c>
      <c r="B414" s="4" t="s">
        <v>13</v>
      </c>
      <c r="C414" s="50">
        <v>3</v>
      </c>
      <c r="D414" s="107" t="s">
        <v>16</v>
      </c>
      <c r="E414" s="1">
        <v>9</v>
      </c>
      <c r="F414" s="50">
        <v>79</v>
      </c>
      <c r="G414" s="52" t="s">
        <v>258</v>
      </c>
      <c r="H414" s="50">
        <v>70</v>
      </c>
      <c r="I414" s="52" t="s">
        <v>284</v>
      </c>
      <c r="J414" s="50">
        <v>40</v>
      </c>
      <c r="K414" s="4" t="s">
        <v>357</v>
      </c>
    </row>
    <row r="415" spans="1:11" ht="14.25" customHeight="1">
      <c r="A415" s="1">
        <v>31</v>
      </c>
      <c r="B415" s="4" t="s">
        <v>13</v>
      </c>
      <c r="C415" s="50">
        <v>4</v>
      </c>
      <c r="D415" s="107" t="s">
        <v>74</v>
      </c>
      <c r="E415" s="1">
        <v>13</v>
      </c>
      <c r="F415" s="50">
        <v>83</v>
      </c>
      <c r="G415" s="52" t="s">
        <v>258</v>
      </c>
      <c r="H415" s="50">
        <v>70</v>
      </c>
      <c r="I415" s="52" t="s">
        <v>286</v>
      </c>
      <c r="J415" s="50">
        <v>30</v>
      </c>
      <c r="K415" s="4" t="s">
        <v>357</v>
      </c>
    </row>
    <row r="416" spans="1:11" ht="14.25" customHeight="1">
      <c r="A416" s="1">
        <v>31</v>
      </c>
      <c r="B416" s="4" t="s">
        <v>13</v>
      </c>
      <c r="C416" s="50">
        <v>5</v>
      </c>
      <c r="D416" s="107" t="s">
        <v>83</v>
      </c>
      <c r="E416" s="1">
        <v>-4</v>
      </c>
      <c r="F416" s="50">
        <v>67</v>
      </c>
      <c r="G416" s="50">
        <v>1</v>
      </c>
      <c r="H416" s="50">
        <v>71</v>
      </c>
      <c r="I416" s="52" t="s">
        <v>287</v>
      </c>
      <c r="J416" s="50">
        <v>29</v>
      </c>
      <c r="K416" s="4" t="s">
        <v>357</v>
      </c>
    </row>
    <row r="417" spans="1:11" ht="14.25" customHeight="1">
      <c r="A417" s="1">
        <v>31</v>
      </c>
      <c r="B417" s="4" t="s">
        <v>13</v>
      </c>
      <c r="C417" s="50">
        <v>6</v>
      </c>
      <c r="D417" s="107" t="s">
        <v>55</v>
      </c>
      <c r="E417" s="1">
        <v>13</v>
      </c>
      <c r="F417" s="50">
        <v>85</v>
      </c>
      <c r="G417" s="50">
        <v>2</v>
      </c>
      <c r="H417" s="50">
        <v>72</v>
      </c>
      <c r="I417" s="52" t="s">
        <v>287</v>
      </c>
      <c r="J417" s="50">
        <v>28</v>
      </c>
      <c r="K417" s="4" t="s">
        <v>357</v>
      </c>
    </row>
    <row r="418" spans="1:11" ht="14.25" customHeight="1">
      <c r="A418" s="1">
        <v>31</v>
      </c>
      <c r="B418" s="4" t="s">
        <v>13</v>
      </c>
      <c r="C418" s="50">
        <v>7</v>
      </c>
      <c r="D418" s="107" t="s">
        <v>57</v>
      </c>
      <c r="E418" s="1">
        <v>-1</v>
      </c>
      <c r="F418" s="50">
        <v>73</v>
      </c>
      <c r="G418" s="50">
        <v>4</v>
      </c>
      <c r="H418" s="50">
        <v>74</v>
      </c>
      <c r="I418" s="52" t="s">
        <v>287</v>
      </c>
      <c r="J418" s="50">
        <v>27</v>
      </c>
      <c r="K418" s="4" t="s">
        <v>357</v>
      </c>
    </row>
    <row r="419" spans="1:11" ht="14.25" customHeight="1">
      <c r="A419" s="1">
        <v>31</v>
      </c>
      <c r="B419" s="4" t="s">
        <v>13</v>
      </c>
      <c r="C419" s="50">
        <v>8</v>
      </c>
      <c r="D419" s="107" t="s">
        <v>89</v>
      </c>
      <c r="E419" s="1">
        <v>9</v>
      </c>
      <c r="F419" s="50">
        <v>84</v>
      </c>
      <c r="G419" s="50">
        <v>5</v>
      </c>
      <c r="H419" s="50">
        <v>75</v>
      </c>
      <c r="I419" s="52" t="s">
        <v>287</v>
      </c>
      <c r="J419" s="50">
        <v>26</v>
      </c>
      <c r="K419" s="4" t="s">
        <v>357</v>
      </c>
    </row>
    <row r="420" spans="1:11" ht="14.25" customHeight="1">
      <c r="A420" s="1">
        <v>31</v>
      </c>
      <c r="B420" s="4" t="s">
        <v>13</v>
      </c>
      <c r="C420" s="50">
        <v>9</v>
      </c>
      <c r="D420" s="107" t="s">
        <v>106</v>
      </c>
      <c r="E420" s="1">
        <v>6</v>
      </c>
      <c r="F420" s="50">
        <v>81</v>
      </c>
      <c r="G420" s="50">
        <v>5</v>
      </c>
      <c r="H420" s="50">
        <v>75</v>
      </c>
      <c r="I420" s="52" t="s">
        <v>287</v>
      </c>
      <c r="J420" s="50">
        <v>25</v>
      </c>
      <c r="K420" s="4" t="s">
        <v>357</v>
      </c>
    </row>
    <row r="421" spans="1:11" ht="14.25" customHeight="1">
      <c r="A421" s="1">
        <v>31</v>
      </c>
      <c r="B421" s="4" t="s">
        <v>13</v>
      </c>
      <c r="C421" s="50">
        <v>10</v>
      </c>
      <c r="D421" s="107" t="s">
        <v>77</v>
      </c>
      <c r="E421" s="1">
        <v>12</v>
      </c>
      <c r="F421" s="50">
        <v>88</v>
      </c>
      <c r="G421" s="50">
        <v>6</v>
      </c>
      <c r="H421" s="50">
        <v>76</v>
      </c>
      <c r="I421" s="52" t="s">
        <v>287</v>
      </c>
      <c r="J421" s="50">
        <v>24</v>
      </c>
      <c r="K421" s="4" t="s">
        <v>357</v>
      </c>
    </row>
    <row r="422" spans="1:11" ht="14.25" customHeight="1">
      <c r="A422" s="1">
        <v>31</v>
      </c>
      <c r="B422" s="4" t="s">
        <v>13</v>
      </c>
      <c r="C422" s="50">
        <v>11</v>
      </c>
      <c r="D422" s="107" t="s">
        <v>73</v>
      </c>
      <c r="E422" s="1">
        <v>14</v>
      </c>
      <c r="F422" s="50">
        <v>90</v>
      </c>
      <c r="G422" s="50">
        <v>6</v>
      </c>
      <c r="H422" s="50">
        <v>76</v>
      </c>
      <c r="I422" s="52" t="s">
        <v>287</v>
      </c>
      <c r="J422" s="50">
        <v>23</v>
      </c>
      <c r="K422" s="4" t="s">
        <v>357</v>
      </c>
    </row>
    <row r="423" spans="1:11" ht="14.25" customHeight="1">
      <c r="A423" s="1">
        <v>32</v>
      </c>
      <c r="B423" s="1" t="s">
        <v>88</v>
      </c>
      <c r="C423" s="50">
        <v>1</v>
      </c>
      <c r="D423" s="107" t="s">
        <v>65</v>
      </c>
      <c r="E423" s="1">
        <v>11</v>
      </c>
      <c r="F423" s="50">
        <v>77</v>
      </c>
      <c r="G423" s="50">
        <v>-4</v>
      </c>
      <c r="H423" s="50">
        <v>66</v>
      </c>
      <c r="I423" s="52" t="s">
        <v>280</v>
      </c>
      <c r="J423" s="50">
        <v>100</v>
      </c>
      <c r="K423" s="4" t="s">
        <v>357</v>
      </c>
    </row>
    <row r="424" spans="1:11" ht="14.25" customHeight="1">
      <c r="A424" s="1">
        <v>32</v>
      </c>
      <c r="B424" s="1" t="s">
        <v>88</v>
      </c>
      <c r="C424" s="50">
        <v>2</v>
      </c>
      <c r="D424" s="107" t="s">
        <v>141</v>
      </c>
      <c r="E424" s="1">
        <v>15</v>
      </c>
      <c r="F424" s="50">
        <v>83</v>
      </c>
      <c r="G424" s="50">
        <v>-2</v>
      </c>
      <c r="H424" s="50">
        <v>68</v>
      </c>
      <c r="I424" s="52" t="s">
        <v>281</v>
      </c>
      <c r="J424" s="50">
        <v>60</v>
      </c>
      <c r="K424" s="4" t="s">
        <v>357</v>
      </c>
    </row>
    <row r="425" spans="1:11" ht="14.25" customHeight="1">
      <c r="A425" s="1">
        <v>32</v>
      </c>
      <c r="B425" s="1" t="s">
        <v>88</v>
      </c>
      <c r="C425" s="50">
        <v>3</v>
      </c>
      <c r="D425" s="107" t="s">
        <v>128</v>
      </c>
      <c r="E425" s="1">
        <v>16</v>
      </c>
      <c r="F425" s="50">
        <v>86</v>
      </c>
      <c r="G425" s="52" t="s">
        <v>258</v>
      </c>
      <c r="H425" s="50">
        <v>70</v>
      </c>
      <c r="I425" s="52" t="s">
        <v>284</v>
      </c>
      <c r="J425" s="50">
        <v>40</v>
      </c>
      <c r="K425" s="4" t="s">
        <v>357</v>
      </c>
    </row>
    <row r="426" spans="1:11" ht="14.25" customHeight="1">
      <c r="A426" s="1">
        <v>32</v>
      </c>
      <c r="B426" s="1" t="s">
        <v>88</v>
      </c>
      <c r="C426" s="50">
        <v>4</v>
      </c>
      <c r="D426" s="107" t="s">
        <v>79</v>
      </c>
      <c r="E426" s="1">
        <v>15</v>
      </c>
      <c r="F426" s="50">
        <v>86</v>
      </c>
      <c r="G426" s="50">
        <v>1</v>
      </c>
      <c r="H426" s="50">
        <v>71</v>
      </c>
      <c r="I426" s="52" t="s">
        <v>286</v>
      </c>
      <c r="J426" s="50">
        <v>30</v>
      </c>
      <c r="K426" s="4" t="s">
        <v>357</v>
      </c>
    </row>
    <row r="427" spans="1:11" ht="14.25" customHeight="1">
      <c r="A427" s="1">
        <v>32</v>
      </c>
      <c r="B427" s="1" t="s">
        <v>88</v>
      </c>
      <c r="C427" s="50">
        <v>5</v>
      </c>
      <c r="D427" s="107" t="s">
        <v>94</v>
      </c>
      <c r="E427" s="1">
        <v>15</v>
      </c>
      <c r="F427" s="50">
        <v>87</v>
      </c>
      <c r="G427" s="50">
        <v>2</v>
      </c>
      <c r="H427" s="50">
        <v>72</v>
      </c>
      <c r="I427" s="52" t="s">
        <v>287</v>
      </c>
      <c r="J427" s="50">
        <v>29</v>
      </c>
      <c r="K427" s="4" t="s">
        <v>357</v>
      </c>
    </row>
    <row r="428" spans="1:11" ht="14.25" customHeight="1">
      <c r="A428" s="1">
        <v>32</v>
      </c>
      <c r="B428" s="1" t="s">
        <v>88</v>
      </c>
      <c r="C428" s="50">
        <v>6</v>
      </c>
      <c r="D428" s="107" t="s">
        <v>111</v>
      </c>
      <c r="E428" s="1">
        <v>11</v>
      </c>
      <c r="F428" s="50">
        <v>85</v>
      </c>
      <c r="G428" s="50">
        <v>4</v>
      </c>
      <c r="H428" s="50">
        <v>74</v>
      </c>
      <c r="I428" s="52" t="s">
        <v>287</v>
      </c>
      <c r="J428" s="50">
        <v>28</v>
      </c>
      <c r="K428" s="4" t="s">
        <v>357</v>
      </c>
    </row>
    <row r="429" spans="1:11" ht="14.25" customHeight="1">
      <c r="A429" s="1">
        <v>32</v>
      </c>
      <c r="B429" s="1" t="s">
        <v>88</v>
      </c>
      <c r="C429" s="50">
        <v>7</v>
      </c>
      <c r="D429" s="107" t="s">
        <v>143</v>
      </c>
      <c r="E429" s="1">
        <v>13</v>
      </c>
      <c r="F429" s="50">
        <v>87</v>
      </c>
      <c r="G429" s="50">
        <v>4</v>
      </c>
      <c r="H429" s="50">
        <v>74</v>
      </c>
      <c r="I429" s="52" t="s">
        <v>287</v>
      </c>
      <c r="J429" s="50">
        <v>27</v>
      </c>
      <c r="K429" s="4" t="s">
        <v>357</v>
      </c>
    </row>
    <row r="430" spans="1:11" ht="14.25" customHeight="1">
      <c r="A430" s="1">
        <v>32</v>
      </c>
      <c r="B430" s="1" t="s">
        <v>88</v>
      </c>
      <c r="C430" s="50">
        <v>8</v>
      </c>
      <c r="D430" s="107" t="s">
        <v>139</v>
      </c>
      <c r="E430" s="1">
        <v>12</v>
      </c>
      <c r="F430" s="50">
        <v>87</v>
      </c>
      <c r="G430" s="50">
        <v>5</v>
      </c>
      <c r="H430" s="50">
        <v>75</v>
      </c>
      <c r="I430" s="52" t="s">
        <v>287</v>
      </c>
      <c r="J430" s="50">
        <v>26</v>
      </c>
      <c r="K430" s="4" t="s">
        <v>357</v>
      </c>
    </row>
    <row r="431" spans="1:11" ht="14.25" customHeight="1">
      <c r="A431" s="1">
        <v>32</v>
      </c>
      <c r="B431" s="1" t="s">
        <v>88</v>
      </c>
      <c r="C431" s="50">
        <v>9</v>
      </c>
      <c r="D431" s="107" t="s">
        <v>30</v>
      </c>
      <c r="E431" s="1">
        <v>11</v>
      </c>
      <c r="F431" s="50">
        <v>87</v>
      </c>
      <c r="G431" s="50">
        <v>6</v>
      </c>
      <c r="H431" s="50">
        <v>76</v>
      </c>
      <c r="I431" s="52" t="s">
        <v>287</v>
      </c>
      <c r="J431" s="50">
        <v>25</v>
      </c>
      <c r="K431" s="4" t="s">
        <v>357</v>
      </c>
    </row>
    <row r="432" spans="1:11" ht="14.25" customHeight="1">
      <c r="A432" s="1">
        <v>32</v>
      </c>
      <c r="B432" s="1" t="s">
        <v>88</v>
      </c>
      <c r="C432" s="50">
        <v>10</v>
      </c>
      <c r="D432" s="107" t="s">
        <v>100</v>
      </c>
      <c r="E432" s="1">
        <v>7</v>
      </c>
      <c r="F432" s="50">
        <v>83</v>
      </c>
      <c r="G432" s="50">
        <v>6</v>
      </c>
      <c r="H432" s="50">
        <v>76</v>
      </c>
      <c r="I432" s="52" t="s">
        <v>287</v>
      </c>
      <c r="J432" s="50">
        <v>24</v>
      </c>
      <c r="K432" s="4" t="s">
        <v>357</v>
      </c>
    </row>
    <row r="433" spans="1:11" ht="14.25" customHeight="1">
      <c r="A433" s="1">
        <v>32</v>
      </c>
      <c r="B433" s="1" t="s">
        <v>88</v>
      </c>
      <c r="C433" s="50">
        <v>11</v>
      </c>
      <c r="D433" s="107" t="s">
        <v>107</v>
      </c>
      <c r="E433" s="1">
        <v>15</v>
      </c>
      <c r="F433" s="50">
        <v>92</v>
      </c>
      <c r="G433" s="50">
        <v>7</v>
      </c>
      <c r="H433" s="50">
        <v>77</v>
      </c>
      <c r="I433" s="52" t="s">
        <v>287</v>
      </c>
      <c r="J433" s="50">
        <v>23</v>
      </c>
      <c r="K433" s="4" t="s">
        <v>357</v>
      </c>
    </row>
    <row r="434" spans="1:11" ht="14.25" customHeight="1">
      <c r="A434" s="1">
        <v>32</v>
      </c>
      <c r="B434" s="1" t="s">
        <v>88</v>
      </c>
      <c r="C434" s="50">
        <v>12</v>
      </c>
      <c r="D434" s="107" t="s">
        <v>93</v>
      </c>
      <c r="E434" s="1">
        <v>11</v>
      </c>
      <c r="F434" s="50">
        <v>89</v>
      </c>
      <c r="G434" s="50">
        <v>8</v>
      </c>
      <c r="H434" s="50">
        <v>78</v>
      </c>
      <c r="I434" s="52" t="s">
        <v>287</v>
      </c>
      <c r="J434" s="50">
        <v>22</v>
      </c>
      <c r="K434" s="4" t="s">
        <v>357</v>
      </c>
    </row>
    <row r="435" spans="1:11" ht="14.25" customHeight="1">
      <c r="A435" s="1">
        <v>32</v>
      </c>
      <c r="B435" s="1" t="s">
        <v>88</v>
      </c>
      <c r="C435" s="50">
        <v>13</v>
      </c>
      <c r="D435" s="107" t="s">
        <v>87</v>
      </c>
      <c r="E435" s="1">
        <v>15</v>
      </c>
      <c r="F435" s="50">
        <v>94</v>
      </c>
      <c r="G435" s="50">
        <v>9</v>
      </c>
      <c r="H435" s="50">
        <v>79</v>
      </c>
      <c r="I435" s="52" t="s">
        <v>287</v>
      </c>
      <c r="J435" s="50">
        <v>21</v>
      </c>
      <c r="K435" s="4" t="s">
        <v>357</v>
      </c>
    </row>
    <row r="436" spans="1:11" ht="14.25" customHeight="1">
      <c r="A436" s="1">
        <v>32</v>
      </c>
      <c r="B436" s="1" t="s">
        <v>88</v>
      </c>
      <c r="C436" s="50">
        <v>14</v>
      </c>
      <c r="D436" s="107" t="s">
        <v>114</v>
      </c>
      <c r="E436" s="1">
        <v>20</v>
      </c>
      <c r="F436" s="50">
        <v>102</v>
      </c>
      <c r="G436" s="50">
        <v>12</v>
      </c>
      <c r="H436" s="50">
        <v>82</v>
      </c>
      <c r="I436" s="52" t="s">
        <v>287</v>
      </c>
      <c r="J436" s="50">
        <v>20</v>
      </c>
      <c r="K436" s="4" t="s">
        <v>357</v>
      </c>
    </row>
    <row r="437" spans="1:11" ht="14.25" customHeight="1">
      <c r="A437" s="1">
        <v>33</v>
      </c>
      <c r="B437" s="1" t="s">
        <v>71</v>
      </c>
      <c r="C437" s="50">
        <v>1</v>
      </c>
      <c r="D437" s="107" t="s">
        <v>134</v>
      </c>
      <c r="E437" s="1">
        <v>16</v>
      </c>
      <c r="F437" s="50">
        <v>81</v>
      </c>
      <c r="G437" s="50">
        <v>-5</v>
      </c>
      <c r="H437" s="50">
        <v>65</v>
      </c>
      <c r="I437" s="52" t="s">
        <v>280</v>
      </c>
      <c r="J437" s="50">
        <v>100</v>
      </c>
      <c r="K437" s="4" t="s">
        <v>357</v>
      </c>
    </row>
    <row r="438" spans="1:11" ht="14.25" customHeight="1">
      <c r="A438" s="1">
        <v>33</v>
      </c>
      <c r="B438" s="1" t="s">
        <v>71</v>
      </c>
      <c r="C438" s="50">
        <v>2</v>
      </c>
      <c r="D438" s="107" t="s">
        <v>150</v>
      </c>
      <c r="E438" s="1">
        <v>21</v>
      </c>
      <c r="F438" s="50">
        <v>87</v>
      </c>
      <c r="G438" s="50">
        <v>-4</v>
      </c>
      <c r="H438" s="50">
        <v>66</v>
      </c>
      <c r="I438" s="52" t="s">
        <v>281</v>
      </c>
      <c r="J438" s="50">
        <v>60</v>
      </c>
      <c r="K438" s="4" t="s">
        <v>357</v>
      </c>
    </row>
    <row r="439" spans="1:11" ht="14.25" customHeight="1">
      <c r="A439" s="1">
        <v>33</v>
      </c>
      <c r="B439" s="1" t="s">
        <v>71</v>
      </c>
      <c r="C439" s="50">
        <v>3</v>
      </c>
      <c r="D439" s="107" t="s">
        <v>127</v>
      </c>
      <c r="E439" s="1">
        <v>18</v>
      </c>
      <c r="F439" s="50">
        <v>90</v>
      </c>
      <c r="G439" s="50">
        <v>2</v>
      </c>
      <c r="H439" s="50">
        <v>72</v>
      </c>
      <c r="I439" s="52" t="s">
        <v>284</v>
      </c>
      <c r="J439" s="50">
        <v>40</v>
      </c>
      <c r="K439" s="4" t="s">
        <v>357</v>
      </c>
    </row>
    <row r="440" spans="1:11" ht="14.25" customHeight="1">
      <c r="A440" s="1">
        <v>33</v>
      </c>
      <c r="B440" s="1" t="s">
        <v>71</v>
      </c>
      <c r="C440" s="50">
        <v>4</v>
      </c>
      <c r="D440" s="107" t="s">
        <v>154</v>
      </c>
      <c r="E440" s="1">
        <v>15</v>
      </c>
      <c r="F440" s="50">
        <v>89</v>
      </c>
      <c r="G440" s="50">
        <v>4</v>
      </c>
      <c r="H440" s="50">
        <v>74</v>
      </c>
      <c r="I440" s="52" t="s">
        <v>286</v>
      </c>
      <c r="J440" s="50">
        <v>30</v>
      </c>
      <c r="K440" s="4" t="s">
        <v>357</v>
      </c>
    </row>
    <row r="441" spans="1:11" ht="14.25" customHeight="1">
      <c r="A441" s="1">
        <v>33</v>
      </c>
      <c r="B441" s="1" t="s">
        <v>71</v>
      </c>
      <c r="C441" s="50">
        <v>5</v>
      </c>
      <c r="D441" s="107" t="s">
        <v>116</v>
      </c>
      <c r="E441" s="1">
        <v>18</v>
      </c>
      <c r="F441" s="50">
        <v>94</v>
      </c>
      <c r="G441" s="50">
        <v>6</v>
      </c>
      <c r="H441" s="50">
        <v>76</v>
      </c>
      <c r="I441" s="52" t="s">
        <v>287</v>
      </c>
      <c r="J441" s="50">
        <v>29</v>
      </c>
      <c r="K441" s="4" t="s">
        <v>357</v>
      </c>
    </row>
    <row r="442" spans="1:11" ht="14.25" customHeight="1">
      <c r="A442" s="1">
        <v>33</v>
      </c>
      <c r="B442" s="1" t="s">
        <v>71</v>
      </c>
      <c r="C442" s="50">
        <v>6</v>
      </c>
      <c r="D442" s="107" t="s">
        <v>148</v>
      </c>
      <c r="E442" s="1">
        <v>17</v>
      </c>
      <c r="F442" s="50">
        <v>94</v>
      </c>
      <c r="G442" s="50">
        <v>7</v>
      </c>
      <c r="H442" s="50">
        <v>77</v>
      </c>
      <c r="I442" s="52" t="s">
        <v>287</v>
      </c>
      <c r="J442" s="50">
        <v>28</v>
      </c>
      <c r="K442" s="4" t="s">
        <v>357</v>
      </c>
    </row>
    <row r="443" spans="1:11" ht="14.25" customHeight="1">
      <c r="A443" s="1">
        <v>33</v>
      </c>
      <c r="B443" s="1" t="s">
        <v>71</v>
      </c>
      <c r="C443" s="50">
        <v>7</v>
      </c>
      <c r="D443" s="107" t="s">
        <v>90</v>
      </c>
      <c r="E443" s="1">
        <v>16</v>
      </c>
      <c r="F443" s="50">
        <v>94</v>
      </c>
      <c r="G443" s="50">
        <v>8</v>
      </c>
      <c r="H443" s="50">
        <v>78</v>
      </c>
      <c r="I443" s="52" t="s">
        <v>287</v>
      </c>
      <c r="J443" s="50">
        <v>27</v>
      </c>
      <c r="K443" s="4" t="s">
        <v>357</v>
      </c>
    </row>
    <row r="444" spans="1:11" ht="14.25" customHeight="1">
      <c r="A444" s="1">
        <v>33</v>
      </c>
      <c r="B444" s="1" t="s">
        <v>71</v>
      </c>
      <c r="C444" s="50">
        <v>8</v>
      </c>
      <c r="D444" s="107" t="s">
        <v>122</v>
      </c>
      <c r="E444" s="1">
        <v>23</v>
      </c>
      <c r="F444" s="50">
        <v>103</v>
      </c>
      <c r="G444" s="50">
        <v>10</v>
      </c>
      <c r="H444" s="50">
        <v>80</v>
      </c>
      <c r="I444" s="52" t="s">
        <v>287</v>
      </c>
      <c r="J444" s="50">
        <v>26</v>
      </c>
      <c r="K444" s="4" t="s">
        <v>357</v>
      </c>
    </row>
    <row r="445" spans="1:11" ht="14.25" customHeight="1">
      <c r="A445" s="1">
        <v>33</v>
      </c>
      <c r="B445" s="1" t="s">
        <v>71</v>
      </c>
      <c r="C445" s="50">
        <v>9</v>
      </c>
      <c r="D445" s="107" t="s">
        <v>142</v>
      </c>
      <c r="E445" s="1">
        <v>20</v>
      </c>
      <c r="F445" s="50">
        <v>101</v>
      </c>
      <c r="G445" s="50">
        <v>11</v>
      </c>
      <c r="H445" s="50">
        <v>81</v>
      </c>
      <c r="I445" s="52" t="s">
        <v>287</v>
      </c>
      <c r="J445" s="50">
        <v>25</v>
      </c>
      <c r="K445" s="4" t="s">
        <v>357</v>
      </c>
    </row>
    <row r="446" spans="1:11" ht="15.75" customHeight="1">
      <c r="A446" s="1">
        <v>34</v>
      </c>
      <c r="B446" s="1" t="s">
        <v>63</v>
      </c>
      <c r="C446" s="50">
        <v>1</v>
      </c>
      <c r="D446" s="107" t="s">
        <v>164</v>
      </c>
      <c r="E446" s="1">
        <v>29</v>
      </c>
      <c r="F446" s="50">
        <v>93</v>
      </c>
      <c r="G446" s="50">
        <v>-6</v>
      </c>
      <c r="H446" s="50">
        <v>64</v>
      </c>
      <c r="I446" s="52" t="s">
        <v>280</v>
      </c>
      <c r="J446" s="50">
        <v>100</v>
      </c>
      <c r="K446" s="4" t="s">
        <v>357</v>
      </c>
    </row>
    <row r="447" spans="1:11" ht="15.75" customHeight="1">
      <c r="A447" s="1">
        <v>34</v>
      </c>
      <c r="B447" s="1" t="s">
        <v>63</v>
      </c>
      <c r="C447" s="50">
        <v>2</v>
      </c>
      <c r="D447" s="107" t="s">
        <v>174</v>
      </c>
      <c r="E447" s="1">
        <v>42</v>
      </c>
      <c r="F447" s="50">
        <v>110</v>
      </c>
      <c r="G447" s="50">
        <v>-2</v>
      </c>
      <c r="H447" s="50">
        <v>68</v>
      </c>
      <c r="I447" s="52" t="s">
        <v>281</v>
      </c>
      <c r="J447" s="50">
        <v>60</v>
      </c>
      <c r="K447" s="4" t="s">
        <v>357</v>
      </c>
    </row>
    <row r="448" spans="1:11" ht="15.75" customHeight="1">
      <c r="A448" s="1">
        <v>34</v>
      </c>
      <c r="B448" s="1" t="s">
        <v>63</v>
      </c>
      <c r="C448" s="50">
        <v>3</v>
      </c>
      <c r="D448" s="107" t="s">
        <v>175</v>
      </c>
      <c r="E448" s="1">
        <v>24</v>
      </c>
      <c r="F448" s="50">
        <v>92</v>
      </c>
      <c r="G448" s="50">
        <v>-2</v>
      </c>
      <c r="H448" s="50">
        <v>68</v>
      </c>
      <c r="I448" s="52" t="s">
        <v>284</v>
      </c>
      <c r="J448" s="50">
        <v>40</v>
      </c>
      <c r="K448" s="4" t="s">
        <v>357</v>
      </c>
    </row>
    <row r="449" spans="1:11" ht="15.75" customHeight="1">
      <c r="A449" s="1">
        <v>34</v>
      </c>
      <c r="B449" s="1" t="s">
        <v>63</v>
      </c>
      <c r="C449" s="50">
        <v>4</v>
      </c>
      <c r="D449" s="107" t="s">
        <v>124</v>
      </c>
      <c r="E449" s="1">
        <v>16</v>
      </c>
      <c r="F449" s="50">
        <v>87</v>
      </c>
      <c r="G449" s="50">
        <v>1</v>
      </c>
      <c r="H449" s="50">
        <v>71</v>
      </c>
      <c r="I449" s="52" t="s">
        <v>286</v>
      </c>
      <c r="J449" s="50">
        <v>30</v>
      </c>
      <c r="K449" s="4" t="s">
        <v>357</v>
      </c>
    </row>
    <row r="450" spans="1:11" ht="15.75" customHeight="1">
      <c r="A450" s="1">
        <v>34</v>
      </c>
      <c r="B450" s="1" t="s">
        <v>63</v>
      </c>
      <c r="C450" s="50">
        <v>5</v>
      </c>
      <c r="D450" s="107" t="s">
        <v>160</v>
      </c>
      <c r="E450" s="1">
        <v>34</v>
      </c>
      <c r="F450" s="50">
        <v>107</v>
      </c>
      <c r="G450" s="50">
        <v>3</v>
      </c>
      <c r="H450" s="50">
        <v>73</v>
      </c>
      <c r="I450" s="52" t="s">
        <v>287</v>
      </c>
      <c r="J450" s="50">
        <v>29</v>
      </c>
      <c r="K450" s="4" t="s">
        <v>357</v>
      </c>
    </row>
    <row r="451" spans="1:11" ht="15.75" customHeight="1">
      <c r="A451" s="1">
        <v>34</v>
      </c>
      <c r="B451" s="1" t="s">
        <v>63</v>
      </c>
      <c r="C451" s="50">
        <v>6</v>
      </c>
      <c r="D451" s="107" t="s">
        <v>181</v>
      </c>
      <c r="E451" s="1">
        <v>32</v>
      </c>
      <c r="F451" s="50">
        <v>108</v>
      </c>
      <c r="G451" s="50">
        <v>6</v>
      </c>
      <c r="H451" s="50">
        <v>76</v>
      </c>
      <c r="I451" s="52" t="s">
        <v>287</v>
      </c>
      <c r="J451" s="50">
        <v>28</v>
      </c>
      <c r="K451" s="4" t="s">
        <v>357</v>
      </c>
    </row>
    <row r="452" spans="1:11" ht="15.75" customHeight="1">
      <c r="A452" s="1">
        <v>34</v>
      </c>
      <c r="B452" s="1" t="s">
        <v>63</v>
      </c>
      <c r="C452" s="50">
        <v>7</v>
      </c>
      <c r="D452" s="107" t="s">
        <v>132</v>
      </c>
      <c r="E452" s="1">
        <v>26</v>
      </c>
      <c r="F452" s="50">
        <v>103</v>
      </c>
      <c r="G452" s="50">
        <v>7</v>
      </c>
      <c r="H452" s="50">
        <v>77</v>
      </c>
      <c r="I452" s="52" t="s">
        <v>287</v>
      </c>
      <c r="J452" s="50">
        <v>27</v>
      </c>
      <c r="K452" s="4" t="s">
        <v>357</v>
      </c>
    </row>
    <row r="453" spans="1:11" ht="15.75" customHeight="1">
      <c r="A453" s="1">
        <v>34</v>
      </c>
      <c r="B453" s="1" t="s">
        <v>63</v>
      </c>
      <c r="C453" s="50">
        <v>8</v>
      </c>
      <c r="D453" s="107" t="s">
        <v>159</v>
      </c>
      <c r="E453" s="1">
        <v>28</v>
      </c>
      <c r="F453" s="50">
        <v>105</v>
      </c>
      <c r="G453" s="50">
        <v>7</v>
      </c>
      <c r="H453" s="50">
        <v>77</v>
      </c>
      <c r="I453" s="52" t="s">
        <v>287</v>
      </c>
      <c r="J453" s="50">
        <v>26</v>
      </c>
      <c r="K453" s="4" t="s">
        <v>357</v>
      </c>
    </row>
    <row r="454" spans="1:11" ht="15.75" customHeight="1">
      <c r="A454" s="1">
        <v>34</v>
      </c>
      <c r="B454" s="1" t="s">
        <v>63</v>
      </c>
      <c r="C454" s="50">
        <v>9</v>
      </c>
      <c r="D454" s="107" t="s">
        <v>180</v>
      </c>
      <c r="E454" s="1">
        <v>25</v>
      </c>
      <c r="F454" s="50">
        <v>103</v>
      </c>
      <c r="G454" s="50">
        <v>8</v>
      </c>
      <c r="H454" s="50">
        <v>78</v>
      </c>
      <c r="I454" s="52" t="s">
        <v>287</v>
      </c>
      <c r="J454" s="50">
        <v>25</v>
      </c>
      <c r="K454" s="4" t="s">
        <v>357</v>
      </c>
    </row>
    <row r="455" spans="1:11" ht="15.75" customHeight="1">
      <c r="A455" s="1">
        <v>34</v>
      </c>
      <c r="B455" s="1" t="s">
        <v>63</v>
      </c>
      <c r="C455" s="50">
        <v>10</v>
      </c>
      <c r="D455" s="107" t="s">
        <v>176</v>
      </c>
      <c r="E455" s="1">
        <v>25</v>
      </c>
      <c r="F455" s="50">
        <v>103</v>
      </c>
      <c r="G455" s="50">
        <v>8</v>
      </c>
      <c r="H455" s="50">
        <v>78</v>
      </c>
      <c r="I455" s="52" t="s">
        <v>287</v>
      </c>
      <c r="J455" s="50">
        <v>24</v>
      </c>
      <c r="K455" s="4" t="s">
        <v>357</v>
      </c>
    </row>
    <row r="456" spans="1:11" ht="15.75" customHeight="1">
      <c r="A456" s="1">
        <v>34</v>
      </c>
      <c r="B456" s="1" t="s">
        <v>63</v>
      </c>
      <c r="C456" s="50">
        <v>11</v>
      </c>
      <c r="D456" s="107" t="s">
        <v>108</v>
      </c>
      <c r="E456" s="1">
        <v>21</v>
      </c>
      <c r="F456" s="50">
        <v>101</v>
      </c>
      <c r="G456" s="50">
        <v>10</v>
      </c>
      <c r="H456" s="50">
        <v>80</v>
      </c>
      <c r="I456" s="52" t="s">
        <v>287</v>
      </c>
      <c r="J456" s="50">
        <v>23</v>
      </c>
      <c r="K456" s="4" t="s">
        <v>357</v>
      </c>
    </row>
    <row r="457" spans="1:11" ht="15.75" customHeight="1">
      <c r="A457" s="1">
        <v>34</v>
      </c>
      <c r="B457" s="1" t="s">
        <v>63</v>
      </c>
      <c r="C457" s="50">
        <v>12</v>
      </c>
      <c r="D457" s="107" t="s">
        <v>182</v>
      </c>
      <c r="E457" s="1">
        <v>20</v>
      </c>
      <c r="F457" s="50">
        <v>101</v>
      </c>
      <c r="G457" s="50">
        <v>11</v>
      </c>
      <c r="H457" s="50">
        <v>81</v>
      </c>
      <c r="I457" s="52" t="s">
        <v>287</v>
      </c>
      <c r="J457" s="50">
        <v>22</v>
      </c>
      <c r="K457" s="4" t="s">
        <v>357</v>
      </c>
    </row>
    <row r="458" spans="1:11" ht="15.75" customHeight="1">
      <c r="A458" s="1">
        <v>34</v>
      </c>
      <c r="B458" s="1" t="s">
        <v>63</v>
      </c>
      <c r="C458" s="50">
        <v>13</v>
      </c>
      <c r="D458" s="107" t="s">
        <v>58</v>
      </c>
      <c r="E458" s="1">
        <v>21</v>
      </c>
      <c r="F458" s="50">
        <v>105</v>
      </c>
      <c r="G458" s="50">
        <v>14</v>
      </c>
      <c r="H458" s="50">
        <v>84</v>
      </c>
      <c r="I458" s="52" t="s">
        <v>287</v>
      </c>
      <c r="J458" s="50">
        <v>21</v>
      </c>
      <c r="K458" s="4" t="s">
        <v>357</v>
      </c>
    </row>
    <row r="459" spans="1:11" ht="15.75" customHeight="1">
      <c r="A459" s="1">
        <v>35</v>
      </c>
      <c r="B459" s="4" t="s">
        <v>184</v>
      </c>
      <c r="C459" s="50">
        <v>1</v>
      </c>
      <c r="D459" s="107" t="s">
        <v>370</v>
      </c>
      <c r="E459" s="1">
        <v>0</v>
      </c>
      <c r="F459" s="50">
        <v>78</v>
      </c>
      <c r="G459" s="50">
        <v>8</v>
      </c>
      <c r="H459" s="50">
        <v>78</v>
      </c>
      <c r="I459" s="52" t="s">
        <v>287</v>
      </c>
      <c r="J459" s="50">
        <v>0</v>
      </c>
      <c r="K459" s="4" t="s">
        <v>357</v>
      </c>
    </row>
    <row r="460" spans="1:11" ht="15.75" customHeight="1">
      <c r="A460" s="1">
        <v>35</v>
      </c>
      <c r="B460" s="4" t="s">
        <v>184</v>
      </c>
      <c r="C460" s="50">
        <v>2</v>
      </c>
      <c r="D460" s="107" t="s">
        <v>371</v>
      </c>
      <c r="E460" s="1">
        <v>0</v>
      </c>
      <c r="F460" s="50">
        <v>88</v>
      </c>
      <c r="G460" s="50">
        <v>18</v>
      </c>
      <c r="H460" s="50">
        <v>88</v>
      </c>
      <c r="I460" s="52" t="s">
        <v>287</v>
      </c>
      <c r="J460" s="50">
        <v>0</v>
      </c>
      <c r="K460" s="4" t="s">
        <v>357</v>
      </c>
    </row>
    <row r="461" spans="1:11" ht="15.75" customHeight="1">
      <c r="A461" s="1">
        <v>35</v>
      </c>
      <c r="B461" s="4" t="s">
        <v>184</v>
      </c>
      <c r="C461" s="50">
        <v>3</v>
      </c>
      <c r="D461" s="107" t="s">
        <v>192</v>
      </c>
      <c r="E461" s="1">
        <v>0</v>
      </c>
      <c r="F461" s="50">
        <v>94</v>
      </c>
      <c r="G461" s="50">
        <v>24</v>
      </c>
      <c r="H461" s="50">
        <v>94</v>
      </c>
      <c r="I461" s="52" t="s">
        <v>287</v>
      </c>
      <c r="J461" s="50">
        <v>0</v>
      </c>
      <c r="K461" s="4" t="s">
        <v>357</v>
      </c>
    </row>
    <row r="462" spans="1:11" ht="15.75" customHeight="1">
      <c r="A462" s="1">
        <v>35</v>
      </c>
      <c r="B462" s="4" t="s">
        <v>184</v>
      </c>
      <c r="C462" s="50">
        <v>4</v>
      </c>
      <c r="D462" s="107" t="s">
        <v>372</v>
      </c>
      <c r="E462" s="1">
        <v>0</v>
      </c>
      <c r="F462" s="50">
        <v>100</v>
      </c>
      <c r="G462" s="50">
        <v>30</v>
      </c>
      <c r="H462" s="50">
        <v>100</v>
      </c>
      <c r="I462" s="52" t="s">
        <v>287</v>
      </c>
      <c r="J462" s="50">
        <v>0</v>
      </c>
      <c r="K462" s="4" t="s">
        <v>357</v>
      </c>
    </row>
    <row r="463" spans="1:11" ht="15.75" customHeight="1">
      <c r="A463" s="1">
        <v>35</v>
      </c>
      <c r="B463" s="4" t="s">
        <v>184</v>
      </c>
      <c r="C463" s="50">
        <v>5</v>
      </c>
      <c r="D463" s="107" t="s">
        <v>373</v>
      </c>
      <c r="E463" s="1">
        <v>0</v>
      </c>
      <c r="F463" s="50">
        <v>118</v>
      </c>
      <c r="G463" s="50">
        <v>48</v>
      </c>
      <c r="H463" s="50">
        <v>118</v>
      </c>
      <c r="I463" s="52" t="s">
        <v>287</v>
      </c>
      <c r="J463" s="50">
        <v>0</v>
      </c>
      <c r="K463" s="4" t="s">
        <v>357</v>
      </c>
    </row>
    <row r="464" spans="1:11" ht="15.75" customHeight="1">
      <c r="A464" s="1">
        <v>36</v>
      </c>
      <c r="B464" s="4" t="s">
        <v>13</v>
      </c>
      <c r="C464" s="50">
        <v>1</v>
      </c>
      <c r="D464" s="107" t="s">
        <v>66</v>
      </c>
      <c r="E464" s="1">
        <v>11</v>
      </c>
      <c r="F464" s="50">
        <v>81</v>
      </c>
      <c r="G464" s="50">
        <v>-2</v>
      </c>
      <c r="H464" s="50">
        <v>70</v>
      </c>
      <c r="I464" s="52" t="s">
        <v>280</v>
      </c>
      <c r="J464" s="50">
        <v>150</v>
      </c>
      <c r="K464" s="4" t="s">
        <v>374</v>
      </c>
    </row>
    <row r="465" spans="1:11" ht="15.75" customHeight="1">
      <c r="A465" s="1">
        <v>36</v>
      </c>
      <c r="B465" s="4" t="s">
        <v>13</v>
      </c>
      <c r="C465" s="50">
        <v>2</v>
      </c>
      <c r="D465" s="107" t="s">
        <v>86</v>
      </c>
      <c r="E465" s="1">
        <v>11</v>
      </c>
      <c r="F465" s="50">
        <v>82</v>
      </c>
      <c r="G465" s="50">
        <v>-1</v>
      </c>
      <c r="H465" s="50">
        <v>71</v>
      </c>
      <c r="I465" s="52" t="s">
        <v>375</v>
      </c>
      <c r="J465" s="50">
        <v>100</v>
      </c>
      <c r="K465" s="4" t="s">
        <v>374</v>
      </c>
    </row>
    <row r="466" spans="1:11" ht="15.75" customHeight="1">
      <c r="A466" s="1">
        <v>36</v>
      </c>
      <c r="B466" s="4" t="s">
        <v>13</v>
      </c>
      <c r="C466" s="50">
        <v>3</v>
      </c>
      <c r="D466" s="107" t="s">
        <v>83</v>
      </c>
      <c r="E466" s="1">
        <v>3</v>
      </c>
      <c r="F466" s="50">
        <v>69</v>
      </c>
      <c r="G466" s="52" t="s">
        <v>258</v>
      </c>
      <c r="H466" s="50">
        <v>72</v>
      </c>
      <c r="I466" s="52" t="s">
        <v>281</v>
      </c>
      <c r="J466" s="50">
        <v>85</v>
      </c>
      <c r="K466" s="4" t="s">
        <v>374</v>
      </c>
    </row>
    <row r="467" spans="1:11" ht="15.75" customHeight="1">
      <c r="A467" s="1">
        <v>36</v>
      </c>
      <c r="B467" s="4" t="s">
        <v>13</v>
      </c>
      <c r="C467" s="50">
        <v>4</v>
      </c>
      <c r="D467" s="107" t="s">
        <v>52</v>
      </c>
      <c r="E467" s="1">
        <v>8</v>
      </c>
      <c r="F467" s="50">
        <v>80</v>
      </c>
      <c r="G467" s="52" t="s">
        <v>258</v>
      </c>
      <c r="H467" s="50">
        <v>72</v>
      </c>
      <c r="I467" s="52" t="s">
        <v>284</v>
      </c>
      <c r="J467" s="50">
        <v>70</v>
      </c>
      <c r="K467" s="4" t="s">
        <v>374</v>
      </c>
    </row>
    <row r="468" spans="1:11" ht="15.75" customHeight="1">
      <c r="A468" s="1">
        <v>36</v>
      </c>
      <c r="B468" s="4" t="s">
        <v>13</v>
      </c>
      <c r="C468" s="50">
        <v>5</v>
      </c>
      <c r="D468" s="107" t="s">
        <v>60</v>
      </c>
      <c r="E468" s="1">
        <v>18</v>
      </c>
      <c r="F468" s="50">
        <v>92</v>
      </c>
      <c r="G468" s="50">
        <v>2</v>
      </c>
      <c r="H468" s="50">
        <v>74</v>
      </c>
      <c r="I468" s="52" t="s">
        <v>287</v>
      </c>
      <c r="J468" s="50">
        <v>60</v>
      </c>
      <c r="K468" s="4" t="s">
        <v>374</v>
      </c>
    </row>
    <row r="469" spans="1:11" ht="15.75" customHeight="1">
      <c r="A469" s="1">
        <v>36</v>
      </c>
      <c r="B469" s="4" t="s">
        <v>13</v>
      </c>
      <c r="C469" s="50">
        <v>6</v>
      </c>
      <c r="D469" s="107" t="s">
        <v>75</v>
      </c>
      <c r="E469" s="1">
        <v>15</v>
      </c>
      <c r="F469" s="50">
        <v>90</v>
      </c>
      <c r="G469" s="50">
        <v>3</v>
      </c>
      <c r="H469" s="50">
        <v>75</v>
      </c>
      <c r="I469" s="52" t="s">
        <v>287</v>
      </c>
      <c r="J469" s="50">
        <v>55</v>
      </c>
      <c r="K469" s="4" t="s">
        <v>374</v>
      </c>
    </row>
    <row r="470" spans="1:11" ht="15.75" customHeight="1">
      <c r="A470" s="1">
        <v>36</v>
      </c>
      <c r="B470" s="4" t="s">
        <v>13</v>
      </c>
      <c r="C470" s="50">
        <v>7</v>
      </c>
      <c r="D470" s="107" t="s">
        <v>84</v>
      </c>
      <c r="E470" s="1">
        <v>15</v>
      </c>
      <c r="F470" s="50">
        <v>93</v>
      </c>
      <c r="G470" s="50">
        <v>6</v>
      </c>
      <c r="H470" s="50">
        <v>78</v>
      </c>
      <c r="I470" s="52" t="s">
        <v>287</v>
      </c>
      <c r="J470" s="50">
        <v>50</v>
      </c>
      <c r="K470" s="4" t="s">
        <v>374</v>
      </c>
    </row>
    <row r="471" spans="1:11" ht="15.75" customHeight="1">
      <c r="A471" s="1">
        <v>36</v>
      </c>
      <c r="B471" s="4" t="s">
        <v>13</v>
      </c>
      <c r="C471" s="50">
        <v>8</v>
      </c>
      <c r="D471" s="107" t="s">
        <v>64</v>
      </c>
      <c r="E471" s="1">
        <v>8</v>
      </c>
      <c r="F471" s="50">
        <v>86</v>
      </c>
      <c r="G471" s="50">
        <v>6</v>
      </c>
      <c r="H471" s="50">
        <v>78</v>
      </c>
      <c r="I471" s="52" t="s">
        <v>287</v>
      </c>
      <c r="J471" s="50">
        <v>45</v>
      </c>
      <c r="K471" s="4" t="s">
        <v>374</v>
      </c>
    </row>
    <row r="472" spans="1:11" ht="15.75" customHeight="1">
      <c r="A472" s="1">
        <v>36</v>
      </c>
      <c r="B472" s="4" t="s">
        <v>13</v>
      </c>
      <c r="C472" s="50">
        <v>9</v>
      </c>
      <c r="D472" s="107" t="s">
        <v>73</v>
      </c>
      <c r="E472" s="1">
        <v>16</v>
      </c>
      <c r="F472" s="50">
        <v>94</v>
      </c>
      <c r="G472" s="50">
        <v>6</v>
      </c>
      <c r="H472" s="50">
        <v>78</v>
      </c>
      <c r="I472" s="52" t="s">
        <v>287</v>
      </c>
      <c r="J472" s="50">
        <v>40</v>
      </c>
      <c r="K472" s="4" t="s">
        <v>374</v>
      </c>
    </row>
    <row r="473" spans="1:11" ht="15.75" customHeight="1">
      <c r="A473" s="1">
        <v>36</v>
      </c>
      <c r="B473" s="4" t="s">
        <v>13</v>
      </c>
      <c r="C473" s="50">
        <v>10</v>
      </c>
      <c r="D473" s="107" t="s">
        <v>74</v>
      </c>
      <c r="E473" s="1">
        <v>13</v>
      </c>
      <c r="F473" s="50">
        <v>91</v>
      </c>
      <c r="G473" s="50">
        <v>6</v>
      </c>
      <c r="H473" s="50">
        <v>78</v>
      </c>
      <c r="I473" s="52" t="s">
        <v>287</v>
      </c>
      <c r="J473" s="50">
        <v>35</v>
      </c>
      <c r="K473" s="4" t="s">
        <v>374</v>
      </c>
    </row>
    <row r="474" spans="1:11" ht="15.75" customHeight="1">
      <c r="A474" s="1">
        <v>36</v>
      </c>
      <c r="B474" s="4" t="s">
        <v>13</v>
      </c>
      <c r="C474" s="50">
        <v>11</v>
      </c>
      <c r="D474" s="107" t="s">
        <v>57</v>
      </c>
      <c r="E474" s="1">
        <v>0</v>
      </c>
      <c r="F474" s="50">
        <v>79</v>
      </c>
      <c r="G474" s="50">
        <v>7</v>
      </c>
      <c r="H474" s="50">
        <v>79</v>
      </c>
      <c r="I474" s="52" t="s">
        <v>287</v>
      </c>
      <c r="J474" s="50">
        <v>30</v>
      </c>
      <c r="K474" s="4" t="s">
        <v>374</v>
      </c>
    </row>
    <row r="475" spans="1:11" ht="15.75" customHeight="1">
      <c r="A475" s="1">
        <v>36</v>
      </c>
      <c r="B475" s="4" t="s">
        <v>13</v>
      </c>
      <c r="C475" s="50">
        <v>12</v>
      </c>
      <c r="D475" s="107" t="s">
        <v>104</v>
      </c>
      <c r="E475" s="1">
        <v>13</v>
      </c>
      <c r="F475" s="50">
        <v>93</v>
      </c>
      <c r="G475" s="50">
        <v>8</v>
      </c>
      <c r="H475" s="50">
        <v>80</v>
      </c>
      <c r="I475" s="52" t="s">
        <v>287</v>
      </c>
      <c r="J475" s="50">
        <v>25</v>
      </c>
      <c r="K475" s="4" t="s">
        <v>374</v>
      </c>
    </row>
    <row r="476" spans="1:11" ht="15.75" customHeight="1">
      <c r="A476" s="1">
        <v>36</v>
      </c>
      <c r="B476" s="4" t="s">
        <v>13</v>
      </c>
      <c r="C476" s="50">
        <v>13</v>
      </c>
      <c r="D476" s="107" t="s">
        <v>55</v>
      </c>
      <c r="E476" s="1">
        <v>13</v>
      </c>
      <c r="F476" s="50">
        <v>93</v>
      </c>
      <c r="G476" s="50">
        <v>8</v>
      </c>
      <c r="H476" s="50">
        <v>80</v>
      </c>
      <c r="I476" s="52" t="s">
        <v>287</v>
      </c>
      <c r="J476" s="50">
        <v>24</v>
      </c>
      <c r="K476" s="4" t="s">
        <v>374</v>
      </c>
    </row>
    <row r="477" spans="1:11" ht="15.75" customHeight="1">
      <c r="A477" s="1">
        <v>36</v>
      </c>
      <c r="B477" s="4" t="s">
        <v>13</v>
      </c>
      <c r="C477" s="50">
        <v>14</v>
      </c>
      <c r="D477" s="107" t="s">
        <v>69</v>
      </c>
      <c r="E477" s="1">
        <v>15</v>
      </c>
      <c r="F477" s="50">
        <v>96</v>
      </c>
      <c r="G477" s="50">
        <v>9</v>
      </c>
      <c r="H477" s="50">
        <v>81</v>
      </c>
      <c r="I477" s="52" t="s">
        <v>287</v>
      </c>
      <c r="J477" s="50">
        <v>23</v>
      </c>
      <c r="K477" s="4" t="s">
        <v>374</v>
      </c>
    </row>
    <row r="478" spans="1:11" ht="15.75" customHeight="1">
      <c r="A478" s="1">
        <v>36</v>
      </c>
      <c r="B478" s="4" t="s">
        <v>13</v>
      </c>
      <c r="C478" s="50">
        <v>15</v>
      </c>
      <c r="D478" s="107" t="s">
        <v>89</v>
      </c>
      <c r="E478" s="1">
        <v>10</v>
      </c>
      <c r="F478" s="50">
        <v>92</v>
      </c>
      <c r="G478" s="50">
        <v>10</v>
      </c>
      <c r="H478" s="50">
        <v>82</v>
      </c>
      <c r="I478" s="52" t="s">
        <v>287</v>
      </c>
      <c r="J478" s="50">
        <v>22</v>
      </c>
      <c r="K478" s="4" t="s">
        <v>374</v>
      </c>
    </row>
    <row r="479" spans="1:11" ht="15.75" customHeight="1">
      <c r="A479" s="1">
        <v>36</v>
      </c>
      <c r="B479" s="4" t="s">
        <v>13</v>
      </c>
      <c r="C479" s="50">
        <v>16</v>
      </c>
      <c r="D479" s="107" t="s">
        <v>54</v>
      </c>
      <c r="E479" s="1">
        <v>5</v>
      </c>
      <c r="F479" s="50">
        <v>87</v>
      </c>
      <c r="G479" s="50">
        <v>10</v>
      </c>
      <c r="H479" s="50">
        <v>82</v>
      </c>
      <c r="I479" s="52" t="s">
        <v>287</v>
      </c>
      <c r="J479" s="50">
        <v>21</v>
      </c>
      <c r="K479" s="4" t="s">
        <v>374</v>
      </c>
    </row>
    <row r="480" spans="1:11" ht="15.75" customHeight="1">
      <c r="A480" s="1">
        <v>36</v>
      </c>
      <c r="B480" s="4" t="s">
        <v>13</v>
      </c>
      <c r="C480" s="50">
        <v>17</v>
      </c>
      <c r="D480" s="107" t="s">
        <v>77</v>
      </c>
      <c r="E480" s="1">
        <v>13</v>
      </c>
      <c r="F480" s="50">
        <v>95</v>
      </c>
      <c r="G480" s="50">
        <v>10</v>
      </c>
      <c r="H480" s="50">
        <v>82</v>
      </c>
      <c r="I480" s="52" t="s">
        <v>287</v>
      </c>
      <c r="J480" s="50">
        <v>20</v>
      </c>
      <c r="K480" s="4" t="s">
        <v>374</v>
      </c>
    </row>
    <row r="481" spans="1:11" ht="15.75" customHeight="1">
      <c r="A481" s="1">
        <v>36</v>
      </c>
      <c r="B481" s="4" t="s">
        <v>13</v>
      </c>
      <c r="C481" s="50">
        <v>18</v>
      </c>
      <c r="D481" s="107" t="s">
        <v>68</v>
      </c>
      <c r="E481" s="1">
        <v>14</v>
      </c>
      <c r="F481" s="50">
        <v>97</v>
      </c>
      <c r="G481" s="50">
        <v>11</v>
      </c>
      <c r="H481" s="50">
        <v>83</v>
      </c>
      <c r="I481" s="52" t="s">
        <v>287</v>
      </c>
      <c r="J481" s="50">
        <v>19</v>
      </c>
      <c r="K481" s="4" t="s">
        <v>374</v>
      </c>
    </row>
    <row r="482" spans="1:11" ht="15.75" customHeight="1">
      <c r="A482" s="1">
        <v>36</v>
      </c>
      <c r="B482" s="4" t="s">
        <v>13</v>
      </c>
      <c r="C482" s="50">
        <v>19</v>
      </c>
      <c r="D482" s="107" t="s">
        <v>70</v>
      </c>
      <c r="E482" s="1">
        <v>12</v>
      </c>
      <c r="F482" s="50">
        <v>96</v>
      </c>
      <c r="G482" s="50">
        <v>12</v>
      </c>
      <c r="H482" s="50">
        <v>84</v>
      </c>
      <c r="I482" s="52" t="s">
        <v>287</v>
      </c>
      <c r="J482" s="50">
        <v>18</v>
      </c>
      <c r="K482" s="4" t="s">
        <v>374</v>
      </c>
    </row>
    <row r="483" spans="1:11" ht="15.75" customHeight="1">
      <c r="A483" s="1">
        <v>37</v>
      </c>
      <c r="B483" s="1" t="s">
        <v>88</v>
      </c>
      <c r="C483" s="50">
        <v>1</v>
      </c>
      <c r="D483" s="107" t="s">
        <v>96</v>
      </c>
      <c r="E483" s="1">
        <v>15</v>
      </c>
      <c r="F483" s="50">
        <v>86</v>
      </c>
      <c r="G483" s="50">
        <v>-1</v>
      </c>
      <c r="H483" s="50">
        <v>71</v>
      </c>
      <c r="I483" s="52" t="s">
        <v>280</v>
      </c>
      <c r="J483" s="50">
        <v>150</v>
      </c>
      <c r="K483" s="4" t="s">
        <v>374</v>
      </c>
    </row>
    <row r="484" spans="1:11" ht="15.75" customHeight="1">
      <c r="A484" s="1">
        <v>37</v>
      </c>
      <c r="B484" s="1" t="s">
        <v>88</v>
      </c>
      <c r="C484" s="50">
        <v>2</v>
      </c>
      <c r="D484" s="107" t="s">
        <v>79</v>
      </c>
      <c r="E484" s="1">
        <v>18</v>
      </c>
      <c r="F484" s="50">
        <v>90</v>
      </c>
      <c r="G484" s="52" t="s">
        <v>258</v>
      </c>
      <c r="H484" s="50">
        <v>72</v>
      </c>
      <c r="I484" s="52" t="s">
        <v>375</v>
      </c>
      <c r="J484" s="50">
        <v>100</v>
      </c>
      <c r="K484" s="4" t="s">
        <v>374</v>
      </c>
    </row>
    <row r="485" spans="1:11" ht="15.75" customHeight="1">
      <c r="A485" s="1">
        <v>37</v>
      </c>
      <c r="B485" s="1" t="s">
        <v>88</v>
      </c>
      <c r="C485" s="50">
        <v>3</v>
      </c>
      <c r="D485" s="107" t="s">
        <v>94</v>
      </c>
      <c r="E485" s="1">
        <v>18</v>
      </c>
      <c r="F485" s="50">
        <v>93</v>
      </c>
      <c r="G485" s="50">
        <v>3</v>
      </c>
      <c r="H485" s="50">
        <v>75</v>
      </c>
      <c r="I485" s="52" t="s">
        <v>281</v>
      </c>
      <c r="J485" s="50">
        <v>85</v>
      </c>
      <c r="K485" s="4" t="s">
        <v>374</v>
      </c>
    </row>
    <row r="486" spans="1:11" ht="15.75" customHeight="1">
      <c r="A486" s="1">
        <v>37</v>
      </c>
      <c r="B486" s="1" t="s">
        <v>88</v>
      </c>
      <c r="C486" s="50">
        <v>4</v>
      </c>
      <c r="D486" s="107" t="s">
        <v>30</v>
      </c>
      <c r="E486" s="1">
        <v>15</v>
      </c>
      <c r="F486" s="50">
        <v>90</v>
      </c>
      <c r="G486" s="50">
        <v>3</v>
      </c>
      <c r="H486" s="50">
        <v>75</v>
      </c>
      <c r="I486" s="52" t="s">
        <v>284</v>
      </c>
      <c r="J486" s="50">
        <v>70</v>
      </c>
      <c r="K486" s="4" t="s">
        <v>374</v>
      </c>
    </row>
    <row r="487" spans="1:11" ht="15.75" customHeight="1">
      <c r="A487" s="1">
        <v>37</v>
      </c>
      <c r="B487" s="1" t="s">
        <v>88</v>
      </c>
      <c r="C487" s="50">
        <v>5</v>
      </c>
      <c r="D487" s="107" t="s">
        <v>139</v>
      </c>
      <c r="E487" s="1">
        <v>15</v>
      </c>
      <c r="F487" s="50">
        <v>91</v>
      </c>
      <c r="G487" s="50">
        <v>4</v>
      </c>
      <c r="H487" s="50">
        <v>76</v>
      </c>
      <c r="I487" s="52" t="s">
        <v>287</v>
      </c>
      <c r="J487" s="50">
        <v>60</v>
      </c>
      <c r="K487" s="4" t="s">
        <v>374</v>
      </c>
    </row>
    <row r="488" spans="1:11" ht="15.75" customHeight="1">
      <c r="A488" s="1">
        <v>37</v>
      </c>
      <c r="B488" s="1" t="s">
        <v>88</v>
      </c>
      <c r="C488" s="50">
        <v>6</v>
      </c>
      <c r="D488" s="107" t="s">
        <v>126</v>
      </c>
      <c r="E488" s="1">
        <v>13</v>
      </c>
      <c r="F488" s="50">
        <v>90</v>
      </c>
      <c r="G488" s="50">
        <v>5</v>
      </c>
      <c r="H488" s="50">
        <v>77</v>
      </c>
      <c r="I488" s="52" t="s">
        <v>287</v>
      </c>
      <c r="J488" s="50">
        <v>55</v>
      </c>
      <c r="K488" s="4" t="s">
        <v>374</v>
      </c>
    </row>
    <row r="489" spans="1:11" ht="15.75" customHeight="1">
      <c r="A489" s="1">
        <v>37</v>
      </c>
      <c r="B489" s="1" t="s">
        <v>88</v>
      </c>
      <c r="C489" s="50">
        <v>7</v>
      </c>
      <c r="D489" s="107" t="s">
        <v>93</v>
      </c>
      <c r="E489" s="1">
        <v>13</v>
      </c>
      <c r="F489" s="50">
        <v>90</v>
      </c>
      <c r="G489" s="50">
        <v>5</v>
      </c>
      <c r="H489" s="50">
        <v>77</v>
      </c>
      <c r="I489" s="52" t="s">
        <v>287</v>
      </c>
      <c r="J489" s="50">
        <v>50</v>
      </c>
      <c r="K489" s="4" t="s">
        <v>374</v>
      </c>
    </row>
    <row r="490" spans="1:11" ht="15.75" customHeight="1">
      <c r="A490" s="1">
        <v>37</v>
      </c>
      <c r="B490" s="1" t="s">
        <v>88</v>
      </c>
      <c r="C490" s="50">
        <v>8</v>
      </c>
      <c r="D490" s="107" t="s">
        <v>100</v>
      </c>
      <c r="E490" s="1">
        <v>10</v>
      </c>
      <c r="F490" s="50">
        <v>91</v>
      </c>
      <c r="G490" s="50">
        <v>9</v>
      </c>
      <c r="H490" s="50">
        <v>81</v>
      </c>
      <c r="I490" s="52" t="s">
        <v>287</v>
      </c>
      <c r="J490" s="50">
        <v>45</v>
      </c>
      <c r="K490" s="4" t="s">
        <v>374</v>
      </c>
    </row>
    <row r="491" spans="1:11" ht="15.75" customHeight="1">
      <c r="A491" s="1">
        <v>37</v>
      </c>
      <c r="B491" s="1" t="s">
        <v>88</v>
      </c>
      <c r="C491" s="50">
        <v>9</v>
      </c>
      <c r="D491" s="107" t="s">
        <v>141</v>
      </c>
      <c r="E491" s="1">
        <v>17</v>
      </c>
      <c r="F491" s="50">
        <v>100</v>
      </c>
      <c r="G491" s="50">
        <v>11</v>
      </c>
      <c r="H491" s="50">
        <v>83</v>
      </c>
      <c r="I491" s="52" t="s">
        <v>287</v>
      </c>
      <c r="J491" s="50">
        <v>40</v>
      </c>
      <c r="K491" s="4" t="s">
        <v>374</v>
      </c>
    </row>
    <row r="492" spans="1:11" ht="15.75" customHeight="1">
      <c r="A492" s="1">
        <v>37</v>
      </c>
      <c r="B492" s="1" t="s">
        <v>88</v>
      </c>
      <c r="C492" s="50">
        <v>10</v>
      </c>
      <c r="D492" s="107" t="s">
        <v>65</v>
      </c>
      <c r="E492" s="1">
        <v>13</v>
      </c>
      <c r="F492" s="50">
        <v>96</v>
      </c>
      <c r="G492" s="50">
        <v>11</v>
      </c>
      <c r="H492" s="50">
        <v>83</v>
      </c>
      <c r="I492" s="52" t="s">
        <v>287</v>
      </c>
      <c r="J492" s="50">
        <v>35</v>
      </c>
      <c r="K492" s="4" t="s">
        <v>374</v>
      </c>
    </row>
    <row r="493" spans="1:11" ht="15.75" customHeight="1">
      <c r="A493" s="1">
        <v>37</v>
      </c>
      <c r="B493" s="1" t="s">
        <v>88</v>
      </c>
      <c r="C493" s="50">
        <v>11</v>
      </c>
      <c r="D493" s="107" t="s">
        <v>87</v>
      </c>
      <c r="E493" s="1">
        <v>18</v>
      </c>
      <c r="F493" s="50">
        <v>107</v>
      </c>
      <c r="G493" s="50">
        <v>17</v>
      </c>
      <c r="H493" s="50">
        <v>89</v>
      </c>
      <c r="I493" s="52" t="s">
        <v>287</v>
      </c>
      <c r="J493" s="50">
        <v>30</v>
      </c>
      <c r="K493" s="4" t="s">
        <v>374</v>
      </c>
    </row>
    <row r="494" spans="1:11" ht="15.75" customHeight="1">
      <c r="A494" s="1">
        <v>37</v>
      </c>
      <c r="B494" s="1" t="s">
        <v>88</v>
      </c>
      <c r="C494" s="50">
        <v>12</v>
      </c>
      <c r="D494" s="107" t="s">
        <v>128</v>
      </c>
      <c r="E494" s="1">
        <v>18</v>
      </c>
      <c r="F494" s="50">
        <v>111</v>
      </c>
      <c r="G494" s="50">
        <v>21</v>
      </c>
      <c r="H494" s="50">
        <v>93</v>
      </c>
      <c r="I494" s="52" t="s">
        <v>287</v>
      </c>
      <c r="J494" s="50">
        <v>25</v>
      </c>
      <c r="K494" s="4" t="s">
        <v>374</v>
      </c>
    </row>
    <row r="495" spans="1:11" ht="15.75" customHeight="1">
      <c r="A495" s="1">
        <v>38</v>
      </c>
      <c r="B495" s="1" t="s">
        <v>71</v>
      </c>
      <c r="C495" s="50">
        <v>1</v>
      </c>
      <c r="D495" s="107" t="s">
        <v>72</v>
      </c>
      <c r="E495" s="1">
        <v>19</v>
      </c>
      <c r="F495" s="50">
        <v>88</v>
      </c>
      <c r="G495" s="50">
        <v>-3</v>
      </c>
      <c r="H495" s="50">
        <v>69</v>
      </c>
      <c r="I495" s="52" t="s">
        <v>280</v>
      </c>
      <c r="J495" s="50">
        <v>150</v>
      </c>
      <c r="K495" s="4" t="s">
        <v>374</v>
      </c>
    </row>
    <row r="496" spans="1:11" ht="15.75" customHeight="1">
      <c r="A496" s="1">
        <v>38</v>
      </c>
      <c r="B496" s="1" t="s">
        <v>71</v>
      </c>
      <c r="C496" s="50">
        <v>2</v>
      </c>
      <c r="D496" s="107" t="s">
        <v>117</v>
      </c>
      <c r="E496" s="1">
        <v>21</v>
      </c>
      <c r="F496" s="50">
        <v>94</v>
      </c>
      <c r="G496" s="50">
        <v>1</v>
      </c>
      <c r="H496" s="50">
        <v>73</v>
      </c>
      <c r="I496" s="52" t="s">
        <v>375</v>
      </c>
      <c r="J496" s="50">
        <v>100</v>
      </c>
      <c r="K496" s="4" t="s">
        <v>374</v>
      </c>
    </row>
    <row r="497" spans="1:11" ht="15.75" customHeight="1">
      <c r="A497" s="1">
        <v>38</v>
      </c>
      <c r="B497" s="1" t="s">
        <v>71</v>
      </c>
      <c r="C497" s="50">
        <v>3</v>
      </c>
      <c r="D497" s="107" t="s">
        <v>134</v>
      </c>
      <c r="E497" s="1">
        <v>19</v>
      </c>
      <c r="F497" s="50">
        <v>94</v>
      </c>
      <c r="G497" s="50">
        <v>3</v>
      </c>
      <c r="H497" s="50">
        <v>75</v>
      </c>
      <c r="I497" s="52" t="s">
        <v>281</v>
      </c>
      <c r="J497" s="50">
        <v>85</v>
      </c>
      <c r="K497" s="4" t="s">
        <v>374</v>
      </c>
    </row>
    <row r="498" spans="1:11" ht="15.75" customHeight="1">
      <c r="A498" s="1">
        <v>38</v>
      </c>
      <c r="B498" s="1" t="s">
        <v>71</v>
      </c>
      <c r="C498" s="50">
        <v>4</v>
      </c>
      <c r="D498" s="107" t="s">
        <v>90</v>
      </c>
      <c r="E498" s="1">
        <v>20</v>
      </c>
      <c r="F498" s="50">
        <v>95</v>
      </c>
      <c r="G498" s="50">
        <v>3</v>
      </c>
      <c r="H498" s="50">
        <v>75</v>
      </c>
      <c r="I498" s="52" t="s">
        <v>284</v>
      </c>
      <c r="J498" s="50">
        <v>70</v>
      </c>
      <c r="K498" s="4" t="s">
        <v>374</v>
      </c>
    </row>
    <row r="499" spans="1:11" ht="15.75" customHeight="1">
      <c r="A499" s="1">
        <v>38</v>
      </c>
      <c r="B499" s="1" t="s">
        <v>71</v>
      </c>
      <c r="C499" s="50">
        <v>5</v>
      </c>
      <c r="D499" s="107" t="s">
        <v>144</v>
      </c>
      <c r="E499" s="1">
        <v>15</v>
      </c>
      <c r="F499" s="50">
        <v>91</v>
      </c>
      <c r="G499" s="50">
        <v>4</v>
      </c>
      <c r="H499" s="50">
        <v>76</v>
      </c>
      <c r="I499" s="52" t="s">
        <v>287</v>
      </c>
      <c r="J499" s="50">
        <v>60</v>
      </c>
      <c r="K499" s="4" t="s">
        <v>374</v>
      </c>
    </row>
    <row r="500" spans="1:11" ht="15.75" customHeight="1">
      <c r="A500" s="1">
        <v>38</v>
      </c>
      <c r="B500" s="1" t="s">
        <v>71</v>
      </c>
      <c r="C500" s="50">
        <v>6</v>
      </c>
      <c r="D500" s="107" t="s">
        <v>150</v>
      </c>
      <c r="E500" s="1">
        <v>24</v>
      </c>
      <c r="F500" s="50">
        <v>101</v>
      </c>
      <c r="G500" s="50">
        <v>5</v>
      </c>
      <c r="H500" s="50">
        <v>77</v>
      </c>
      <c r="I500" s="52" t="s">
        <v>287</v>
      </c>
      <c r="J500" s="50">
        <v>55</v>
      </c>
      <c r="K500" s="4" t="s">
        <v>374</v>
      </c>
    </row>
    <row r="501" spans="1:11" ht="15.75" customHeight="1">
      <c r="A501" s="1">
        <v>38</v>
      </c>
      <c r="B501" s="1" t="s">
        <v>71</v>
      </c>
      <c r="C501" s="50">
        <v>7</v>
      </c>
      <c r="D501" s="107" t="s">
        <v>212</v>
      </c>
      <c r="E501" s="1">
        <v>22</v>
      </c>
      <c r="F501" s="50">
        <v>99</v>
      </c>
      <c r="G501" s="50">
        <v>5</v>
      </c>
      <c r="H501" s="50">
        <v>77</v>
      </c>
      <c r="I501" s="52" t="s">
        <v>287</v>
      </c>
      <c r="J501" s="50">
        <v>50</v>
      </c>
      <c r="K501" s="4" t="s">
        <v>374</v>
      </c>
    </row>
    <row r="502" spans="1:11" ht="15.75" customHeight="1">
      <c r="A502" s="1">
        <v>38</v>
      </c>
      <c r="B502" s="1" t="s">
        <v>71</v>
      </c>
      <c r="C502" s="50">
        <v>8</v>
      </c>
      <c r="D502" s="107" t="s">
        <v>133</v>
      </c>
      <c r="E502" s="1">
        <v>22</v>
      </c>
      <c r="F502" s="50">
        <v>100</v>
      </c>
      <c r="G502" s="50">
        <v>6</v>
      </c>
      <c r="H502" s="50">
        <v>78</v>
      </c>
      <c r="I502" s="52" t="s">
        <v>287</v>
      </c>
      <c r="J502" s="50">
        <v>45</v>
      </c>
      <c r="K502" s="4" t="s">
        <v>374</v>
      </c>
    </row>
    <row r="503" spans="1:11" ht="15.75" customHeight="1">
      <c r="A503" s="1">
        <v>38</v>
      </c>
      <c r="B503" s="1" t="s">
        <v>71</v>
      </c>
      <c r="C503" s="50">
        <v>9</v>
      </c>
      <c r="D503" s="107" t="s">
        <v>152</v>
      </c>
      <c r="E503" s="1">
        <v>23</v>
      </c>
      <c r="F503" s="50">
        <v>101</v>
      </c>
      <c r="G503" s="50">
        <v>6</v>
      </c>
      <c r="H503" s="50">
        <v>78</v>
      </c>
      <c r="I503" s="52" t="s">
        <v>287</v>
      </c>
      <c r="J503" s="50">
        <v>40</v>
      </c>
      <c r="K503" s="4" t="s">
        <v>374</v>
      </c>
    </row>
    <row r="504" spans="1:11" ht="15.75" customHeight="1">
      <c r="A504" s="1">
        <v>38</v>
      </c>
      <c r="B504" s="1" t="s">
        <v>71</v>
      </c>
      <c r="C504" s="50">
        <v>10</v>
      </c>
      <c r="D504" s="107" t="s">
        <v>154</v>
      </c>
      <c r="E504" s="1">
        <v>19</v>
      </c>
      <c r="F504" s="50">
        <v>97</v>
      </c>
      <c r="G504" s="50">
        <v>6</v>
      </c>
      <c r="H504" s="50">
        <v>78</v>
      </c>
      <c r="I504" s="52" t="s">
        <v>287</v>
      </c>
      <c r="J504" s="50">
        <v>35</v>
      </c>
      <c r="K504" s="4" t="s">
        <v>374</v>
      </c>
    </row>
    <row r="505" spans="1:11" ht="15.75" customHeight="1">
      <c r="A505" s="1">
        <v>38</v>
      </c>
      <c r="B505" s="1" t="s">
        <v>71</v>
      </c>
      <c r="C505" s="50">
        <v>11</v>
      </c>
      <c r="D505" s="107" t="s">
        <v>219</v>
      </c>
      <c r="E505" s="1">
        <v>24</v>
      </c>
      <c r="F505" s="50">
        <v>104</v>
      </c>
      <c r="G505" s="50">
        <v>8</v>
      </c>
      <c r="H505" s="50">
        <v>80</v>
      </c>
      <c r="I505" s="52" t="s">
        <v>287</v>
      </c>
      <c r="J505" s="50">
        <v>30</v>
      </c>
      <c r="K505" s="4" t="s">
        <v>374</v>
      </c>
    </row>
    <row r="506" spans="1:11" ht="15.75" customHeight="1">
      <c r="A506" s="1">
        <v>38</v>
      </c>
      <c r="B506" s="1" t="s">
        <v>71</v>
      </c>
      <c r="C506" s="50">
        <v>12</v>
      </c>
      <c r="D506" s="107" t="s">
        <v>123</v>
      </c>
      <c r="E506" s="1">
        <v>22</v>
      </c>
      <c r="F506" s="50">
        <v>102</v>
      </c>
      <c r="G506" s="50">
        <v>8</v>
      </c>
      <c r="H506" s="50">
        <v>80</v>
      </c>
      <c r="I506" s="52" t="s">
        <v>287</v>
      </c>
      <c r="J506" s="50">
        <v>25</v>
      </c>
      <c r="K506" s="4" t="s">
        <v>374</v>
      </c>
    </row>
    <row r="507" spans="1:11" ht="15.75" customHeight="1">
      <c r="A507" s="1">
        <v>38</v>
      </c>
      <c r="B507" s="1" t="s">
        <v>71</v>
      </c>
      <c r="C507" s="50">
        <v>13</v>
      </c>
      <c r="D507" s="107" t="s">
        <v>116</v>
      </c>
      <c r="E507" s="1">
        <v>21</v>
      </c>
      <c r="F507" s="50">
        <v>101</v>
      </c>
      <c r="G507" s="50">
        <v>8</v>
      </c>
      <c r="H507" s="50">
        <v>80</v>
      </c>
      <c r="I507" s="52" t="s">
        <v>287</v>
      </c>
      <c r="J507" s="50">
        <v>24</v>
      </c>
      <c r="K507" s="4" t="s">
        <v>374</v>
      </c>
    </row>
    <row r="508" spans="1:11" ht="15.75" customHeight="1">
      <c r="A508" s="1">
        <v>38</v>
      </c>
      <c r="B508" s="1" t="s">
        <v>71</v>
      </c>
      <c r="C508" s="50">
        <v>14</v>
      </c>
      <c r="D508" s="107" t="s">
        <v>127</v>
      </c>
      <c r="E508" s="1">
        <v>21</v>
      </c>
      <c r="F508" s="50">
        <v>102</v>
      </c>
      <c r="G508" s="50">
        <v>9</v>
      </c>
      <c r="H508" s="50">
        <v>81</v>
      </c>
      <c r="I508" s="52" t="s">
        <v>287</v>
      </c>
      <c r="J508" s="50">
        <v>23</v>
      </c>
      <c r="K508" s="4" t="s">
        <v>374</v>
      </c>
    </row>
    <row r="509" spans="1:11" ht="15.75" customHeight="1">
      <c r="A509" s="1">
        <v>38</v>
      </c>
      <c r="B509" s="1" t="s">
        <v>71</v>
      </c>
      <c r="C509" s="50">
        <v>15</v>
      </c>
      <c r="D509" s="107" t="s">
        <v>148</v>
      </c>
      <c r="E509" s="1">
        <v>20</v>
      </c>
      <c r="F509" s="50">
        <v>105</v>
      </c>
      <c r="G509" s="50">
        <v>13</v>
      </c>
      <c r="H509" s="50">
        <v>85</v>
      </c>
      <c r="I509" s="52" t="s">
        <v>287</v>
      </c>
      <c r="J509" s="50">
        <v>22</v>
      </c>
      <c r="K509" s="4" t="s">
        <v>374</v>
      </c>
    </row>
    <row r="510" spans="1:11" ht="15.75" customHeight="1">
      <c r="A510" s="1">
        <v>38</v>
      </c>
      <c r="B510" s="1" t="s">
        <v>71</v>
      </c>
      <c r="C510" s="50">
        <v>16</v>
      </c>
      <c r="D510" s="107" t="s">
        <v>220</v>
      </c>
      <c r="E510" s="1">
        <v>20</v>
      </c>
      <c r="F510" s="50">
        <v>108</v>
      </c>
      <c r="G510" s="50">
        <v>16</v>
      </c>
      <c r="H510" s="50">
        <v>88</v>
      </c>
      <c r="I510" s="52" t="s">
        <v>287</v>
      </c>
      <c r="J510" s="50">
        <v>21</v>
      </c>
      <c r="K510" s="4" t="s">
        <v>374</v>
      </c>
    </row>
    <row r="511" spans="1:11" ht="15.75" customHeight="1">
      <c r="A511" s="1">
        <v>39</v>
      </c>
      <c r="B511" s="1" t="s">
        <v>63</v>
      </c>
      <c r="C511" s="50">
        <v>1</v>
      </c>
      <c r="D511" s="107" t="s">
        <v>85</v>
      </c>
      <c r="E511" s="1">
        <v>28</v>
      </c>
      <c r="F511" s="50">
        <v>100</v>
      </c>
      <c r="G511" s="52" t="s">
        <v>258</v>
      </c>
      <c r="H511" s="50">
        <v>72</v>
      </c>
      <c r="I511" s="52" t="s">
        <v>280</v>
      </c>
      <c r="J511" s="50">
        <v>150</v>
      </c>
      <c r="K511" s="4" t="s">
        <v>374</v>
      </c>
    </row>
    <row r="512" spans="1:11" ht="15.75" customHeight="1">
      <c r="A512" s="1">
        <v>39</v>
      </c>
      <c r="B512" s="1" t="s">
        <v>63</v>
      </c>
      <c r="C512" s="50">
        <v>2</v>
      </c>
      <c r="D512" s="107" t="s">
        <v>102</v>
      </c>
      <c r="E512" s="1">
        <v>30</v>
      </c>
      <c r="F512" s="50">
        <v>103</v>
      </c>
      <c r="G512" s="50">
        <v>1</v>
      </c>
      <c r="H512" s="50">
        <v>73</v>
      </c>
      <c r="I512" s="52" t="s">
        <v>375</v>
      </c>
      <c r="J512" s="50">
        <v>100</v>
      </c>
      <c r="K512" s="4" t="s">
        <v>374</v>
      </c>
    </row>
    <row r="513" spans="1:11" ht="15.75" customHeight="1">
      <c r="A513" s="1">
        <v>39</v>
      </c>
      <c r="B513" s="1" t="s">
        <v>63</v>
      </c>
      <c r="C513" s="50">
        <v>3</v>
      </c>
      <c r="D513" s="107" t="s">
        <v>124</v>
      </c>
      <c r="E513" s="1">
        <v>19</v>
      </c>
      <c r="F513" s="50">
        <v>92</v>
      </c>
      <c r="G513" s="50">
        <v>1</v>
      </c>
      <c r="H513" s="50">
        <v>73</v>
      </c>
      <c r="I513" s="52" t="s">
        <v>281</v>
      </c>
      <c r="J513" s="50">
        <v>85</v>
      </c>
      <c r="K513" s="4" t="s">
        <v>374</v>
      </c>
    </row>
    <row r="514" spans="1:11" ht="15.75" customHeight="1">
      <c r="A514" s="1">
        <v>39</v>
      </c>
      <c r="B514" s="1" t="s">
        <v>63</v>
      </c>
      <c r="C514" s="50">
        <v>4</v>
      </c>
      <c r="D514" s="107" t="s">
        <v>138</v>
      </c>
      <c r="E514" s="1">
        <v>30</v>
      </c>
      <c r="F514" s="50">
        <v>103</v>
      </c>
      <c r="G514" s="50">
        <v>1</v>
      </c>
      <c r="H514" s="50">
        <v>73</v>
      </c>
      <c r="I514" s="52" t="s">
        <v>284</v>
      </c>
      <c r="J514" s="50">
        <v>70</v>
      </c>
      <c r="K514" s="4" t="s">
        <v>374</v>
      </c>
    </row>
    <row r="515" spans="1:11" ht="15.75" customHeight="1">
      <c r="A515" s="1">
        <v>39</v>
      </c>
      <c r="B515" s="1" t="s">
        <v>63</v>
      </c>
      <c r="C515" s="50">
        <v>5</v>
      </c>
      <c r="D515" s="107" t="s">
        <v>58</v>
      </c>
      <c r="E515" s="1">
        <v>24</v>
      </c>
      <c r="F515" s="50">
        <v>98</v>
      </c>
      <c r="G515" s="50">
        <v>2</v>
      </c>
      <c r="H515" s="50">
        <v>74</v>
      </c>
      <c r="I515" s="52" t="s">
        <v>287</v>
      </c>
      <c r="J515" s="50">
        <v>60</v>
      </c>
      <c r="K515" s="4" t="s">
        <v>374</v>
      </c>
    </row>
    <row r="516" spans="1:11" ht="15.75" customHeight="1">
      <c r="A516" s="1">
        <v>39</v>
      </c>
      <c r="B516" s="1" t="s">
        <v>63</v>
      </c>
      <c r="C516" s="50">
        <v>6</v>
      </c>
      <c r="D516" s="107" t="s">
        <v>132</v>
      </c>
      <c r="E516" s="1">
        <v>30</v>
      </c>
      <c r="F516" s="50">
        <v>104</v>
      </c>
      <c r="G516" s="50">
        <v>2</v>
      </c>
      <c r="H516" s="50">
        <v>74</v>
      </c>
      <c r="I516" s="52" t="s">
        <v>287</v>
      </c>
      <c r="J516" s="50">
        <v>55</v>
      </c>
      <c r="K516" s="4" t="s">
        <v>374</v>
      </c>
    </row>
    <row r="517" spans="1:11" ht="15.75" customHeight="1">
      <c r="A517" s="1">
        <v>39</v>
      </c>
      <c r="B517" s="1" t="s">
        <v>63</v>
      </c>
      <c r="C517" s="50">
        <v>7</v>
      </c>
      <c r="D517" s="107" t="s">
        <v>182</v>
      </c>
      <c r="E517" s="1">
        <v>23</v>
      </c>
      <c r="F517" s="50">
        <v>102</v>
      </c>
      <c r="G517" s="50">
        <v>7</v>
      </c>
      <c r="H517" s="50">
        <v>79</v>
      </c>
      <c r="I517" s="52" t="s">
        <v>287</v>
      </c>
      <c r="J517" s="50">
        <v>50</v>
      </c>
      <c r="K517" s="4" t="s">
        <v>374</v>
      </c>
    </row>
    <row r="518" spans="1:11" ht="15.75" customHeight="1">
      <c r="A518" s="1">
        <v>39</v>
      </c>
      <c r="B518" s="1" t="s">
        <v>63</v>
      </c>
      <c r="C518" s="50">
        <v>8</v>
      </c>
      <c r="D518" s="107" t="s">
        <v>115</v>
      </c>
      <c r="E518" s="1">
        <v>24</v>
      </c>
      <c r="F518" s="50">
        <v>103</v>
      </c>
      <c r="G518" s="50">
        <v>7</v>
      </c>
      <c r="H518" s="50">
        <v>79</v>
      </c>
      <c r="I518" s="52" t="s">
        <v>287</v>
      </c>
      <c r="J518" s="50">
        <v>45</v>
      </c>
      <c r="K518" s="4" t="s">
        <v>374</v>
      </c>
    </row>
    <row r="519" spans="1:11" ht="15.75" customHeight="1">
      <c r="A519" s="1">
        <v>39</v>
      </c>
      <c r="B519" s="1" t="s">
        <v>63</v>
      </c>
      <c r="C519" s="50">
        <v>9</v>
      </c>
      <c r="D519" s="107" t="s">
        <v>175</v>
      </c>
      <c r="E519" s="1">
        <v>28</v>
      </c>
      <c r="F519" s="50">
        <v>107</v>
      </c>
      <c r="G519" s="50">
        <v>7</v>
      </c>
      <c r="H519" s="50">
        <v>79</v>
      </c>
      <c r="I519" s="52" t="s">
        <v>287</v>
      </c>
      <c r="J519" s="50">
        <v>40</v>
      </c>
      <c r="K519" s="4" t="s">
        <v>374</v>
      </c>
    </row>
    <row r="520" spans="1:11" ht="15.75" customHeight="1">
      <c r="A520" s="1">
        <v>39</v>
      </c>
      <c r="B520" s="1" t="s">
        <v>63</v>
      </c>
      <c r="C520" s="50">
        <v>10</v>
      </c>
      <c r="D520" s="107" t="s">
        <v>108</v>
      </c>
      <c r="E520" s="1">
        <v>24</v>
      </c>
      <c r="F520" s="50">
        <v>105</v>
      </c>
      <c r="G520" s="50">
        <v>9</v>
      </c>
      <c r="H520" s="50">
        <v>81</v>
      </c>
      <c r="I520" s="52" t="s">
        <v>287</v>
      </c>
      <c r="J520" s="50">
        <v>35</v>
      </c>
      <c r="K520" s="4" t="s">
        <v>374</v>
      </c>
    </row>
    <row r="521" spans="1:11" ht="15.75" customHeight="1">
      <c r="A521" s="1">
        <v>39</v>
      </c>
      <c r="B521" s="1" t="s">
        <v>63</v>
      </c>
      <c r="C521" s="50">
        <v>11</v>
      </c>
      <c r="D521" s="107" t="s">
        <v>159</v>
      </c>
      <c r="E521" s="1">
        <v>33</v>
      </c>
      <c r="F521" s="50">
        <v>115</v>
      </c>
      <c r="G521" s="50">
        <v>10</v>
      </c>
      <c r="H521" s="50">
        <v>82</v>
      </c>
      <c r="I521" s="52" t="s">
        <v>287</v>
      </c>
      <c r="J521" s="50">
        <v>30</v>
      </c>
      <c r="K521" s="4" t="s">
        <v>374</v>
      </c>
    </row>
    <row r="522" spans="1:11" ht="15.75" customHeight="1">
      <c r="A522" s="1">
        <v>39</v>
      </c>
      <c r="B522" s="1" t="s">
        <v>63</v>
      </c>
      <c r="C522" s="50">
        <v>12</v>
      </c>
      <c r="D522" s="107" t="s">
        <v>176</v>
      </c>
      <c r="E522" s="1">
        <v>27</v>
      </c>
      <c r="F522" s="50">
        <v>109</v>
      </c>
      <c r="G522" s="50">
        <v>10</v>
      </c>
      <c r="H522" s="50">
        <v>82</v>
      </c>
      <c r="I522" s="52" t="s">
        <v>287</v>
      </c>
      <c r="J522" s="50">
        <v>25</v>
      </c>
      <c r="K522" s="4" t="s">
        <v>374</v>
      </c>
    </row>
    <row r="523" spans="1:11" ht="15.75" customHeight="1">
      <c r="A523" s="1">
        <v>39</v>
      </c>
      <c r="B523" s="1" t="s">
        <v>63</v>
      </c>
      <c r="C523" s="50">
        <v>13</v>
      </c>
      <c r="D523" s="107" t="s">
        <v>174</v>
      </c>
      <c r="E523" s="1">
        <v>46</v>
      </c>
      <c r="F523" s="50">
        <v>133</v>
      </c>
      <c r="G523" s="50">
        <v>15</v>
      </c>
      <c r="H523" s="50">
        <v>87</v>
      </c>
      <c r="I523" s="52" t="s">
        <v>287</v>
      </c>
      <c r="J523" s="50">
        <v>24</v>
      </c>
      <c r="K523" s="4" t="s">
        <v>374</v>
      </c>
    </row>
    <row r="524" spans="1:11" ht="15.75" customHeight="1">
      <c r="A524" s="1">
        <v>39</v>
      </c>
      <c r="B524" s="1" t="s">
        <v>63</v>
      </c>
      <c r="C524" s="50">
        <v>14</v>
      </c>
      <c r="D524" s="107" t="s">
        <v>180</v>
      </c>
      <c r="E524" s="1">
        <v>28</v>
      </c>
      <c r="F524" s="50">
        <v>115</v>
      </c>
      <c r="G524" s="50">
        <v>15</v>
      </c>
      <c r="H524" s="50">
        <v>87</v>
      </c>
      <c r="I524" s="52" t="s">
        <v>287</v>
      </c>
      <c r="J524" s="50">
        <v>23</v>
      </c>
      <c r="K524" s="4" t="s">
        <v>374</v>
      </c>
    </row>
    <row r="525" spans="1:11" ht="15.75" customHeight="1">
      <c r="A525" s="1">
        <v>39</v>
      </c>
      <c r="B525" s="1" t="s">
        <v>63</v>
      </c>
      <c r="C525" s="50">
        <v>15</v>
      </c>
      <c r="D525" s="107" t="s">
        <v>167</v>
      </c>
      <c r="E525" s="1">
        <v>29</v>
      </c>
      <c r="F525" s="50">
        <v>119</v>
      </c>
      <c r="G525" s="50">
        <v>18</v>
      </c>
      <c r="H525" s="50">
        <v>90</v>
      </c>
      <c r="I525" s="52" t="s">
        <v>287</v>
      </c>
      <c r="J525" s="50">
        <v>22</v>
      </c>
      <c r="K525" s="4" t="s">
        <v>374</v>
      </c>
    </row>
    <row r="526" spans="1:11" ht="15.75" customHeight="1">
      <c r="A526" s="1">
        <v>40</v>
      </c>
      <c r="B526" s="4" t="s">
        <v>184</v>
      </c>
      <c r="C526" s="50">
        <v>1</v>
      </c>
      <c r="D526" s="107" t="s">
        <v>392</v>
      </c>
      <c r="E526" s="1">
        <v>0</v>
      </c>
      <c r="F526" s="50">
        <v>82</v>
      </c>
      <c r="G526" s="50">
        <v>10</v>
      </c>
      <c r="H526" s="50">
        <v>82</v>
      </c>
      <c r="I526" s="52" t="s">
        <v>287</v>
      </c>
      <c r="J526" s="50">
        <v>0</v>
      </c>
      <c r="K526" s="4" t="s">
        <v>374</v>
      </c>
    </row>
    <row r="527" spans="1:11" ht="15.75" customHeight="1">
      <c r="A527" s="1">
        <v>40</v>
      </c>
      <c r="B527" s="4" t="s">
        <v>184</v>
      </c>
      <c r="C527" s="50">
        <v>2</v>
      </c>
      <c r="D527" s="107" t="s">
        <v>393</v>
      </c>
      <c r="E527" s="1">
        <v>0</v>
      </c>
      <c r="F527" s="50">
        <v>85</v>
      </c>
      <c r="G527" s="50">
        <v>13</v>
      </c>
      <c r="H527" s="50">
        <v>85</v>
      </c>
      <c r="I527" s="52" t="s">
        <v>287</v>
      </c>
      <c r="J527" s="50">
        <v>0</v>
      </c>
      <c r="K527" s="4" t="s">
        <v>374</v>
      </c>
    </row>
    <row r="528" spans="1:11" ht="15.75" customHeight="1">
      <c r="A528" s="1">
        <v>40</v>
      </c>
      <c r="B528" s="4" t="s">
        <v>184</v>
      </c>
      <c r="C528" s="50">
        <v>3</v>
      </c>
      <c r="D528" s="107" t="s">
        <v>394</v>
      </c>
      <c r="E528" s="1">
        <v>0</v>
      </c>
      <c r="F528" s="50">
        <v>89</v>
      </c>
      <c r="G528" s="50">
        <v>17</v>
      </c>
      <c r="H528" s="50">
        <v>89</v>
      </c>
      <c r="I528" s="52" t="s">
        <v>287</v>
      </c>
      <c r="J528" s="50">
        <v>0</v>
      </c>
      <c r="K528" s="4" t="s">
        <v>374</v>
      </c>
    </row>
    <row r="529" spans="1:11" ht="15.75" customHeight="1">
      <c r="A529" s="1">
        <v>40</v>
      </c>
      <c r="B529" s="4" t="s">
        <v>184</v>
      </c>
      <c r="C529" s="50">
        <v>4</v>
      </c>
      <c r="D529" s="107" t="s">
        <v>398</v>
      </c>
      <c r="E529" s="1">
        <v>0</v>
      </c>
      <c r="F529" s="50">
        <v>99</v>
      </c>
      <c r="G529" s="50">
        <v>27</v>
      </c>
      <c r="H529" s="50">
        <v>99</v>
      </c>
      <c r="I529" s="52" t="s">
        <v>287</v>
      </c>
      <c r="J529" s="50">
        <v>0</v>
      </c>
      <c r="K529" s="4" t="s">
        <v>374</v>
      </c>
    </row>
    <row r="530" spans="1:11" ht="15.75" customHeight="1">
      <c r="A530" s="1">
        <v>40</v>
      </c>
      <c r="B530" s="4" t="s">
        <v>184</v>
      </c>
      <c r="C530" s="50">
        <v>5</v>
      </c>
      <c r="D530" s="107" t="s">
        <v>192</v>
      </c>
      <c r="E530" s="1">
        <v>0</v>
      </c>
      <c r="F530" s="50">
        <v>101</v>
      </c>
      <c r="G530" s="50">
        <v>29</v>
      </c>
      <c r="H530" s="50">
        <v>101</v>
      </c>
      <c r="I530" s="52" t="s">
        <v>287</v>
      </c>
      <c r="J530" s="50">
        <v>0</v>
      </c>
      <c r="K530" s="4" t="s">
        <v>374</v>
      </c>
    </row>
    <row r="531" spans="1:11" ht="15.75" customHeight="1">
      <c r="A531" s="1">
        <v>40</v>
      </c>
      <c r="B531" s="4" t="s">
        <v>184</v>
      </c>
      <c r="C531" s="50">
        <v>6</v>
      </c>
      <c r="D531" s="107" t="s">
        <v>399</v>
      </c>
      <c r="E531" s="1">
        <v>0</v>
      </c>
      <c r="F531" s="50">
        <v>104</v>
      </c>
      <c r="G531" s="50">
        <v>32</v>
      </c>
      <c r="H531" s="50">
        <v>104</v>
      </c>
      <c r="I531" s="52" t="s">
        <v>287</v>
      </c>
      <c r="J531" s="50">
        <v>0</v>
      </c>
      <c r="K531" s="4" t="s">
        <v>374</v>
      </c>
    </row>
    <row r="532" spans="1:11" ht="15.75" customHeight="1">
      <c r="A532" s="1">
        <v>40</v>
      </c>
      <c r="B532" s="4" t="s">
        <v>184</v>
      </c>
      <c r="C532" s="50">
        <v>7</v>
      </c>
      <c r="D532" s="107" t="s">
        <v>400</v>
      </c>
      <c r="E532" s="1">
        <v>0</v>
      </c>
      <c r="F532" s="50">
        <v>104</v>
      </c>
      <c r="G532" s="50">
        <v>32</v>
      </c>
      <c r="H532" s="50">
        <v>104</v>
      </c>
      <c r="I532" s="52" t="s">
        <v>287</v>
      </c>
      <c r="J532" s="50">
        <v>0</v>
      </c>
      <c r="K532" s="4" t="s">
        <v>374</v>
      </c>
    </row>
    <row r="533" spans="1:11" ht="15.75" customHeight="1">
      <c r="A533" s="1">
        <v>40</v>
      </c>
      <c r="B533" s="4" t="s">
        <v>184</v>
      </c>
      <c r="C533" s="50">
        <v>8</v>
      </c>
      <c r="D533" s="107" t="s">
        <v>401</v>
      </c>
      <c r="E533" s="1">
        <v>0</v>
      </c>
      <c r="F533" s="50">
        <v>110</v>
      </c>
      <c r="G533" s="50">
        <v>38</v>
      </c>
      <c r="H533" s="50">
        <v>110</v>
      </c>
      <c r="I533" s="52" t="s">
        <v>287</v>
      </c>
      <c r="J533" s="50">
        <v>0</v>
      </c>
      <c r="K533" s="4" t="s">
        <v>374</v>
      </c>
    </row>
    <row r="534" spans="1:11" ht="15.75" customHeight="1">
      <c r="A534" s="1">
        <v>40</v>
      </c>
      <c r="B534" s="4" t="s">
        <v>184</v>
      </c>
      <c r="C534" s="50">
        <v>9</v>
      </c>
      <c r="D534" s="107" t="s">
        <v>402</v>
      </c>
      <c r="E534" s="1">
        <v>0</v>
      </c>
      <c r="F534" s="50">
        <v>111</v>
      </c>
      <c r="G534" s="50">
        <v>39</v>
      </c>
      <c r="H534" s="50">
        <v>111</v>
      </c>
      <c r="I534" s="52" t="s">
        <v>287</v>
      </c>
      <c r="J534" s="50">
        <v>0</v>
      </c>
      <c r="K534" s="4" t="s">
        <v>374</v>
      </c>
    </row>
    <row r="535" spans="1:11" ht="15.75" customHeight="1">
      <c r="A535" s="1">
        <v>41</v>
      </c>
      <c r="B535" s="4" t="s">
        <v>13</v>
      </c>
      <c r="C535" s="50">
        <v>1</v>
      </c>
      <c r="D535" s="107" t="s">
        <v>69</v>
      </c>
      <c r="E535" s="1">
        <v>15</v>
      </c>
      <c r="F535" s="50">
        <v>89</v>
      </c>
      <c r="G535" s="50">
        <v>2</v>
      </c>
      <c r="H535" s="50">
        <v>74</v>
      </c>
      <c r="I535" s="52" t="s">
        <v>280</v>
      </c>
      <c r="J535" s="50">
        <v>100</v>
      </c>
      <c r="K535" s="4" t="s">
        <v>47</v>
      </c>
    </row>
    <row r="536" spans="1:11" ht="15.75" customHeight="1">
      <c r="A536" s="1">
        <v>41</v>
      </c>
      <c r="B536" s="4" t="s">
        <v>13</v>
      </c>
      <c r="C536" s="50">
        <v>2</v>
      </c>
      <c r="D536" s="107" t="s">
        <v>55</v>
      </c>
      <c r="E536" s="1">
        <v>13</v>
      </c>
      <c r="F536" s="50">
        <v>87</v>
      </c>
      <c r="G536" s="50">
        <v>2</v>
      </c>
      <c r="H536" s="50">
        <v>74</v>
      </c>
      <c r="I536" s="52" t="s">
        <v>281</v>
      </c>
      <c r="J536" s="50">
        <v>60</v>
      </c>
      <c r="K536" s="4" t="s">
        <v>47</v>
      </c>
    </row>
    <row r="537" spans="1:11" ht="15.75" customHeight="1">
      <c r="A537" s="1">
        <v>41</v>
      </c>
      <c r="B537" s="4" t="s">
        <v>13</v>
      </c>
      <c r="C537" s="50">
        <v>3</v>
      </c>
      <c r="D537" s="107" t="s">
        <v>16</v>
      </c>
      <c r="E537" s="1">
        <v>13</v>
      </c>
      <c r="F537" s="50">
        <v>87</v>
      </c>
      <c r="G537" s="50">
        <v>2</v>
      </c>
      <c r="H537" s="50">
        <v>74</v>
      </c>
      <c r="I537" s="52" t="s">
        <v>284</v>
      </c>
      <c r="J537" s="50">
        <v>40</v>
      </c>
      <c r="K537" s="4" t="s">
        <v>47</v>
      </c>
    </row>
    <row r="538" spans="1:11" ht="15.75" customHeight="1">
      <c r="A538" s="1">
        <v>41</v>
      </c>
      <c r="B538" s="4" t="s">
        <v>13</v>
      </c>
      <c r="C538" s="50">
        <v>4</v>
      </c>
      <c r="D538" s="107" t="s">
        <v>101</v>
      </c>
      <c r="E538" s="1">
        <v>14</v>
      </c>
      <c r="F538" s="50">
        <v>89</v>
      </c>
      <c r="G538" s="50">
        <v>3</v>
      </c>
      <c r="H538" s="50">
        <v>75</v>
      </c>
      <c r="I538" s="52" t="s">
        <v>286</v>
      </c>
      <c r="J538" s="50">
        <v>30</v>
      </c>
      <c r="K538" s="4" t="s">
        <v>47</v>
      </c>
    </row>
    <row r="539" spans="1:11" ht="15.75" customHeight="1">
      <c r="A539" s="1">
        <v>41</v>
      </c>
      <c r="B539" s="4" t="s">
        <v>13</v>
      </c>
      <c r="C539" s="50">
        <v>5</v>
      </c>
      <c r="D539" s="107" t="s">
        <v>60</v>
      </c>
      <c r="E539" s="1">
        <v>18</v>
      </c>
      <c r="F539" s="50">
        <v>95</v>
      </c>
      <c r="G539" s="50">
        <v>5</v>
      </c>
      <c r="H539" s="50">
        <v>77</v>
      </c>
      <c r="I539" s="52" t="s">
        <v>287</v>
      </c>
      <c r="J539" s="50">
        <v>29</v>
      </c>
      <c r="K539" s="4" t="s">
        <v>47</v>
      </c>
    </row>
    <row r="540" spans="1:11" ht="15.75" customHeight="1">
      <c r="A540" s="1">
        <v>41</v>
      </c>
      <c r="B540" s="4" t="s">
        <v>13</v>
      </c>
      <c r="C540" s="50">
        <v>6</v>
      </c>
      <c r="D540" s="107" t="s">
        <v>75</v>
      </c>
      <c r="E540" s="1">
        <v>16</v>
      </c>
      <c r="F540" s="50">
        <v>95</v>
      </c>
      <c r="G540" s="50">
        <v>7</v>
      </c>
      <c r="H540" s="50">
        <v>79</v>
      </c>
      <c r="I540" s="52" t="s">
        <v>287</v>
      </c>
      <c r="J540" s="50">
        <v>28</v>
      </c>
      <c r="K540" s="4" t="s">
        <v>47</v>
      </c>
    </row>
    <row r="541" spans="1:11" ht="15.75" customHeight="1">
      <c r="A541" s="1">
        <v>41</v>
      </c>
      <c r="B541" s="4" t="s">
        <v>13</v>
      </c>
      <c r="C541" s="50">
        <v>7</v>
      </c>
      <c r="D541" s="107" t="s">
        <v>52</v>
      </c>
      <c r="E541" s="1">
        <v>7</v>
      </c>
      <c r="F541" s="50">
        <v>86</v>
      </c>
      <c r="G541" s="50">
        <v>7</v>
      </c>
      <c r="H541" s="50">
        <v>79</v>
      </c>
      <c r="I541" s="52" t="s">
        <v>287</v>
      </c>
      <c r="J541" s="50">
        <v>27</v>
      </c>
      <c r="K541" s="4" t="s">
        <v>47</v>
      </c>
    </row>
    <row r="542" spans="1:11" ht="15.75" customHeight="1">
      <c r="A542" s="1">
        <v>41</v>
      </c>
      <c r="B542" s="4" t="s">
        <v>13</v>
      </c>
      <c r="C542" s="50">
        <v>8</v>
      </c>
      <c r="D542" s="107" t="s">
        <v>64</v>
      </c>
      <c r="E542" s="1">
        <v>8</v>
      </c>
      <c r="F542" s="50">
        <v>88</v>
      </c>
      <c r="G542" s="50">
        <v>8</v>
      </c>
      <c r="H542" s="50">
        <v>80</v>
      </c>
      <c r="I542" s="52" t="s">
        <v>287</v>
      </c>
      <c r="J542" s="50">
        <v>26</v>
      </c>
      <c r="K542" s="4" t="s">
        <v>47</v>
      </c>
    </row>
    <row r="543" spans="1:11" ht="15.75" customHeight="1">
      <c r="A543" s="1">
        <v>41</v>
      </c>
      <c r="B543" s="4" t="s">
        <v>13</v>
      </c>
      <c r="C543" s="50">
        <v>9</v>
      </c>
      <c r="D543" s="107" t="s">
        <v>66</v>
      </c>
      <c r="E543" s="1">
        <v>10</v>
      </c>
      <c r="F543" s="50">
        <v>91</v>
      </c>
      <c r="G543" s="50">
        <v>9</v>
      </c>
      <c r="H543" s="50">
        <v>81</v>
      </c>
      <c r="I543" s="52" t="s">
        <v>287</v>
      </c>
      <c r="J543" s="50">
        <v>25</v>
      </c>
      <c r="K543" s="4" t="s">
        <v>47</v>
      </c>
    </row>
    <row r="544" spans="1:11" ht="15.75" customHeight="1">
      <c r="A544" s="1">
        <v>41</v>
      </c>
      <c r="B544" s="4" t="s">
        <v>13</v>
      </c>
      <c r="C544" s="50">
        <v>10</v>
      </c>
      <c r="D544" s="107" t="s">
        <v>68</v>
      </c>
      <c r="E544" s="1">
        <v>14</v>
      </c>
      <c r="F544" s="50">
        <v>97</v>
      </c>
      <c r="G544" s="50">
        <v>11</v>
      </c>
      <c r="H544" s="50">
        <v>83</v>
      </c>
      <c r="I544" s="52" t="s">
        <v>287</v>
      </c>
      <c r="J544" s="50">
        <v>24</v>
      </c>
      <c r="K544" s="4" t="s">
        <v>47</v>
      </c>
    </row>
    <row r="545" spans="1:11" ht="15.75" customHeight="1">
      <c r="A545" s="1">
        <v>41</v>
      </c>
      <c r="B545" s="4" t="s">
        <v>13</v>
      </c>
      <c r="C545" s="50">
        <v>11</v>
      </c>
      <c r="D545" s="107" t="s">
        <v>70</v>
      </c>
      <c r="E545" s="1">
        <v>13</v>
      </c>
      <c r="F545" s="50">
        <v>99</v>
      </c>
      <c r="G545" s="50">
        <v>14</v>
      </c>
      <c r="H545" s="50">
        <v>86</v>
      </c>
      <c r="I545" s="52" t="s">
        <v>287</v>
      </c>
      <c r="J545" s="50">
        <v>23</v>
      </c>
      <c r="K545" s="4" t="s">
        <v>47</v>
      </c>
    </row>
    <row r="546" spans="1:11" ht="15.75" customHeight="1">
      <c r="A546" s="1">
        <v>41</v>
      </c>
      <c r="B546" s="4" t="s">
        <v>13</v>
      </c>
      <c r="C546" s="50">
        <v>12</v>
      </c>
      <c r="D546" s="107" t="s">
        <v>77</v>
      </c>
      <c r="E546" s="1">
        <v>13</v>
      </c>
      <c r="F546" s="50">
        <v>101</v>
      </c>
      <c r="G546" s="50">
        <v>16</v>
      </c>
      <c r="H546" s="50">
        <v>88</v>
      </c>
      <c r="I546" s="52" t="s">
        <v>287</v>
      </c>
      <c r="J546" s="50">
        <v>22</v>
      </c>
      <c r="K546" s="4" t="s">
        <v>47</v>
      </c>
    </row>
    <row r="547" spans="1:11" ht="15.75" customHeight="1">
      <c r="A547" s="1">
        <v>41</v>
      </c>
      <c r="B547" s="4" t="s">
        <v>13</v>
      </c>
      <c r="C547" s="50">
        <v>13</v>
      </c>
      <c r="D547" s="107" t="s">
        <v>74</v>
      </c>
      <c r="E547" s="1">
        <v>14</v>
      </c>
      <c r="F547" s="50">
        <v>107</v>
      </c>
      <c r="G547" s="50">
        <v>21</v>
      </c>
      <c r="H547" s="50">
        <v>93</v>
      </c>
      <c r="I547" s="52" t="s">
        <v>287</v>
      </c>
      <c r="J547" s="50">
        <v>21</v>
      </c>
      <c r="K547" s="4" t="s">
        <v>47</v>
      </c>
    </row>
    <row r="548" spans="1:11" ht="15.75" customHeight="1">
      <c r="A548" s="1">
        <v>41</v>
      </c>
      <c r="B548" s="4" t="s">
        <v>13</v>
      </c>
      <c r="C548" s="50">
        <v>14</v>
      </c>
      <c r="D548" s="107" t="s">
        <v>67</v>
      </c>
      <c r="E548" s="1">
        <v>7</v>
      </c>
      <c r="F548" s="50">
        <v>104</v>
      </c>
      <c r="G548" s="50">
        <v>25</v>
      </c>
      <c r="H548" s="50">
        <v>97</v>
      </c>
      <c r="I548" s="52" t="s">
        <v>287</v>
      </c>
      <c r="J548" s="50">
        <v>20</v>
      </c>
      <c r="K548" s="4" t="s">
        <v>47</v>
      </c>
    </row>
    <row r="549" spans="1:11" ht="15.75" customHeight="1">
      <c r="A549" s="1">
        <v>42</v>
      </c>
      <c r="B549" s="1" t="s">
        <v>88</v>
      </c>
      <c r="C549" s="50">
        <v>1</v>
      </c>
      <c r="D549" s="107" t="s">
        <v>87</v>
      </c>
      <c r="E549" s="1">
        <v>20</v>
      </c>
      <c r="F549" s="50">
        <v>92</v>
      </c>
      <c r="G549" s="52" t="s">
        <v>258</v>
      </c>
      <c r="H549" s="50">
        <v>72</v>
      </c>
      <c r="I549" s="52" t="s">
        <v>280</v>
      </c>
      <c r="J549" s="50">
        <v>100</v>
      </c>
      <c r="K549" s="4" t="s">
        <v>47</v>
      </c>
    </row>
    <row r="550" spans="1:11" ht="15.75" customHeight="1">
      <c r="A550" s="1">
        <v>42</v>
      </c>
      <c r="B550" s="1" t="s">
        <v>88</v>
      </c>
      <c r="C550" s="50">
        <v>2</v>
      </c>
      <c r="D550" s="107" t="s">
        <v>30</v>
      </c>
      <c r="E550" s="1">
        <v>17</v>
      </c>
      <c r="F550" s="50">
        <v>89</v>
      </c>
      <c r="G550" s="52" t="s">
        <v>258</v>
      </c>
      <c r="H550" s="50">
        <v>72</v>
      </c>
      <c r="I550" s="52" t="s">
        <v>281</v>
      </c>
      <c r="J550" s="50">
        <v>60</v>
      </c>
      <c r="K550" s="4" t="s">
        <v>47</v>
      </c>
    </row>
    <row r="551" spans="1:11" ht="15.75" customHeight="1">
      <c r="A551" s="1">
        <v>42</v>
      </c>
      <c r="B551" s="1" t="s">
        <v>88</v>
      </c>
      <c r="C551" s="50">
        <v>3</v>
      </c>
      <c r="D551" s="107" t="s">
        <v>96</v>
      </c>
      <c r="E551" s="1">
        <v>16</v>
      </c>
      <c r="F551" s="50">
        <v>88</v>
      </c>
      <c r="G551" s="52" t="s">
        <v>258</v>
      </c>
      <c r="H551" s="50">
        <v>72</v>
      </c>
      <c r="I551" s="52" t="s">
        <v>284</v>
      </c>
      <c r="J551" s="50">
        <v>40</v>
      </c>
      <c r="K551" s="4" t="s">
        <v>47</v>
      </c>
    </row>
    <row r="552" spans="1:11" ht="15.75" customHeight="1">
      <c r="A552" s="1">
        <v>42</v>
      </c>
      <c r="B552" s="1" t="s">
        <v>88</v>
      </c>
      <c r="C552" s="50">
        <v>4</v>
      </c>
      <c r="D552" s="107" t="s">
        <v>79</v>
      </c>
      <c r="E552" s="1">
        <v>20</v>
      </c>
      <c r="F552" s="50">
        <v>94</v>
      </c>
      <c r="G552" s="50">
        <v>2</v>
      </c>
      <c r="H552" s="50">
        <v>74</v>
      </c>
      <c r="I552" s="52" t="s">
        <v>286</v>
      </c>
      <c r="J552" s="50">
        <v>30</v>
      </c>
      <c r="K552" s="4" t="s">
        <v>47</v>
      </c>
    </row>
    <row r="553" spans="1:11" ht="15.75" customHeight="1">
      <c r="A553" s="1">
        <v>42</v>
      </c>
      <c r="B553" s="1" t="s">
        <v>88</v>
      </c>
      <c r="C553" s="50">
        <v>5</v>
      </c>
      <c r="D553" s="107" t="s">
        <v>93</v>
      </c>
      <c r="E553" s="1">
        <v>14</v>
      </c>
      <c r="F553" s="50">
        <v>89</v>
      </c>
      <c r="G553" s="50">
        <v>3</v>
      </c>
      <c r="H553" s="50">
        <v>75</v>
      </c>
      <c r="I553" s="52" t="s">
        <v>287</v>
      </c>
      <c r="J553" s="50">
        <v>29</v>
      </c>
      <c r="K553" s="4" t="s">
        <v>47</v>
      </c>
    </row>
    <row r="554" spans="1:11" ht="15.75" customHeight="1">
      <c r="A554" s="1">
        <v>42</v>
      </c>
      <c r="B554" s="1" t="s">
        <v>88</v>
      </c>
      <c r="C554" s="50">
        <v>6</v>
      </c>
      <c r="D554" s="107" t="s">
        <v>65</v>
      </c>
      <c r="E554" s="1">
        <v>16</v>
      </c>
      <c r="F554" s="50">
        <v>94</v>
      </c>
      <c r="G554" s="50">
        <v>6</v>
      </c>
      <c r="H554" s="50">
        <v>78</v>
      </c>
      <c r="I554" s="52" t="s">
        <v>287</v>
      </c>
      <c r="J554" s="50">
        <v>28</v>
      </c>
      <c r="K554" s="4" t="s">
        <v>47</v>
      </c>
    </row>
    <row r="555" spans="1:11" ht="15.75" customHeight="1">
      <c r="A555" s="1">
        <v>42</v>
      </c>
      <c r="B555" s="1" t="s">
        <v>88</v>
      </c>
      <c r="C555" s="50">
        <v>7</v>
      </c>
      <c r="D555" s="107" t="s">
        <v>94</v>
      </c>
      <c r="E555" s="1">
        <v>21</v>
      </c>
      <c r="F555" s="50">
        <v>100</v>
      </c>
      <c r="G555" s="50">
        <v>7</v>
      </c>
      <c r="H555" s="50">
        <v>79</v>
      </c>
      <c r="I555" s="52" t="s">
        <v>287</v>
      </c>
      <c r="J555" s="50">
        <v>27</v>
      </c>
      <c r="K555" s="4" t="s">
        <v>47</v>
      </c>
    </row>
    <row r="556" spans="1:11" ht="15.75" customHeight="1">
      <c r="A556" s="1">
        <v>43</v>
      </c>
      <c r="B556" s="1" t="s">
        <v>71</v>
      </c>
      <c r="C556" s="50">
        <v>1</v>
      </c>
      <c r="D556" s="107" t="s">
        <v>72</v>
      </c>
      <c r="E556" s="1">
        <v>20</v>
      </c>
      <c r="F556" s="50">
        <v>88</v>
      </c>
      <c r="G556" s="50">
        <v>-4</v>
      </c>
      <c r="H556" s="50">
        <v>68</v>
      </c>
      <c r="I556" s="52" t="s">
        <v>280</v>
      </c>
      <c r="J556" s="50">
        <v>100</v>
      </c>
      <c r="K556" s="4" t="s">
        <v>47</v>
      </c>
    </row>
    <row r="557" spans="1:11" ht="15.75" customHeight="1">
      <c r="A557" s="1">
        <v>43</v>
      </c>
      <c r="B557" s="1" t="s">
        <v>71</v>
      </c>
      <c r="C557" s="50">
        <v>2</v>
      </c>
      <c r="D557" s="107" t="s">
        <v>142</v>
      </c>
      <c r="E557" s="1">
        <v>25</v>
      </c>
      <c r="F557" s="50">
        <v>93</v>
      </c>
      <c r="G557" s="50">
        <v>-4</v>
      </c>
      <c r="H557" s="50">
        <v>68</v>
      </c>
      <c r="I557" s="52" t="s">
        <v>281</v>
      </c>
      <c r="J557" s="50">
        <v>60</v>
      </c>
      <c r="K557" s="4" t="s">
        <v>47</v>
      </c>
    </row>
    <row r="558" spans="1:11" ht="15.75" customHeight="1">
      <c r="A558" s="1">
        <v>43</v>
      </c>
      <c r="B558" s="1" t="s">
        <v>71</v>
      </c>
      <c r="C558" s="50">
        <v>3</v>
      </c>
      <c r="D558" s="107" t="s">
        <v>116</v>
      </c>
      <c r="E558" s="1">
        <v>23</v>
      </c>
      <c r="F558" s="50">
        <v>95</v>
      </c>
      <c r="G558" s="52" t="s">
        <v>258</v>
      </c>
      <c r="H558" s="50">
        <v>72</v>
      </c>
      <c r="I558" s="52" t="s">
        <v>284</v>
      </c>
      <c r="J558" s="50">
        <v>40</v>
      </c>
      <c r="K558" s="4" t="s">
        <v>47</v>
      </c>
    </row>
    <row r="559" spans="1:11" ht="15.75" customHeight="1">
      <c r="A559" s="1">
        <v>43</v>
      </c>
      <c r="B559" s="1" t="s">
        <v>71</v>
      </c>
      <c r="C559" s="50">
        <v>4</v>
      </c>
      <c r="D559" s="107" t="s">
        <v>123</v>
      </c>
      <c r="E559" s="1">
        <v>24</v>
      </c>
      <c r="F559" s="50">
        <v>99</v>
      </c>
      <c r="G559" s="50">
        <v>3</v>
      </c>
      <c r="H559" s="50">
        <v>75</v>
      </c>
      <c r="I559" s="52" t="s">
        <v>286</v>
      </c>
      <c r="J559" s="50">
        <v>30</v>
      </c>
      <c r="K559" s="4" t="s">
        <v>47</v>
      </c>
    </row>
    <row r="560" spans="1:11" ht="15.75" customHeight="1">
      <c r="A560" s="1">
        <v>43</v>
      </c>
      <c r="B560" s="1" t="s">
        <v>71</v>
      </c>
      <c r="C560" s="50">
        <v>5</v>
      </c>
      <c r="D560" s="107" t="s">
        <v>134</v>
      </c>
      <c r="E560" s="1">
        <v>21</v>
      </c>
      <c r="F560" s="50">
        <v>96</v>
      </c>
      <c r="G560" s="50">
        <v>3</v>
      </c>
      <c r="H560" s="50">
        <v>75</v>
      </c>
      <c r="I560" s="52" t="s">
        <v>287</v>
      </c>
      <c r="J560" s="50">
        <v>29</v>
      </c>
      <c r="K560" s="4" t="s">
        <v>47</v>
      </c>
    </row>
    <row r="561" spans="1:11" ht="15.75" customHeight="1">
      <c r="A561" s="1">
        <v>43</v>
      </c>
      <c r="B561" s="1" t="s">
        <v>71</v>
      </c>
      <c r="C561" s="50">
        <v>6</v>
      </c>
      <c r="D561" s="107" t="s">
        <v>154</v>
      </c>
      <c r="E561" s="1">
        <v>22</v>
      </c>
      <c r="F561" s="50">
        <v>99</v>
      </c>
      <c r="G561" s="50">
        <v>5</v>
      </c>
      <c r="H561" s="50">
        <v>77</v>
      </c>
      <c r="I561" s="52" t="s">
        <v>287</v>
      </c>
      <c r="J561" s="50">
        <v>28</v>
      </c>
      <c r="K561" s="4" t="s">
        <v>47</v>
      </c>
    </row>
    <row r="562" spans="1:11" ht="15.75" customHeight="1">
      <c r="A562" s="1">
        <v>43</v>
      </c>
      <c r="B562" s="1" t="s">
        <v>71</v>
      </c>
      <c r="C562" s="50">
        <v>7</v>
      </c>
      <c r="D562" s="107" t="s">
        <v>90</v>
      </c>
      <c r="E562" s="1">
        <v>21</v>
      </c>
      <c r="F562" s="50">
        <v>98</v>
      </c>
      <c r="G562" s="50">
        <v>5</v>
      </c>
      <c r="H562" s="50">
        <v>77</v>
      </c>
      <c r="I562" s="52" t="s">
        <v>287</v>
      </c>
      <c r="J562" s="50">
        <v>27</v>
      </c>
      <c r="K562" s="4" t="s">
        <v>47</v>
      </c>
    </row>
    <row r="563" spans="1:11" ht="15.75" customHeight="1">
      <c r="A563" s="1">
        <v>43</v>
      </c>
      <c r="B563" s="1" t="s">
        <v>71</v>
      </c>
      <c r="C563" s="50">
        <v>8</v>
      </c>
      <c r="D563" s="107" t="s">
        <v>148</v>
      </c>
      <c r="E563" s="1">
        <v>22</v>
      </c>
      <c r="F563" s="50">
        <v>100</v>
      </c>
      <c r="G563" s="50">
        <v>6</v>
      </c>
      <c r="H563" s="50">
        <v>78</v>
      </c>
      <c r="I563" s="52" t="s">
        <v>287</v>
      </c>
      <c r="J563" s="50">
        <v>26</v>
      </c>
      <c r="K563" s="4" t="s">
        <v>47</v>
      </c>
    </row>
    <row r="564" spans="1:11" ht="15.75" customHeight="1">
      <c r="A564" s="1">
        <v>43</v>
      </c>
      <c r="B564" s="1" t="s">
        <v>71</v>
      </c>
      <c r="C564" s="50">
        <v>9</v>
      </c>
      <c r="D564" s="107" t="s">
        <v>127</v>
      </c>
      <c r="E564" s="1">
        <v>23</v>
      </c>
      <c r="F564" s="50">
        <v>105</v>
      </c>
      <c r="G564" s="50">
        <v>10</v>
      </c>
      <c r="H564" s="50">
        <v>82</v>
      </c>
      <c r="I564" s="52" t="s">
        <v>287</v>
      </c>
      <c r="J564" s="50">
        <v>25</v>
      </c>
      <c r="K564" s="4" t="s">
        <v>47</v>
      </c>
    </row>
    <row r="565" spans="1:11" ht="15.75" customHeight="1">
      <c r="A565" s="1">
        <v>43</v>
      </c>
      <c r="B565" s="1" t="s">
        <v>71</v>
      </c>
      <c r="C565" s="50">
        <v>10</v>
      </c>
      <c r="D565" s="107" t="s">
        <v>152</v>
      </c>
      <c r="E565" s="1">
        <v>25</v>
      </c>
      <c r="F565" s="50">
        <v>112</v>
      </c>
      <c r="G565" s="50">
        <v>15</v>
      </c>
      <c r="H565" s="50">
        <v>87</v>
      </c>
      <c r="I565" s="52" t="s">
        <v>287</v>
      </c>
      <c r="J565" s="50">
        <v>24</v>
      </c>
      <c r="K565" s="4" t="s">
        <v>47</v>
      </c>
    </row>
    <row r="566" spans="1:11" ht="15.75" customHeight="1">
      <c r="A566" s="1">
        <v>44</v>
      </c>
      <c r="B566" s="1" t="s">
        <v>63</v>
      </c>
      <c r="C566" s="50">
        <v>1</v>
      </c>
      <c r="D566" s="107" t="s">
        <v>85</v>
      </c>
      <c r="E566" s="1">
        <v>30</v>
      </c>
      <c r="F566" s="50">
        <v>101</v>
      </c>
      <c r="G566" s="50">
        <v>-1</v>
      </c>
      <c r="H566" s="50">
        <v>71</v>
      </c>
      <c r="I566" s="52" t="s">
        <v>280</v>
      </c>
      <c r="J566" s="50">
        <v>100</v>
      </c>
      <c r="K566" s="4" t="s">
        <v>47</v>
      </c>
    </row>
    <row r="567" spans="1:11" ht="15.75" customHeight="1">
      <c r="A567" s="1">
        <v>44</v>
      </c>
      <c r="B567" s="1" t="s">
        <v>63</v>
      </c>
      <c r="C567" s="50">
        <v>2</v>
      </c>
      <c r="D567" s="107" t="s">
        <v>115</v>
      </c>
      <c r="E567" s="1">
        <v>26</v>
      </c>
      <c r="F567" s="50">
        <v>98</v>
      </c>
      <c r="G567" s="52" t="s">
        <v>258</v>
      </c>
      <c r="H567" s="50">
        <v>72</v>
      </c>
      <c r="I567" s="52" t="s">
        <v>281</v>
      </c>
      <c r="J567" s="50">
        <v>60</v>
      </c>
      <c r="K567" s="4" t="s">
        <v>47</v>
      </c>
    </row>
    <row r="568" spans="1:11" ht="15.75" customHeight="1">
      <c r="A568" s="1">
        <v>44</v>
      </c>
      <c r="B568" s="1" t="s">
        <v>63</v>
      </c>
      <c r="C568" s="50">
        <v>3</v>
      </c>
      <c r="D568" s="107" t="s">
        <v>102</v>
      </c>
      <c r="E568" s="1">
        <v>32</v>
      </c>
      <c r="F568" s="50">
        <v>105</v>
      </c>
      <c r="G568" s="50">
        <v>1</v>
      </c>
      <c r="H568" s="50">
        <v>73</v>
      </c>
      <c r="I568" s="52" t="s">
        <v>284</v>
      </c>
      <c r="J568" s="50">
        <v>40</v>
      </c>
      <c r="K568" s="4" t="s">
        <v>47</v>
      </c>
    </row>
    <row r="569" spans="1:11" ht="15.75" customHeight="1">
      <c r="A569" s="1">
        <v>44</v>
      </c>
      <c r="B569" s="1" t="s">
        <v>63</v>
      </c>
      <c r="C569" s="50">
        <v>4</v>
      </c>
      <c r="D569" s="107" t="s">
        <v>160</v>
      </c>
      <c r="E569" s="1">
        <v>42</v>
      </c>
      <c r="F569" s="50">
        <v>116</v>
      </c>
      <c r="G569" s="50">
        <v>2</v>
      </c>
      <c r="H569" s="50">
        <v>74</v>
      </c>
      <c r="I569" s="52" t="s">
        <v>286</v>
      </c>
      <c r="J569" s="50">
        <v>30</v>
      </c>
      <c r="K569" s="4" t="s">
        <v>47</v>
      </c>
    </row>
    <row r="570" spans="1:11" ht="15.75" customHeight="1">
      <c r="A570" s="1">
        <v>44</v>
      </c>
      <c r="B570" s="1" t="s">
        <v>63</v>
      </c>
      <c r="C570" s="50">
        <v>5</v>
      </c>
      <c r="D570" s="107" t="s">
        <v>58</v>
      </c>
      <c r="E570" s="1">
        <v>26</v>
      </c>
      <c r="F570" s="50">
        <v>102</v>
      </c>
      <c r="G570" s="50">
        <v>4</v>
      </c>
      <c r="H570" s="50">
        <v>76</v>
      </c>
      <c r="I570" s="52" t="s">
        <v>287</v>
      </c>
      <c r="J570" s="50">
        <v>29</v>
      </c>
      <c r="K570" s="4" t="s">
        <v>47</v>
      </c>
    </row>
    <row r="571" spans="1:11" ht="15.75" customHeight="1">
      <c r="A571" s="1">
        <v>44</v>
      </c>
      <c r="B571" s="1" t="s">
        <v>63</v>
      </c>
      <c r="C571" s="50">
        <v>6</v>
      </c>
      <c r="D571" s="107" t="s">
        <v>138</v>
      </c>
      <c r="E571" s="1">
        <v>33</v>
      </c>
      <c r="F571" s="50">
        <v>109</v>
      </c>
      <c r="G571" s="50">
        <v>4</v>
      </c>
      <c r="H571" s="50">
        <v>76</v>
      </c>
      <c r="I571" s="52" t="s">
        <v>287</v>
      </c>
      <c r="J571" s="50">
        <v>28</v>
      </c>
      <c r="K571" s="4" t="s">
        <v>47</v>
      </c>
    </row>
    <row r="572" spans="1:11" ht="15.75" customHeight="1">
      <c r="A572" s="1">
        <v>44</v>
      </c>
      <c r="B572" s="1" t="s">
        <v>63</v>
      </c>
      <c r="C572" s="50">
        <v>7</v>
      </c>
      <c r="D572" s="107" t="s">
        <v>56</v>
      </c>
      <c r="E572" s="1">
        <v>35</v>
      </c>
      <c r="F572" s="50">
        <v>113</v>
      </c>
      <c r="G572" s="50">
        <v>6</v>
      </c>
      <c r="H572" s="50">
        <v>78</v>
      </c>
      <c r="I572" s="52" t="s">
        <v>287</v>
      </c>
      <c r="J572" s="50">
        <v>27</v>
      </c>
      <c r="K572" s="4" t="s">
        <v>47</v>
      </c>
    </row>
    <row r="573" spans="1:11" ht="15.75" customHeight="1">
      <c r="A573" s="1">
        <v>44</v>
      </c>
      <c r="B573" s="1" t="s">
        <v>63</v>
      </c>
      <c r="C573" s="50">
        <v>8</v>
      </c>
      <c r="D573" s="107" t="s">
        <v>181</v>
      </c>
      <c r="E573" s="1">
        <v>39</v>
      </c>
      <c r="F573" s="50">
        <v>117</v>
      </c>
      <c r="G573" s="50">
        <v>6</v>
      </c>
      <c r="H573" s="50">
        <v>78</v>
      </c>
      <c r="I573" s="52" t="s">
        <v>287</v>
      </c>
      <c r="J573" s="50">
        <v>26</v>
      </c>
      <c r="K573" s="4" t="s">
        <v>47</v>
      </c>
    </row>
    <row r="574" spans="1:11" ht="15.75" customHeight="1">
      <c r="A574" s="1">
        <v>44</v>
      </c>
      <c r="B574" s="1" t="s">
        <v>63</v>
      </c>
      <c r="C574" s="50">
        <v>9</v>
      </c>
      <c r="D574" s="107" t="s">
        <v>176</v>
      </c>
      <c r="E574" s="1">
        <v>29</v>
      </c>
      <c r="F574" s="50">
        <v>107</v>
      </c>
      <c r="G574" s="50">
        <v>6</v>
      </c>
      <c r="H574" s="50">
        <v>78</v>
      </c>
      <c r="I574" s="52" t="s">
        <v>287</v>
      </c>
      <c r="J574" s="50">
        <v>25</v>
      </c>
      <c r="K574" s="4" t="s">
        <v>47</v>
      </c>
    </row>
    <row r="575" spans="1:11" ht="15.75" customHeight="1">
      <c r="A575" s="1">
        <v>44</v>
      </c>
      <c r="B575" s="1" t="s">
        <v>63</v>
      </c>
      <c r="C575" s="50">
        <v>10</v>
      </c>
      <c r="D575" s="107" t="s">
        <v>159</v>
      </c>
      <c r="E575" s="1">
        <v>35</v>
      </c>
      <c r="F575" s="50">
        <v>115</v>
      </c>
      <c r="G575" s="50">
        <v>8</v>
      </c>
      <c r="H575" s="50">
        <v>80</v>
      </c>
      <c r="I575" s="52" t="s">
        <v>287</v>
      </c>
      <c r="J575" s="50">
        <v>24</v>
      </c>
      <c r="K575" s="4" t="s">
        <v>47</v>
      </c>
    </row>
    <row r="576" spans="1:11" ht="15.75" customHeight="1">
      <c r="A576" s="1">
        <v>44</v>
      </c>
      <c r="B576" s="1" t="s">
        <v>63</v>
      </c>
      <c r="C576" s="50">
        <v>11</v>
      </c>
      <c r="D576" s="107" t="s">
        <v>167</v>
      </c>
      <c r="E576" s="1">
        <v>32</v>
      </c>
      <c r="F576" s="50">
        <v>113</v>
      </c>
      <c r="G576" s="50">
        <v>9</v>
      </c>
      <c r="H576" s="50">
        <v>81</v>
      </c>
      <c r="I576" s="52" t="s">
        <v>287</v>
      </c>
      <c r="J576" s="50">
        <v>23</v>
      </c>
      <c r="K576" s="4" t="s">
        <v>47</v>
      </c>
    </row>
    <row r="577" spans="1:11" ht="15.75" customHeight="1">
      <c r="A577" s="1">
        <v>44</v>
      </c>
      <c r="B577" s="1" t="s">
        <v>63</v>
      </c>
      <c r="C577" s="50">
        <v>12</v>
      </c>
      <c r="D577" s="107" t="s">
        <v>108</v>
      </c>
      <c r="E577" s="1">
        <v>27</v>
      </c>
      <c r="F577" s="50">
        <v>109</v>
      </c>
      <c r="G577" s="50">
        <v>10</v>
      </c>
      <c r="H577" s="50">
        <v>82</v>
      </c>
      <c r="I577" s="52" t="s">
        <v>287</v>
      </c>
      <c r="J577" s="50">
        <v>22</v>
      </c>
      <c r="K577" s="4" t="s">
        <v>47</v>
      </c>
    </row>
    <row r="578" spans="1:11" ht="15.75" customHeight="1">
      <c r="A578" s="1">
        <v>44</v>
      </c>
      <c r="B578" s="1" t="s">
        <v>63</v>
      </c>
      <c r="C578" s="52" t="s">
        <v>424</v>
      </c>
      <c r="D578" s="107" t="s">
        <v>164</v>
      </c>
      <c r="E578" s="1">
        <v>34</v>
      </c>
      <c r="F578" s="50">
        <v>116</v>
      </c>
      <c r="G578" s="50">
        <v>10</v>
      </c>
      <c r="H578" s="50">
        <v>82</v>
      </c>
      <c r="I578" s="52" t="s">
        <v>287</v>
      </c>
      <c r="J578" s="50">
        <v>20.5</v>
      </c>
      <c r="K578" s="4" t="s">
        <v>47</v>
      </c>
    </row>
    <row r="579" spans="1:11" ht="15.75" customHeight="1">
      <c r="A579" s="1">
        <v>44</v>
      </c>
      <c r="B579" s="1" t="s">
        <v>63</v>
      </c>
      <c r="C579" s="52" t="s">
        <v>424</v>
      </c>
      <c r="D579" s="107" t="s">
        <v>204</v>
      </c>
      <c r="E579" s="1">
        <v>24</v>
      </c>
      <c r="F579" s="50">
        <v>106</v>
      </c>
      <c r="G579" s="50">
        <v>10</v>
      </c>
      <c r="H579" s="50">
        <v>82</v>
      </c>
      <c r="I579" s="52" t="s">
        <v>287</v>
      </c>
      <c r="J579" s="50">
        <v>20.5</v>
      </c>
      <c r="K579" s="4" t="s">
        <v>47</v>
      </c>
    </row>
    <row r="580" spans="1:11" ht="15.75" customHeight="1">
      <c r="A580" s="1">
        <v>44</v>
      </c>
      <c r="B580" s="1" t="s">
        <v>63</v>
      </c>
      <c r="C580" s="50">
        <v>15</v>
      </c>
      <c r="D580" s="107" t="s">
        <v>174</v>
      </c>
      <c r="E580" s="1">
        <v>50</v>
      </c>
      <c r="F580" s="50">
        <v>133</v>
      </c>
      <c r="G580" s="50">
        <v>11</v>
      </c>
      <c r="H580" s="50">
        <v>83</v>
      </c>
      <c r="I580" s="52" t="s">
        <v>287</v>
      </c>
      <c r="J580" s="50">
        <v>19</v>
      </c>
      <c r="K580" s="4" t="s">
        <v>47</v>
      </c>
    </row>
    <row r="581" spans="1:11" ht="15.75" customHeight="1">
      <c r="A581" s="1">
        <v>44</v>
      </c>
      <c r="B581" s="1" t="s">
        <v>63</v>
      </c>
      <c r="C581" s="50">
        <v>16</v>
      </c>
      <c r="D581" s="107" t="s">
        <v>132</v>
      </c>
      <c r="E581" s="1">
        <v>32</v>
      </c>
      <c r="F581" s="50">
        <v>119</v>
      </c>
      <c r="G581" s="50">
        <v>15</v>
      </c>
      <c r="H581" s="50">
        <v>87</v>
      </c>
      <c r="I581" s="52" t="s">
        <v>287</v>
      </c>
      <c r="J581" s="50">
        <v>18</v>
      </c>
      <c r="K581" s="4" t="s">
        <v>47</v>
      </c>
    </row>
    <row r="582" spans="1:11" ht="15.75" customHeight="1">
      <c r="A582" s="1">
        <v>44</v>
      </c>
      <c r="B582" s="1" t="s">
        <v>63</v>
      </c>
      <c r="C582" s="50">
        <v>17</v>
      </c>
      <c r="D582" s="107" t="s">
        <v>180</v>
      </c>
      <c r="E582" s="1">
        <v>30</v>
      </c>
      <c r="F582" s="50">
        <v>118</v>
      </c>
      <c r="G582" s="50">
        <v>16</v>
      </c>
      <c r="H582" s="50">
        <v>88</v>
      </c>
      <c r="I582" s="52" t="s">
        <v>287</v>
      </c>
      <c r="J582" s="50">
        <v>17</v>
      </c>
      <c r="K582" s="4" t="s">
        <v>47</v>
      </c>
    </row>
    <row r="583" spans="1:11" ht="15.75" customHeight="1">
      <c r="A583" s="1">
        <v>45</v>
      </c>
      <c r="B583" s="4" t="s">
        <v>184</v>
      </c>
      <c r="C583" s="50">
        <v>1</v>
      </c>
      <c r="D583" s="107" t="s">
        <v>401</v>
      </c>
      <c r="E583" s="1">
        <v>0</v>
      </c>
      <c r="F583" s="50">
        <v>105</v>
      </c>
      <c r="G583" s="50">
        <v>33</v>
      </c>
      <c r="H583" s="50">
        <v>105</v>
      </c>
      <c r="I583" s="52" t="s">
        <v>287</v>
      </c>
      <c r="J583" s="50">
        <v>0</v>
      </c>
      <c r="K583" s="4" t="s">
        <v>47</v>
      </c>
    </row>
    <row r="584" spans="1:11" ht="15.75" customHeight="1">
      <c r="A584" s="1">
        <v>45</v>
      </c>
      <c r="B584" s="4" t="s">
        <v>184</v>
      </c>
      <c r="C584" s="50">
        <v>2</v>
      </c>
      <c r="D584" s="107" t="s">
        <v>427</v>
      </c>
      <c r="E584" s="1">
        <v>0</v>
      </c>
      <c r="F584" s="50">
        <v>117</v>
      </c>
      <c r="G584" s="50">
        <v>45</v>
      </c>
      <c r="H584" s="50">
        <v>117</v>
      </c>
      <c r="I584" s="52" t="s">
        <v>287</v>
      </c>
      <c r="J584" s="50">
        <v>0</v>
      </c>
      <c r="K584" s="4" t="s">
        <v>47</v>
      </c>
    </row>
    <row r="585" spans="1:11" ht="15.7" customHeight="1">
      <c r="A585">
        <v>46</v>
      </c>
      <c r="B585" s="4" t="s">
        <v>13</v>
      </c>
      <c r="C585" s="101">
        <v>1</v>
      </c>
      <c r="D585" s="108" t="s">
        <v>60</v>
      </c>
      <c r="E585" s="102">
        <v>19</v>
      </c>
      <c r="F585" s="101">
        <v>89</v>
      </c>
      <c r="G585" s="101">
        <v>-2</v>
      </c>
      <c r="H585" s="101">
        <v>70</v>
      </c>
      <c r="I585" s="103" t="s">
        <v>280</v>
      </c>
      <c r="J585" s="101">
        <v>100</v>
      </c>
      <c r="K585" s="104" t="s">
        <v>48</v>
      </c>
    </row>
    <row r="586" spans="1:11" ht="15.75" customHeight="1">
      <c r="A586">
        <v>46</v>
      </c>
      <c r="B586" s="4" t="s">
        <v>13</v>
      </c>
      <c r="C586" s="101">
        <v>2</v>
      </c>
      <c r="D586" s="108" t="s">
        <v>52</v>
      </c>
      <c r="E586" s="102">
        <v>7</v>
      </c>
      <c r="F586" s="101">
        <v>79</v>
      </c>
      <c r="G586" s="103" t="s">
        <v>258</v>
      </c>
      <c r="H586" s="101">
        <v>72</v>
      </c>
      <c r="I586" s="103" t="s">
        <v>281</v>
      </c>
      <c r="J586" s="101">
        <v>60</v>
      </c>
      <c r="K586" s="104" t="s">
        <v>48</v>
      </c>
    </row>
    <row r="587" spans="1:11" ht="15.75" customHeight="1">
      <c r="A587">
        <v>46</v>
      </c>
      <c r="B587" s="4" t="s">
        <v>13</v>
      </c>
      <c r="C587" s="101">
        <v>3</v>
      </c>
      <c r="D587" s="108" t="s">
        <v>73</v>
      </c>
      <c r="E587" s="102">
        <v>18</v>
      </c>
      <c r="F587" s="101">
        <v>91</v>
      </c>
      <c r="G587" s="101">
        <v>1</v>
      </c>
      <c r="H587" s="101">
        <v>73</v>
      </c>
      <c r="I587" s="103" t="s">
        <v>284</v>
      </c>
      <c r="J587" s="101">
        <v>40</v>
      </c>
      <c r="K587" s="104" t="s">
        <v>48</v>
      </c>
    </row>
    <row r="588" spans="1:11" ht="15.75" customHeight="1">
      <c r="A588">
        <v>46</v>
      </c>
      <c r="B588" s="4" t="s">
        <v>13</v>
      </c>
      <c r="C588" s="101">
        <v>4</v>
      </c>
      <c r="D588" s="108" t="s">
        <v>16</v>
      </c>
      <c r="E588" s="102">
        <v>13</v>
      </c>
      <c r="F588" s="101">
        <v>88</v>
      </c>
      <c r="G588" s="101">
        <v>3</v>
      </c>
      <c r="H588" s="101">
        <v>75</v>
      </c>
      <c r="I588" s="103" t="s">
        <v>286</v>
      </c>
      <c r="J588" s="101">
        <v>30</v>
      </c>
      <c r="K588" s="104" t="s">
        <v>48</v>
      </c>
    </row>
    <row r="589" spans="1:11" ht="15.75" customHeight="1">
      <c r="A589">
        <v>46</v>
      </c>
      <c r="B589" s="4" t="s">
        <v>13</v>
      </c>
      <c r="C589" s="101">
        <v>5</v>
      </c>
      <c r="D589" s="108" t="s">
        <v>89</v>
      </c>
      <c r="E589" s="102">
        <v>11</v>
      </c>
      <c r="F589" s="101">
        <v>87</v>
      </c>
      <c r="G589" s="101">
        <v>4</v>
      </c>
      <c r="H589" s="101">
        <v>76</v>
      </c>
      <c r="I589" s="103" t="s">
        <v>287</v>
      </c>
      <c r="J589" s="101">
        <v>29</v>
      </c>
      <c r="K589" s="104" t="s">
        <v>48</v>
      </c>
    </row>
    <row r="590" spans="1:11" ht="15.75" customHeight="1">
      <c r="A590">
        <v>46</v>
      </c>
      <c r="B590" s="4" t="s">
        <v>13</v>
      </c>
      <c r="C590" s="101">
        <v>6</v>
      </c>
      <c r="D590" s="108" t="s">
        <v>77</v>
      </c>
      <c r="E590" s="102">
        <v>13</v>
      </c>
      <c r="F590" s="101">
        <v>92</v>
      </c>
      <c r="G590" s="101">
        <v>7</v>
      </c>
      <c r="H590" s="101">
        <v>79</v>
      </c>
      <c r="I590" s="103" t="s">
        <v>287</v>
      </c>
      <c r="J590" s="101">
        <v>28</v>
      </c>
      <c r="K590" s="104" t="s">
        <v>48</v>
      </c>
    </row>
    <row r="591" spans="1:11" ht="15.75" customHeight="1">
      <c r="A591">
        <v>46</v>
      </c>
      <c r="B591" s="4" t="s">
        <v>13</v>
      </c>
      <c r="C591" s="101">
        <v>7</v>
      </c>
      <c r="D591" s="108" t="s">
        <v>62</v>
      </c>
      <c r="E591" s="102">
        <v>3</v>
      </c>
      <c r="F591" s="101">
        <v>82</v>
      </c>
      <c r="G591" s="101">
        <v>7</v>
      </c>
      <c r="H591" s="101">
        <v>79</v>
      </c>
      <c r="I591" s="103" t="s">
        <v>287</v>
      </c>
      <c r="J591" s="101">
        <v>27</v>
      </c>
      <c r="K591" s="104" t="s">
        <v>48</v>
      </c>
    </row>
    <row r="592" spans="1:11" ht="15.75" customHeight="1">
      <c r="A592">
        <v>46</v>
      </c>
      <c r="B592" s="4" t="s">
        <v>13</v>
      </c>
      <c r="C592" s="101">
        <v>8</v>
      </c>
      <c r="D592" s="108" t="s">
        <v>84</v>
      </c>
      <c r="E592" s="102">
        <v>13</v>
      </c>
      <c r="F592" s="101">
        <v>92</v>
      </c>
      <c r="G592" s="101">
        <v>7</v>
      </c>
      <c r="H592" s="101">
        <v>79</v>
      </c>
      <c r="I592" s="103" t="s">
        <v>287</v>
      </c>
      <c r="J592" s="101">
        <v>26</v>
      </c>
      <c r="K592" s="104" t="s">
        <v>48</v>
      </c>
    </row>
    <row r="593" spans="1:11" ht="15.75" customHeight="1">
      <c r="A593">
        <v>46</v>
      </c>
      <c r="B593" s="4" t="s">
        <v>13</v>
      </c>
      <c r="C593" s="101">
        <v>9</v>
      </c>
      <c r="D593" s="108" t="s">
        <v>67</v>
      </c>
      <c r="E593" s="102">
        <v>8</v>
      </c>
      <c r="F593" s="101">
        <v>88</v>
      </c>
      <c r="G593" s="101">
        <v>8</v>
      </c>
      <c r="H593" s="101">
        <v>80</v>
      </c>
      <c r="I593" s="103" t="s">
        <v>287</v>
      </c>
      <c r="J593" s="101">
        <v>25</v>
      </c>
      <c r="K593" s="104" t="s">
        <v>48</v>
      </c>
    </row>
    <row r="594" spans="1:11" ht="15.75" customHeight="1">
      <c r="A594">
        <v>46</v>
      </c>
      <c r="B594" s="4" t="s">
        <v>13</v>
      </c>
      <c r="C594" s="101">
        <v>10</v>
      </c>
      <c r="D594" s="108" t="s">
        <v>74</v>
      </c>
      <c r="E594" s="102">
        <v>14</v>
      </c>
      <c r="F594" s="101">
        <v>94</v>
      </c>
      <c r="G594" s="101">
        <v>8</v>
      </c>
      <c r="H594" s="101">
        <v>80</v>
      </c>
      <c r="I594" s="103" t="s">
        <v>287</v>
      </c>
      <c r="J594" s="101">
        <v>24</v>
      </c>
      <c r="K594" s="104" t="s">
        <v>48</v>
      </c>
    </row>
    <row r="595" spans="1:11" ht="15.75" customHeight="1">
      <c r="A595">
        <v>46</v>
      </c>
      <c r="B595" s="4" t="s">
        <v>13</v>
      </c>
      <c r="C595" s="101">
        <v>11</v>
      </c>
      <c r="D595" s="108" t="s">
        <v>75</v>
      </c>
      <c r="E595" s="102">
        <v>15</v>
      </c>
      <c r="F595" s="101">
        <v>96</v>
      </c>
      <c r="G595" s="101">
        <v>9</v>
      </c>
      <c r="H595" s="101">
        <v>81</v>
      </c>
      <c r="I595" s="103" t="s">
        <v>287</v>
      </c>
      <c r="J595" s="101">
        <v>23</v>
      </c>
      <c r="K595" s="104" t="s">
        <v>48</v>
      </c>
    </row>
    <row r="596" spans="1:11" ht="15.75" customHeight="1">
      <c r="A596">
        <v>46</v>
      </c>
      <c r="B596" s="4" t="s">
        <v>13</v>
      </c>
      <c r="C596" s="101">
        <v>12</v>
      </c>
      <c r="D596" s="108" t="s">
        <v>68</v>
      </c>
      <c r="E596" s="102">
        <v>14</v>
      </c>
      <c r="F596" s="101">
        <v>96</v>
      </c>
      <c r="G596" s="101">
        <v>10</v>
      </c>
      <c r="H596" s="101">
        <v>82</v>
      </c>
      <c r="I596" s="103" t="s">
        <v>287</v>
      </c>
      <c r="J596" s="101">
        <v>22</v>
      </c>
      <c r="K596" s="104" t="s">
        <v>48</v>
      </c>
    </row>
    <row r="597" spans="1:11" ht="15.75" customHeight="1">
      <c r="A597">
        <v>46</v>
      </c>
      <c r="B597" s="4" t="s">
        <v>13</v>
      </c>
      <c r="C597" s="101">
        <v>13</v>
      </c>
      <c r="D597" s="108" t="s">
        <v>101</v>
      </c>
      <c r="E597" s="102">
        <v>14</v>
      </c>
      <c r="F597" s="101">
        <v>97</v>
      </c>
      <c r="G597" s="101">
        <v>11</v>
      </c>
      <c r="H597" s="101">
        <v>83</v>
      </c>
      <c r="I597" s="103" t="s">
        <v>287</v>
      </c>
      <c r="J597" s="101">
        <v>21</v>
      </c>
      <c r="K597" s="104" t="s">
        <v>48</v>
      </c>
    </row>
    <row r="598" spans="1:11" ht="15.75" customHeight="1">
      <c r="A598">
        <v>46</v>
      </c>
      <c r="B598" s="4" t="s">
        <v>13</v>
      </c>
      <c r="C598" s="101">
        <v>14</v>
      </c>
      <c r="D598" s="108" t="s">
        <v>64</v>
      </c>
      <c r="E598" s="102">
        <v>8</v>
      </c>
      <c r="F598" s="101">
        <v>95</v>
      </c>
      <c r="G598" s="101">
        <v>15</v>
      </c>
      <c r="H598" s="101">
        <v>87</v>
      </c>
      <c r="I598" s="103" t="s">
        <v>287</v>
      </c>
      <c r="J598" s="101">
        <v>20</v>
      </c>
      <c r="K598" s="104" t="s">
        <v>48</v>
      </c>
    </row>
    <row r="599" spans="1:11" ht="15.75" customHeight="1">
      <c r="A599">
        <v>47</v>
      </c>
      <c r="B599" s="1" t="s">
        <v>88</v>
      </c>
      <c r="C599" s="101">
        <v>1</v>
      </c>
      <c r="D599" s="108" t="s">
        <v>87</v>
      </c>
      <c r="E599" s="102">
        <v>20</v>
      </c>
      <c r="F599" s="101">
        <v>90</v>
      </c>
      <c r="G599" s="101">
        <v>-2</v>
      </c>
      <c r="H599" s="101">
        <v>70</v>
      </c>
      <c r="I599" s="103" t="s">
        <v>280</v>
      </c>
      <c r="J599" s="101">
        <v>100</v>
      </c>
      <c r="K599" s="104" t="s">
        <v>48</v>
      </c>
    </row>
    <row r="600" spans="1:11" ht="15.75" customHeight="1">
      <c r="A600">
        <v>47</v>
      </c>
      <c r="B600" s="1" t="s">
        <v>88</v>
      </c>
      <c r="C600" s="101">
        <v>2</v>
      </c>
      <c r="D600" s="108" t="s">
        <v>96</v>
      </c>
      <c r="E600" s="102">
        <v>16</v>
      </c>
      <c r="F600" s="101">
        <v>86</v>
      </c>
      <c r="G600" s="101">
        <v>-2</v>
      </c>
      <c r="H600" s="101">
        <v>70</v>
      </c>
      <c r="I600" s="103" t="s">
        <v>281</v>
      </c>
      <c r="J600" s="101">
        <v>60</v>
      </c>
      <c r="K600" s="104" t="s">
        <v>48</v>
      </c>
    </row>
    <row r="601" spans="1:11" ht="15.75" customHeight="1">
      <c r="A601">
        <v>47</v>
      </c>
      <c r="B601" s="1" t="s">
        <v>88</v>
      </c>
      <c r="C601" s="101">
        <v>3</v>
      </c>
      <c r="D601" s="108" t="s">
        <v>30</v>
      </c>
      <c r="E601" s="102">
        <v>17</v>
      </c>
      <c r="F601" s="101">
        <v>90</v>
      </c>
      <c r="G601" s="101">
        <v>1</v>
      </c>
      <c r="H601" s="101">
        <v>73</v>
      </c>
      <c r="I601" s="103" t="s">
        <v>284</v>
      </c>
      <c r="J601" s="101">
        <v>40</v>
      </c>
      <c r="K601" s="104" t="s">
        <v>48</v>
      </c>
    </row>
    <row r="602" spans="1:11" ht="15.75" customHeight="1">
      <c r="A602">
        <v>47</v>
      </c>
      <c r="B602" s="1" t="s">
        <v>88</v>
      </c>
      <c r="C602" s="101">
        <v>4</v>
      </c>
      <c r="D602" s="108" t="s">
        <v>79</v>
      </c>
      <c r="E602" s="102">
        <v>19</v>
      </c>
      <c r="F602" s="101">
        <v>93</v>
      </c>
      <c r="G602" s="101">
        <v>2</v>
      </c>
      <c r="H602" s="101">
        <v>74</v>
      </c>
      <c r="I602" s="103" t="s">
        <v>286</v>
      </c>
      <c r="J602" s="101">
        <v>30</v>
      </c>
      <c r="K602" s="104" t="s">
        <v>48</v>
      </c>
    </row>
    <row r="603" spans="1:11" ht="15.75" customHeight="1">
      <c r="A603">
        <v>47</v>
      </c>
      <c r="B603" s="1" t="s">
        <v>88</v>
      </c>
      <c r="C603" s="101">
        <v>5</v>
      </c>
      <c r="D603" s="108" t="s">
        <v>126</v>
      </c>
      <c r="E603" s="102">
        <v>15</v>
      </c>
      <c r="F603" s="101">
        <v>89</v>
      </c>
      <c r="G603" s="101">
        <v>2</v>
      </c>
      <c r="H603" s="101">
        <v>74</v>
      </c>
      <c r="I603" s="103" t="s">
        <v>287</v>
      </c>
      <c r="J603" s="101">
        <v>29</v>
      </c>
      <c r="K603" s="104" t="s">
        <v>48</v>
      </c>
    </row>
    <row r="604" spans="1:11" ht="15.75" customHeight="1">
      <c r="A604">
        <v>47</v>
      </c>
      <c r="B604" s="1" t="s">
        <v>88</v>
      </c>
      <c r="C604" s="101">
        <v>6</v>
      </c>
      <c r="D604" s="108" t="s">
        <v>111</v>
      </c>
      <c r="E604" s="102">
        <v>15</v>
      </c>
      <c r="F604" s="101">
        <v>91</v>
      </c>
      <c r="G604" s="101">
        <v>4</v>
      </c>
      <c r="H604" s="101">
        <v>76</v>
      </c>
      <c r="I604" s="103" t="s">
        <v>287</v>
      </c>
      <c r="J604" s="101">
        <v>28</v>
      </c>
      <c r="K604" s="104" t="s">
        <v>48</v>
      </c>
    </row>
    <row r="605" spans="1:11" ht="15.75" customHeight="1">
      <c r="A605">
        <v>47</v>
      </c>
      <c r="B605" s="1" t="s">
        <v>88</v>
      </c>
      <c r="C605" s="101">
        <v>7</v>
      </c>
      <c r="D605" s="108" t="s">
        <v>94</v>
      </c>
      <c r="E605" s="102">
        <v>20</v>
      </c>
      <c r="F605" s="101">
        <v>97</v>
      </c>
      <c r="G605" s="101">
        <v>5</v>
      </c>
      <c r="H605" s="101">
        <v>77</v>
      </c>
      <c r="I605" s="103" t="s">
        <v>287</v>
      </c>
      <c r="J605" s="101">
        <v>27</v>
      </c>
      <c r="K605" s="104" t="s">
        <v>48</v>
      </c>
    </row>
    <row r="606" spans="1:11" ht="15.75" customHeight="1">
      <c r="A606">
        <v>47</v>
      </c>
      <c r="B606" s="1" t="s">
        <v>88</v>
      </c>
      <c r="C606" s="101">
        <v>8</v>
      </c>
      <c r="D606" s="108" t="s">
        <v>143</v>
      </c>
      <c r="E606" s="102">
        <v>17</v>
      </c>
      <c r="F606" s="101">
        <v>95</v>
      </c>
      <c r="G606" s="101">
        <v>6</v>
      </c>
      <c r="H606" s="101">
        <v>78</v>
      </c>
      <c r="I606" s="103" t="s">
        <v>287</v>
      </c>
      <c r="J606" s="101">
        <v>26</v>
      </c>
      <c r="K606" s="104" t="s">
        <v>48</v>
      </c>
    </row>
    <row r="607" spans="1:11" ht="15.75" customHeight="1">
      <c r="A607">
        <v>47</v>
      </c>
      <c r="B607" s="1" t="s">
        <v>88</v>
      </c>
      <c r="C607" s="101">
        <v>9</v>
      </c>
      <c r="D607" s="108" t="s">
        <v>128</v>
      </c>
      <c r="E607" s="102">
        <v>21</v>
      </c>
      <c r="F607" s="101">
        <v>102</v>
      </c>
      <c r="G607" s="101">
        <v>9</v>
      </c>
      <c r="H607" s="101">
        <v>81</v>
      </c>
      <c r="I607" s="103" t="s">
        <v>287</v>
      </c>
      <c r="J607" s="101">
        <v>25</v>
      </c>
      <c r="K607" s="104" t="s">
        <v>48</v>
      </c>
    </row>
    <row r="608" spans="1:11" ht="15.75" customHeight="1">
      <c r="A608">
        <v>47</v>
      </c>
      <c r="B608" s="1" t="s">
        <v>88</v>
      </c>
      <c r="C608" s="101">
        <v>10</v>
      </c>
      <c r="D608" s="108" t="s">
        <v>107</v>
      </c>
      <c r="E608" s="102">
        <v>22</v>
      </c>
      <c r="F608" s="101">
        <v>106</v>
      </c>
      <c r="G608" s="101">
        <v>12</v>
      </c>
      <c r="H608" s="101">
        <v>84</v>
      </c>
      <c r="I608" s="103" t="s">
        <v>287</v>
      </c>
      <c r="J608" s="101">
        <v>24</v>
      </c>
      <c r="K608" s="104" t="s">
        <v>48</v>
      </c>
    </row>
    <row r="609" spans="1:11" ht="15.75" customHeight="1">
      <c r="A609">
        <v>47</v>
      </c>
      <c r="B609" s="1" t="s">
        <v>88</v>
      </c>
      <c r="C609" s="101">
        <v>11</v>
      </c>
      <c r="D609" s="108" t="s">
        <v>65</v>
      </c>
      <c r="E609" s="102">
        <v>16</v>
      </c>
      <c r="F609" s="101">
        <v>104</v>
      </c>
      <c r="G609" s="101">
        <v>16</v>
      </c>
      <c r="H609" s="101">
        <v>88</v>
      </c>
      <c r="I609" s="103" t="s">
        <v>287</v>
      </c>
      <c r="J609" s="101">
        <v>23</v>
      </c>
      <c r="K609" s="104" t="s">
        <v>48</v>
      </c>
    </row>
    <row r="610" spans="1:11" ht="15.75" customHeight="1">
      <c r="A610">
        <v>47</v>
      </c>
      <c r="B610" s="1" t="s">
        <v>88</v>
      </c>
      <c r="C610" s="101">
        <v>12</v>
      </c>
      <c r="D610" s="108" t="s">
        <v>100</v>
      </c>
      <c r="E610" s="102">
        <v>13</v>
      </c>
      <c r="F610" s="101">
        <v>109</v>
      </c>
      <c r="G610" s="101">
        <v>24</v>
      </c>
      <c r="H610" s="101">
        <v>96</v>
      </c>
      <c r="I610" s="103" t="s">
        <v>287</v>
      </c>
      <c r="J610" s="101">
        <v>22</v>
      </c>
      <c r="K610" s="104" t="s">
        <v>48</v>
      </c>
    </row>
    <row r="611" spans="1:11" ht="15.75" customHeight="1">
      <c r="A611">
        <v>48</v>
      </c>
      <c r="B611" s="1" t="s">
        <v>71</v>
      </c>
      <c r="C611" s="101">
        <v>1</v>
      </c>
      <c r="D611" s="108" t="s">
        <v>90</v>
      </c>
      <c r="E611" s="102">
        <v>22</v>
      </c>
      <c r="F611" s="101">
        <v>90</v>
      </c>
      <c r="G611" s="101">
        <v>-4</v>
      </c>
      <c r="H611" s="101">
        <v>68</v>
      </c>
      <c r="I611" s="103" t="s">
        <v>280</v>
      </c>
      <c r="J611" s="101">
        <v>100</v>
      </c>
      <c r="K611" s="104" t="s">
        <v>48</v>
      </c>
    </row>
    <row r="612" spans="1:11" ht="15.75" customHeight="1">
      <c r="A612">
        <v>48</v>
      </c>
      <c r="B612" s="1" t="s">
        <v>71</v>
      </c>
      <c r="C612" s="101">
        <v>2</v>
      </c>
      <c r="D612" s="108" t="s">
        <v>127</v>
      </c>
      <c r="E612" s="102">
        <v>24</v>
      </c>
      <c r="F612" s="101">
        <v>94</v>
      </c>
      <c r="G612" s="101">
        <v>-2</v>
      </c>
      <c r="H612" s="101">
        <v>70</v>
      </c>
      <c r="I612" s="103" t="s">
        <v>281</v>
      </c>
      <c r="J612" s="101">
        <v>60</v>
      </c>
      <c r="K612" s="104" t="s">
        <v>48</v>
      </c>
    </row>
    <row r="613" spans="1:11" ht="15.75" customHeight="1">
      <c r="A613">
        <v>48</v>
      </c>
      <c r="B613" s="1" t="s">
        <v>71</v>
      </c>
      <c r="C613" s="101">
        <v>3</v>
      </c>
      <c r="D613" s="108" t="s">
        <v>134</v>
      </c>
      <c r="E613" s="102">
        <v>21</v>
      </c>
      <c r="F613" s="101">
        <v>97</v>
      </c>
      <c r="G613" s="101">
        <v>4</v>
      </c>
      <c r="H613" s="101">
        <v>76</v>
      </c>
      <c r="I613" s="103" t="s">
        <v>284</v>
      </c>
      <c r="J613" s="101">
        <v>40</v>
      </c>
      <c r="K613" s="104" t="s">
        <v>48</v>
      </c>
    </row>
    <row r="614" spans="1:11" ht="15.75" customHeight="1">
      <c r="A614">
        <v>48</v>
      </c>
      <c r="B614" s="1" t="s">
        <v>71</v>
      </c>
      <c r="C614" s="101">
        <v>4</v>
      </c>
      <c r="D614" s="108" t="s">
        <v>72</v>
      </c>
      <c r="E614" s="102">
        <v>20</v>
      </c>
      <c r="F614" s="101">
        <v>101</v>
      </c>
      <c r="G614" s="101">
        <v>9</v>
      </c>
      <c r="H614" s="101">
        <v>81</v>
      </c>
      <c r="I614" s="103" t="s">
        <v>286</v>
      </c>
      <c r="J614" s="101">
        <v>30</v>
      </c>
      <c r="K614" s="104" t="s">
        <v>48</v>
      </c>
    </row>
    <row r="615" spans="1:11" ht="15.75" customHeight="1">
      <c r="A615">
        <v>48</v>
      </c>
      <c r="B615" s="1" t="s">
        <v>71</v>
      </c>
      <c r="C615" s="101">
        <v>5</v>
      </c>
      <c r="D615" s="108" t="s">
        <v>152</v>
      </c>
      <c r="E615" s="102">
        <v>26</v>
      </c>
      <c r="F615" s="101">
        <v>109</v>
      </c>
      <c r="G615" s="101">
        <v>11</v>
      </c>
      <c r="H615" s="101">
        <v>83</v>
      </c>
      <c r="I615" s="103" t="s">
        <v>287</v>
      </c>
      <c r="J615" s="101">
        <v>29</v>
      </c>
      <c r="K615" s="104" t="s">
        <v>48</v>
      </c>
    </row>
    <row r="616" spans="1:11" ht="15.75" customHeight="1">
      <c r="A616">
        <v>48</v>
      </c>
      <c r="B616" s="1" t="s">
        <v>71</v>
      </c>
      <c r="C616" s="101">
        <v>6</v>
      </c>
      <c r="D616" s="108" t="s">
        <v>150</v>
      </c>
      <c r="E616" s="102">
        <v>28</v>
      </c>
      <c r="F616" s="101">
        <v>112</v>
      </c>
      <c r="G616" s="101">
        <v>12</v>
      </c>
      <c r="H616" s="101">
        <v>84</v>
      </c>
      <c r="I616" s="103" t="s">
        <v>287</v>
      </c>
      <c r="J616" s="101">
        <v>28</v>
      </c>
      <c r="K616" s="104" t="s">
        <v>48</v>
      </c>
    </row>
    <row r="617" spans="1:11" ht="15.75" customHeight="1">
      <c r="A617">
        <v>48</v>
      </c>
      <c r="B617" s="1" t="s">
        <v>71</v>
      </c>
      <c r="C617" s="101">
        <v>7</v>
      </c>
      <c r="D617" s="108" t="s">
        <v>148</v>
      </c>
      <c r="E617" s="102">
        <v>23</v>
      </c>
      <c r="F617" s="101">
        <v>107</v>
      </c>
      <c r="G617" s="101">
        <v>12</v>
      </c>
      <c r="H617" s="101">
        <v>84</v>
      </c>
      <c r="I617" s="103" t="s">
        <v>287</v>
      </c>
      <c r="J617" s="101">
        <v>27</v>
      </c>
      <c r="K617" s="104" t="s">
        <v>48</v>
      </c>
    </row>
    <row r="618" spans="1:11" ht="15.75" customHeight="1">
      <c r="A618">
        <v>49</v>
      </c>
      <c r="B618" s="1" t="s">
        <v>63</v>
      </c>
      <c r="C618" s="101">
        <v>1</v>
      </c>
      <c r="D618" s="108" t="s">
        <v>58</v>
      </c>
      <c r="E618" s="102">
        <v>27</v>
      </c>
      <c r="F618" s="101">
        <v>98</v>
      </c>
      <c r="G618" s="101">
        <v>-1</v>
      </c>
      <c r="H618" s="101">
        <v>71</v>
      </c>
      <c r="I618" s="103" t="s">
        <v>280</v>
      </c>
      <c r="J618" s="101">
        <v>100</v>
      </c>
      <c r="K618" s="104" t="s">
        <v>48</v>
      </c>
    </row>
    <row r="619" spans="1:11" ht="15.75" customHeight="1">
      <c r="A619">
        <v>49</v>
      </c>
      <c r="B619" s="1" t="s">
        <v>63</v>
      </c>
      <c r="C619" s="101">
        <v>2</v>
      </c>
      <c r="D619" s="108" t="s">
        <v>132</v>
      </c>
      <c r="E619" s="102">
        <v>32</v>
      </c>
      <c r="F619" s="101">
        <v>106</v>
      </c>
      <c r="G619" s="101">
        <v>2</v>
      </c>
      <c r="H619" s="101">
        <v>74</v>
      </c>
      <c r="I619" s="103" t="s">
        <v>281</v>
      </c>
      <c r="J619" s="101">
        <v>60</v>
      </c>
      <c r="K619" s="104" t="s">
        <v>48</v>
      </c>
    </row>
    <row r="620" spans="1:11" ht="15.75" customHeight="1">
      <c r="A620">
        <v>49</v>
      </c>
      <c r="B620" s="1" t="s">
        <v>63</v>
      </c>
      <c r="C620" s="101">
        <v>3</v>
      </c>
      <c r="D620" s="108" t="s">
        <v>124</v>
      </c>
      <c r="E620" s="102">
        <v>19</v>
      </c>
      <c r="F620" s="101">
        <v>96</v>
      </c>
      <c r="G620" s="101">
        <v>5</v>
      </c>
      <c r="H620" s="101">
        <v>77</v>
      </c>
      <c r="I620" s="103" t="s">
        <v>284</v>
      </c>
      <c r="J620" s="101">
        <v>40</v>
      </c>
      <c r="K620" s="104" t="s">
        <v>48</v>
      </c>
    </row>
    <row r="621" spans="1:11" ht="15.75" customHeight="1">
      <c r="A621">
        <v>49</v>
      </c>
      <c r="B621" s="1" t="s">
        <v>63</v>
      </c>
      <c r="C621" s="101">
        <v>4</v>
      </c>
      <c r="D621" s="108" t="s">
        <v>108</v>
      </c>
      <c r="E621" s="102">
        <v>28</v>
      </c>
      <c r="F621" s="101">
        <v>105</v>
      </c>
      <c r="G621" s="101">
        <v>5</v>
      </c>
      <c r="H621" s="101">
        <v>77</v>
      </c>
      <c r="I621" s="103" t="s">
        <v>286</v>
      </c>
      <c r="J621" s="101">
        <v>30</v>
      </c>
      <c r="K621" s="104" t="s">
        <v>48</v>
      </c>
    </row>
    <row r="622" spans="1:11" ht="15.75" customHeight="1">
      <c r="A622">
        <v>49</v>
      </c>
      <c r="B622" s="1" t="s">
        <v>63</v>
      </c>
      <c r="C622" s="101">
        <v>5</v>
      </c>
      <c r="D622" s="108" t="s">
        <v>85</v>
      </c>
      <c r="E622" s="102">
        <v>29</v>
      </c>
      <c r="F622" s="101">
        <v>106</v>
      </c>
      <c r="G622" s="101">
        <v>5</v>
      </c>
      <c r="H622" s="101">
        <v>77</v>
      </c>
      <c r="I622" s="103" t="s">
        <v>287</v>
      </c>
      <c r="J622" s="101">
        <v>29</v>
      </c>
      <c r="K622" s="104" t="s">
        <v>48</v>
      </c>
    </row>
    <row r="623" spans="1:11" ht="15.75" customHeight="1">
      <c r="A623">
        <v>49</v>
      </c>
      <c r="B623" s="1" t="s">
        <v>63</v>
      </c>
      <c r="C623" s="101">
        <v>6</v>
      </c>
      <c r="D623" s="108" t="s">
        <v>180</v>
      </c>
      <c r="E623" s="102">
        <v>31</v>
      </c>
      <c r="F623" s="101">
        <v>109</v>
      </c>
      <c r="G623" s="101">
        <v>6</v>
      </c>
      <c r="H623" s="101">
        <v>78</v>
      </c>
      <c r="I623" s="103" t="s">
        <v>287</v>
      </c>
      <c r="J623" s="101">
        <v>28</v>
      </c>
      <c r="K623" s="104" t="s">
        <v>48</v>
      </c>
    </row>
    <row r="624" spans="1:11" ht="15.75" customHeight="1">
      <c r="A624">
        <v>49</v>
      </c>
      <c r="B624" s="1" t="s">
        <v>63</v>
      </c>
      <c r="C624" s="101">
        <v>7</v>
      </c>
      <c r="D624" s="108" t="s">
        <v>167</v>
      </c>
      <c r="E624" s="102">
        <v>33</v>
      </c>
      <c r="F624" s="101">
        <v>112</v>
      </c>
      <c r="G624" s="101">
        <v>7</v>
      </c>
      <c r="H624" s="101">
        <v>79</v>
      </c>
      <c r="I624" s="103" t="s">
        <v>287</v>
      </c>
      <c r="J624" s="101">
        <v>27</v>
      </c>
      <c r="K624" s="104" t="s">
        <v>48</v>
      </c>
    </row>
    <row r="625" spans="1:11" ht="15.75" customHeight="1">
      <c r="A625">
        <v>49</v>
      </c>
      <c r="B625" s="1" t="s">
        <v>63</v>
      </c>
      <c r="C625" s="101">
        <v>8</v>
      </c>
      <c r="D625" s="108" t="s">
        <v>174</v>
      </c>
      <c r="E625" s="102">
        <v>51</v>
      </c>
      <c r="F625" s="101">
        <v>131</v>
      </c>
      <c r="G625" s="101">
        <v>8</v>
      </c>
      <c r="H625" s="101">
        <v>80</v>
      </c>
      <c r="I625" s="103" t="s">
        <v>287</v>
      </c>
      <c r="J625" s="101">
        <v>26</v>
      </c>
      <c r="K625" s="104" t="s">
        <v>48</v>
      </c>
    </row>
    <row r="626" spans="1:11" ht="15.75" customHeight="1">
      <c r="A626">
        <v>49</v>
      </c>
      <c r="B626" s="1" t="s">
        <v>63</v>
      </c>
      <c r="C626" s="101">
        <v>9</v>
      </c>
      <c r="D626" s="108" t="s">
        <v>138</v>
      </c>
      <c r="E626" s="102">
        <v>32</v>
      </c>
      <c r="F626" s="101">
        <v>112</v>
      </c>
      <c r="G626" s="101">
        <v>8</v>
      </c>
      <c r="H626" s="101">
        <v>80</v>
      </c>
      <c r="I626" s="103" t="s">
        <v>287</v>
      </c>
      <c r="J626" s="101">
        <v>25</v>
      </c>
      <c r="K626" s="104" t="s">
        <v>48</v>
      </c>
    </row>
    <row r="627" spans="1:11" ht="15.75" customHeight="1">
      <c r="A627">
        <v>49</v>
      </c>
      <c r="B627" s="1" t="s">
        <v>63</v>
      </c>
      <c r="C627" s="101">
        <v>10</v>
      </c>
      <c r="D627" s="108" t="s">
        <v>159</v>
      </c>
      <c r="E627" s="102">
        <v>36</v>
      </c>
      <c r="F627" s="101">
        <v>120</v>
      </c>
      <c r="G627" s="101">
        <v>12</v>
      </c>
      <c r="H627" s="101">
        <v>84</v>
      </c>
      <c r="I627" s="103" t="s">
        <v>287</v>
      </c>
      <c r="J627" s="101">
        <v>24</v>
      </c>
      <c r="K627" s="104" t="s">
        <v>48</v>
      </c>
    </row>
    <row r="628" spans="1:11" ht="15.75" customHeight="1">
      <c r="A628">
        <v>49</v>
      </c>
      <c r="B628" s="1" t="s">
        <v>63</v>
      </c>
      <c r="C628" s="101">
        <v>11</v>
      </c>
      <c r="D628" s="108" t="s">
        <v>181</v>
      </c>
      <c r="E628" s="102">
        <v>39</v>
      </c>
      <c r="F628" s="101">
        <v>125</v>
      </c>
      <c r="G628" s="101">
        <v>14</v>
      </c>
      <c r="H628" s="101">
        <v>86</v>
      </c>
      <c r="I628" s="103" t="s">
        <v>287</v>
      </c>
      <c r="J628" s="101">
        <v>23</v>
      </c>
      <c r="K628" s="104" t="s">
        <v>48</v>
      </c>
    </row>
    <row r="629" spans="1:11" ht="15.75" customHeight="1">
      <c r="A629">
        <v>49</v>
      </c>
      <c r="B629" s="1" t="s">
        <v>63</v>
      </c>
      <c r="C629" s="101">
        <v>12</v>
      </c>
      <c r="D629" s="108" t="s">
        <v>164</v>
      </c>
      <c r="E629" s="102">
        <v>34</v>
      </c>
      <c r="F629" s="101">
        <v>123</v>
      </c>
      <c r="G629" s="101">
        <v>17</v>
      </c>
      <c r="H629" s="101">
        <v>89</v>
      </c>
      <c r="I629" s="103" t="s">
        <v>287</v>
      </c>
      <c r="J629" s="101">
        <v>22</v>
      </c>
      <c r="K629" s="104" t="s">
        <v>48</v>
      </c>
    </row>
    <row r="630" spans="1:11" ht="15.75" customHeight="1">
      <c r="A630">
        <v>49</v>
      </c>
      <c r="B630" s="1" t="s">
        <v>63</v>
      </c>
      <c r="C630" s="101">
        <v>13</v>
      </c>
      <c r="D630" s="108" t="s">
        <v>160</v>
      </c>
      <c r="E630" s="102">
        <v>42</v>
      </c>
      <c r="F630" s="101">
        <v>131</v>
      </c>
      <c r="G630" s="101">
        <v>17</v>
      </c>
      <c r="H630" s="101">
        <v>89</v>
      </c>
      <c r="I630" s="103" t="s">
        <v>287</v>
      </c>
      <c r="J630" s="101">
        <v>21</v>
      </c>
      <c r="K630" s="104" t="s">
        <v>48</v>
      </c>
    </row>
    <row r="631" spans="1:11" ht="15.75" customHeight="1">
      <c r="A631">
        <v>50</v>
      </c>
      <c r="B631" s="4" t="s">
        <v>184</v>
      </c>
      <c r="C631" s="101">
        <v>1</v>
      </c>
      <c r="D631" s="108" t="s">
        <v>519</v>
      </c>
      <c r="E631" s="102">
        <v>0</v>
      </c>
      <c r="F631" s="101">
        <v>91</v>
      </c>
      <c r="G631" s="101">
        <v>19</v>
      </c>
      <c r="H631" s="101">
        <v>91</v>
      </c>
      <c r="I631" s="103" t="s">
        <v>287</v>
      </c>
      <c r="J631" s="101">
        <v>0</v>
      </c>
      <c r="K631" s="104" t="s">
        <v>48</v>
      </c>
    </row>
    <row r="632" spans="1:11" ht="15.75" customHeight="1">
      <c r="A632">
        <v>50</v>
      </c>
      <c r="B632" s="4" t="s">
        <v>184</v>
      </c>
      <c r="C632" s="101">
        <v>2</v>
      </c>
      <c r="D632" s="108" t="s">
        <v>238</v>
      </c>
      <c r="E632" s="102">
        <v>0</v>
      </c>
      <c r="F632" s="101">
        <v>95</v>
      </c>
      <c r="G632" s="101">
        <v>23</v>
      </c>
      <c r="H632" s="101">
        <v>95</v>
      </c>
      <c r="I632" s="103" t="s">
        <v>287</v>
      </c>
      <c r="J632" s="101">
        <v>0</v>
      </c>
      <c r="K632" s="104" t="s">
        <v>48</v>
      </c>
    </row>
    <row r="633" spans="1:11" ht="15.75" customHeight="1">
      <c r="A633">
        <v>50</v>
      </c>
      <c r="B633" s="4" t="s">
        <v>184</v>
      </c>
      <c r="C633" s="101">
        <v>3</v>
      </c>
      <c r="D633" s="108" t="s">
        <v>192</v>
      </c>
      <c r="E633" s="102">
        <v>0</v>
      </c>
      <c r="F633" s="101">
        <v>106</v>
      </c>
      <c r="G633" s="101">
        <v>34</v>
      </c>
      <c r="H633" s="101">
        <v>106</v>
      </c>
      <c r="I633" s="103" t="s">
        <v>287</v>
      </c>
      <c r="J633" s="101">
        <v>0</v>
      </c>
      <c r="K633" s="104" t="s">
        <v>48</v>
      </c>
    </row>
    <row r="634" spans="1:11" ht="15.75" customHeight="1"/>
    <row r="635" spans="1:11" ht="15.75" customHeight="1"/>
    <row r="636" spans="1:11" ht="15.75" customHeight="1"/>
    <row r="637" spans="1:11" ht="15.75" customHeight="1"/>
    <row r="638" spans="1:11" ht="15.75" customHeight="1"/>
    <row r="639" spans="1:11" ht="15.75" customHeight="1"/>
    <row r="640" spans="1:11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</sheetData>
  <autoFilter ref="A1:AA633" xr:uid="{00000000-0009-0000-0000-000000000000}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1001"/>
  <sheetViews>
    <sheetView workbookViewId="0">
      <pane ySplit="4" topLeftCell="A5" activePane="bottomLeft" state="frozen"/>
      <selection pane="bottomLeft" activeCell="AI17" sqref="AI17"/>
    </sheetView>
  </sheetViews>
  <sheetFormatPr defaultColWidth="12.64453125" defaultRowHeight="15" customHeight="1"/>
  <cols>
    <col min="1" max="1" width="20.76171875" customWidth="1"/>
    <col min="2" max="2" width="8.64453125" customWidth="1"/>
    <col min="3" max="3" width="17.1171875" customWidth="1"/>
    <col min="4" max="4" width="9.76171875" customWidth="1"/>
    <col min="5" max="5" width="8.64453125" customWidth="1"/>
    <col min="6" max="9" width="8.64453125" hidden="1" customWidth="1"/>
    <col min="10" max="10" width="9.64453125" hidden="1" customWidth="1"/>
    <col min="11" max="11" width="8.64453125" hidden="1" customWidth="1"/>
    <col min="12" max="12" width="9.64453125" hidden="1" customWidth="1"/>
    <col min="13" max="19" width="8.64453125" hidden="1" customWidth="1"/>
    <col min="20" max="23" width="13.76171875" hidden="1" customWidth="1"/>
    <col min="24" max="24" width="13.76171875" customWidth="1"/>
    <col min="25" max="25" width="12.234375" customWidth="1"/>
    <col min="26" max="28" width="8.64453125" hidden="1" customWidth="1"/>
    <col min="29" max="29" width="6.1171875" hidden="1" customWidth="1"/>
    <col min="30" max="30" width="12.87890625" customWidth="1"/>
    <col min="31" max="31" width="8.64453125" hidden="1" customWidth="1"/>
    <col min="32" max="32" width="11.1171875" customWidth="1"/>
    <col min="33" max="33" width="10.46875" customWidth="1"/>
    <col min="34" max="34" width="20" customWidth="1"/>
    <col min="35" max="35" width="9.64453125" customWidth="1"/>
    <col min="36" max="36" width="20.05859375" bestFit="1" customWidth="1"/>
    <col min="37" max="37" width="10.41015625" bestFit="1" customWidth="1"/>
    <col min="38" max="38" width="20.05859375" bestFit="1" customWidth="1"/>
    <col min="39" max="39" width="10.3515625" customWidth="1"/>
    <col min="40" max="40" width="12.234375" customWidth="1"/>
    <col min="41" max="41" width="15.234375" customWidth="1"/>
    <col min="42" max="42" width="8.64453125" customWidth="1"/>
    <col min="43" max="43" width="19.234375" customWidth="1"/>
    <col min="44" max="44" width="13.1171875" customWidth="1"/>
    <col min="45" max="48" width="8.64453125" customWidth="1"/>
    <col min="49" max="49" width="15.234375" customWidth="1"/>
    <col min="50" max="52" width="8.64453125" customWidth="1"/>
  </cols>
  <sheetData>
    <row r="1" spans="1:53" ht="45.75" customHeight="1">
      <c r="A1" s="78" t="s">
        <v>1</v>
      </c>
      <c r="B1" s="79"/>
      <c r="C1" s="79"/>
      <c r="D1" s="79"/>
      <c r="E1" s="79"/>
      <c r="F1" s="79"/>
      <c r="G1" s="4"/>
      <c r="H1" s="4"/>
      <c r="I1" s="4"/>
      <c r="J1" s="4"/>
      <c r="K1" s="4"/>
      <c r="L1" s="4"/>
      <c r="M1" s="4"/>
      <c r="N1" s="4"/>
      <c r="O1" s="5"/>
      <c r="P1" s="4"/>
      <c r="Q1" s="9" t="s">
        <v>15</v>
      </c>
      <c r="R1" s="9"/>
      <c r="S1" s="9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 t="s">
        <v>20</v>
      </c>
      <c r="AF1" s="10"/>
      <c r="AG1" s="4"/>
      <c r="AP1" s="4"/>
      <c r="AQ1" s="4"/>
      <c r="AR1" s="4"/>
      <c r="AS1" s="4"/>
      <c r="AT1" s="12"/>
      <c r="AU1" s="4"/>
      <c r="AV1" s="4"/>
      <c r="AW1" s="4"/>
      <c r="AX1" s="4"/>
      <c r="AY1" s="4"/>
      <c r="AZ1" s="4"/>
    </row>
    <row r="2" spans="1:53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P2" s="4"/>
      <c r="AQ2" s="4"/>
      <c r="AR2" s="4"/>
      <c r="AS2" s="4"/>
      <c r="AT2" s="12"/>
      <c r="AU2" s="4"/>
      <c r="AV2" s="4"/>
      <c r="AW2" s="4"/>
      <c r="AX2" s="4"/>
      <c r="AY2" s="4"/>
      <c r="AZ2" s="4"/>
    </row>
    <row r="3" spans="1:53" ht="14.25" customHeight="1">
      <c r="A3" s="4"/>
      <c r="B3" s="4"/>
      <c r="C3" s="4"/>
      <c r="D3" s="4"/>
      <c r="E3" s="4"/>
      <c r="F3" s="14" t="s">
        <v>25</v>
      </c>
      <c r="G3" s="14" t="s">
        <v>27</v>
      </c>
      <c r="H3" s="14" t="s">
        <v>25</v>
      </c>
      <c r="I3" s="14" t="s">
        <v>27</v>
      </c>
      <c r="J3" s="14" t="s">
        <v>25</v>
      </c>
      <c r="K3" s="14" t="s">
        <v>27</v>
      </c>
      <c r="L3" s="14" t="s">
        <v>25</v>
      </c>
      <c r="M3" s="14" t="s">
        <v>27</v>
      </c>
      <c r="N3" s="14" t="s">
        <v>25</v>
      </c>
      <c r="O3" s="17" t="s">
        <v>27</v>
      </c>
      <c r="P3" s="14" t="s">
        <v>25</v>
      </c>
      <c r="Q3" s="14" t="s">
        <v>27</v>
      </c>
      <c r="R3" s="14" t="s">
        <v>25</v>
      </c>
      <c r="S3" s="14" t="s">
        <v>27</v>
      </c>
      <c r="T3" s="14" t="s">
        <v>25</v>
      </c>
      <c r="U3" s="14" t="s">
        <v>27</v>
      </c>
      <c r="V3" s="14" t="s">
        <v>25</v>
      </c>
      <c r="W3" s="14" t="s">
        <v>27</v>
      </c>
      <c r="X3" s="14" t="s">
        <v>25</v>
      </c>
      <c r="Y3" s="14" t="s">
        <v>27</v>
      </c>
      <c r="Z3" s="14" t="s">
        <v>25</v>
      </c>
      <c r="AA3" s="14" t="s">
        <v>27</v>
      </c>
      <c r="AB3" s="14" t="s">
        <v>25</v>
      </c>
      <c r="AC3" s="14" t="s">
        <v>27</v>
      </c>
      <c r="AD3" s="4"/>
      <c r="AE3" s="4"/>
      <c r="AF3" s="4"/>
      <c r="AG3" s="4"/>
      <c r="AP3" s="4"/>
      <c r="AQ3" s="4"/>
      <c r="AR3" s="4"/>
      <c r="AS3" s="4"/>
      <c r="AT3" s="12"/>
      <c r="AU3" s="4"/>
      <c r="AV3" s="4"/>
      <c r="AW3" s="4"/>
      <c r="AX3" s="4"/>
      <c r="AY3" s="4"/>
      <c r="AZ3" s="4"/>
    </row>
    <row r="4" spans="1:53" ht="73.5" customHeight="1">
      <c r="A4" s="19" t="s">
        <v>28</v>
      </c>
      <c r="B4" s="19" t="s">
        <v>33</v>
      </c>
      <c r="C4" s="19" t="s">
        <v>34</v>
      </c>
      <c r="D4" s="21" t="s">
        <v>35</v>
      </c>
      <c r="E4" s="23" t="s">
        <v>36</v>
      </c>
      <c r="F4" s="24" t="s">
        <v>37</v>
      </c>
      <c r="G4" s="25" t="s">
        <v>38</v>
      </c>
      <c r="H4" s="24" t="s">
        <v>39</v>
      </c>
      <c r="I4" s="25" t="s">
        <v>39</v>
      </c>
      <c r="J4" s="24" t="s">
        <v>40</v>
      </c>
      <c r="K4" s="25" t="s">
        <v>40</v>
      </c>
      <c r="L4" s="24" t="s">
        <v>41</v>
      </c>
      <c r="M4" s="25" t="s">
        <v>41</v>
      </c>
      <c r="N4" s="24" t="s">
        <v>42</v>
      </c>
      <c r="O4" s="26" t="s">
        <v>42</v>
      </c>
      <c r="P4" s="24" t="s">
        <v>43</v>
      </c>
      <c r="Q4" s="25" t="s">
        <v>43</v>
      </c>
      <c r="R4" s="24" t="s">
        <v>45</v>
      </c>
      <c r="S4" s="25" t="s">
        <v>45</v>
      </c>
      <c r="T4" s="24" t="s">
        <v>46</v>
      </c>
      <c r="U4" s="25" t="s">
        <v>46</v>
      </c>
      <c r="V4" s="24" t="s">
        <v>47</v>
      </c>
      <c r="W4" s="25" t="s">
        <v>47</v>
      </c>
      <c r="X4" s="24" t="s">
        <v>48</v>
      </c>
      <c r="Y4" s="25" t="s">
        <v>48</v>
      </c>
      <c r="Z4" s="24" t="s">
        <v>50</v>
      </c>
      <c r="AA4" s="25" t="s">
        <v>50</v>
      </c>
      <c r="AB4" s="27"/>
      <c r="AC4" s="28"/>
      <c r="AD4" s="21" t="s">
        <v>53</v>
      </c>
      <c r="AE4" s="4"/>
      <c r="AF4" s="4"/>
      <c r="AG4" s="4"/>
      <c r="AJ4" s="18"/>
      <c r="AK4" s="29"/>
      <c r="AP4" s="18"/>
      <c r="AU4" s="4"/>
      <c r="AV4" s="4"/>
      <c r="AW4" s="4"/>
      <c r="AX4" s="4"/>
      <c r="AY4" s="4"/>
    </row>
    <row r="5" spans="1:53" ht="14.25" customHeight="1">
      <c r="A5" s="30" t="s">
        <v>56</v>
      </c>
      <c r="B5" s="30" t="s">
        <v>59</v>
      </c>
      <c r="C5" s="30" t="s">
        <v>61</v>
      </c>
      <c r="D5" s="32">
        <v>53</v>
      </c>
      <c r="E5" s="129"/>
      <c r="F5" s="130">
        <v>8</v>
      </c>
      <c r="G5" s="130">
        <v>40</v>
      </c>
      <c r="H5" s="130">
        <v>4</v>
      </c>
      <c r="I5" s="129"/>
      <c r="J5" s="130">
        <v>15</v>
      </c>
      <c r="K5" s="129"/>
      <c r="L5" s="130"/>
      <c r="M5" s="129"/>
      <c r="N5" s="130"/>
      <c r="O5" s="131"/>
      <c r="P5" s="131"/>
      <c r="Q5" s="131"/>
      <c r="R5" s="36"/>
      <c r="S5" s="36"/>
      <c r="T5" s="36"/>
      <c r="U5" s="36"/>
      <c r="V5" s="36">
        <v>20</v>
      </c>
      <c r="W5" s="36"/>
      <c r="X5" s="36"/>
      <c r="Y5" s="36"/>
      <c r="Z5" s="4"/>
      <c r="AA5" s="4"/>
      <c r="AB5" s="4"/>
      <c r="AC5" s="4"/>
      <c r="AD5" s="33">
        <f t="shared" ref="AD5:AD157" si="0">D5+E5+F5+H5+J5+L5+N5+P5+R5+V5+T5+X5-G5-I5-K5-M5-O5-Q5-S5-U5-W5-Y5</f>
        <v>60</v>
      </c>
      <c r="AE5" s="4"/>
      <c r="AF5" s="4"/>
      <c r="AG5" s="37"/>
      <c r="AL5" s="109"/>
      <c r="AM5" s="110"/>
      <c r="AR5" s="109"/>
      <c r="AZ5" s="39"/>
      <c r="BA5" s="38"/>
    </row>
    <row r="6" spans="1:53" ht="14.25" customHeight="1">
      <c r="A6" s="30" t="s">
        <v>80</v>
      </c>
      <c r="B6" s="30" t="s">
        <v>81</v>
      </c>
      <c r="C6" s="30" t="s">
        <v>82</v>
      </c>
      <c r="D6" s="32">
        <v>18</v>
      </c>
      <c r="E6" s="129"/>
      <c r="F6" s="130">
        <v>2</v>
      </c>
      <c r="G6" s="129"/>
      <c r="H6" s="129"/>
      <c r="I6" s="129"/>
      <c r="J6" s="129"/>
      <c r="K6" s="129"/>
      <c r="L6" s="129"/>
      <c r="M6" s="129"/>
      <c r="N6" s="129"/>
      <c r="O6" s="131"/>
      <c r="P6" s="131"/>
      <c r="Q6" s="131"/>
      <c r="R6" s="36"/>
      <c r="S6" s="36"/>
      <c r="T6" s="36"/>
      <c r="U6" s="36"/>
      <c r="V6" s="36"/>
      <c r="W6" s="36"/>
      <c r="X6" s="36"/>
      <c r="Y6" s="36"/>
      <c r="Z6" s="4"/>
      <c r="AA6" s="4"/>
      <c r="AB6" s="4"/>
      <c r="AC6" s="4"/>
      <c r="AD6" s="33">
        <f t="shared" si="0"/>
        <v>20</v>
      </c>
      <c r="AE6" s="4"/>
      <c r="AF6" s="4"/>
      <c r="AM6" s="114"/>
      <c r="AR6" s="113"/>
      <c r="AX6" s="39"/>
      <c r="AY6" s="38"/>
    </row>
    <row r="7" spans="1:53" ht="14.25" customHeight="1">
      <c r="A7" s="30" t="s">
        <v>77</v>
      </c>
      <c r="B7" s="30" t="s">
        <v>91</v>
      </c>
      <c r="C7" s="30" t="s">
        <v>92</v>
      </c>
      <c r="D7" s="32">
        <v>80</v>
      </c>
      <c r="E7" s="129">
        <v>13</v>
      </c>
      <c r="F7" s="129"/>
      <c r="G7" s="130">
        <v>80</v>
      </c>
      <c r="H7" s="130">
        <v>8</v>
      </c>
      <c r="I7" s="129"/>
      <c r="J7" s="130">
        <v>10</v>
      </c>
      <c r="K7" s="130">
        <v>8</v>
      </c>
      <c r="L7" s="130"/>
      <c r="M7" s="129"/>
      <c r="N7" s="130"/>
      <c r="O7" s="131"/>
      <c r="P7" s="131"/>
      <c r="Q7" s="131"/>
      <c r="R7" s="36"/>
      <c r="S7" s="36"/>
      <c r="T7" s="36"/>
      <c r="U7" s="36"/>
      <c r="V7" s="36"/>
      <c r="W7" s="36">
        <v>10</v>
      </c>
      <c r="X7" s="36"/>
      <c r="Y7" s="36"/>
      <c r="Z7" s="4"/>
      <c r="AA7" s="4"/>
      <c r="AB7" s="4"/>
      <c r="AC7" s="4"/>
      <c r="AD7" s="33">
        <f t="shared" si="0"/>
        <v>13</v>
      </c>
      <c r="AE7" s="4"/>
      <c r="AF7" s="4"/>
      <c r="AM7" s="116"/>
      <c r="AR7" s="113"/>
      <c r="AX7" s="39"/>
      <c r="AY7" s="38"/>
    </row>
    <row r="8" spans="1:53" ht="14.25" customHeight="1">
      <c r="A8" s="30" t="s">
        <v>97</v>
      </c>
      <c r="B8" s="30" t="s">
        <v>98</v>
      </c>
      <c r="C8" s="30" t="s">
        <v>99</v>
      </c>
      <c r="D8" s="32">
        <v>174</v>
      </c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31"/>
      <c r="P8" s="131"/>
      <c r="Q8" s="131"/>
      <c r="R8" s="36">
        <v>28</v>
      </c>
      <c r="S8" s="36"/>
      <c r="T8" s="36"/>
      <c r="U8" s="36"/>
      <c r="V8" s="36"/>
      <c r="W8" s="36"/>
      <c r="X8" s="36"/>
      <c r="Y8" s="36"/>
      <c r="Z8" s="4"/>
      <c r="AA8" s="4"/>
      <c r="AB8" s="4"/>
      <c r="AC8" s="4"/>
      <c r="AD8" s="33">
        <f t="shared" si="0"/>
        <v>202</v>
      </c>
      <c r="AE8" s="30" t="s">
        <v>105</v>
      </c>
      <c r="AF8" s="4"/>
      <c r="AG8" s="40"/>
      <c r="AM8" s="116"/>
      <c r="AR8" s="113"/>
      <c r="AX8" s="39"/>
      <c r="AY8" s="38"/>
    </row>
    <row r="9" spans="1:53" ht="14.25" customHeight="1">
      <c r="A9" s="30" t="s">
        <v>103</v>
      </c>
      <c r="B9" s="30" t="s">
        <v>110</v>
      </c>
      <c r="C9" s="30" t="s">
        <v>112</v>
      </c>
      <c r="D9" s="32">
        <v>35</v>
      </c>
      <c r="E9" s="129"/>
      <c r="F9" s="130">
        <v>6</v>
      </c>
      <c r="G9" s="129"/>
      <c r="H9" s="129"/>
      <c r="I9" s="129"/>
      <c r="J9" s="130">
        <v>10</v>
      </c>
      <c r="K9" s="129"/>
      <c r="L9" s="130">
        <v>5</v>
      </c>
      <c r="M9" s="129"/>
      <c r="N9" s="130"/>
      <c r="O9" s="131"/>
      <c r="P9" s="131"/>
      <c r="Q9" s="131"/>
      <c r="R9" s="36"/>
      <c r="S9" s="36"/>
      <c r="T9" s="36"/>
      <c r="U9" s="36"/>
      <c r="V9" s="36"/>
      <c r="W9" s="36"/>
      <c r="X9" s="36"/>
      <c r="Y9" s="36"/>
      <c r="Z9" s="4"/>
      <c r="AA9" s="4"/>
      <c r="AB9" s="4"/>
      <c r="AC9" s="4"/>
      <c r="AD9" s="33">
        <f t="shared" si="0"/>
        <v>56</v>
      </c>
      <c r="AE9" s="4"/>
      <c r="AF9" s="4"/>
      <c r="AM9" s="117"/>
      <c r="AR9" s="113"/>
      <c r="AX9" s="39"/>
      <c r="AY9" s="38"/>
    </row>
    <row r="10" spans="1:53" ht="14.25" customHeight="1">
      <c r="A10" s="30" t="s">
        <v>118</v>
      </c>
      <c r="B10" s="30" t="s">
        <v>119</v>
      </c>
      <c r="C10" s="30" t="s">
        <v>121</v>
      </c>
      <c r="D10" s="32">
        <v>0</v>
      </c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31"/>
      <c r="P10" s="131"/>
      <c r="Q10" s="131"/>
      <c r="R10" s="36"/>
      <c r="S10" s="36"/>
      <c r="T10" s="36"/>
      <c r="U10" s="36"/>
      <c r="V10" s="36"/>
      <c r="W10" s="36"/>
      <c r="X10" s="36"/>
      <c r="Y10" s="36"/>
      <c r="Z10" s="4"/>
      <c r="AA10" s="4"/>
      <c r="AB10" s="4"/>
      <c r="AC10" s="4"/>
      <c r="AD10" s="33">
        <f t="shared" si="0"/>
        <v>0</v>
      </c>
      <c r="AE10" s="4"/>
      <c r="AF10" s="4"/>
      <c r="AH10" s="124"/>
      <c r="AI10" s="124"/>
      <c r="AL10" s="30"/>
      <c r="AM10" s="125"/>
      <c r="AR10" s="113"/>
      <c r="AW10" s="42"/>
      <c r="AX10" s="39"/>
      <c r="AY10" s="38"/>
    </row>
    <row r="11" spans="1:53" ht="14.25" customHeight="1">
      <c r="A11" s="30" t="s">
        <v>128</v>
      </c>
      <c r="B11" s="30" t="s">
        <v>129</v>
      </c>
      <c r="C11" s="30" t="s">
        <v>131</v>
      </c>
      <c r="D11" s="32">
        <v>0</v>
      </c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31"/>
      <c r="P11" s="131"/>
      <c r="Q11" s="131"/>
      <c r="R11" s="36">
        <v>16</v>
      </c>
      <c r="S11" s="36"/>
      <c r="T11" s="36"/>
      <c r="U11" s="36">
        <v>16</v>
      </c>
      <c r="V11" s="36"/>
      <c r="W11" s="36"/>
      <c r="X11" s="36">
        <v>6</v>
      </c>
      <c r="Y11" s="36"/>
      <c r="Z11" s="4"/>
      <c r="AA11" s="4"/>
      <c r="AB11" s="4"/>
      <c r="AC11" s="4"/>
      <c r="AD11" s="33">
        <f t="shared" si="0"/>
        <v>6</v>
      </c>
      <c r="AE11" s="4"/>
      <c r="AF11" s="4"/>
      <c r="AH11" s="30"/>
      <c r="AI11" s="115"/>
      <c r="AL11" s="30"/>
      <c r="AM11" s="125"/>
      <c r="AR11" s="113"/>
      <c r="AW11" s="42"/>
      <c r="AX11" s="39"/>
      <c r="AY11" s="38"/>
    </row>
    <row r="12" spans="1:53" ht="14.25" customHeight="1">
      <c r="A12" s="30" t="s">
        <v>135</v>
      </c>
      <c r="B12" s="30" t="s">
        <v>136</v>
      </c>
      <c r="C12" s="30" t="s">
        <v>137</v>
      </c>
      <c r="D12" s="32">
        <v>0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31"/>
      <c r="P12" s="131"/>
      <c r="Q12" s="131"/>
      <c r="R12" s="36"/>
      <c r="S12" s="36"/>
      <c r="T12" s="36"/>
      <c r="U12" s="36"/>
      <c r="V12" s="36"/>
      <c r="W12" s="36"/>
      <c r="X12" s="36"/>
      <c r="Y12" s="36"/>
      <c r="Z12" s="4"/>
      <c r="AA12" s="4"/>
      <c r="AB12" s="4"/>
      <c r="AC12" s="4"/>
      <c r="AD12" s="33">
        <f t="shared" si="0"/>
        <v>0</v>
      </c>
      <c r="AE12" s="4"/>
      <c r="AF12" s="4"/>
      <c r="AH12" s="102"/>
      <c r="AI12" s="119"/>
      <c r="AL12" s="30"/>
      <c r="AM12" s="125"/>
      <c r="AR12" s="113"/>
      <c r="AW12" s="42"/>
      <c r="AX12" s="39"/>
      <c r="AY12" s="35"/>
    </row>
    <row r="13" spans="1:53" ht="14.25" customHeight="1">
      <c r="A13" s="30" t="s">
        <v>145</v>
      </c>
      <c r="B13" s="30" t="s">
        <v>98</v>
      </c>
      <c r="C13" s="30" t="s">
        <v>146</v>
      </c>
      <c r="D13" s="32">
        <v>0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31"/>
      <c r="P13" s="131"/>
      <c r="Q13" s="131"/>
      <c r="R13" s="36"/>
      <c r="S13" s="36"/>
      <c r="T13" s="36"/>
      <c r="U13" s="36"/>
      <c r="V13" s="36"/>
      <c r="W13" s="36"/>
      <c r="X13" s="36"/>
      <c r="Y13" s="36"/>
      <c r="Z13" s="4"/>
      <c r="AA13" s="4"/>
      <c r="AB13" s="4"/>
      <c r="AC13" s="4"/>
      <c r="AD13" s="33">
        <f t="shared" si="0"/>
        <v>0</v>
      </c>
      <c r="AE13" s="4"/>
      <c r="AF13" s="4"/>
      <c r="AH13" s="102"/>
      <c r="AI13" s="120"/>
      <c r="AL13" s="30"/>
      <c r="AM13" s="125"/>
      <c r="AR13" s="113"/>
      <c r="AW13" s="42"/>
      <c r="AX13" s="39"/>
      <c r="AY13" s="35"/>
    </row>
    <row r="14" spans="1:53" ht="14.25" customHeight="1">
      <c r="A14" s="30" t="s">
        <v>155</v>
      </c>
      <c r="B14" s="30" t="s">
        <v>156</v>
      </c>
      <c r="C14" s="30" t="s">
        <v>157</v>
      </c>
      <c r="D14" s="32">
        <v>10</v>
      </c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31"/>
      <c r="P14" s="131"/>
      <c r="Q14" s="131"/>
      <c r="R14" s="36"/>
      <c r="S14" s="36"/>
      <c r="T14" s="36"/>
      <c r="U14" s="36"/>
      <c r="V14" s="36"/>
      <c r="W14" s="36"/>
      <c r="X14" s="36"/>
      <c r="Y14" s="36"/>
      <c r="Z14" s="4"/>
      <c r="AA14" s="4"/>
      <c r="AB14" s="4"/>
      <c r="AC14" s="4"/>
      <c r="AD14" s="33">
        <f t="shared" si="0"/>
        <v>10</v>
      </c>
      <c r="AE14" s="4"/>
      <c r="AF14" s="4"/>
      <c r="AH14" s="102"/>
      <c r="AI14" s="115"/>
      <c r="AL14" s="30"/>
      <c r="AM14" s="125"/>
      <c r="AR14" s="113"/>
      <c r="AW14" s="42"/>
      <c r="AX14" s="39"/>
      <c r="AY14" s="35"/>
    </row>
    <row r="15" spans="1:53" ht="14.25" customHeight="1">
      <c r="A15" s="30" t="s">
        <v>161</v>
      </c>
      <c r="B15" s="30" t="s">
        <v>162</v>
      </c>
      <c r="C15" s="30" t="s">
        <v>163</v>
      </c>
      <c r="D15" s="32">
        <v>0</v>
      </c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31"/>
      <c r="P15" s="131"/>
      <c r="Q15" s="131"/>
      <c r="R15" s="36"/>
      <c r="S15" s="36"/>
      <c r="T15" s="36"/>
      <c r="U15" s="36"/>
      <c r="V15" s="36"/>
      <c r="W15" s="36"/>
      <c r="X15" s="36"/>
      <c r="Y15" s="36"/>
      <c r="Z15" s="4"/>
      <c r="AA15" s="4"/>
      <c r="AB15" s="4"/>
      <c r="AC15" s="4"/>
      <c r="AD15" s="33">
        <f t="shared" si="0"/>
        <v>0</v>
      </c>
      <c r="AE15" s="4"/>
      <c r="AF15" s="4"/>
      <c r="AH15" s="102"/>
      <c r="AI15" s="120"/>
      <c r="AL15" s="30"/>
      <c r="AM15" s="125"/>
      <c r="AR15" s="113"/>
      <c r="AW15" s="42"/>
      <c r="AX15" s="39"/>
      <c r="AY15" s="35"/>
    </row>
    <row r="16" spans="1:53" ht="14.25" customHeight="1">
      <c r="A16" s="30" t="s">
        <v>57</v>
      </c>
      <c r="B16" s="30" t="s">
        <v>165</v>
      </c>
      <c r="C16" s="30" t="s">
        <v>166</v>
      </c>
      <c r="D16" s="32">
        <v>0</v>
      </c>
      <c r="E16" s="129"/>
      <c r="F16" s="130">
        <v>10</v>
      </c>
      <c r="G16" s="129"/>
      <c r="H16" s="130">
        <v>16</v>
      </c>
      <c r="I16" s="130">
        <v>10</v>
      </c>
      <c r="J16" s="130">
        <v>25</v>
      </c>
      <c r="K16" s="130">
        <v>16</v>
      </c>
      <c r="L16" s="130"/>
      <c r="M16" s="130">
        <v>5</v>
      </c>
      <c r="N16" s="130">
        <v>11</v>
      </c>
      <c r="O16" s="131">
        <v>20</v>
      </c>
      <c r="P16" s="131">
        <v>34</v>
      </c>
      <c r="Q16" s="131"/>
      <c r="R16" s="36"/>
      <c r="S16" s="36">
        <v>45</v>
      </c>
      <c r="T16" s="36"/>
      <c r="U16" s="36"/>
      <c r="V16" s="36"/>
      <c r="W16" s="36"/>
      <c r="X16" s="36"/>
      <c r="Y16" s="36"/>
      <c r="Z16" s="4"/>
      <c r="AA16" s="4"/>
      <c r="AB16" s="4"/>
      <c r="AC16" s="4"/>
      <c r="AD16" s="33">
        <f t="shared" si="0"/>
        <v>0</v>
      </c>
      <c r="AE16" s="4"/>
      <c r="AF16" s="4"/>
      <c r="AH16" s="111"/>
      <c r="AI16" s="115"/>
      <c r="AL16" s="30"/>
      <c r="AM16" s="125"/>
      <c r="AR16" s="113"/>
      <c r="AW16" s="42"/>
      <c r="AX16" s="39"/>
      <c r="AY16" s="35"/>
    </row>
    <row r="17" spans="1:53" ht="14.25" customHeight="1">
      <c r="A17" s="30" t="s">
        <v>170</v>
      </c>
      <c r="B17" s="30" t="s">
        <v>171</v>
      </c>
      <c r="C17" s="30" t="s">
        <v>172</v>
      </c>
      <c r="D17" s="32">
        <v>0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31"/>
      <c r="P17" s="131"/>
      <c r="Q17" s="131"/>
      <c r="R17" s="36"/>
      <c r="S17" s="36"/>
      <c r="T17" s="36"/>
      <c r="U17" s="36"/>
      <c r="V17" s="36"/>
      <c r="W17" s="36"/>
      <c r="X17" s="36"/>
      <c r="Y17" s="36"/>
      <c r="Z17" s="4"/>
      <c r="AA17" s="4"/>
      <c r="AB17" s="4"/>
      <c r="AC17" s="4"/>
      <c r="AD17" s="33">
        <f t="shared" si="0"/>
        <v>0</v>
      </c>
      <c r="AE17" s="4"/>
      <c r="AF17" s="4"/>
      <c r="AH17" s="102"/>
      <c r="AI17" s="115"/>
      <c r="AL17" s="30"/>
      <c r="AM17" s="125"/>
      <c r="AR17" s="113"/>
      <c r="AX17" s="18"/>
      <c r="AY17" s="45"/>
    </row>
    <row r="18" spans="1:53" ht="14.25" customHeight="1">
      <c r="A18" s="30" t="s">
        <v>67</v>
      </c>
      <c r="B18" s="46" t="s">
        <v>178</v>
      </c>
      <c r="C18" s="46" t="s">
        <v>179</v>
      </c>
      <c r="D18" s="32">
        <v>6</v>
      </c>
      <c r="E18" s="129"/>
      <c r="F18" s="129"/>
      <c r="G18" s="129"/>
      <c r="H18" s="130">
        <v>25</v>
      </c>
      <c r="I18" s="129"/>
      <c r="J18" s="130">
        <v>50</v>
      </c>
      <c r="K18" s="129"/>
      <c r="L18" s="130"/>
      <c r="M18" s="129"/>
      <c r="N18" s="130"/>
      <c r="O18" s="131"/>
      <c r="P18" s="131"/>
      <c r="Q18" s="131"/>
      <c r="R18" s="36">
        <v>10</v>
      </c>
      <c r="S18" s="36"/>
      <c r="T18" s="36"/>
      <c r="U18" s="36"/>
      <c r="V18" s="36"/>
      <c r="W18" s="36"/>
      <c r="X18" s="36"/>
      <c r="Y18" s="36"/>
      <c r="Z18" s="4"/>
      <c r="AA18" s="4"/>
      <c r="AB18" s="4"/>
      <c r="AC18" s="4"/>
      <c r="AD18" s="33">
        <f t="shared" si="0"/>
        <v>91</v>
      </c>
      <c r="AE18" s="4"/>
      <c r="AF18" s="4"/>
      <c r="AH18" s="111"/>
      <c r="AI18" s="115"/>
      <c r="AL18" s="30"/>
      <c r="AM18" s="126"/>
      <c r="AR18" s="109"/>
      <c r="AX18" s="39"/>
      <c r="AY18" s="45"/>
    </row>
    <row r="19" spans="1:53" ht="14.25" customHeight="1">
      <c r="A19" s="30" t="s">
        <v>181</v>
      </c>
      <c r="B19" s="46" t="s">
        <v>186</v>
      </c>
      <c r="C19" s="46" t="s">
        <v>179</v>
      </c>
      <c r="D19" s="32">
        <v>0</v>
      </c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31"/>
      <c r="P19" s="131"/>
      <c r="Q19" s="131"/>
      <c r="R19" s="36"/>
      <c r="S19" s="36"/>
      <c r="T19" s="36"/>
      <c r="U19" s="36"/>
      <c r="V19" s="36"/>
      <c r="W19" s="36"/>
      <c r="X19" s="36"/>
      <c r="Y19" s="36"/>
      <c r="Z19" s="4"/>
      <c r="AA19" s="4"/>
      <c r="AB19" s="4"/>
      <c r="AC19" s="4"/>
      <c r="AD19" s="33">
        <f t="shared" si="0"/>
        <v>0</v>
      </c>
      <c r="AE19" s="4"/>
      <c r="AF19" s="4"/>
      <c r="AH19" s="102"/>
      <c r="AI19" s="120"/>
      <c r="AL19" s="30"/>
      <c r="AM19" s="127"/>
      <c r="AR19" s="113"/>
      <c r="AX19" s="39"/>
      <c r="AY19" s="45"/>
    </row>
    <row r="20" spans="1:53" ht="14.25" customHeight="1">
      <c r="A20" s="30" t="s">
        <v>193</v>
      </c>
      <c r="B20" s="30" t="s">
        <v>194</v>
      </c>
      <c r="C20" s="30" t="s">
        <v>195</v>
      </c>
      <c r="D20" s="32">
        <v>0</v>
      </c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31"/>
      <c r="P20" s="131"/>
      <c r="Q20" s="131"/>
      <c r="R20" s="36"/>
      <c r="S20" s="36"/>
      <c r="T20" s="36"/>
      <c r="U20" s="36"/>
      <c r="V20" s="36"/>
      <c r="W20" s="36"/>
      <c r="X20" s="36"/>
      <c r="Y20" s="36"/>
      <c r="Z20" s="4"/>
      <c r="AA20" s="4"/>
      <c r="AB20" s="4"/>
      <c r="AC20" s="4"/>
      <c r="AD20" s="33">
        <f t="shared" si="0"/>
        <v>0</v>
      </c>
      <c r="AE20" s="4"/>
      <c r="AF20" s="4"/>
      <c r="AH20" s="111"/>
      <c r="AI20" s="115"/>
      <c r="AL20" s="30"/>
      <c r="AM20" s="128"/>
      <c r="AR20" s="113"/>
      <c r="AX20" s="18"/>
      <c r="AY20" s="18"/>
    </row>
    <row r="21" spans="1:53" ht="14.25" customHeight="1">
      <c r="A21" s="30" t="s">
        <v>102</v>
      </c>
      <c r="B21" s="30" t="s">
        <v>202</v>
      </c>
      <c r="C21" s="30" t="s">
        <v>203</v>
      </c>
      <c r="D21" s="32">
        <v>0</v>
      </c>
      <c r="E21" s="129"/>
      <c r="F21" s="130">
        <v>15</v>
      </c>
      <c r="G21" s="129"/>
      <c r="H21" s="130">
        <v>15</v>
      </c>
      <c r="I21" s="129"/>
      <c r="J21" s="129"/>
      <c r="K21" s="129"/>
      <c r="L21" s="129"/>
      <c r="M21" s="129"/>
      <c r="N21" s="129"/>
      <c r="O21" s="131"/>
      <c r="P21" s="131"/>
      <c r="Q21" s="131"/>
      <c r="R21" s="36"/>
      <c r="S21" s="36"/>
      <c r="T21" s="36">
        <v>20</v>
      </c>
      <c r="U21" s="36"/>
      <c r="V21" s="36">
        <v>10</v>
      </c>
      <c r="W21" s="36"/>
      <c r="X21" s="36"/>
      <c r="Y21" s="36"/>
      <c r="Z21" s="4"/>
      <c r="AA21" s="4"/>
      <c r="AB21" s="4"/>
      <c r="AC21" s="4"/>
      <c r="AD21" s="33">
        <f t="shared" si="0"/>
        <v>60</v>
      </c>
      <c r="AE21" s="4"/>
      <c r="AF21" s="4"/>
      <c r="AH21" s="102"/>
      <c r="AI21" s="120"/>
      <c r="AL21" s="30"/>
      <c r="AM21" s="128"/>
      <c r="AR21" s="109"/>
      <c r="AX21" s="39"/>
      <c r="AY21" s="38"/>
    </row>
    <row r="22" spans="1:53" ht="14.25" customHeight="1">
      <c r="A22" s="30" t="s">
        <v>205</v>
      </c>
      <c r="B22" s="30" t="s">
        <v>206</v>
      </c>
      <c r="C22" s="30" t="s">
        <v>203</v>
      </c>
      <c r="D22" s="32">
        <v>0</v>
      </c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31"/>
      <c r="P22" s="131"/>
      <c r="Q22" s="131"/>
      <c r="R22" s="36"/>
      <c r="S22" s="36"/>
      <c r="T22" s="36"/>
      <c r="U22" s="36"/>
      <c r="V22" s="36"/>
      <c r="W22" s="36"/>
      <c r="X22" s="36"/>
      <c r="Y22" s="36"/>
      <c r="Z22" s="4"/>
      <c r="AA22" s="4"/>
      <c r="AB22" s="4"/>
      <c r="AC22" s="4"/>
      <c r="AD22" s="33">
        <f t="shared" si="0"/>
        <v>0</v>
      </c>
      <c r="AE22" s="4"/>
      <c r="AF22" s="4"/>
      <c r="AH22" s="102"/>
      <c r="AI22" s="118"/>
      <c r="AL22" s="30"/>
      <c r="AM22" s="125"/>
      <c r="AR22" s="113"/>
      <c r="AX22" s="39"/>
      <c r="AY22" s="38"/>
    </row>
    <row r="23" spans="1:53" ht="14.25" customHeight="1">
      <c r="A23" s="30" t="s">
        <v>174</v>
      </c>
      <c r="B23" s="30" t="s">
        <v>207</v>
      </c>
      <c r="C23" s="30" t="s">
        <v>208</v>
      </c>
      <c r="D23" s="32">
        <v>84</v>
      </c>
      <c r="E23" s="129"/>
      <c r="F23" s="129"/>
      <c r="G23" s="129"/>
      <c r="H23" s="129"/>
      <c r="I23" s="129"/>
      <c r="J23" s="129"/>
      <c r="K23" s="129"/>
      <c r="L23" s="129"/>
      <c r="M23" s="129"/>
      <c r="N23" s="129">
        <v>5</v>
      </c>
      <c r="O23" s="131"/>
      <c r="P23" s="131">
        <v>20</v>
      </c>
      <c r="Q23" s="131"/>
      <c r="R23" s="36">
        <v>21</v>
      </c>
      <c r="S23" s="36"/>
      <c r="T23" s="36"/>
      <c r="U23" s="36"/>
      <c r="V23" s="36">
        <v>25</v>
      </c>
      <c r="W23" s="36"/>
      <c r="X23" s="36">
        <v>6</v>
      </c>
      <c r="Y23" s="36"/>
      <c r="Z23" s="4"/>
      <c r="AA23" s="4"/>
      <c r="AB23" s="4"/>
      <c r="AC23" s="4"/>
      <c r="AD23" s="33">
        <f t="shared" si="0"/>
        <v>161</v>
      </c>
      <c r="AE23" s="4"/>
      <c r="AF23" s="4"/>
      <c r="AH23" s="111"/>
      <c r="AI23" s="115"/>
      <c r="AL23" s="30"/>
      <c r="AM23" s="125"/>
      <c r="AR23" s="113"/>
      <c r="AX23" s="39"/>
      <c r="AY23" s="38"/>
    </row>
    <row r="24" spans="1:53" ht="14.25" customHeight="1">
      <c r="A24" s="30" t="s">
        <v>209</v>
      </c>
      <c r="B24" s="30" t="s">
        <v>210</v>
      </c>
      <c r="C24" s="30" t="s">
        <v>211</v>
      </c>
      <c r="D24" s="32">
        <v>0</v>
      </c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31"/>
      <c r="P24" s="131"/>
      <c r="Q24" s="131"/>
      <c r="R24" s="36"/>
      <c r="S24" s="36"/>
      <c r="T24" s="36"/>
      <c r="U24" s="36"/>
      <c r="V24" s="36"/>
      <c r="W24" s="36"/>
      <c r="X24" s="36"/>
      <c r="Y24" s="36"/>
      <c r="Z24" s="4"/>
      <c r="AA24" s="4"/>
      <c r="AB24" s="4"/>
      <c r="AC24" s="4"/>
      <c r="AD24" s="33">
        <f t="shared" si="0"/>
        <v>0</v>
      </c>
      <c r="AE24" s="4"/>
      <c r="AF24" s="4"/>
      <c r="AH24" s="102"/>
      <c r="AI24" s="118"/>
      <c r="AL24" s="30"/>
      <c r="AM24" s="126"/>
      <c r="AN24" s="112"/>
      <c r="AO24" s="112"/>
      <c r="AP24" s="112"/>
      <c r="AQ24" s="112"/>
      <c r="AR24" s="113"/>
      <c r="AX24" s="39"/>
      <c r="AY24" s="38"/>
    </row>
    <row r="25" spans="1:53" ht="15.7">
      <c r="A25" s="30" t="s">
        <v>213</v>
      </c>
      <c r="B25" s="30" t="s">
        <v>214</v>
      </c>
      <c r="C25" s="30" t="s">
        <v>215</v>
      </c>
      <c r="D25" s="32">
        <v>4</v>
      </c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31"/>
      <c r="P25" s="131"/>
      <c r="Q25" s="131"/>
      <c r="R25" s="36"/>
      <c r="S25" s="36"/>
      <c r="T25" s="36"/>
      <c r="U25" s="36"/>
      <c r="V25" s="36"/>
      <c r="W25" s="36"/>
      <c r="X25" s="36"/>
      <c r="Y25" s="36"/>
      <c r="Z25" s="4"/>
      <c r="AA25" s="4"/>
      <c r="AB25" s="4"/>
      <c r="AC25" s="4"/>
      <c r="AD25" s="33">
        <f t="shared" si="0"/>
        <v>4</v>
      </c>
      <c r="AE25" s="4"/>
      <c r="AF25" s="4"/>
      <c r="AH25" s="102"/>
      <c r="AI25" s="118"/>
      <c r="AL25" s="30"/>
      <c r="AM25" s="126"/>
      <c r="AN25" s="112"/>
      <c r="AO25" s="112"/>
      <c r="AP25" s="112"/>
      <c r="AQ25" s="112"/>
      <c r="AR25" s="113"/>
      <c r="BA25" s="38"/>
    </row>
    <row r="26" spans="1:53" ht="15.7">
      <c r="A26" s="30" t="s">
        <v>216</v>
      </c>
      <c r="B26" s="30" t="s">
        <v>217</v>
      </c>
      <c r="C26" s="30" t="s">
        <v>218</v>
      </c>
      <c r="D26" s="32">
        <v>0</v>
      </c>
      <c r="E26" s="129"/>
      <c r="F26" s="129"/>
      <c r="G26" s="129"/>
      <c r="H26" s="129"/>
      <c r="I26" s="132"/>
      <c r="J26" s="132"/>
      <c r="K26" s="132"/>
      <c r="L26" s="132"/>
      <c r="M26" s="132"/>
      <c r="N26" s="132"/>
      <c r="O26" s="133"/>
      <c r="P26" s="131"/>
      <c r="Q26" s="131"/>
      <c r="R26" s="36"/>
      <c r="S26" s="36"/>
      <c r="T26" s="36"/>
      <c r="U26" s="36"/>
      <c r="V26" s="36"/>
      <c r="W26" s="36"/>
      <c r="X26" s="36"/>
      <c r="Y26" s="36"/>
      <c r="Z26" s="4"/>
      <c r="AA26" s="4"/>
      <c r="AB26" s="4"/>
      <c r="AC26" s="4"/>
      <c r="AD26" s="33">
        <f t="shared" si="0"/>
        <v>0</v>
      </c>
      <c r="AE26" s="4"/>
      <c r="AF26" s="4"/>
      <c r="AH26" s="123"/>
      <c r="AI26" s="115"/>
      <c r="AL26" s="30"/>
      <c r="AM26" s="126"/>
      <c r="AN26" s="112"/>
      <c r="AO26" s="112"/>
      <c r="AP26" s="112"/>
      <c r="AQ26" s="112"/>
      <c r="AR26" s="113"/>
      <c r="BA26" s="35"/>
    </row>
    <row r="27" spans="1:53" ht="15.7">
      <c r="A27" s="30" t="s">
        <v>72</v>
      </c>
      <c r="B27" s="30" t="s">
        <v>221</v>
      </c>
      <c r="C27" s="30" t="s">
        <v>222</v>
      </c>
      <c r="D27" s="32">
        <v>56</v>
      </c>
      <c r="E27" s="129">
        <f>13+95</f>
        <v>108</v>
      </c>
      <c r="F27" s="129"/>
      <c r="G27" s="129"/>
      <c r="H27" s="130">
        <v>15</v>
      </c>
      <c r="I27" s="130">
        <v>56</v>
      </c>
      <c r="J27" s="130">
        <v>5</v>
      </c>
      <c r="K27" s="130"/>
      <c r="L27" s="130"/>
      <c r="M27" s="130">
        <v>28</v>
      </c>
      <c r="N27" s="130"/>
      <c r="O27" s="131"/>
      <c r="P27" s="131">
        <v>18</v>
      </c>
      <c r="Q27" s="131"/>
      <c r="R27" s="36"/>
      <c r="S27" s="36"/>
      <c r="T27" s="36">
        <v>34</v>
      </c>
      <c r="U27" s="36"/>
      <c r="V27" s="36">
        <v>39</v>
      </c>
      <c r="W27" s="36"/>
      <c r="X27" s="36">
        <v>5</v>
      </c>
      <c r="Y27" s="36">
        <v>85</v>
      </c>
      <c r="Z27" s="4"/>
      <c r="AA27" s="4"/>
      <c r="AB27" s="4"/>
      <c r="AC27" s="4"/>
      <c r="AD27" s="33">
        <f t="shared" si="0"/>
        <v>111</v>
      </c>
      <c r="AE27" s="4"/>
      <c r="AF27" s="4"/>
      <c r="AH27" s="123"/>
      <c r="AI27" s="115"/>
      <c r="AL27" s="30"/>
      <c r="AM27" s="126"/>
      <c r="AR27" s="113"/>
      <c r="BA27" s="18"/>
    </row>
    <row r="28" spans="1:53" ht="14.25" customHeight="1">
      <c r="A28" s="30" t="s">
        <v>223</v>
      </c>
      <c r="B28" s="30" t="s">
        <v>224</v>
      </c>
      <c r="C28" s="30" t="s">
        <v>225</v>
      </c>
      <c r="D28" s="32">
        <v>0</v>
      </c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31"/>
      <c r="P28" s="131"/>
      <c r="Q28" s="131"/>
      <c r="R28" s="36"/>
      <c r="S28" s="36"/>
      <c r="T28" s="36"/>
      <c r="U28" s="36"/>
      <c r="V28" s="36"/>
      <c r="W28" s="36"/>
      <c r="X28" s="36"/>
      <c r="Y28" s="36"/>
      <c r="Z28" s="4"/>
      <c r="AA28" s="4"/>
      <c r="AB28" s="4"/>
      <c r="AC28" s="4"/>
      <c r="AD28" s="33">
        <f t="shared" si="0"/>
        <v>0</v>
      </c>
      <c r="AE28" s="4"/>
      <c r="AF28" s="4"/>
      <c r="AI28" s="120"/>
      <c r="AL28" s="30"/>
      <c r="AM28" s="126"/>
      <c r="AR28" s="113"/>
      <c r="BA28" s="18"/>
    </row>
    <row r="29" spans="1:53" ht="14.25" customHeight="1">
      <c r="A29" s="30" t="s">
        <v>89</v>
      </c>
      <c r="B29" s="4" t="s">
        <v>226</v>
      </c>
      <c r="C29" s="4" t="s">
        <v>227</v>
      </c>
      <c r="D29" s="32">
        <v>0</v>
      </c>
      <c r="E29" s="129">
        <v>13</v>
      </c>
      <c r="F29" s="129"/>
      <c r="G29" s="129"/>
      <c r="H29" s="129"/>
      <c r="I29" s="129"/>
      <c r="J29" s="130">
        <v>10</v>
      </c>
      <c r="K29" s="129"/>
      <c r="L29" s="130"/>
      <c r="M29" s="129"/>
      <c r="N29" s="130"/>
      <c r="O29" s="131"/>
      <c r="P29" s="131"/>
      <c r="Q29" s="131"/>
      <c r="R29" s="36">
        <v>8</v>
      </c>
      <c r="S29" s="36"/>
      <c r="T29" s="36"/>
      <c r="U29" s="36"/>
      <c r="V29" s="36"/>
      <c r="W29" s="36"/>
      <c r="X29" s="36"/>
      <c r="Y29" s="36"/>
      <c r="Z29" s="4"/>
      <c r="AA29" s="4"/>
      <c r="AB29" s="4"/>
      <c r="AC29" s="4"/>
      <c r="AD29" s="33">
        <f t="shared" si="0"/>
        <v>31</v>
      </c>
      <c r="AE29" s="4"/>
      <c r="AF29" s="4"/>
      <c r="AH29" s="122"/>
      <c r="AI29" s="115"/>
      <c r="AL29" s="30"/>
      <c r="AM29" s="126"/>
      <c r="AR29" s="113"/>
      <c r="AW29" s="1"/>
    </row>
    <row r="30" spans="1:53" ht="14.25" customHeight="1">
      <c r="A30" s="30" t="s">
        <v>140</v>
      </c>
      <c r="B30" s="30" t="s">
        <v>226</v>
      </c>
      <c r="C30" s="30" t="s">
        <v>228</v>
      </c>
      <c r="D30" s="32">
        <v>0</v>
      </c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31"/>
      <c r="P30" s="131"/>
      <c r="Q30" s="131"/>
      <c r="R30" s="36"/>
      <c r="S30" s="36"/>
      <c r="T30" s="36"/>
      <c r="U30" s="36"/>
      <c r="V30" s="36"/>
      <c r="W30" s="36"/>
      <c r="X30" s="36"/>
      <c r="Y30" s="36"/>
      <c r="Z30" s="4"/>
      <c r="AA30" s="4"/>
      <c r="AB30" s="4"/>
      <c r="AC30" s="4"/>
      <c r="AD30" s="33">
        <f t="shared" si="0"/>
        <v>0</v>
      </c>
      <c r="AE30" s="4"/>
      <c r="AF30" s="4"/>
      <c r="AG30" s="37"/>
      <c r="AI30" s="115"/>
      <c r="AL30" s="30"/>
      <c r="AM30" s="126"/>
      <c r="AR30" s="113"/>
      <c r="AW30" s="1"/>
      <c r="AX30" s="1"/>
    </row>
    <row r="31" spans="1:53" ht="14.25" customHeight="1">
      <c r="A31" s="30" t="s">
        <v>169</v>
      </c>
      <c r="B31" s="30" t="s">
        <v>229</v>
      </c>
      <c r="C31" s="30" t="s">
        <v>228</v>
      </c>
      <c r="D31" s="32">
        <v>100</v>
      </c>
      <c r="E31" s="129"/>
      <c r="F31" s="129"/>
      <c r="G31" s="129"/>
      <c r="H31" s="129"/>
      <c r="I31" s="129"/>
      <c r="J31" s="130">
        <v>15</v>
      </c>
      <c r="K31" s="129"/>
      <c r="L31" s="130">
        <v>6</v>
      </c>
      <c r="M31" s="129"/>
      <c r="N31" s="130">
        <v>40</v>
      </c>
      <c r="O31" s="131">
        <v>105</v>
      </c>
      <c r="P31" s="131"/>
      <c r="Q31" s="131"/>
      <c r="R31" s="36"/>
      <c r="S31" s="36"/>
      <c r="T31" s="36"/>
      <c r="U31" s="36"/>
      <c r="V31" s="36"/>
      <c r="W31" s="36"/>
      <c r="X31" s="36"/>
      <c r="Y31" s="36"/>
      <c r="Z31" s="4"/>
      <c r="AA31" s="4"/>
      <c r="AB31" s="4"/>
      <c r="AC31" s="4"/>
      <c r="AD31" s="33">
        <f t="shared" si="0"/>
        <v>56</v>
      </c>
      <c r="AE31" s="4"/>
      <c r="AF31" s="4"/>
      <c r="AG31" s="37"/>
      <c r="AI31" s="120"/>
      <c r="AL31" s="30"/>
      <c r="AM31" s="126"/>
      <c r="AR31" s="113"/>
      <c r="AW31" s="1"/>
      <c r="AX31" s="1"/>
    </row>
    <row r="32" spans="1:53" ht="14.25" customHeight="1">
      <c r="A32" s="30" t="s">
        <v>230</v>
      </c>
      <c r="B32" s="30" t="s">
        <v>59</v>
      </c>
      <c r="C32" s="30" t="s">
        <v>231</v>
      </c>
      <c r="D32" s="32">
        <v>0</v>
      </c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31"/>
      <c r="P32" s="131"/>
      <c r="Q32" s="131"/>
      <c r="R32" s="36"/>
      <c r="S32" s="36"/>
      <c r="T32" s="36"/>
      <c r="U32" s="36"/>
      <c r="V32" s="36"/>
      <c r="W32" s="36"/>
      <c r="X32" s="36"/>
      <c r="Y32" s="36"/>
      <c r="Z32" s="4"/>
      <c r="AA32" s="4"/>
      <c r="AB32" s="4"/>
      <c r="AC32" s="4"/>
      <c r="AD32" s="33">
        <f t="shared" si="0"/>
        <v>0</v>
      </c>
      <c r="AE32" s="4"/>
      <c r="AF32" s="4"/>
      <c r="AG32" s="37"/>
      <c r="AH32" s="122"/>
      <c r="AI32" s="115"/>
      <c r="AL32" s="30"/>
      <c r="AM32" s="126"/>
      <c r="AN32" s="112"/>
      <c r="AO32" s="112"/>
      <c r="AP32" s="112"/>
      <c r="AQ32" s="112"/>
      <c r="AR32" s="113"/>
      <c r="AW32" s="1"/>
    </row>
    <row r="33" spans="1:52" ht="14.25" customHeight="1">
      <c r="A33" s="30" t="s">
        <v>232</v>
      </c>
      <c r="B33" s="30" t="s">
        <v>233</v>
      </c>
      <c r="C33" s="30" t="s">
        <v>234</v>
      </c>
      <c r="D33" s="32">
        <v>0</v>
      </c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31"/>
      <c r="P33" s="131"/>
      <c r="Q33" s="131"/>
      <c r="R33" s="36"/>
      <c r="S33" s="36"/>
      <c r="T33" s="36"/>
      <c r="U33" s="36"/>
      <c r="V33" s="36"/>
      <c r="W33" s="36"/>
      <c r="X33" s="36"/>
      <c r="Y33" s="36"/>
      <c r="Z33" s="4"/>
      <c r="AA33" s="4"/>
      <c r="AB33" s="4"/>
      <c r="AC33" s="4"/>
      <c r="AD33" s="33">
        <f t="shared" si="0"/>
        <v>0</v>
      </c>
      <c r="AE33" s="4"/>
      <c r="AF33" s="4"/>
      <c r="AG33" s="37"/>
      <c r="AI33" s="118"/>
      <c r="AL33" s="30"/>
      <c r="AM33" s="126"/>
      <c r="AN33" s="112"/>
      <c r="AO33" s="112"/>
      <c r="AP33" s="112"/>
      <c r="AQ33" s="112"/>
      <c r="AR33" s="113"/>
      <c r="AZ33" s="45"/>
    </row>
    <row r="34" spans="1:52" ht="14.25" customHeight="1">
      <c r="A34" s="30" t="s">
        <v>78</v>
      </c>
      <c r="B34" s="30" t="s">
        <v>235</v>
      </c>
      <c r="C34" s="30" t="s">
        <v>234</v>
      </c>
      <c r="D34" s="32">
        <v>0</v>
      </c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31"/>
      <c r="P34" s="131"/>
      <c r="Q34" s="131"/>
      <c r="R34" s="36"/>
      <c r="S34" s="36"/>
      <c r="T34" s="36"/>
      <c r="U34" s="36"/>
      <c r="V34" s="36"/>
      <c r="W34" s="36"/>
      <c r="X34" s="36"/>
      <c r="Y34" s="36"/>
      <c r="Z34" s="4"/>
      <c r="AA34" s="4"/>
      <c r="AB34" s="4"/>
      <c r="AC34" s="4"/>
      <c r="AD34" s="33">
        <f t="shared" si="0"/>
        <v>0</v>
      </c>
      <c r="AE34" s="4"/>
      <c r="AF34" s="4"/>
      <c r="AG34" s="37"/>
      <c r="AH34" s="123"/>
      <c r="AI34" s="115"/>
      <c r="AL34" s="30"/>
      <c r="AM34" s="126"/>
      <c r="AO34" s="109"/>
      <c r="AP34" s="109"/>
      <c r="AQ34" s="109"/>
      <c r="AR34" s="109"/>
      <c r="AZ34" s="45"/>
    </row>
    <row r="35" spans="1:52" ht="14.25" customHeight="1">
      <c r="A35" s="30" t="s">
        <v>111</v>
      </c>
      <c r="B35" s="30" t="s">
        <v>236</v>
      </c>
      <c r="C35" s="30" t="s">
        <v>237</v>
      </c>
      <c r="D35" s="32">
        <v>20</v>
      </c>
      <c r="E35" s="129">
        <f>13+13</f>
        <v>26</v>
      </c>
      <c r="F35" s="129"/>
      <c r="G35" s="130">
        <v>20</v>
      </c>
      <c r="H35" s="129"/>
      <c r="I35" s="129"/>
      <c r="J35" s="130">
        <v>9</v>
      </c>
      <c r="K35" s="129"/>
      <c r="L35" s="130"/>
      <c r="M35" s="129"/>
      <c r="N35" s="130"/>
      <c r="O35" s="131"/>
      <c r="P35" s="131">
        <v>10</v>
      </c>
      <c r="Q35" s="131"/>
      <c r="R35" s="36"/>
      <c r="S35" s="36"/>
      <c r="T35" s="36"/>
      <c r="U35" s="36">
        <f>45-45</f>
        <v>0</v>
      </c>
      <c r="V35" s="36"/>
      <c r="W35" s="36"/>
      <c r="X35" s="36"/>
      <c r="Y35" s="36"/>
      <c r="Z35" s="4"/>
      <c r="AA35" s="4"/>
      <c r="AB35" s="4"/>
      <c r="AC35" s="4"/>
      <c r="AD35" s="33">
        <f t="shared" si="0"/>
        <v>45</v>
      </c>
      <c r="AE35" s="4"/>
      <c r="AF35" s="4"/>
      <c r="AG35" s="4"/>
      <c r="AH35" s="122"/>
      <c r="AI35" s="115"/>
      <c r="AL35" s="30"/>
      <c r="AM35" s="41"/>
      <c r="AN35" s="42"/>
      <c r="AO35" s="42"/>
      <c r="AP35" s="42"/>
      <c r="AQ35" s="39"/>
      <c r="AR35" s="18"/>
      <c r="AZ35" s="18"/>
    </row>
    <row r="36" spans="1:52" ht="15.7">
      <c r="A36" s="30" t="s">
        <v>116</v>
      </c>
      <c r="B36" s="30" t="s">
        <v>119</v>
      </c>
      <c r="C36" s="30" t="s">
        <v>241</v>
      </c>
      <c r="D36" s="32">
        <v>53</v>
      </c>
      <c r="E36" s="129">
        <f>13*2+26</f>
        <v>52</v>
      </c>
      <c r="F36" s="130">
        <v>57</v>
      </c>
      <c r="G36" s="130">
        <v>53</v>
      </c>
      <c r="H36" s="129"/>
      <c r="I36" s="130">
        <v>57</v>
      </c>
      <c r="J36" s="130">
        <v>42</v>
      </c>
      <c r="K36" s="130"/>
      <c r="L36" s="130">
        <v>5</v>
      </c>
      <c r="M36" s="130"/>
      <c r="N36" s="130">
        <v>4</v>
      </c>
      <c r="O36" s="131">
        <v>47</v>
      </c>
      <c r="P36" s="131">
        <v>39</v>
      </c>
      <c r="Q36" s="131">
        <v>4</v>
      </c>
      <c r="R36" s="36"/>
      <c r="S36" s="36">
        <v>39</v>
      </c>
      <c r="T36" s="36"/>
      <c r="U36" s="36">
        <v>13</v>
      </c>
      <c r="V36" s="36">
        <v>32</v>
      </c>
      <c r="W36" s="36"/>
      <c r="X36" s="36"/>
      <c r="Y36" s="36"/>
      <c r="Z36" s="4"/>
      <c r="AA36" s="4"/>
      <c r="AB36" s="4"/>
      <c r="AC36" s="4"/>
      <c r="AD36" s="33">
        <f t="shared" si="0"/>
        <v>71</v>
      </c>
      <c r="AE36" s="4"/>
      <c r="AF36" s="4"/>
      <c r="AG36" s="37"/>
      <c r="AI36" s="121"/>
      <c r="AL36" s="30"/>
      <c r="AM36" s="41"/>
      <c r="AN36" s="42"/>
      <c r="AO36" s="42"/>
      <c r="AP36" s="42"/>
      <c r="AQ36" s="39"/>
      <c r="AR36" s="35"/>
      <c r="AZ36" s="35"/>
    </row>
    <row r="37" spans="1:52" ht="15.7">
      <c r="A37" s="30" t="s">
        <v>132</v>
      </c>
      <c r="B37" s="30" t="s">
        <v>242</v>
      </c>
      <c r="C37" s="30" t="s">
        <v>243</v>
      </c>
      <c r="D37" s="32">
        <v>29</v>
      </c>
      <c r="E37" s="129"/>
      <c r="F37" s="130">
        <v>10</v>
      </c>
      <c r="G37" s="130">
        <v>20</v>
      </c>
      <c r="H37" s="129"/>
      <c r="I37" s="129"/>
      <c r="J37" s="130">
        <v>14</v>
      </c>
      <c r="K37" s="129">
        <v>19</v>
      </c>
      <c r="L37" s="130">
        <v>33</v>
      </c>
      <c r="M37" s="129"/>
      <c r="N37" s="130">
        <v>30</v>
      </c>
      <c r="O37" s="131">
        <v>47</v>
      </c>
      <c r="P37" s="131">
        <v>8</v>
      </c>
      <c r="Q37" s="131">
        <v>38</v>
      </c>
      <c r="R37" s="36">
        <v>6</v>
      </c>
      <c r="S37" s="36"/>
      <c r="T37" s="36">
        <v>18</v>
      </c>
      <c r="U37" s="36">
        <v>8</v>
      </c>
      <c r="V37" s="36"/>
      <c r="W37" s="36"/>
      <c r="X37" s="36">
        <v>25</v>
      </c>
      <c r="Y37" s="36">
        <v>16</v>
      </c>
      <c r="Z37" s="4"/>
      <c r="AA37" s="4"/>
      <c r="AB37" s="4"/>
      <c r="AC37" s="4"/>
      <c r="AD37" s="33">
        <f t="shared" si="0"/>
        <v>25</v>
      </c>
      <c r="AE37" s="4"/>
      <c r="AF37" s="4"/>
      <c r="AG37" s="4"/>
      <c r="AI37" s="120"/>
      <c r="AL37" s="30"/>
      <c r="AM37" s="126"/>
      <c r="AP37" s="4"/>
    </row>
    <row r="38" spans="1:52" ht="15.7">
      <c r="A38" s="30" t="s">
        <v>101</v>
      </c>
      <c r="B38" s="30" t="s">
        <v>244</v>
      </c>
      <c r="C38" s="30" t="s">
        <v>245</v>
      </c>
      <c r="D38" s="32">
        <v>0</v>
      </c>
      <c r="E38" s="129"/>
      <c r="F38" s="130"/>
      <c r="G38" s="130"/>
      <c r="H38" s="129"/>
      <c r="I38" s="129"/>
      <c r="J38" s="130"/>
      <c r="K38" s="129"/>
      <c r="L38" s="130"/>
      <c r="M38" s="129"/>
      <c r="N38" s="130"/>
      <c r="O38" s="131"/>
      <c r="P38" s="131"/>
      <c r="Q38" s="131"/>
      <c r="R38" s="36"/>
      <c r="S38" s="36"/>
      <c r="T38" s="36"/>
      <c r="U38" s="36"/>
      <c r="V38" s="36">
        <v>5</v>
      </c>
      <c r="W38" s="36"/>
      <c r="X38" s="36"/>
      <c r="Y38" s="36"/>
      <c r="Z38" s="4"/>
      <c r="AA38" s="4"/>
      <c r="AB38" s="4"/>
      <c r="AC38" s="4"/>
      <c r="AD38" s="33">
        <f t="shared" si="0"/>
        <v>5</v>
      </c>
      <c r="AE38" s="4"/>
      <c r="AF38" s="4"/>
      <c r="AG38" s="4"/>
      <c r="AH38" s="123"/>
      <c r="AI38" s="115"/>
      <c r="AL38" s="30"/>
      <c r="AM38" s="126"/>
      <c r="AP38" s="4"/>
    </row>
    <row r="39" spans="1:52" ht="15.7">
      <c r="A39" s="30" t="s">
        <v>246</v>
      </c>
      <c r="B39" s="30" t="s">
        <v>247</v>
      </c>
      <c r="C39" s="30" t="s">
        <v>248</v>
      </c>
      <c r="D39" s="32">
        <v>14</v>
      </c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31"/>
      <c r="P39" s="131"/>
      <c r="Q39" s="131"/>
      <c r="R39" s="36"/>
      <c r="S39" s="36"/>
      <c r="T39" s="36"/>
      <c r="U39" s="36"/>
      <c r="V39" s="36"/>
      <c r="W39" s="36"/>
      <c r="X39" s="36"/>
      <c r="Y39" s="36"/>
      <c r="Z39" s="4"/>
      <c r="AA39" s="4"/>
      <c r="AB39" s="4"/>
      <c r="AC39" s="4"/>
      <c r="AD39" s="33">
        <f t="shared" si="0"/>
        <v>14</v>
      </c>
      <c r="AE39" s="4"/>
      <c r="AF39" s="4"/>
      <c r="AG39" s="4"/>
      <c r="AI39" s="118"/>
      <c r="AL39" s="30"/>
      <c r="AM39" s="126"/>
      <c r="AP39" s="4"/>
    </row>
    <row r="40" spans="1:52" ht="15.7">
      <c r="A40" s="30" t="s">
        <v>249</v>
      </c>
      <c r="B40" s="30" t="s">
        <v>250</v>
      </c>
      <c r="C40" s="30" t="s">
        <v>248</v>
      </c>
      <c r="D40" s="32">
        <v>0</v>
      </c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31"/>
      <c r="P40" s="131"/>
      <c r="Q40" s="131"/>
      <c r="R40" s="36"/>
      <c r="S40" s="36"/>
      <c r="T40" s="36"/>
      <c r="U40" s="36"/>
      <c r="V40" s="36"/>
      <c r="W40" s="36"/>
      <c r="X40" s="36"/>
      <c r="Y40" s="36"/>
      <c r="Z40" s="4"/>
      <c r="AA40" s="4"/>
      <c r="AB40" s="4"/>
      <c r="AC40" s="4"/>
      <c r="AD40" s="33">
        <f t="shared" si="0"/>
        <v>0</v>
      </c>
      <c r="AE40" s="4"/>
      <c r="AF40" s="4"/>
      <c r="AG40" s="4"/>
      <c r="AH40" s="122"/>
      <c r="AI40" s="115"/>
      <c r="AP40" s="4"/>
    </row>
    <row r="41" spans="1:52" ht="15.7">
      <c r="A41" s="30" t="s">
        <v>86</v>
      </c>
      <c r="B41" s="30" t="s">
        <v>206</v>
      </c>
      <c r="C41" s="30" t="s">
        <v>251</v>
      </c>
      <c r="D41" s="32">
        <v>0</v>
      </c>
      <c r="E41" s="129">
        <v>13</v>
      </c>
      <c r="F41" s="129"/>
      <c r="G41" s="129"/>
      <c r="H41" s="129"/>
      <c r="I41" s="129"/>
      <c r="J41" s="129"/>
      <c r="K41" s="129"/>
      <c r="L41" s="129"/>
      <c r="M41" s="129"/>
      <c r="N41" s="129"/>
      <c r="O41" s="131"/>
      <c r="P41" s="131"/>
      <c r="Q41" s="131"/>
      <c r="R41" s="36"/>
      <c r="S41" s="36"/>
      <c r="T41" s="36">
        <v>30</v>
      </c>
      <c r="U41" s="36"/>
      <c r="V41" s="36"/>
      <c r="W41" s="36"/>
      <c r="X41" s="36"/>
      <c r="Y41" s="36"/>
      <c r="Z41" s="4"/>
      <c r="AA41" s="4"/>
      <c r="AB41" s="4"/>
      <c r="AC41" s="4"/>
      <c r="AD41" s="33">
        <f t="shared" si="0"/>
        <v>43</v>
      </c>
      <c r="AE41" s="4"/>
      <c r="AF41" s="4"/>
      <c r="AG41" s="4"/>
      <c r="AH41" s="123"/>
      <c r="AI41" s="115"/>
      <c r="AP41" s="4"/>
    </row>
    <row r="42" spans="1:52" ht="14.25" customHeight="1">
      <c r="A42" s="30" t="s">
        <v>252</v>
      </c>
      <c r="B42" s="30" t="s">
        <v>253</v>
      </c>
      <c r="C42" s="30" t="s">
        <v>254</v>
      </c>
      <c r="D42" s="32">
        <v>0</v>
      </c>
      <c r="E42" s="129"/>
      <c r="F42" s="129"/>
      <c r="G42" s="129"/>
      <c r="H42" s="129"/>
      <c r="I42" s="132"/>
      <c r="J42" s="132"/>
      <c r="K42" s="132"/>
      <c r="L42" s="132"/>
      <c r="M42" s="132"/>
      <c r="N42" s="132"/>
      <c r="O42" s="133"/>
      <c r="P42" s="131"/>
      <c r="Q42" s="131"/>
      <c r="R42" s="36"/>
      <c r="S42" s="36"/>
      <c r="T42" s="36"/>
      <c r="U42" s="36"/>
      <c r="V42" s="36"/>
      <c r="W42" s="36"/>
      <c r="X42" s="36"/>
      <c r="Y42" s="36"/>
      <c r="Z42" s="4"/>
      <c r="AA42" s="4"/>
      <c r="AB42" s="4"/>
      <c r="AC42" s="4"/>
      <c r="AD42" s="33">
        <f t="shared" si="0"/>
        <v>0</v>
      </c>
      <c r="AE42" s="4"/>
      <c r="AF42" s="47"/>
      <c r="AG42" s="48"/>
      <c r="AH42" s="122"/>
      <c r="AI42" s="115"/>
      <c r="AK42" s="1"/>
      <c r="AP42" s="4"/>
    </row>
    <row r="43" spans="1:52" ht="14.25" customHeight="1">
      <c r="A43" s="30" t="s">
        <v>255</v>
      </c>
      <c r="B43" s="30" t="s">
        <v>256</v>
      </c>
      <c r="C43" s="30" t="s">
        <v>257</v>
      </c>
      <c r="D43" s="32">
        <v>0</v>
      </c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31"/>
      <c r="P43" s="131"/>
      <c r="Q43" s="131"/>
      <c r="R43" s="36"/>
      <c r="S43" s="36"/>
      <c r="T43" s="36"/>
      <c r="U43" s="36"/>
      <c r="V43" s="36"/>
      <c r="W43" s="36"/>
      <c r="X43" s="36"/>
      <c r="Y43" s="36"/>
      <c r="Z43" s="4"/>
      <c r="AA43" s="4"/>
      <c r="AB43" s="4"/>
      <c r="AC43" s="4"/>
      <c r="AD43" s="33">
        <f t="shared" si="0"/>
        <v>0</v>
      </c>
      <c r="AE43" s="4"/>
      <c r="AF43" s="47"/>
      <c r="AG43" s="44"/>
      <c r="AI43" s="118"/>
      <c r="AK43" s="1"/>
      <c r="AP43" s="4"/>
    </row>
    <row r="44" spans="1:52" ht="14.25" customHeight="1">
      <c r="A44" s="30" t="s">
        <v>70</v>
      </c>
      <c r="B44" s="30" t="s">
        <v>259</v>
      </c>
      <c r="C44" s="30" t="s">
        <v>260</v>
      </c>
      <c r="D44" s="32">
        <v>0</v>
      </c>
      <c r="E44" s="129"/>
      <c r="F44" s="130">
        <v>4</v>
      </c>
      <c r="G44" s="129"/>
      <c r="H44" s="129"/>
      <c r="I44" s="129"/>
      <c r="J44" s="130">
        <v>5</v>
      </c>
      <c r="K44" s="129"/>
      <c r="L44" s="130"/>
      <c r="M44" s="129"/>
      <c r="N44" s="130"/>
      <c r="O44" s="131"/>
      <c r="P44" s="131"/>
      <c r="Q44" s="131"/>
      <c r="R44" s="36"/>
      <c r="S44" s="36"/>
      <c r="T44" s="36"/>
      <c r="U44" s="36"/>
      <c r="V44" s="36">
        <v>10</v>
      </c>
      <c r="W44" s="36"/>
      <c r="X44" s="36"/>
      <c r="Y44" s="36"/>
      <c r="Z44" s="4"/>
      <c r="AA44" s="4"/>
      <c r="AB44" s="4"/>
      <c r="AC44" s="4"/>
      <c r="AD44" s="33">
        <f t="shared" si="0"/>
        <v>19</v>
      </c>
      <c r="AE44" s="4"/>
      <c r="AF44" s="4"/>
      <c r="AG44" s="4"/>
      <c r="AH44" s="122"/>
      <c r="AI44" s="115"/>
      <c r="AP44" s="4"/>
    </row>
    <row r="45" spans="1:52" ht="14.25" customHeight="1">
      <c r="A45" s="30" t="s">
        <v>261</v>
      </c>
      <c r="B45" s="46" t="s">
        <v>262</v>
      </c>
      <c r="C45" s="46" t="s">
        <v>263</v>
      </c>
      <c r="D45" s="32">
        <v>15</v>
      </c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31"/>
      <c r="P45" s="131"/>
      <c r="Q45" s="131"/>
      <c r="R45" s="36"/>
      <c r="S45" s="36"/>
      <c r="T45" s="36"/>
      <c r="U45" s="36"/>
      <c r="V45" s="36"/>
      <c r="W45" s="36"/>
      <c r="X45" s="36"/>
      <c r="Y45" s="36"/>
      <c r="Z45" s="4"/>
      <c r="AA45" s="4"/>
      <c r="AB45" s="4"/>
      <c r="AC45" s="4"/>
      <c r="AD45" s="33">
        <f t="shared" si="0"/>
        <v>15</v>
      </c>
      <c r="AE45" s="4"/>
      <c r="AF45" s="4"/>
      <c r="AG45" s="4"/>
      <c r="AI45" s="115"/>
      <c r="AK45" s="1"/>
      <c r="AP45" s="4"/>
    </row>
    <row r="46" spans="1:52" ht="14.25" customHeight="1">
      <c r="A46" s="30" t="s">
        <v>149</v>
      </c>
      <c r="B46" s="46" t="s">
        <v>264</v>
      </c>
      <c r="C46" s="46" t="s">
        <v>263</v>
      </c>
      <c r="D46" s="32">
        <v>0</v>
      </c>
      <c r="E46" s="129"/>
      <c r="F46" s="129"/>
      <c r="G46" s="129"/>
      <c r="H46" s="129"/>
      <c r="I46" s="129"/>
      <c r="J46" s="129"/>
      <c r="K46" s="129"/>
      <c r="L46" s="129">
        <v>3</v>
      </c>
      <c r="M46" s="129"/>
      <c r="N46" s="129"/>
      <c r="O46" s="131"/>
      <c r="P46" s="131"/>
      <c r="Q46" s="131"/>
      <c r="R46" s="36"/>
      <c r="S46" s="36"/>
      <c r="T46" s="36"/>
      <c r="U46" s="36"/>
      <c r="V46" s="36"/>
      <c r="W46" s="36"/>
      <c r="X46" s="36"/>
      <c r="Y46" s="36"/>
      <c r="Z46" s="4"/>
      <c r="AA46" s="4"/>
      <c r="AB46" s="4"/>
      <c r="AC46" s="4"/>
      <c r="AD46" s="33">
        <f t="shared" si="0"/>
        <v>3</v>
      </c>
      <c r="AE46" s="4"/>
      <c r="AF46" s="4"/>
      <c r="AG46" s="4"/>
      <c r="AI46" s="115"/>
      <c r="AP46" s="4"/>
    </row>
    <row r="47" spans="1:52" ht="14.25" customHeight="1">
      <c r="A47" s="30" t="s">
        <v>265</v>
      </c>
      <c r="B47" s="46" t="s">
        <v>266</v>
      </c>
      <c r="C47" s="46" t="s">
        <v>267</v>
      </c>
      <c r="D47" s="32">
        <v>0</v>
      </c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31"/>
      <c r="P47" s="131"/>
      <c r="Q47" s="131"/>
      <c r="R47" s="36"/>
      <c r="S47" s="36"/>
      <c r="T47" s="36"/>
      <c r="U47" s="36"/>
      <c r="V47" s="36"/>
      <c r="W47" s="36"/>
      <c r="X47" s="36"/>
      <c r="Y47" s="36"/>
      <c r="Z47" s="4"/>
      <c r="AA47" s="4"/>
      <c r="AB47" s="4"/>
      <c r="AC47" s="4"/>
      <c r="AD47" s="33">
        <f t="shared" si="0"/>
        <v>0</v>
      </c>
      <c r="AE47" s="4"/>
      <c r="AF47" s="4"/>
      <c r="AG47" s="4"/>
      <c r="AH47" s="122"/>
      <c r="AI47" s="115"/>
      <c r="AP47" s="4"/>
    </row>
    <row r="48" spans="1:52" ht="14.25" customHeight="1">
      <c r="A48" s="30" t="s">
        <v>113</v>
      </c>
      <c r="B48" s="30" t="s">
        <v>268</v>
      </c>
      <c r="C48" s="30" t="s">
        <v>269</v>
      </c>
      <c r="D48" s="32">
        <v>0</v>
      </c>
      <c r="E48" s="129"/>
      <c r="F48" s="129"/>
      <c r="G48" s="129"/>
      <c r="H48" s="129"/>
      <c r="I48" s="129"/>
      <c r="J48" s="130">
        <v>9</v>
      </c>
      <c r="K48" s="129"/>
      <c r="L48" s="130"/>
      <c r="M48" s="129"/>
      <c r="N48" s="130"/>
      <c r="O48" s="131"/>
      <c r="P48" s="131"/>
      <c r="Q48" s="131"/>
      <c r="R48" s="36"/>
      <c r="S48" s="36"/>
      <c r="T48" s="36"/>
      <c r="U48" s="36"/>
      <c r="V48" s="36"/>
      <c r="W48" s="36"/>
      <c r="X48" s="36"/>
      <c r="Y48" s="36"/>
      <c r="Z48" s="4"/>
      <c r="AA48" s="4"/>
      <c r="AB48" s="4"/>
      <c r="AC48" s="4"/>
      <c r="AD48" s="33">
        <f t="shared" si="0"/>
        <v>9</v>
      </c>
      <c r="AE48" s="4"/>
      <c r="AF48" s="4"/>
      <c r="AG48" s="4"/>
      <c r="AI48" s="115"/>
      <c r="AP48" s="4"/>
    </row>
    <row r="49" spans="1:52" ht="14.25" customHeight="1">
      <c r="A49" s="30" t="s">
        <v>177</v>
      </c>
      <c r="B49" s="30" t="s">
        <v>270</v>
      </c>
      <c r="C49" s="30" t="s">
        <v>269</v>
      </c>
      <c r="D49" s="32">
        <v>0</v>
      </c>
      <c r="E49" s="129"/>
      <c r="F49" s="129"/>
      <c r="G49" s="129"/>
      <c r="H49" s="130">
        <v>20</v>
      </c>
      <c r="I49" s="129"/>
      <c r="J49" s="129"/>
      <c r="K49" s="129"/>
      <c r="L49" s="129"/>
      <c r="M49" s="129"/>
      <c r="N49" s="129"/>
      <c r="O49" s="131"/>
      <c r="P49" s="131"/>
      <c r="Q49" s="131"/>
      <c r="R49" s="36"/>
      <c r="S49" s="36"/>
      <c r="T49" s="36"/>
      <c r="U49" s="36"/>
      <c r="V49" s="36"/>
      <c r="W49" s="36"/>
      <c r="X49" s="36"/>
      <c r="Y49" s="36"/>
      <c r="Z49" s="4"/>
      <c r="AA49" s="4"/>
      <c r="AB49" s="4"/>
      <c r="AC49" s="4"/>
      <c r="AD49" s="33">
        <f t="shared" si="0"/>
        <v>20</v>
      </c>
      <c r="AE49" s="4"/>
      <c r="AF49" s="4"/>
      <c r="AG49" s="4"/>
      <c r="AI49" s="115"/>
      <c r="AP49" s="4"/>
    </row>
    <row r="50" spans="1:52" ht="14.25" customHeight="1">
      <c r="A50" s="30" t="s">
        <v>271</v>
      </c>
      <c r="B50" s="30" t="s">
        <v>98</v>
      </c>
      <c r="C50" s="30" t="s">
        <v>272</v>
      </c>
      <c r="D50" s="32">
        <v>0</v>
      </c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31"/>
      <c r="P50" s="131"/>
      <c r="Q50" s="131"/>
      <c r="R50" s="36"/>
      <c r="S50" s="36"/>
      <c r="T50" s="36"/>
      <c r="U50" s="36"/>
      <c r="V50" s="36"/>
      <c r="W50" s="36"/>
      <c r="X50" s="36"/>
      <c r="Y50" s="36"/>
      <c r="Z50" s="4"/>
      <c r="AA50" s="4"/>
      <c r="AB50" s="4"/>
      <c r="AC50" s="4"/>
      <c r="AD50" s="33">
        <f t="shared" si="0"/>
        <v>0</v>
      </c>
      <c r="AE50" s="4"/>
      <c r="AF50" s="4"/>
      <c r="AG50" s="4"/>
      <c r="AI50" s="120"/>
      <c r="AK50" s="1"/>
      <c r="AP50" s="4"/>
    </row>
    <row r="51" spans="1:52" ht="14.25" customHeight="1">
      <c r="A51" s="30" t="s">
        <v>52</v>
      </c>
      <c r="B51" s="30" t="s">
        <v>276</v>
      </c>
      <c r="C51" s="30" t="s">
        <v>277</v>
      </c>
      <c r="D51" s="32">
        <v>80</v>
      </c>
      <c r="E51" s="129"/>
      <c r="F51" s="130">
        <v>8</v>
      </c>
      <c r="G51" s="130">
        <v>80</v>
      </c>
      <c r="H51" s="129"/>
      <c r="I51" s="129"/>
      <c r="J51" s="129"/>
      <c r="K51" s="129">
        <v>8</v>
      </c>
      <c r="L51" s="129">
        <v>4</v>
      </c>
      <c r="M51" s="129"/>
      <c r="N51" s="129">
        <v>10</v>
      </c>
      <c r="O51" s="131">
        <v>4</v>
      </c>
      <c r="P51" s="131">
        <v>14</v>
      </c>
      <c r="Q51" s="131">
        <v>13</v>
      </c>
      <c r="R51" s="36">
        <v>52</v>
      </c>
      <c r="S51" s="36"/>
      <c r="T51" s="36">
        <v>34</v>
      </c>
      <c r="U51" s="36">
        <v>63</v>
      </c>
      <c r="V51" s="36"/>
      <c r="W51" s="36"/>
      <c r="X51" s="36">
        <v>21</v>
      </c>
      <c r="Y51" s="36">
        <v>34</v>
      </c>
      <c r="Z51" s="4"/>
      <c r="AA51" s="4"/>
      <c r="AB51" s="4"/>
      <c r="AC51" s="4"/>
      <c r="AD51" s="33">
        <f t="shared" si="0"/>
        <v>21</v>
      </c>
      <c r="AE51" s="4"/>
      <c r="AF51" s="4"/>
      <c r="AG51" s="4"/>
      <c r="AK51" s="1"/>
      <c r="AP51" s="4"/>
    </row>
    <row r="52" spans="1:52" ht="14.25" customHeight="1">
      <c r="A52" s="30" t="s">
        <v>282</v>
      </c>
      <c r="B52" s="30" t="s">
        <v>283</v>
      </c>
      <c r="C52" s="30" t="s">
        <v>285</v>
      </c>
      <c r="D52" s="32">
        <v>0</v>
      </c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31"/>
      <c r="P52" s="131"/>
      <c r="Q52" s="131"/>
      <c r="R52" s="36"/>
      <c r="S52" s="36"/>
      <c r="T52" s="36"/>
      <c r="U52" s="36"/>
      <c r="V52" s="36"/>
      <c r="W52" s="36"/>
      <c r="X52" s="36"/>
      <c r="Y52" s="36"/>
      <c r="Z52" s="4"/>
      <c r="AA52" s="4"/>
      <c r="AB52" s="4"/>
      <c r="AC52" s="4"/>
      <c r="AD52" s="33">
        <f t="shared" si="0"/>
        <v>0</v>
      </c>
      <c r="AE52" s="4"/>
      <c r="AF52" s="4"/>
      <c r="AG52" s="4"/>
      <c r="AK52" s="1"/>
      <c r="AP52" s="4"/>
    </row>
    <row r="53" spans="1:52" ht="14.25" customHeight="1">
      <c r="A53" s="30" t="s">
        <v>288</v>
      </c>
      <c r="B53" s="30" t="s">
        <v>289</v>
      </c>
      <c r="C53" s="30" t="s">
        <v>290</v>
      </c>
      <c r="D53" s="32">
        <v>0</v>
      </c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31"/>
      <c r="P53" s="131"/>
      <c r="Q53" s="131"/>
      <c r="R53" s="36"/>
      <c r="S53" s="36"/>
      <c r="T53" s="36"/>
      <c r="U53" s="36"/>
      <c r="V53" s="36"/>
      <c r="W53" s="36"/>
      <c r="X53" s="36"/>
      <c r="Y53" s="36"/>
      <c r="Z53" s="4"/>
      <c r="AA53" s="4"/>
      <c r="AB53" s="4"/>
      <c r="AC53" s="4"/>
      <c r="AD53" s="33">
        <f t="shared" si="0"/>
        <v>0</v>
      </c>
      <c r="AE53" s="4"/>
      <c r="AF53" s="4"/>
      <c r="AG53" s="4"/>
      <c r="AP53" s="4"/>
    </row>
    <row r="54" spans="1:52" ht="14.25" customHeight="1">
      <c r="A54" s="30" t="s">
        <v>90</v>
      </c>
      <c r="B54" s="30" t="s">
        <v>291</v>
      </c>
      <c r="C54" s="30" t="s">
        <v>292</v>
      </c>
      <c r="D54" s="32">
        <v>0</v>
      </c>
      <c r="E54" s="129"/>
      <c r="F54" s="130">
        <v>3</v>
      </c>
      <c r="G54" s="129"/>
      <c r="H54" s="129"/>
      <c r="I54" s="129"/>
      <c r="J54" s="130">
        <v>3</v>
      </c>
      <c r="K54" s="129"/>
      <c r="L54" s="130">
        <v>40</v>
      </c>
      <c r="M54" s="129"/>
      <c r="N54" s="130">
        <v>10</v>
      </c>
      <c r="O54" s="131"/>
      <c r="P54" s="131"/>
      <c r="Q54" s="131"/>
      <c r="R54" s="36">
        <v>10</v>
      </c>
      <c r="S54" s="36"/>
      <c r="T54" s="36">
        <v>10</v>
      </c>
      <c r="U54" s="36"/>
      <c r="V54" s="36"/>
      <c r="W54" s="36"/>
      <c r="X54" s="36">
        <v>48</v>
      </c>
      <c r="Y54" s="36"/>
      <c r="Z54" s="4"/>
      <c r="AA54" s="4"/>
      <c r="AB54" s="4"/>
      <c r="AC54" s="4"/>
      <c r="AD54" s="33">
        <f t="shared" si="0"/>
        <v>124</v>
      </c>
      <c r="AE54" s="4"/>
      <c r="AF54" s="4"/>
      <c r="AG54" s="4"/>
      <c r="AP54" s="4"/>
      <c r="AQ54" s="47"/>
      <c r="AR54" s="53"/>
      <c r="AW54" s="1"/>
      <c r="AX54" s="1"/>
    </row>
    <row r="55" spans="1:52" ht="14.25" customHeight="1">
      <c r="A55" s="30" t="s">
        <v>125</v>
      </c>
      <c r="B55" s="30" t="s">
        <v>293</v>
      </c>
      <c r="C55" s="30" t="s">
        <v>294</v>
      </c>
      <c r="D55" s="32">
        <v>20</v>
      </c>
      <c r="E55" s="129"/>
      <c r="F55" s="129"/>
      <c r="G55" s="130">
        <v>10</v>
      </c>
      <c r="H55" s="129"/>
      <c r="I55" s="129"/>
      <c r="J55" s="132"/>
      <c r="K55" s="129"/>
      <c r="L55" s="132"/>
      <c r="M55" s="129"/>
      <c r="N55" s="132"/>
      <c r="O55" s="131"/>
      <c r="P55" s="131"/>
      <c r="Q55" s="131"/>
      <c r="R55" s="36"/>
      <c r="S55" s="36"/>
      <c r="T55" s="36"/>
      <c r="U55" s="36"/>
      <c r="V55" s="36"/>
      <c r="W55" s="36"/>
      <c r="X55" s="36"/>
      <c r="Y55" s="36"/>
      <c r="Z55" s="4"/>
      <c r="AA55" s="4"/>
      <c r="AB55" s="4"/>
      <c r="AC55" s="4"/>
      <c r="AD55" s="33">
        <f t="shared" si="0"/>
        <v>10</v>
      </c>
      <c r="AE55" s="4"/>
      <c r="AF55" s="4"/>
      <c r="AG55" s="4"/>
      <c r="AK55" s="1"/>
      <c r="AP55" s="4"/>
      <c r="AQ55" s="47"/>
      <c r="AR55" s="54"/>
      <c r="AW55" s="1"/>
      <c r="AX55" s="1"/>
    </row>
    <row r="56" spans="1:52" ht="14.25" customHeight="1">
      <c r="A56" s="30" t="s">
        <v>122</v>
      </c>
      <c r="B56" s="46" t="s">
        <v>295</v>
      </c>
      <c r="C56" s="46" t="s">
        <v>296</v>
      </c>
      <c r="D56" s="32">
        <v>35</v>
      </c>
      <c r="E56" s="129"/>
      <c r="F56" s="130">
        <v>10</v>
      </c>
      <c r="G56" s="129"/>
      <c r="H56" s="129"/>
      <c r="I56" s="129"/>
      <c r="J56" s="129"/>
      <c r="K56" s="129"/>
      <c r="L56" s="129"/>
      <c r="M56" s="129"/>
      <c r="N56" s="129">
        <v>10</v>
      </c>
      <c r="O56" s="131"/>
      <c r="P56" s="131"/>
      <c r="Q56" s="131"/>
      <c r="R56" s="36"/>
      <c r="S56" s="36"/>
      <c r="T56" s="36"/>
      <c r="U56" s="36"/>
      <c r="V56" s="36"/>
      <c r="W56" s="36"/>
      <c r="X56" s="36"/>
      <c r="Y56" s="36"/>
      <c r="Z56" s="4"/>
      <c r="AA56" s="4"/>
      <c r="AB56" s="4"/>
      <c r="AC56" s="4"/>
      <c r="AD56" s="33">
        <f t="shared" si="0"/>
        <v>55</v>
      </c>
      <c r="AE56" s="4"/>
      <c r="AF56" s="4"/>
      <c r="AG56" s="4"/>
      <c r="AK56" s="1"/>
      <c r="AP56" s="4"/>
      <c r="AQ56" s="47"/>
      <c r="AR56" s="53"/>
      <c r="AW56" s="1"/>
      <c r="AX56" s="1"/>
    </row>
    <row r="57" spans="1:52" ht="14.25" customHeight="1">
      <c r="A57" s="30" t="s">
        <v>297</v>
      </c>
      <c r="B57" s="30" t="s">
        <v>298</v>
      </c>
      <c r="C57" s="30" t="s">
        <v>299</v>
      </c>
      <c r="D57" s="32">
        <v>0</v>
      </c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31"/>
      <c r="P57" s="131"/>
      <c r="Q57" s="131"/>
      <c r="R57" s="36"/>
      <c r="S57" s="36"/>
      <c r="T57" s="36"/>
      <c r="U57" s="36"/>
      <c r="V57" s="36"/>
      <c r="W57" s="36"/>
      <c r="X57" s="36"/>
      <c r="Y57" s="36"/>
      <c r="Z57" s="4"/>
      <c r="AA57" s="4"/>
      <c r="AB57" s="4"/>
      <c r="AC57" s="4"/>
      <c r="AD57" s="33">
        <f t="shared" si="0"/>
        <v>0</v>
      </c>
      <c r="AE57" s="4"/>
      <c r="AF57" s="4"/>
      <c r="AG57" s="4"/>
      <c r="AK57" s="1"/>
      <c r="AP57" s="4"/>
      <c r="AQ57" s="47"/>
      <c r="AR57" s="54"/>
      <c r="AW57" s="1"/>
      <c r="AX57" s="1"/>
    </row>
    <row r="58" spans="1:52" ht="14.25" customHeight="1">
      <c r="A58" s="30" t="s">
        <v>134</v>
      </c>
      <c r="B58" s="30" t="s">
        <v>300</v>
      </c>
      <c r="C58" s="30" t="s">
        <v>301</v>
      </c>
      <c r="D58" s="32">
        <v>0</v>
      </c>
      <c r="E58" s="129"/>
      <c r="F58" s="129"/>
      <c r="G58" s="129"/>
      <c r="H58" s="129"/>
      <c r="I58" s="129"/>
      <c r="J58" s="130">
        <v>33</v>
      </c>
      <c r="K58" s="129"/>
      <c r="L58" s="130">
        <v>5</v>
      </c>
      <c r="M58" s="129"/>
      <c r="N58" s="130"/>
      <c r="O58" s="131"/>
      <c r="P58" s="131"/>
      <c r="Q58" s="131"/>
      <c r="R58" s="36">
        <v>34</v>
      </c>
      <c r="S58" s="36"/>
      <c r="T58" s="36">
        <v>15</v>
      </c>
      <c r="U58" s="36"/>
      <c r="V58" s="36">
        <v>3</v>
      </c>
      <c r="W58" s="36"/>
      <c r="X58" s="36">
        <v>12</v>
      </c>
      <c r="Y58" s="36"/>
      <c r="Z58" s="4"/>
      <c r="AA58" s="4"/>
      <c r="AB58" s="4"/>
      <c r="AC58" s="4"/>
      <c r="AD58" s="33">
        <f t="shared" si="0"/>
        <v>102</v>
      </c>
      <c r="AE58" s="4"/>
      <c r="AF58" s="4"/>
      <c r="AG58" s="4"/>
      <c r="AH58" s="47"/>
      <c r="AI58" s="49"/>
      <c r="AP58" s="4"/>
      <c r="AQ58" s="47"/>
      <c r="AR58" s="53"/>
      <c r="AW58" s="1"/>
      <c r="AX58" s="1"/>
    </row>
    <row r="59" spans="1:52" ht="14.25" customHeight="1">
      <c r="A59" s="55" t="s">
        <v>302</v>
      </c>
      <c r="B59" s="30" t="s">
        <v>303</v>
      </c>
      <c r="C59" s="30" t="s">
        <v>304</v>
      </c>
      <c r="D59" s="32">
        <v>15</v>
      </c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31"/>
      <c r="P59" s="131"/>
      <c r="Q59" s="131"/>
      <c r="R59" s="36"/>
      <c r="S59" s="36"/>
      <c r="T59" s="36"/>
      <c r="U59" s="36"/>
      <c r="V59" s="36"/>
      <c r="W59" s="36"/>
      <c r="X59" s="36"/>
      <c r="Y59" s="36"/>
      <c r="Z59" s="4"/>
      <c r="AA59" s="4"/>
      <c r="AB59" s="4"/>
      <c r="AC59" s="4"/>
      <c r="AD59" s="33">
        <f t="shared" si="0"/>
        <v>15</v>
      </c>
      <c r="AE59" s="4"/>
      <c r="AF59" s="4"/>
      <c r="AG59" s="4"/>
      <c r="AH59" s="47"/>
      <c r="AI59" s="44"/>
      <c r="AP59" s="4"/>
      <c r="AQ59" s="47"/>
      <c r="AR59" s="54"/>
      <c r="AX59" s="1"/>
    </row>
    <row r="60" spans="1:52" ht="14.25" customHeight="1">
      <c r="A60" s="30" t="s">
        <v>305</v>
      </c>
      <c r="B60" s="30" t="s">
        <v>262</v>
      </c>
      <c r="C60" s="30" t="s">
        <v>306</v>
      </c>
      <c r="D60" s="32">
        <v>0</v>
      </c>
      <c r="E60" s="129"/>
      <c r="F60" s="129"/>
      <c r="G60" s="129"/>
      <c r="H60" s="129"/>
      <c r="I60" s="132"/>
      <c r="J60" s="132"/>
      <c r="K60" s="132"/>
      <c r="L60" s="132"/>
      <c r="M60" s="132"/>
      <c r="N60" s="132"/>
      <c r="O60" s="133"/>
      <c r="P60" s="131"/>
      <c r="Q60" s="131"/>
      <c r="R60" s="36"/>
      <c r="S60" s="36"/>
      <c r="T60" s="36"/>
      <c r="U60" s="36"/>
      <c r="V60" s="36"/>
      <c r="W60" s="36"/>
      <c r="X60" s="36"/>
      <c r="Y60" s="36"/>
      <c r="Z60" s="4"/>
      <c r="AA60" s="4"/>
      <c r="AB60" s="4"/>
      <c r="AC60" s="4"/>
      <c r="AD60" s="33">
        <f t="shared" si="0"/>
        <v>0</v>
      </c>
      <c r="AE60" s="4"/>
      <c r="AF60" s="4"/>
      <c r="AG60" s="4"/>
      <c r="AP60" s="4"/>
      <c r="AQ60" s="47"/>
      <c r="AR60" s="53"/>
      <c r="AX60" s="1"/>
      <c r="AY60" s="4"/>
      <c r="AZ60" s="4"/>
    </row>
    <row r="61" spans="1:52" ht="14.25" customHeight="1">
      <c r="A61" s="30" t="s">
        <v>133</v>
      </c>
      <c r="B61" s="30" t="s">
        <v>307</v>
      </c>
      <c r="C61" s="30" t="s">
        <v>308</v>
      </c>
      <c r="D61" s="32">
        <v>24</v>
      </c>
      <c r="E61" s="129">
        <f>13+13</f>
        <v>26</v>
      </c>
      <c r="F61" s="129"/>
      <c r="G61" s="129"/>
      <c r="H61" s="129"/>
      <c r="I61" s="132"/>
      <c r="J61" s="132"/>
      <c r="K61" s="132"/>
      <c r="L61" s="132"/>
      <c r="M61" s="132"/>
      <c r="N61" s="132"/>
      <c r="O61" s="133"/>
      <c r="P61" s="131"/>
      <c r="Q61" s="131"/>
      <c r="R61" s="36"/>
      <c r="S61" s="36"/>
      <c r="T61" s="36">
        <v>4</v>
      </c>
      <c r="U61" s="36">
        <v>50</v>
      </c>
      <c r="V61" s="36"/>
      <c r="W61" s="36"/>
      <c r="X61" s="36"/>
      <c r="Y61" s="36"/>
      <c r="Z61" s="4"/>
      <c r="AA61" s="4"/>
      <c r="AB61" s="4"/>
      <c r="AC61" s="4"/>
      <c r="AD61" s="33">
        <f t="shared" si="0"/>
        <v>4</v>
      </c>
      <c r="AE61" s="30" t="s">
        <v>309</v>
      </c>
      <c r="AF61" s="4"/>
      <c r="AG61" s="4"/>
      <c r="AH61" s="47"/>
      <c r="AI61" s="48"/>
      <c r="AP61" s="4"/>
      <c r="AQ61" s="47"/>
      <c r="AR61" s="54"/>
      <c r="AX61" s="1"/>
      <c r="AY61" s="4"/>
      <c r="AZ61" s="4"/>
    </row>
    <row r="62" spans="1:52" ht="14.25" customHeight="1">
      <c r="A62" s="30" t="s">
        <v>126</v>
      </c>
      <c r="B62" s="30" t="s">
        <v>311</v>
      </c>
      <c r="C62" s="30" t="s">
        <v>312</v>
      </c>
      <c r="D62" s="32">
        <v>60</v>
      </c>
      <c r="E62" s="129"/>
      <c r="F62" s="129"/>
      <c r="G62" s="129"/>
      <c r="H62" s="130">
        <v>17</v>
      </c>
      <c r="I62" s="129"/>
      <c r="J62" s="130">
        <v>10</v>
      </c>
      <c r="K62" s="129"/>
      <c r="L62" s="130"/>
      <c r="M62" s="129"/>
      <c r="N62" s="130"/>
      <c r="O62" s="131"/>
      <c r="P62" s="131">
        <v>20</v>
      </c>
      <c r="Q62" s="131"/>
      <c r="R62" s="36"/>
      <c r="S62" s="36"/>
      <c r="T62" s="36"/>
      <c r="U62" s="36"/>
      <c r="V62" s="36"/>
      <c r="W62" s="36"/>
      <c r="X62" s="36">
        <v>12</v>
      </c>
      <c r="Y62" s="36"/>
      <c r="Z62" s="4"/>
      <c r="AA62" s="4"/>
      <c r="AB62" s="4"/>
      <c r="AC62" s="4"/>
      <c r="AD62" s="33">
        <f t="shared" si="0"/>
        <v>119</v>
      </c>
      <c r="AE62" s="4"/>
      <c r="AF62" s="4"/>
      <c r="AG62" s="4"/>
      <c r="AH62" s="47"/>
      <c r="AI62" s="49"/>
      <c r="AP62" s="4"/>
      <c r="AQ62" s="47"/>
      <c r="AR62" s="58"/>
      <c r="AW62" s="1"/>
      <c r="AX62" s="4"/>
      <c r="AY62" s="4"/>
    </row>
    <row r="63" spans="1:52" ht="14.25" customHeight="1">
      <c r="A63" s="30" t="s">
        <v>30</v>
      </c>
      <c r="B63" s="30" t="s">
        <v>313</v>
      </c>
      <c r="C63" s="30" t="s">
        <v>314</v>
      </c>
      <c r="D63" s="32">
        <v>66</v>
      </c>
      <c r="E63" s="129">
        <f>13+13</f>
        <v>26</v>
      </c>
      <c r="F63" s="130">
        <v>15</v>
      </c>
      <c r="G63" s="129"/>
      <c r="H63" s="130">
        <v>30</v>
      </c>
      <c r="I63" s="129"/>
      <c r="J63" s="130">
        <v>31</v>
      </c>
      <c r="K63" s="129"/>
      <c r="L63" s="130">
        <v>10</v>
      </c>
      <c r="M63" s="129"/>
      <c r="N63" s="130">
        <v>42</v>
      </c>
      <c r="O63" s="131"/>
      <c r="P63" s="131">
        <v>17</v>
      </c>
      <c r="Q63" s="131"/>
      <c r="R63" s="36"/>
      <c r="S63" s="36"/>
      <c r="T63" s="36">
        <v>10</v>
      </c>
      <c r="U63" s="36">
        <v>100</v>
      </c>
      <c r="V63" s="36">
        <v>15</v>
      </c>
      <c r="W63" s="36">
        <v>100</v>
      </c>
      <c r="X63" s="36">
        <v>16</v>
      </c>
      <c r="Y63" s="36"/>
      <c r="Z63" s="4"/>
      <c r="AA63" s="4"/>
      <c r="AB63" s="4"/>
      <c r="AC63" s="4"/>
      <c r="AD63" s="33">
        <f t="shared" si="0"/>
        <v>78</v>
      </c>
      <c r="AE63" s="4"/>
      <c r="AF63" s="4"/>
      <c r="AG63" s="4"/>
      <c r="AH63" s="47"/>
      <c r="AI63" s="44"/>
      <c r="AP63" s="4"/>
      <c r="AQ63" s="47"/>
      <c r="AR63" s="54"/>
      <c r="AW63" s="1"/>
      <c r="AX63" s="4"/>
      <c r="AY63" s="4"/>
    </row>
    <row r="64" spans="1:52" ht="14.25" customHeight="1">
      <c r="A64" s="30" t="s">
        <v>120</v>
      </c>
      <c r="B64" s="30" t="s">
        <v>315</v>
      </c>
      <c r="C64" s="30" t="s">
        <v>316</v>
      </c>
      <c r="D64" s="32">
        <v>10</v>
      </c>
      <c r="E64" s="129"/>
      <c r="F64" s="130">
        <v>15</v>
      </c>
      <c r="G64" s="129"/>
      <c r="H64" s="130">
        <v>15</v>
      </c>
      <c r="I64" s="129"/>
      <c r="J64" s="129"/>
      <c r="K64" s="129"/>
      <c r="L64" s="129"/>
      <c r="M64" s="129"/>
      <c r="N64" s="129"/>
      <c r="O64" s="131"/>
      <c r="P64" s="131"/>
      <c r="Q64" s="131"/>
      <c r="R64" s="36"/>
      <c r="S64" s="36"/>
      <c r="T64" s="36"/>
      <c r="U64" s="36"/>
      <c r="V64" s="36"/>
      <c r="W64" s="36"/>
      <c r="X64" s="36"/>
      <c r="Y64" s="36"/>
      <c r="Z64" s="4"/>
      <c r="AA64" s="4"/>
      <c r="AB64" s="4"/>
      <c r="AC64" s="4"/>
      <c r="AD64" s="33">
        <f t="shared" si="0"/>
        <v>40</v>
      </c>
      <c r="AE64" s="4"/>
      <c r="AF64" s="4"/>
      <c r="AG64" s="4"/>
      <c r="AH64" s="47"/>
      <c r="AI64" s="44"/>
      <c r="AP64" s="4"/>
      <c r="AQ64" s="47"/>
      <c r="AR64" s="54"/>
      <c r="AW64" s="1"/>
      <c r="AX64" s="4"/>
      <c r="AY64" s="4"/>
    </row>
    <row r="65" spans="1:51" ht="14.25" customHeight="1">
      <c r="A65" s="30" t="s">
        <v>317</v>
      </c>
      <c r="B65" s="30" t="s">
        <v>254</v>
      </c>
      <c r="C65" s="30" t="s">
        <v>318</v>
      </c>
      <c r="D65" s="32">
        <v>0</v>
      </c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31"/>
      <c r="P65" s="131"/>
      <c r="Q65" s="131"/>
      <c r="R65" s="36"/>
      <c r="S65" s="36"/>
      <c r="T65" s="36"/>
      <c r="U65" s="36"/>
      <c r="V65" s="36"/>
      <c r="W65" s="36"/>
      <c r="X65" s="36"/>
      <c r="Y65" s="36"/>
      <c r="Z65" s="4"/>
      <c r="AA65" s="4"/>
      <c r="AB65" s="4"/>
      <c r="AC65" s="4"/>
      <c r="AD65" s="33">
        <f t="shared" si="0"/>
        <v>0</v>
      </c>
      <c r="AE65" s="4"/>
      <c r="AF65" s="4"/>
      <c r="AG65" s="4"/>
      <c r="AH65" s="47"/>
      <c r="AI65" s="49"/>
      <c r="AP65" s="4"/>
      <c r="AQ65" s="62"/>
      <c r="AR65" s="54"/>
      <c r="AW65" s="1"/>
      <c r="AX65" s="4"/>
      <c r="AY65" s="4"/>
    </row>
    <row r="66" spans="1:51" ht="14.25" customHeight="1">
      <c r="A66" s="30" t="s">
        <v>319</v>
      </c>
      <c r="B66" s="30" t="s">
        <v>119</v>
      </c>
      <c r="C66" s="30" t="s">
        <v>320</v>
      </c>
      <c r="D66" s="32">
        <v>0</v>
      </c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31"/>
      <c r="P66" s="131"/>
      <c r="Q66" s="131"/>
      <c r="R66" s="36"/>
      <c r="S66" s="36"/>
      <c r="T66" s="36"/>
      <c r="U66" s="36"/>
      <c r="V66" s="36"/>
      <c r="W66" s="36"/>
      <c r="X66" s="36"/>
      <c r="Y66" s="36"/>
      <c r="Z66" s="4"/>
      <c r="AA66" s="4"/>
      <c r="AB66" s="4"/>
      <c r="AC66" s="4"/>
      <c r="AD66" s="33">
        <f t="shared" si="0"/>
        <v>0</v>
      </c>
      <c r="AE66" s="4"/>
      <c r="AF66" s="4"/>
      <c r="AG66" s="4"/>
      <c r="AP66" s="4"/>
      <c r="AQ66" s="47"/>
      <c r="AR66" s="53"/>
      <c r="AW66" s="1"/>
      <c r="AX66" s="4"/>
      <c r="AY66" s="4"/>
    </row>
    <row r="67" spans="1:51" ht="14.25" customHeight="1">
      <c r="A67" s="30" t="s">
        <v>321</v>
      </c>
      <c r="B67" s="30" t="s">
        <v>236</v>
      </c>
      <c r="C67" s="30" t="s">
        <v>322</v>
      </c>
      <c r="D67" s="32">
        <v>0</v>
      </c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31"/>
      <c r="P67" s="131"/>
      <c r="Q67" s="131"/>
      <c r="R67" s="36"/>
      <c r="S67" s="36"/>
      <c r="T67" s="36">
        <v>10</v>
      </c>
      <c r="U67" s="36"/>
      <c r="V67" s="36"/>
      <c r="W67" s="36"/>
      <c r="X67" s="36"/>
      <c r="Y67" s="36"/>
      <c r="Z67" s="4"/>
      <c r="AA67" s="4"/>
      <c r="AB67" s="4"/>
      <c r="AC67" s="4"/>
      <c r="AD67" s="33">
        <f t="shared" si="0"/>
        <v>10</v>
      </c>
      <c r="AE67" s="4"/>
      <c r="AF67" s="4"/>
      <c r="AG67" s="4"/>
      <c r="AP67" s="4"/>
      <c r="AQ67" s="47"/>
      <c r="AR67" s="53"/>
      <c r="AW67" s="1"/>
      <c r="AX67" s="4"/>
      <c r="AY67" s="4"/>
    </row>
    <row r="68" spans="1:51" ht="14.25" customHeight="1">
      <c r="A68" s="30" t="s">
        <v>123</v>
      </c>
      <c r="B68" s="30" t="s">
        <v>98</v>
      </c>
      <c r="C68" s="30" t="s">
        <v>322</v>
      </c>
      <c r="D68" s="32">
        <v>60</v>
      </c>
      <c r="E68" s="129">
        <v>13</v>
      </c>
      <c r="F68" s="130">
        <v>5</v>
      </c>
      <c r="G68" s="129"/>
      <c r="H68" s="130">
        <v>15</v>
      </c>
      <c r="I68" s="129"/>
      <c r="J68" s="130">
        <v>10</v>
      </c>
      <c r="K68" s="129"/>
      <c r="L68" s="130">
        <v>30</v>
      </c>
      <c r="M68" s="129"/>
      <c r="N68" s="130">
        <v>20</v>
      </c>
      <c r="O68" s="131"/>
      <c r="P68" s="131"/>
      <c r="Q68" s="131"/>
      <c r="R68" s="36"/>
      <c r="S68" s="36"/>
      <c r="T68" s="36"/>
      <c r="U68" s="36"/>
      <c r="V68" s="36">
        <v>5</v>
      </c>
      <c r="W68" s="36">
        <v>13</v>
      </c>
      <c r="X68" s="36"/>
      <c r="Y68" s="36"/>
      <c r="Z68" s="4"/>
      <c r="AA68" s="4"/>
      <c r="AB68" s="4"/>
      <c r="AC68" s="4"/>
      <c r="AD68" s="33">
        <f t="shared" si="0"/>
        <v>145</v>
      </c>
      <c r="AE68" s="4"/>
      <c r="AF68" s="47"/>
      <c r="AG68" s="44"/>
      <c r="AP68" s="4"/>
      <c r="AQ68" s="47"/>
      <c r="AR68" s="54"/>
      <c r="AW68" s="1"/>
      <c r="AX68" s="4"/>
      <c r="AY68" s="4"/>
    </row>
    <row r="69" spans="1:51" ht="14.25" customHeight="1">
      <c r="A69" s="30" t="s">
        <v>323</v>
      </c>
      <c r="B69" s="30" t="s">
        <v>324</v>
      </c>
      <c r="C69" s="30" t="s">
        <v>325</v>
      </c>
      <c r="D69" s="32">
        <v>47</v>
      </c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31"/>
      <c r="P69" s="131"/>
      <c r="Q69" s="131"/>
      <c r="R69" s="36"/>
      <c r="S69" s="36"/>
      <c r="T69" s="36"/>
      <c r="U69" s="36"/>
      <c r="V69" s="36"/>
      <c r="W69" s="36"/>
      <c r="X69" s="36"/>
      <c r="Y69" s="36"/>
      <c r="Z69" s="4"/>
      <c r="AA69" s="4"/>
      <c r="AB69" s="4"/>
      <c r="AC69" s="4"/>
      <c r="AD69" s="33">
        <f t="shared" si="0"/>
        <v>47</v>
      </c>
      <c r="AE69" s="4"/>
      <c r="AF69" s="4"/>
      <c r="AG69" s="4"/>
      <c r="AP69" s="4"/>
      <c r="AS69" s="1"/>
      <c r="AT69" s="59"/>
      <c r="AU69" s="1"/>
      <c r="AV69" s="1"/>
      <c r="AW69" s="1"/>
      <c r="AX69" s="4"/>
      <c r="AY69" s="4"/>
    </row>
    <row r="70" spans="1:51" ht="14.25" customHeight="1">
      <c r="A70" s="30" t="s">
        <v>66</v>
      </c>
      <c r="B70" s="30" t="s">
        <v>326</v>
      </c>
      <c r="C70" s="30" t="s">
        <v>325</v>
      </c>
      <c r="D70" s="32">
        <v>84</v>
      </c>
      <c r="E70" s="129"/>
      <c r="F70" s="130">
        <v>4</v>
      </c>
      <c r="G70" s="129"/>
      <c r="H70" s="129"/>
      <c r="I70" s="129"/>
      <c r="J70" s="130">
        <v>10</v>
      </c>
      <c r="K70" s="129"/>
      <c r="L70" s="130">
        <v>10</v>
      </c>
      <c r="M70" s="129"/>
      <c r="N70" s="130"/>
      <c r="O70" s="131"/>
      <c r="P70" s="131"/>
      <c r="Q70" s="131"/>
      <c r="R70" s="36"/>
      <c r="S70" s="36"/>
      <c r="T70" s="36">
        <v>30</v>
      </c>
      <c r="U70" s="36"/>
      <c r="V70" s="36"/>
      <c r="W70" s="36"/>
      <c r="X70" s="36"/>
      <c r="Y70" s="36"/>
      <c r="Z70" s="4"/>
      <c r="AA70" s="4"/>
      <c r="AB70" s="4"/>
      <c r="AC70" s="4"/>
      <c r="AD70" s="33">
        <f t="shared" si="0"/>
        <v>138</v>
      </c>
      <c r="AE70" s="4"/>
      <c r="AF70" s="4"/>
      <c r="AG70" s="4"/>
      <c r="AP70" s="4"/>
      <c r="AT70" s="61"/>
      <c r="AU70" s="1"/>
      <c r="AV70" s="1"/>
      <c r="AW70" s="1"/>
      <c r="AX70" s="4"/>
      <c r="AY70" s="4"/>
    </row>
    <row r="71" spans="1:51" ht="14.25" customHeight="1">
      <c r="A71" s="30" t="s">
        <v>190</v>
      </c>
      <c r="B71" s="30" t="s">
        <v>329</v>
      </c>
      <c r="C71" s="30" t="s">
        <v>325</v>
      </c>
      <c r="D71" s="63">
        <v>0</v>
      </c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31"/>
      <c r="P71" s="131"/>
      <c r="Q71" s="131"/>
      <c r="R71" s="36"/>
      <c r="S71" s="36"/>
      <c r="T71" s="36"/>
      <c r="U71" s="36"/>
      <c r="V71" s="36"/>
      <c r="W71" s="36"/>
      <c r="X71" s="36"/>
      <c r="Y71" s="36"/>
      <c r="Z71" s="4"/>
      <c r="AA71" s="4"/>
      <c r="AB71" s="4"/>
      <c r="AC71" s="4"/>
      <c r="AD71" s="33">
        <f t="shared" si="0"/>
        <v>0</v>
      </c>
      <c r="AE71" s="30" t="s">
        <v>333</v>
      </c>
      <c r="AF71" s="4"/>
      <c r="AG71" s="4"/>
      <c r="AP71" s="4"/>
      <c r="AS71" s="60"/>
      <c r="AT71" s="59"/>
      <c r="AU71" s="1"/>
      <c r="AV71" s="1"/>
      <c r="AW71" s="1"/>
      <c r="AX71" s="4"/>
      <c r="AY71" s="4"/>
    </row>
    <row r="72" spans="1:51" ht="14.25" customHeight="1">
      <c r="A72" s="30" t="s">
        <v>164</v>
      </c>
      <c r="B72" s="30" t="s">
        <v>334</v>
      </c>
      <c r="C72" s="30" t="s">
        <v>335</v>
      </c>
      <c r="D72" s="32">
        <v>0</v>
      </c>
      <c r="E72" s="129"/>
      <c r="F72" s="129"/>
      <c r="G72" s="129"/>
      <c r="H72" s="130">
        <v>12</v>
      </c>
      <c r="I72" s="129"/>
      <c r="J72" s="130">
        <v>10</v>
      </c>
      <c r="K72" s="129"/>
      <c r="L72" s="130"/>
      <c r="M72" s="129">
        <v>22</v>
      </c>
      <c r="N72" s="130"/>
      <c r="O72" s="131"/>
      <c r="P72" s="131">
        <v>12</v>
      </c>
      <c r="Q72" s="131"/>
      <c r="R72" s="36">
        <v>44</v>
      </c>
      <c r="S72" s="36">
        <v>12</v>
      </c>
      <c r="T72" s="36"/>
      <c r="U72" s="36"/>
      <c r="V72" s="36">
        <v>10</v>
      </c>
      <c r="W72" s="36">
        <v>44</v>
      </c>
      <c r="X72" s="36"/>
      <c r="Y72" s="36"/>
      <c r="Z72" s="4"/>
      <c r="AA72" s="4"/>
      <c r="AB72" s="4"/>
      <c r="AC72" s="4"/>
      <c r="AD72" s="33">
        <f t="shared" si="0"/>
        <v>10</v>
      </c>
      <c r="AE72" s="4"/>
      <c r="AF72" s="4"/>
      <c r="AG72" s="4"/>
      <c r="AP72" s="4"/>
      <c r="AS72" s="1"/>
      <c r="AT72" s="56"/>
      <c r="AU72" s="1"/>
      <c r="AV72" s="1"/>
      <c r="AW72" s="1"/>
      <c r="AX72" s="4"/>
      <c r="AY72" s="4"/>
    </row>
    <row r="73" spans="1:51" ht="14.25" customHeight="1">
      <c r="A73" s="30" t="s">
        <v>160</v>
      </c>
      <c r="B73" s="30" t="s">
        <v>336</v>
      </c>
      <c r="C73" s="30" t="s">
        <v>335</v>
      </c>
      <c r="D73" s="32">
        <v>13</v>
      </c>
      <c r="E73" s="129"/>
      <c r="F73" s="130">
        <v>8</v>
      </c>
      <c r="G73" s="129"/>
      <c r="H73" s="130">
        <v>42</v>
      </c>
      <c r="I73" s="129"/>
      <c r="J73" s="129"/>
      <c r="K73" s="129">
        <v>21</v>
      </c>
      <c r="L73" s="129"/>
      <c r="M73" s="129">
        <v>32</v>
      </c>
      <c r="N73" s="129"/>
      <c r="O73" s="131"/>
      <c r="P73" s="131">
        <v>32</v>
      </c>
      <c r="Q73" s="131"/>
      <c r="R73" s="36"/>
      <c r="S73" s="36">
        <v>42</v>
      </c>
      <c r="T73" s="36"/>
      <c r="U73" s="36"/>
      <c r="V73" s="36">
        <v>5</v>
      </c>
      <c r="W73" s="36"/>
      <c r="X73" s="36"/>
      <c r="Y73" s="36"/>
      <c r="Z73" s="4"/>
      <c r="AA73" s="4"/>
      <c r="AB73" s="4"/>
      <c r="AC73" s="4"/>
      <c r="AD73" s="33">
        <f t="shared" si="0"/>
        <v>5</v>
      </c>
      <c r="AE73" s="4"/>
      <c r="AF73" s="4"/>
      <c r="AG73" s="4"/>
      <c r="AP73" s="4"/>
      <c r="AS73" s="1"/>
      <c r="AT73" s="64"/>
      <c r="AU73" s="1"/>
      <c r="AV73" s="1"/>
      <c r="AW73" s="1"/>
      <c r="AX73" s="4"/>
      <c r="AY73" s="4"/>
    </row>
    <row r="74" spans="1:51" ht="14.25" customHeight="1">
      <c r="A74" s="30" t="s">
        <v>337</v>
      </c>
      <c r="B74" s="30" t="s">
        <v>338</v>
      </c>
      <c r="C74" s="30" t="s">
        <v>339</v>
      </c>
      <c r="D74" s="32">
        <v>0</v>
      </c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31"/>
      <c r="P74" s="131"/>
      <c r="Q74" s="131"/>
      <c r="R74" s="36"/>
      <c r="S74" s="36"/>
      <c r="T74" s="36"/>
      <c r="U74" s="36"/>
      <c r="V74" s="36"/>
      <c r="W74" s="36"/>
      <c r="X74" s="36"/>
      <c r="Y74" s="36"/>
      <c r="Z74" s="4"/>
      <c r="AA74" s="4"/>
      <c r="AB74" s="4"/>
      <c r="AC74" s="4"/>
      <c r="AD74" s="33">
        <f t="shared" si="0"/>
        <v>0</v>
      </c>
      <c r="AE74" s="4"/>
      <c r="AF74" s="4"/>
      <c r="AG74" s="4"/>
      <c r="AP74" s="4"/>
      <c r="AS74" s="1"/>
      <c r="AT74" s="59"/>
      <c r="AU74" s="1"/>
      <c r="AV74" s="1"/>
      <c r="AW74" s="1"/>
      <c r="AX74" s="4"/>
      <c r="AY74" s="4"/>
    </row>
    <row r="75" spans="1:51" ht="14.25" customHeight="1">
      <c r="A75" s="30" t="s">
        <v>340</v>
      </c>
      <c r="B75" s="30" t="s">
        <v>91</v>
      </c>
      <c r="C75" s="30" t="s">
        <v>341</v>
      </c>
      <c r="D75" s="32">
        <v>10</v>
      </c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31"/>
      <c r="P75" s="131"/>
      <c r="Q75" s="131"/>
      <c r="R75" s="36"/>
      <c r="S75" s="36"/>
      <c r="T75" s="36"/>
      <c r="U75" s="36"/>
      <c r="V75" s="36"/>
      <c r="W75" s="36"/>
      <c r="X75" s="36"/>
      <c r="Y75" s="36"/>
      <c r="Z75" s="4"/>
      <c r="AA75" s="4"/>
      <c r="AB75" s="4"/>
      <c r="AC75" s="4"/>
      <c r="AD75" s="33">
        <f t="shared" si="0"/>
        <v>10</v>
      </c>
      <c r="AE75" s="4"/>
      <c r="AF75" s="4"/>
      <c r="AG75" s="4"/>
      <c r="AP75" s="4"/>
      <c r="AT75" s="56"/>
      <c r="AU75" s="1"/>
      <c r="AV75" s="1"/>
      <c r="AW75" s="1"/>
      <c r="AX75" s="4"/>
      <c r="AY75" s="4"/>
    </row>
    <row r="76" spans="1:51" ht="14.25" customHeight="1">
      <c r="A76" s="30" t="s">
        <v>139</v>
      </c>
      <c r="B76" s="46" t="s">
        <v>342</v>
      </c>
      <c r="C76" s="46" t="s">
        <v>343</v>
      </c>
      <c r="D76" s="32">
        <v>24</v>
      </c>
      <c r="E76" s="129">
        <f t="shared" ref="E76:E77" si="1">13+13</f>
        <v>26</v>
      </c>
      <c r="F76" s="129"/>
      <c r="G76" s="129"/>
      <c r="H76" s="129"/>
      <c r="I76" s="129"/>
      <c r="J76" s="129"/>
      <c r="K76" s="129"/>
      <c r="L76" s="129"/>
      <c r="M76" s="129"/>
      <c r="N76" s="129">
        <v>11</v>
      </c>
      <c r="O76" s="131"/>
      <c r="P76" s="131"/>
      <c r="Q76" s="131"/>
      <c r="R76" s="36"/>
      <c r="S76" s="36"/>
      <c r="T76" s="36"/>
      <c r="U76" s="36">
        <v>24</v>
      </c>
      <c r="V76" s="36"/>
      <c r="W76" s="36"/>
      <c r="X76" s="36"/>
      <c r="Y76" s="36"/>
      <c r="Z76" s="4"/>
      <c r="AA76" s="4"/>
      <c r="AB76" s="4"/>
      <c r="AC76" s="4"/>
      <c r="AD76" s="33">
        <f t="shared" si="0"/>
        <v>37</v>
      </c>
      <c r="AE76" s="4"/>
      <c r="AF76" s="4"/>
      <c r="AG76" s="4"/>
      <c r="AP76" s="4"/>
      <c r="AT76" s="57"/>
      <c r="AU76" s="1"/>
      <c r="AV76" s="1"/>
      <c r="AW76" s="1"/>
      <c r="AX76" s="4"/>
      <c r="AY76" s="4"/>
    </row>
    <row r="77" spans="1:51" ht="14.25" customHeight="1">
      <c r="A77" s="30" t="s">
        <v>175</v>
      </c>
      <c r="B77" s="46" t="s">
        <v>344</v>
      </c>
      <c r="C77" s="46" t="s">
        <v>343</v>
      </c>
      <c r="D77" s="32">
        <v>5</v>
      </c>
      <c r="E77" s="129">
        <f t="shared" si="1"/>
        <v>26</v>
      </c>
      <c r="F77" s="129"/>
      <c r="G77" s="129"/>
      <c r="H77" s="129"/>
      <c r="I77" s="129"/>
      <c r="J77" s="129"/>
      <c r="K77" s="129"/>
      <c r="L77" s="129"/>
      <c r="M77" s="129"/>
      <c r="N77" s="129">
        <v>25</v>
      </c>
      <c r="O77" s="131">
        <v>5</v>
      </c>
      <c r="P77" s="131"/>
      <c r="Q77" s="131"/>
      <c r="R77" s="36">
        <v>14</v>
      </c>
      <c r="S77" s="36"/>
      <c r="T77" s="36">
        <v>9</v>
      </c>
      <c r="U77" s="36">
        <v>26</v>
      </c>
      <c r="V77" s="36"/>
      <c r="W77" s="36"/>
      <c r="X77" s="36"/>
      <c r="Y77" s="36"/>
      <c r="Z77" s="4"/>
      <c r="AA77" s="4"/>
      <c r="AB77" s="4"/>
      <c r="AC77" s="4"/>
      <c r="AD77" s="33">
        <f t="shared" si="0"/>
        <v>48</v>
      </c>
      <c r="AE77" s="4"/>
      <c r="AF77" s="4"/>
      <c r="AG77" s="4"/>
      <c r="AP77" s="4"/>
      <c r="AT77" s="64"/>
      <c r="AU77" s="1"/>
      <c r="AV77" s="1"/>
      <c r="AW77" s="1"/>
      <c r="AX77" s="4"/>
      <c r="AY77" s="4"/>
    </row>
    <row r="78" spans="1:51" ht="14.25" customHeight="1">
      <c r="A78" s="30" t="s">
        <v>130</v>
      </c>
      <c r="B78" s="30" t="s">
        <v>345</v>
      </c>
      <c r="C78" s="30" t="s">
        <v>346</v>
      </c>
      <c r="D78" s="32">
        <v>20</v>
      </c>
      <c r="E78" s="129"/>
      <c r="F78" s="130">
        <v>6</v>
      </c>
      <c r="G78" s="129"/>
      <c r="H78" s="129"/>
      <c r="I78" s="129"/>
      <c r="J78" s="130">
        <v>10</v>
      </c>
      <c r="K78" s="129"/>
      <c r="L78" s="130"/>
      <c r="M78" s="129"/>
      <c r="N78" s="130">
        <v>15</v>
      </c>
      <c r="O78" s="131">
        <v>35</v>
      </c>
      <c r="P78" s="131">
        <v>15</v>
      </c>
      <c r="Q78" s="131"/>
      <c r="R78" s="36"/>
      <c r="S78" s="36"/>
      <c r="T78" s="36"/>
      <c r="U78" s="36"/>
      <c r="V78" s="36"/>
      <c r="W78" s="36"/>
      <c r="X78" s="36"/>
      <c r="Y78" s="36"/>
      <c r="Z78" s="4"/>
      <c r="AA78" s="4"/>
      <c r="AB78" s="4"/>
      <c r="AC78" s="4"/>
      <c r="AD78" s="33">
        <f t="shared" si="0"/>
        <v>31</v>
      </c>
      <c r="AE78" s="4"/>
      <c r="AF78" s="4"/>
      <c r="AG78" s="4"/>
      <c r="AP78" s="4"/>
      <c r="AT78" s="57"/>
      <c r="AU78" s="1"/>
      <c r="AV78" s="1"/>
      <c r="AW78" s="1"/>
      <c r="AX78" s="4"/>
      <c r="AY78" s="4"/>
    </row>
    <row r="79" spans="1:51" ht="14.25" customHeight="1">
      <c r="A79" s="30" t="s">
        <v>154</v>
      </c>
      <c r="B79" s="30" t="s">
        <v>254</v>
      </c>
      <c r="C79" s="30" t="s">
        <v>347</v>
      </c>
      <c r="D79" s="32">
        <v>10</v>
      </c>
      <c r="E79" s="129">
        <f>13*2+13*2</f>
        <v>52</v>
      </c>
      <c r="F79" s="129"/>
      <c r="G79" s="129"/>
      <c r="H79" s="129"/>
      <c r="I79" s="129"/>
      <c r="J79" s="129"/>
      <c r="K79" s="129"/>
      <c r="L79" s="129"/>
      <c r="M79" s="129"/>
      <c r="N79" s="129"/>
      <c r="O79" s="131"/>
      <c r="P79" s="131"/>
      <c r="Q79" s="131"/>
      <c r="R79" s="36">
        <v>5</v>
      </c>
      <c r="S79" s="36"/>
      <c r="T79" s="36"/>
      <c r="U79" s="36">
        <v>26</v>
      </c>
      <c r="V79" s="36"/>
      <c r="W79" s="36"/>
      <c r="X79" s="36"/>
      <c r="Y79" s="36"/>
      <c r="Z79" s="4"/>
      <c r="AA79" s="4"/>
      <c r="AB79" s="4"/>
      <c r="AC79" s="4"/>
      <c r="AD79" s="33">
        <f t="shared" si="0"/>
        <v>41</v>
      </c>
      <c r="AE79" s="30" t="s">
        <v>354</v>
      </c>
      <c r="AF79" s="4"/>
      <c r="AG79" s="4"/>
      <c r="AP79" s="4"/>
      <c r="AU79" s="1"/>
      <c r="AV79" s="1"/>
      <c r="AW79" s="1"/>
      <c r="AX79" s="4"/>
      <c r="AY79" s="4"/>
    </row>
    <row r="80" spans="1:51" ht="14.25" customHeight="1">
      <c r="A80" s="30" t="s">
        <v>51</v>
      </c>
      <c r="B80" s="30" t="s">
        <v>355</v>
      </c>
      <c r="C80" s="30" t="s">
        <v>356</v>
      </c>
      <c r="D80" s="32">
        <v>10</v>
      </c>
      <c r="E80" s="129"/>
      <c r="F80" s="130">
        <v>10</v>
      </c>
      <c r="G80" s="129"/>
      <c r="H80" s="130">
        <v>45</v>
      </c>
      <c r="I80" s="129"/>
      <c r="J80" s="130">
        <v>25</v>
      </c>
      <c r="K80" s="129">
        <v>65</v>
      </c>
      <c r="L80" s="130">
        <v>14</v>
      </c>
      <c r="M80" s="129"/>
      <c r="N80" s="130"/>
      <c r="O80" s="131"/>
      <c r="P80" s="131"/>
      <c r="Q80" s="131"/>
      <c r="R80" s="36"/>
      <c r="S80" s="36"/>
      <c r="T80" s="36"/>
      <c r="U80" s="36"/>
      <c r="V80" s="36"/>
      <c r="W80" s="36"/>
      <c r="X80" s="36"/>
      <c r="Y80" s="36"/>
      <c r="Z80" s="4"/>
      <c r="AA80" s="4"/>
      <c r="AB80" s="4"/>
      <c r="AC80" s="4"/>
      <c r="AD80" s="33">
        <f t="shared" si="0"/>
        <v>39</v>
      </c>
      <c r="AE80" s="4"/>
      <c r="AF80" s="4"/>
      <c r="AG80" s="4"/>
      <c r="AP80" s="4"/>
      <c r="AU80" s="1"/>
      <c r="AV80" s="1"/>
      <c r="AW80" s="1"/>
      <c r="AX80" s="4"/>
      <c r="AY80" s="4"/>
    </row>
    <row r="81" spans="1:52" ht="14.25" customHeight="1">
      <c r="A81" s="30" t="s">
        <v>183</v>
      </c>
      <c r="B81" s="30" t="s">
        <v>358</v>
      </c>
      <c r="C81" s="30" t="s">
        <v>356</v>
      </c>
      <c r="D81" s="32">
        <v>0</v>
      </c>
      <c r="E81" s="129"/>
      <c r="F81" s="129"/>
      <c r="G81" s="129"/>
      <c r="H81" s="129"/>
      <c r="I81" s="129"/>
      <c r="J81" s="130">
        <v>9</v>
      </c>
      <c r="K81" s="129"/>
      <c r="L81" s="130">
        <v>10</v>
      </c>
      <c r="M81" s="129"/>
      <c r="N81" s="130"/>
      <c r="O81" s="131"/>
      <c r="P81" s="131"/>
      <c r="Q81" s="131"/>
      <c r="R81" s="36"/>
      <c r="S81" s="36"/>
      <c r="T81" s="36"/>
      <c r="U81" s="36"/>
      <c r="V81" s="36"/>
      <c r="W81" s="36"/>
      <c r="X81" s="36"/>
      <c r="Y81" s="36"/>
      <c r="Z81" s="4"/>
      <c r="AA81" s="4"/>
      <c r="AB81" s="4"/>
      <c r="AC81" s="4"/>
      <c r="AD81" s="33">
        <f t="shared" si="0"/>
        <v>19</v>
      </c>
      <c r="AE81" s="4"/>
      <c r="AF81" s="4"/>
      <c r="AG81" s="4"/>
      <c r="AP81" s="4"/>
      <c r="AU81" s="1"/>
      <c r="AV81" s="1"/>
      <c r="AW81" s="1"/>
      <c r="AX81" s="4"/>
      <c r="AY81" s="4"/>
    </row>
    <row r="82" spans="1:52" ht="14.25" customHeight="1">
      <c r="A82" s="30" t="s">
        <v>100</v>
      </c>
      <c r="B82" s="30" t="s">
        <v>359</v>
      </c>
      <c r="C82" s="30" t="s">
        <v>360</v>
      </c>
      <c r="D82" s="32">
        <v>4</v>
      </c>
      <c r="E82" s="129"/>
      <c r="F82" s="130">
        <v>8</v>
      </c>
      <c r="G82" s="130">
        <v>4</v>
      </c>
      <c r="H82" s="130">
        <v>16</v>
      </c>
      <c r="I82" s="129"/>
      <c r="J82" s="130">
        <v>33</v>
      </c>
      <c r="K82" s="129"/>
      <c r="L82" s="130">
        <v>15</v>
      </c>
      <c r="M82" s="129"/>
      <c r="N82" s="130"/>
      <c r="O82" s="131">
        <v>72</v>
      </c>
      <c r="P82" s="131"/>
      <c r="Q82" s="131"/>
      <c r="R82" s="36">
        <v>15</v>
      </c>
      <c r="S82" s="36"/>
      <c r="T82" s="36"/>
      <c r="U82" s="36">
        <v>15</v>
      </c>
      <c r="V82" s="36"/>
      <c r="W82" s="36"/>
      <c r="X82" s="36">
        <v>3</v>
      </c>
      <c r="Y82" s="36">
        <v>4</v>
      </c>
      <c r="Z82" s="4"/>
      <c r="AA82" s="4"/>
      <c r="AB82" s="4"/>
      <c r="AC82" s="4"/>
      <c r="AD82" s="33">
        <f t="shared" si="0"/>
        <v>-1</v>
      </c>
      <c r="AE82" s="4"/>
      <c r="AF82" s="4"/>
      <c r="AG82" s="4"/>
      <c r="AP82" s="4"/>
      <c r="AU82" s="4"/>
      <c r="AV82" s="4"/>
      <c r="AW82" s="4"/>
      <c r="AX82" s="4"/>
      <c r="AY82" s="4"/>
    </row>
    <row r="83" spans="1:52" ht="14.25" customHeight="1">
      <c r="A83" s="30" t="s">
        <v>361</v>
      </c>
      <c r="B83" s="30" t="s">
        <v>362</v>
      </c>
      <c r="C83" s="30" t="s">
        <v>363</v>
      </c>
      <c r="D83" s="32">
        <v>0</v>
      </c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31"/>
      <c r="P83" s="131"/>
      <c r="Q83" s="131"/>
      <c r="R83" s="36"/>
      <c r="S83" s="36"/>
      <c r="T83" s="36"/>
      <c r="U83" s="36"/>
      <c r="V83" s="36"/>
      <c r="W83" s="36"/>
      <c r="X83" s="36"/>
      <c r="Y83" s="36"/>
      <c r="Z83" s="4"/>
      <c r="AA83" s="4"/>
      <c r="AB83" s="4"/>
      <c r="AC83" s="4"/>
      <c r="AD83" s="33">
        <f t="shared" si="0"/>
        <v>0</v>
      </c>
      <c r="AE83" s="4"/>
      <c r="AF83" s="4"/>
      <c r="AG83" s="4"/>
      <c r="AP83" s="4"/>
      <c r="AU83" s="4"/>
      <c r="AV83" s="4"/>
      <c r="AW83" s="4"/>
      <c r="AX83" s="4"/>
      <c r="AY83" s="4"/>
    </row>
    <row r="84" spans="1:52" ht="14.25" customHeight="1">
      <c r="A84" s="30" t="s">
        <v>364</v>
      </c>
      <c r="B84" s="30" t="s">
        <v>365</v>
      </c>
      <c r="C84" s="30" t="s">
        <v>363</v>
      </c>
      <c r="D84" s="32">
        <v>0</v>
      </c>
      <c r="E84" s="129"/>
      <c r="F84" s="129"/>
      <c r="G84" s="129"/>
      <c r="H84" s="129"/>
      <c r="I84" s="132"/>
      <c r="J84" s="132"/>
      <c r="K84" s="132"/>
      <c r="L84" s="132"/>
      <c r="M84" s="132"/>
      <c r="N84" s="132"/>
      <c r="O84" s="133"/>
      <c r="P84" s="131"/>
      <c r="Q84" s="131"/>
      <c r="R84" s="36"/>
      <c r="S84" s="36"/>
      <c r="T84" s="36"/>
      <c r="U84" s="36"/>
      <c r="V84" s="36"/>
      <c r="W84" s="36"/>
      <c r="X84" s="36"/>
      <c r="Y84" s="36"/>
      <c r="Z84" s="4"/>
      <c r="AA84" s="4"/>
      <c r="AB84" s="4"/>
      <c r="AC84" s="4"/>
      <c r="AD84" s="33">
        <f t="shared" si="0"/>
        <v>0</v>
      </c>
      <c r="AE84" s="4"/>
      <c r="AF84" s="4"/>
      <c r="AG84" s="4"/>
      <c r="AP84" s="4"/>
      <c r="AQ84" s="65"/>
      <c r="AR84" s="60"/>
      <c r="AU84" s="4"/>
      <c r="AV84" s="4"/>
      <c r="AW84" s="4"/>
      <c r="AX84" s="4"/>
      <c r="AY84" s="4"/>
    </row>
    <row r="85" spans="1:52" ht="14.25" customHeight="1">
      <c r="A85" s="30" t="s">
        <v>124</v>
      </c>
      <c r="B85" s="46" t="s">
        <v>217</v>
      </c>
      <c r="C85" s="46" t="s">
        <v>366</v>
      </c>
      <c r="D85" s="32">
        <v>15</v>
      </c>
      <c r="E85" s="129"/>
      <c r="F85" s="129"/>
      <c r="G85" s="129"/>
      <c r="H85" s="130">
        <v>5</v>
      </c>
      <c r="I85" s="129"/>
      <c r="J85" s="130">
        <v>10</v>
      </c>
      <c r="K85" s="129"/>
      <c r="L85" s="130"/>
      <c r="M85" s="129"/>
      <c r="N85" s="130">
        <v>30</v>
      </c>
      <c r="O85" s="131"/>
      <c r="P85" s="131">
        <v>15</v>
      </c>
      <c r="Q85" s="131"/>
      <c r="R85" s="36">
        <v>5</v>
      </c>
      <c r="S85" s="36"/>
      <c r="T85" s="36">
        <v>15</v>
      </c>
      <c r="U85" s="36">
        <v>13</v>
      </c>
      <c r="V85" s="36"/>
      <c r="W85" s="36"/>
      <c r="X85" s="36">
        <v>10</v>
      </c>
      <c r="Y85" s="36"/>
      <c r="Z85" s="4"/>
      <c r="AA85" s="4"/>
      <c r="AB85" s="4"/>
      <c r="AC85" s="4"/>
      <c r="AD85" s="33">
        <f t="shared" si="0"/>
        <v>92</v>
      </c>
      <c r="AE85" s="4"/>
      <c r="AF85" s="4"/>
      <c r="AG85" s="4"/>
      <c r="AP85" s="4"/>
      <c r="AQ85" s="40"/>
      <c r="AR85" s="60"/>
      <c r="AU85" s="4"/>
      <c r="AV85" s="4"/>
      <c r="AW85" s="4"/>
      <c r="AX85" s="4"/>
      <c r="AY85" s="4"/>
    </row>
    <row r="86" spans="1:52" ht="14.25" customHeight="1">
      <c r="A86" s="30" t="s">
        <v>367</v>
      </c>
      <c r="B86" s="46" t="s">
        <v>368</v>
      </c>
      <c r="C86" s="46" t="s">
        <v>369</v>
      </c>
      <c r="D86" s="32">
        <v>0</v>
      </c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31"/>
      <c r="P86" s="131"/>
      <c r="Q86" s="131"/>
      <c r="R86" s="36"/>
      <c r="S86" s="36"/>
      <c r="T86" s="36"/>
      <c r="U86" s="36"/>
      <c r="V86" s="36"/>
      <c r="W86" s="36"/>
      <c r="X86" s="36"/>
      <c r="Y86" s="36"/>
      <c r="Z86" s="4"/>
      <c r="AA86" s="4"/>
      <c r="AB86" s="4"/>
      <c r="AC86" s="4"/>
      <c r="AD86" s="33">
        <f t="shared" si="0"/>
        <v>0</v>
      </c>
      <c r="AE86" s="4"/>
      <c r="AF86" s="4"/>
      <c r="AG86" s="4"/>
      <c r="AP86" s="4"/>
      <c r="AQ86" s="65"/>
      <c r="AR86" s="60"/>
      <c r="AU86" s="4"/>
      <c r="AV86" s="4"/>
      <c r="AW86" s="4"/>
      <c r="AX86" s="4"/>
      <c r="AY86" s="4"/>
    </row>
    <row r="87" spans="1:52" ht="14.25" customHeight="1">
      <c r="A87" s="30" t="s">
        <v>196</v>
      </c>
      <c r="B87" s="30" t="s">
        <v>376</v>
      </c>
      <c r="C87" s="30" t="s">
        <v>377</v>
      </c>
      <c r="D87" s="63">
        <v>-20</v>
      </c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31"/>
      <c r="P87" s="131"/>
      <c r="Q87" s="131"/>
      <c r="R87" s="36"/>
      <c r="S87" s="36"/>
      <c r="T87" s="36"/>
      <c r="U87" s="36"/>
      <c r="V87" s="36"/>
      <c r="W87" s="36"/>
      <c r="X87" s="36"/>
      <c r="Y87" s="36"/>
      <c r="Z87" s="4"/>
      <c r="AA87" s="4"/>
      <c r="AB87" s="4"/>
      <c r="AC87" s="4"/>
      <c r="AD87" s="33">
        <f t="shared" si="0"/>
        <v>-20</v>
      </c>
      <c r="AE87" s="30" t="s">
        <v>378</v>
      </c>
      <c r="AF87" s="4"/>
      <c r="AG87" s="4"/>
      <c r="AP87" s="4"/>
      <c r="AQ87" s="65"/>
      <c r="AR87" s="60"/>
      <c r="AU87" s="4"/>
      <c r="AV87" s="4"/>
      <c r="AW87" s="4"/>
      <c r="AX87" s="4"/>
      <c r="AY87" s="4"/>
    </row>
    <row r="88" spans="1:52" ht="14.25" customHeight="1">
      <c r="A88" s="30" t="s">
        <v>379</v>
      </c>
      <c r="B88" s="30" t="s">
        <v>380</v>
      </c>
      <c r="C88" s="30" t="s">
        <v>381</v>
      </c>
      <c r="D88" s="32">
        <v>0</v>
      </c>
      <c r="E88" s="129"/>
      <c r="F88" s="129"/>
      <c r="G88" s="129"/>
      <c r="H88" s="129"/>
      <c r="I88" s="129"/>
      <c r="J88" s="129"/>
      <c r="K88" s="129"/>
      <c r="L88" s="129"/>
      <c r="M88" s="129"/>
      <c r="N88" s="129"/>
      <c r="O88" s="131"/>
      <c r="P88" s="131"/>
      <c r="Q88" s="131"/>
      <c r="R88" s="36"/>
      <c r="S88" s="36"/>
      <c r="T88" s="36"/>
      <c r="U88" s="36"/>
      <c r="V88" s="36"/>
      <c r="W88" s="36"/>
      <c r="X88" s="36"/>
      <c r="Y88" s="36"/>
      <c r="Z88" s="4"/>
      <c r="AA88" s="4"/>
      <c r="AB88" s="4"/>
      <c r="AC88" s="4"/>
      <c r="AD88" s="33">
        <f t="shared" si="0"/>
        <v>0</v>
      </c>
      <c r="AE88" s="4"/>
      <c r="AF88" s="4"/>
      <c r="AG88" s="4"/>
      <c r="AP88" s="4"/>
      <c r="AQ88" s="40"/>
      <c r="AR88" s="60"/>
      <c r="AU88" s="4"/>
      <c r="AV88" s="4"/>
      <c r="AW88" s="4"/>
      <c r="AX88" s="4"/>
      <c r="AY88" s="4"/>
    </row>
    <row r="89" spans="1:52" ht="14.25" customHeight="1">
      <c r="A89" s="30" t="s">
        <v>49</v>
      </c>
      <c r="B89" s="30" t="s">
        <v>382</v>
      </c>
      <c r="C89" s="30" t="s">
        <v>383</v>
      </c>
      <c r="D89" s="32">
        <v>0</v>
      </c>
      <c r="E89" s="129"/>
      <c r="F89" s="130">
        <v>15</v>
      </c>
      <c r="G89" s="129"/>
      <c r="H89" s="129"/>
      <c r="I89" s="129"/>
      <c r="J89" s="129"/>
      <c r="K89" s="129"/>
      <c r="L89" s="129"/>
      <c r="M89" s="129"/>
      <c r="N89" s="129"/>
      <c r="O89" s="131"/>
      <c r="P89" s="131"/>
      <c r="Q89" s="131"/>
      <c r="R89" s="36"/>
      <c r="S89" s="36"/>
      <c r="T89" s="36"/>
      <c r="U89" s="36"/>
      <c r="V89" s="36"/>
      <c r="W89" s="36"/>
      <c r="X89" s="36"/>
      <c r="Y89" s="36"/>
      <c r="Z89" s="4"/>
      <c r="AA89" s="4"/>
      <c r="AB89" s="4"/>
      <c r="AC89" s="4"/>
      <c r="AD89" s="33">
        <f t="shared" si="0"/>
        <v>15</v>
      </c>
      <c r="AE89" s="4"/>
      <c r="AF89" s="4"/>
      <c r="AG89" s="4"/>
      <c r="AP89" s="4"/>
      <c r="AQ89" s="65"/>
      <c r="AR89" s="60"/>
      <c r="AS89" s="41"/>
      <c r="AU89" s="4"/>
      <c r="AV89" s="4"/>
      <c r="AW89" s="4"/>
      <c r="AX89" s="4"/>
      <c r="AY89" s="4"/>
    </row>
    <row r="90" spans="1:52" ht="14.25" customHeight="1">
      <c r="A90" s="30" t="s">
        <v>58</v>
      </c>
      <c r="B90" s="30" t="s">
        <v>384</v>
      </c>
      <c r="C90" s="30" t="s">
        <v>385</v>
      </c>
      <c r="D90" s="32">
        <v>57</v>
      </c>
      <c r="E90" s="129">
        <v>10</v>
      </c>
      <c r="F90" s="129"/>
      <c r="G90" s="129"/>
      <c r="H90" s="129"/>
      <c r="I90" s="129"/>
      <c r="J90" s="130">
        <v>30</v>
      </c>
      <c r="K90" s="129"/>
      <c r="L90" s="130">
        <v>30</v>
      </c>
      <c r="M90" s="129"/>
      <c r="N90" s="130"/>
      <c r="O90" s="131"/>
      <c r="P90" s="131"/>
      <c r="Q90" s="131"/>
      <c r="R90" s="36"/>
      <c r="S90" s="36"/>
      <c r="T90" s="36"/>
      <c r="U90" s="36"/>
      <c r="V90" s="36"/>
      <c r="W90" s="36"/>
      <c r="X90" s="36">
        <v>30</v>
      </c>
      <c r="Y90" s="36"/>
      <c r="Z90" s="4"/>
      <c r="AA90" s="4"/>
      <c r="AB90" s="4"/>
      <c r="AC90" s="4"/>
      <c r="AD90" s="33">
        <f t="shared" si="0"/>
        <v>157</v>
      </c>
      <c r="AE90" s="4"/>
      <c r="AF90" s="4"/>
      <c r="AG90" s="4"/>
      <c r="AP90" s="4"/>
      <c r="AQ90" s="40"/>
      <c r="AR90" s="60"/>
      <c r="AS90" s="49"/>
      <c r="AU90" s="4"/>
      <c r="AV90" s="4"/>
      <c r="AW90" s="4"/>
      <c r="AX90" s="4"/>
      <c r="AY90" s="4"/>
    </row>
    <row r="91" spans="1:52" ht="14.25" customHeight="1">
      <c r="A91" s="30" t="s">
        <v>93</v>
      </c>
      <c r="B91" s="30" t="s">
        <v>276</v>
      </c>
      <c r="C91" s="30" t="s">
        <v>386</v>
      </c>
      <c r="D91" s="32">
        <v>0</v>
      </c>
      <c r="E91" s="129">
        <v>13</v>
      </c>
      <c r="F91" s="130">
        <v>5</v>
      </c>
      <c r="G91" s="129"/>
      <c r="H91" s="130">
        <v>18</v>
      </c>
      <c r="I91" s="129"/>
      <c r="J91" s="130">
        <v>15</v>
      </c>
      <c r="K91" s="129"/>
      <c r="L91" s="130"/>
      <c r="M91" s="129"/>
      <c r="N91" s="130"/>
      <c r="O91" s="131"/>
      <c r="P91" s="131"/>
      <c r="Q91" s="131"/>
      <c r="R91" s="36"/>
      <c r="S91" s="36"/>
      <c r="T91" s="36"/>
      <c r="U91" s="36">
        <v>38</v>
      </c>
      <c r="V91" s="36">
        <v>10</v>
      </c>
      <c r="W91" s="36"/>
      <c r="X91" s="36"/>
      <c r="Y91" s="36"/>
      <c r="Z91" s="4"/>
      <c r="AA91" s="4"/>
      <c r="AB91" s="4"/>
      <c r="AC91" s="4"/>
      <c r="AD91" s="33">
        <f t="shared" si="0"/>
        <v>23</v>
      </c>
      <c r="AE91" s="30" t="s">
        <v>387</v>
      </c>
      <c r="AF91" s="4"/>
      <c r="AG91" s="4"/>
      <c r="AP91" s="4"/>
      <c r="AQ91" s="65"/>
      <c r="AR91" s="60"/>
      <c r="AS91" s="66"/>
      <c r="AU91" s="4"/>
      <c r="AV91" s="4"/>
      <c r="AW91" s="4"/>
      <c r="AX91" s="4"/>
      <c r="AY91" s="4"/>
    </row>
    <row r="92" spans="1:52" ht="14.25" customHeight="1">
      <c r="A92" s="30" t="s">
        <v>150</v>
      </c>
      <c r="B92" s="30" t="s">
        <v>388</v>
      </c>
      <c r="C92" s="30" t="s">
        <v>389</v>
      </c>
      <c r="D92" s="32">
        <v>25</v>
      </c>
      <c r="E92" s="129">
        <f>13+13</f>
        <v>26</v>
      </c>
      <c r="F92" s="130">
        <v>10</v>
      </c>
      <c r="G92" s="129"/>
      <c r="H92" s="129"/>
      <c r="I92" s="129"/>
      <c r="J92" s="129"/>
      <c r="K92" s="129"/>
      <c r="L92" s="129"/>
      <c r="M92" s="129"/>
      <c r="N92" s="129">
        <v>14</v>
      </c>
      <c r="O92" s="131"/>
      <c r="P92" s="131"/>
      <c r="Q92" s="131"/>
      <c r="R92" s="36">
        <v>37</v>
      </c>
      <c r="S92" s="36"/>
      <c r="T92" s="36"/>
      <c r="U92" s="36">
        <v>99</v>
      </c>
      <c r="V92" s="36"/>
      <c r="W92" s="36"/>
      <c r="X92" s="36">
        <v>2</v>
      </c>
      <c r="Y92" s="36"/>
      <c r="Z92" s="4"/>
      <c r="AA92" s="4"/>
      <c r="AB92" s="4"/>
      <c r="AC92" s="4"/>
      <c r="AD92" s="33">
        <f t="shared" si="0"/>
        <v>15</v>
      </c>
      <c r="AE92" s="4"/>
      <c r="AF92" s="4"/>
      <c r="AG92" s="4"/>
      <c r="AP92" s="4"/>
      <c r="AQ92" s="4"/>
      <c r="AR92" s="4"/>
      <c r="AS92" s="48"/>
      <c r="AU92" s="4"/>
      <c r="AV92" s="4"/>
      <c r="AW92" s="4"/>
      <c r="AX92" s="4"/>
      <c r="AY92" s="4"/>
    </row>
    <row r="93" spans="1:52" ht="14.25" customHeight="1">
      <c r="A93" s="30" t="s">
        <v>115</v>
      </c>
      <c r="B93" s="30" t="s">
        <v>390</v>
      </c>
      <c r="C93" s="30" t="s">
        <v>391</v>
      </c>
      <c r="D93" s="32">
        <v>43</v>
      </c>
      <c r="E93" s="129">
        <v>13</v>
      </c>
      <c r="F93" s="129"/>
      <c r="G93" s="129"/>
      <c r="H93" s="130">
        <v>10</v>
      </c>
      <c r="I93" s="129"/>
      <c r="J93" s="129"/>
      <c r="K93" s="129"/>
      <c r="L93" s="129">
        <v>10</v>
      </c>
      <c r="M93" s="129"/>
      <c r="N93" s="129"/>
      <c r="O93" s="131"/>
      <c r="P93" s="131"/>
      <c r="Q93" s="131"/>
      <c r="R93" s="36"/>
      <c r="S93" s="36"/>
      <c r="T93" s="36">
        <v>3</v>
      </c>
      <c r="U93" s="36"/>
      <c r="V93" s="36">
        <v>20</v>
      </c>
      <c r="W93" s="36"/>
      <c r="X93" s="36"/>
      <c r="Y93" s="36"/>
      <c r="Z93" s="4"/>
      <c r="AA93" s="4"/>
      <c r="AB93" s="4"/>
      <c r="AC93" s="4"/>
      <c r="AD93" s="33">
        <f t="shared" si="0"/>
        <v>99</v>
      </c>
      <c r="AE93" s="4"/>
      <c r="AF93" s="4"/>
      <c r="AG93" s="4"/>
      <c r="AP93" s="4"/>
      <c r="AQ93" s="4"/>
      <c r="AR93" s="4"/>
      <c r="AS93" s="41"/>
      <c r="AT93" s="4"/>
      <c r="AU93" s="4"/>
      <c r="AV93" s="4"/>
      <c r="AW93" s="4"/>
      <c r="AX93" s="4"/>
      <c r="AY93" s="4"/>
    </row>
    <row r="94" spans="1:52" ht="14.25" customHeight="1">
      <c r="A94" s="30" t="s">
        <v>395</v>
      </c>
      <c r="B94" s="30" t="s">
        <v>396</v>
      </c>
      <c r="C94" s="30" t="s">
        <v>397</v>
      </c>
      <c r="D94" s="32">
        <v>0</v>
      </c>
      <c r="E94" s="129"/>
      <c r="F94" s="129"/>
      <c r="G94" s="129"/>
      <c r="H94" s="129"/>
      <c r="I94" s="129"/>
      <c r="J94" s="129"/>
      <c r="K94" s="129"/>
      <c r="L94" s="129"/>
      <c r="M94" s="129"/>
      <c r="N94" s="129"/>
      <c r="O94" s="131"/>
      <c r="P94" s="131"/>
      <c r="Q94" s="131"/>
      <c r="R94" s="36"/>
      <c r="S94" s="36"/>
      <c r="T94" s="36"/>
      <c r="U94" s="36"/>
      <c r="V94" s="36"/>
      <c r="W94" s="36"/>
      <c r="X94" s="36"/>
      <c r="Y94" s="36"/>
      <c r="Z94" s="4"/>
      <c r="AA94" s="4"/>
      <c r="AB94" s="4"/>
      <c r="AC94" s="4"/>
      <c r="AD94" s="33">
        <f t="shared" si="0"/>
        <v>0</v>
      </c>
      <c r="AE94" s="4"/>
      <c r="AF94" s="4"/>
      <c r="AG94" s="4"/>
      <c r="AP94" s="4"/>
      <c r="AQ94" s="4"/>
      <c r="AR94" s="4"/>
      <c r="AS94" s="42"/>
      <c r="AT94" s="48"/>
      <c r="AU94" s="4"/>
      <c r="AV94" s="4"/>
      <c r="AW94" s="4"/>
      <c r="AX94" s="4"/>
      <c r="AY94" s="4"/>
      <c r="AZ94" s="4"/>
    </row>
    <row r="95" spans="1:52" ht="14.25" customHeight="1">
      <c r="A95" s="30" t="s">
        <v>16</v>
      </c>
      <c r="B95" s="30" t="s">
        <v>276</v>
      </c>
      <c r="C95" s="30" t="s">
        <v>397</v>
      </c>
      <c r="D95" s="32">
        <v>373</v>
      </c>
      <c r="E95" s="129">
        <f>13+13</f>
        <v>26</v>
      </c>
      <c r="F95" s="130">
        <v>30</v>
      </c>
      <c r="G95" s="130">
        <v>5</v>
      </c>
      <c r="H95" s="129"/>
      <c r="I95" s="129"/>
      <c r="J95" s="130">
        <v>10</v>
      </c>
      <c r="K95" s="129">
        <v>5</v>
      </c>
      <c r="L95" s="130">
        <v>21</v>
      </c>
      <c r="M95" s="129"/>
      <c r="N95" s="130">
        <v>28</v>
      </c>
      <c r="O95" s="131"/>
      <c r="P95" s="131">
        <v>5</v>
      </c>
      <c r="Q95" s="131"/>
      <c r="R95" s="36">
        <v>10</v>
      </c>
      <c r="S95" s="36"/>
      <c r="T95" s="36"/>
      <c r="U95" s="36">
        <v>18</v>
      </c>
      <c r="V95" s="36">
        <v>32</v>
      </c>
      <c r="W95" s="36">
        <v>5</v>
      </c>
      <c r="X95" s="36">
        <v>5</v>
      </c>
      <c r="Y95" s="36"/>
      <c r="Z95" s="4"/>
      <c r="AA95" s="4"/>
      <c r="AB95" s="4"/>
      <c r="AC95" s="4"/>
      <c r="AD95" s="33">
        <f t="shared" si="0"/>
        <v>507</v>
      </c>
      <c r="AE95" s="4"/>
      <c r="AF95" s="4"/>
      <c r="AG95" s="4"/>
      <c r="AP95" s="4"/>
      <c r="AQ95" s="4"/>
      <c r="AR95" s="4"/>
      <c r="AT95" s="48"/>
      <c r="AU95" s="4"/>
      <c r="AV95" s="4"/>
      <c r="AW95" s="4"/>
      <c r="AX95" s="4"/>
      <c r="AY95" s="4"/>
      <c r="AZ95" s="4"/>
    </row>
    <row r="96" spans="1:52" ht="14.25" customHeight="1">
      <c r="A96" s="30" t="s">
        <v>201</v>
      </c>
      <c r="B96" s="30" t="s">
        <v>403</v>
      </c>
      <c r="C96" s="30" t="s">
        <v>397</v>
      </c>
      <c r="D96" s="32">
        <v>0</v>
      </c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31"/>
      <c r="P96" s="131"/>
      <c r="Q96" s="131"/>
      <c r="R96" s="36"/>
      <c r="S96" s="36"/>
      <c r="T96" s="36"/>
      <c r="U96" s="36"/>
      <c r="V96" s="36"/>
      <c r="W96" s="36"/>
      <c r="X96" s="36"/>
      <c r="Y96" s="36"/>
      <c r="Z96" s="4"/>
      <c r="AA96" s="4"/>
      <c r="AB96" s="4"/>
      <c r="AC96" s="4"/>
      <c r="AD96" s="33">
        <f t="shared" si="0"/>
        <v>0</v>
      </c>
      <c r="AE96" s="4"/>
      <c r="AF96" s="4"/>
      <c r="AG96" s="4"/>
      <c r="AP96" s="4"/>
      <c r="AQ96" s="4"/>
      <c r="AR96" s="4"/>
      <c r="AT96" s="49"/>
      <c r="AU96" s="4"/>
      <c r="AV96" s="4"/>
      <c r="AW96" s="4"/>
      <c r="AX96" s="4"/>
      <c r="AY96" s="4"/>
      <c r="AZ96" s="4"/>
    </row>
    <row r="97" spans="1:52" ht="14.25" customHeight="1">
      <c r="A97" s="30" t="s">
        <v>54</v>
      </c>
      <c r="B97" s="30" t="s">
        <v>404</v>
      </c>
      <c r="C97" s="30" t="s">
        <v>405</v>
      </c>
      <c r="D97" s="32">
        <v>15</v>
      </c>
      <c r="E97" s="129"/>
      <c r="F97" s="130">
        <v>29</v>
      </c>
      <c r="G97" s="129"/>
      <c r="H97" s="130">
        <v>13</v>
      </c>
      <c r="I97" s="129"/>
      <c r="J97" s="130">
        <v>25</v>
      </c>
      <c r="K97" s="129"/>
      <c r="L97" s="130"/>
      <c r="M97" s="129"/>
      <c r="N97" s="130"/>
      <c r="O97" s="131"/>
      <c r="P97" s="131"/>
      <c r="Q97" s="131"/>
      <c r="R97" s="36"/>
      <c r="S97" s="36"/>
      <c r="T97" s="36"/>
      <c r="U97" s="36"/>
      <c r="V97" s="36"/>
      <c r="W97" s="36"/>
      <c r="X97" s="36"/>
      <c r="Y97" s="36"/>
      <c r="Z97" s="4"/>
      <c r="AA97" s="4"/>
      <c r="AB97" s="4"/>
      <c r="AC97" s="4"/>
      <c r="AD97" s="33">
        <f t="shared" si="0"/>
        <v>82</v>
      </c>
      <c r="AE97" s="4"/>
      <c r="AF97" s="4"/>
      <c r="AG97" s="4"/>
      <c r="AP97" s="4"/>
      <c r="AQ97" s="4"/>
      <c r="AR97" s="4"/>
      <c r="AT97" s="48"/>
      <c r="AU97" s="4"/>
      <c r="AV97" s="4"/>
      <c r="AW97" s="4"/>
      <c r="AX97" s="4"/>
      <c r="AY97" s="4"/>
      <c r="AZ97" s="4"/>
    </row>
    <row r="98" spans="1:52" ht="14.25" customHeight="1">
      <c r="A98" s="30" t="s">
        <v>406</v>
      </c>
      <c r="B98" s="30" t="s">
        <v>407</v>
      </c>
      <c r="C98" s="30" t="s">
        <v>408</v>
      </c>
      <c r="D98" s="32">
        <v>0</v>
      </c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31"/>
      <c r="P98" s="131"/>
      <c r="Q98" s="131"/>
      <c r="R98" s="36"/>
      <c r="S98" s="36"/>
      <c r="T98" s="36"/>
      <c r="U98" s="36"/>
      <c r="V98" s="36"/>
      <c r="W98" s="36"/>
      <c r="X98" s="36"/>
      <c r="Y98" s="36"/>
      <c r="Z98" s="4"/>
      <c r="AA98" s="4"/>
      <c r="AB98" s="4"/>
      <c r="AC98" s="4"/>
      <c r="AD98" s="33">
        <f t="shared" si="0"/>
        <v>0</v>
      </c>
      <c r="AE98" s="4"/>
      <c r="AF98" s="4"/>
      <c r="AG98" s="4"/>
      <c r="AP98" s="4"/>
      <c r="AQ98" s="4"/>
      <c r="AR98" s="4"/>
      <c r="AS98" s="42"/>
      <c r="AT98" s="48"/>
      <c r="AU98" s="4"/>
      <c r="AV98" s="4"/>
      <c r="AW98" s="4"/>
      <c r="AX98" s="4"/>
      <c r="AY98" s="4"/>
      <c r="AZ98" s="4"/>
    </row>
    <row r="99" spans="1:52" ht="14.25" customHeight="1">
      <c r="A99" s="30" t="s">
        <v>409</v>
      </c>
      <c r="B99" s="30" t="s">
        <v>410</v>
      </c>
      <c r="C99" s="30" t="s">
        <v>411</v>
      </c>
      <c r="D99" s="32">
        <v>0</v>
      </c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31"/>
      <c r="P99" s="131"/>
      <c r="Q99" s="131"/>
      <c r="R99" s="36"/>
      <c r="S99" s="36"/>
      <c r="T99" s="36"/>
      <c r="U99" s="36"/>
      <c r="V99" s="36"/>
      <c r="W99" s="36"/>
      <c r="X99" s="36"/>
      <c r="Y99" s="36"/>
      <c r="Z99" s="4"/>
      <c r="AA99" s="4"/>
      <c r="AB99" s="4"/>
      <c r="AC99" s="4"/>
      <c r="AD99" s="33">
        <f t="shared" si="0"/>
        <v>0</v>
      </c>
      <c r="AE99" s="4"/>
      <c r="AF99" s="4"/>
      <c r="AG99" s="4"/>
      <c r="AH99" s="47"/>
      <c r="AI99" s="44"/>
      <c r="AP99" s="4"/>
      <c r="AQ99" s="4"/>
      <c r="AR99" s="4"/>
      <c r="AT99" s="66"/>
      <c r="AU99" s="4"/>
      <c r="AV99" s="4"/>
      <c r="AW99" s="4"/>
      <c r="AX99" s="4"/>
      <c r="AY99" s="4"/>
      <c r="AZ99" s="4"/>
    </row>
    <row r="100" spans="1:52" ht="14.25" customHeight="1">
      <c r="A100" s="30" t="s">
        <v>212</v>
      </c>
      <c r="B100" s="30" t="s">
        <v>412</v>
      </c>
      <c r="C100" s="30" t="s">
        <v>413</v>
      </c>
      <c r="D100" s="32">
        <v>97</v>
      </c>
      <c r="E100" s="129"/>
      <c r="F100" s="129"/>
      <c r="G100" s="129"/>
      <c r="H100" s="130">
        <v>15</v>
      </c>
      <c r="I100" s="129"/>
      <c r="J100" s="129"/>
      <c r="K100" s="129"/>
      <c r="L100" s="129">
        <v>5</v>
      </c>
      <c r="M100" s="129"/>
      <c r="N100" s="129">
        <v>12</v>
      </c>
      <c r="O100" s="131"/>
      <c r="P100" s="131"/>
      <c r="Q100" s="131"/>
      <c r="R100" s="36"/>
      <c r="S100" s="36"/>
      <c r="T100" s="36"/>
      <c r="U100" s="36"/>
      <c r="V100" s="36"/>
      <c r="W100" s="36"/>
      <c r="X100" s="36"/>
      <c r="Y100" s="36"/>
      <c r="Z100" s="4"/>
      <c r="AA100" s="4"/>
      <c r="AB100" s="4"/>
      <c r="AC100" s="4"/>
      <c r="AD100" s="33">
        <f t="shared" si="0"/>
        <v>129</v>
      </c>
      <c r="AE100" s="4"/>
      <c r="AF100" s="4"/>
      <c r="AG100" s="4"/>
      <c r="AH100" s="47"/>
      <c r="AI100" s="41"/>
      <c r="AP100" s="4"/>
      <c r="AQ100" s="1"/>
      <c r="AR100" s="54"/>
      <c r="AT100" s="41"/>
      <c r="AU100" s="4"/>
      <c r="AV100" s="4"/>
      <c r="AW100" s="4"/>
      <c r="AX100" s="4"/>
      <c r="AY100" s="4"/>
      <c r="AZ100" s="4"/>
    </row>
    <row r="101" spans="1:52" ht="14.25" customHeight="1">
      <c r="A101" s="30" t="s">
        <v>414</v>
      </c>
      <c r="B101" s="30" t="s">
        <v>415</v>
      </c>
      <c r="C101" s="30" t="s">
        <v>416</v>
      </c>
      <c r="D101" s="32">
        <v>20</v>
      </c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31"/>
      <c r="P101" s="131"/>
      <c r="Q101" s="131"/>
      <c r="R101" s="36"/>
      <c r="S101" s="36"/>
      <c r="T101" s="36"/>
      <c r="U101" s="36"/>
      <c r="V101" s="36"/>
      <c r="W101" s="36"/>
      <c r="X101" s="36"/>
      <c r="Y101" s="36"/>
      <c r="Z101" s="4"/>
      <c r="AA101" s="4"/>
      <c r="AB101" s="4"/>
      <c r="AC101" s="4"/>
      <c r="AD101" s="33">
        <f t="shared" si="0"/>
        <v>20</v>
      </c>
      <c r="AE101" s="4"/>
      <c r="AF101" s="4"/>
      <c r="AG101" s="4"/>
      <c r="AH101" s="47"/>
      <c r="AI101" s="44"/>
      <c r="AP101" s="4"/>
      <c r="AQ101" s="1"/>
      <c r="AR101" s="54"/>
      <c r="AT101" s="44"/>
      <c r="AU101" s="4"/>
      <c r="AV101" s="4"/>
      <c r="AW101" s="4"/>
      <c r="AX101" s="4"/>
      <c r="AY101" s="4"/>
      <c r="AZ101" s="4"/>
    </row>
    <row r="102" spans="1:52" ht="14.25" customHeight="1">
      <c r="A102" s="30" t="s">
        <v>64</v>
      </c>
      <c r="B102" s="30" t="s">
        <v>417</v>
      </c>
      <c r="C102" s="30" t="s">
        <v>207</v>
      </c>
      <c r="D102" s="32">
        <v>27</v>
      </c>
      <c r="E102" s="129"/>
      <c r="F102" s="130">
        <v>18</v>
      </c>
      <c r="G102" s="129"/>
      <c r="H102" s="129"/>
      <c r="I102" s="129"/>
      <c r="J102" s="129"/>
      <c r="K102" s="129"/>
      <c r="L102" s="129">
        <v>4</v>
      </c>
      <c r="M102" s="129"/>
      <c r="N102" s="129">
        <v>36</v>
      </c>
      <c r="O102" s="131"/>
      <c r="P102" s="131"/>
      <c r="Q102" s="131"/>
      <c r="R102" s="36"/>
      <c r="S102" s="36"/>
      <c r="T102" s="36">
        <v>10</v>
      </c>
      <c r="U102" s="36"/>
      <c r="V102" s="36">
        <v>3</v>
      </c>
      <c r="W102" s="36"/>
      <c r="X102" s="36"/>
      <c r="Y102" s="36">
        <v>98</v>
      </c>
      <c r="Z102" s="4"/>
      <c r="AA102" s="4"/>
      <c r="AB102" s="4"/>
      <c r="AC102" s="4"/>
      <c r="AD102" s="33">
        <f t="shared" si="0"/>
        <v>0</v>
      </c>
      <c r="AE102" s="4"/>
      <c r="AF102" s="4"/>
      <c r="AG102" s="4"/>
      <c r="AH102" s="47"/>
      <c r="AI102" s="49"/>
      <c r="AP102" s="4"/>
      <c r="AR102" s="58"/>
      <c r="AS102" s="42"/>
      <c r="AT102" s="48"/>
      <c r="AU102" s="4"/>
      <c r="AV102" s="4"/>
      <c r="AW102" s="4"/>
      <c r="AX102" s="4"/>
      <c r="AY102" s="4"/>
      <c r="AZ102" s="4"/>
    </row>
    <row r="103" spans="1:52" ht="14.25" customHeight="1">
      <c r="A103" s="30" t="s">
        <v>68</v>
      </c>
      <c r="B103" s="30" t="s">
        <v>418</v>
      </c>
      <c r="C103" s="30" t="s">
        <v>207</v>
      </c>
      <c r="D103" s="32">
        <v>148</v>
      </c>
      <c r="E103" s="129"/>
      <c r="F103" s="129"/>
      <c r="G103" s="129"/>
      <c r="H103" s="129"/>
      <c r="I103" s="129"/>
      <c r="J103" s="129"/>
      <c r="K103" s="129"/>
      <c r="L103" s="129"/>
      <c r="M103" s="129"/>
      <c r="N103" s="129">
        <v>9</v>
      </c>
      <c r="O103" s="131"/>
      <c r="P103" s="131">
        <v>6</v>
      </c>
      <c r="Q103" s="131"/>
      <c r="R103" s="36"/>
      <c r="S103" s="36"/>
      <c r="T103" s="36">
        <v>4</v>
      </c>
      <c r="U103" s="36"/>
      <c r="V103" s="36"/>
      <c r="W103" s="36"/>
      <c r="X103" s="36">
        <v>6</v>
      </c>
      <c r="Y103" s="36">
        <v>100</v>
      </c>
      <c r="Z103" s="4"/>
      <c r="AA103" s="4"/>
      <c r="AB103" s="4"/>
      <c r="AC103" s="4"/>
      <c r="AD103" s="33">
        <f t="shared" si="0"/>
        <v>73</v>
      </c>
      <c r="AE103" s="4"/>
      <c r="AF103" s="4"/>
      <c r="AG103" s="4"/>
      <c r="AH103" s="47"/>
      <c r="AI103" s="49"/>
      <c r="AP103" s="4"/>
      <c r="AQ103" s="1"/>
      <c r="AR103" s="54"/>
      <c r="AS103" s="42"/>
      <c r="AT103" s="48"/>
      <c r="AU103" s="4"/>
      <c r="AV103" s="4"/>
      <c r="AW103" s="4"/>
      <c r="AX103" s="4"/>
      <c r="AY103" s="4"/>
      <c r="AZ103" s="4"/>
    </row>
    <row r="104" spans="1:52" ht="14.25" customHeight="1">
      <c r="A104" s="30" t="s">
        <v>138</v>
      </c>
      <c r="B104" s="30" t="s">
        <v>419</v>
      </c>
      <c r="C104" s="30" t="s">
        <v>207</v>
      </c>
      <c r="D104" s="32">
        <v>18</v>
      </c>
      <c r="E104" s="129">
        <f>13*3</f>
        <v>39</v>
      </c>
      <c r="F104" s="130">
        <v>2</v>
      </c>
      <c r="G104" s="129"/>
      <c r="H104" s="129"/>
      <c r="I104" s="129"/>
      <c r="J104" s="129"/>
      <c r="K104" s="129"/>
      <c r="L104" s="129">
        <v>6</v>
      </c>
      <c r="M104" s="129"/>
      <c r="N104" s="129"/>
      <c r="O104" s="131"/>
      <c r="P104" s="131"/>
      <c r="Q104" s="131"/>
      <c r="R104" s="36"/>
      <c r="S104" s="36"/>
      <c r="T104" s="36">
        <v>19</v>
      </c>
      <c r="U104" s="36"/>
      <c r="V104" s="36">
        <v>30</v>
      </c>
      <c r="W104" s="36"/>
      <c r="X104" s="36">
        <v>8</v>
      </c>
      <c r="Y104" s="36">
        <v>90</v>
      </c>
      <c r="Z104" s="4"/>
      <c r="AA104" s="4"/>
      <c r="AB104" s="4"/>
      <c r="AC104" s="4"/>
      <c r="AD104" s="33">
        <f t="shared" si="0"/>
        <v>32</v>
      </c>
      <c r="AE104" s="4"/>
      <c r="AF104" s="4"/>
      <c r="AG104" s="4"/>
      <c r="AH104" s="47"/>
      <c r="AI104" s="44"/>
      <c r="AP104" s="4"/>
      <c r="AQ104" s="1"/>
      <c r="AR104" s="54"/>
      <c r="AT104" s="49"/>
      <c r="AU104" s="4"/>
      <c r="AV104" s="4"/>
      <c r="AW104" s="4"/>
      <c r="AX104" s="4"/>
      <c r="AY104" s="4"/>
      <c r="AZ104" s="4"/>
    </row>
    <row r="105" spans="1:52" ht="14.25" customHeight="1">
      <c r="A105" s="30" t="s">
        <v>219</v>
      </c>
      <c r="B105" s="30" t="s">
        <v>344</v>
      </c>
      <c r="C105" s="30" t="s">
        <v>420</v>
      </c>
      <c r="D105" s="32">
        <v>0</v>
      </c>
      <c r="E105" s="129">
        <v>13</v>
      </c>
      <c r="F105" s="129"/>
      <c r="G105" s="129"/>
      <c r="H105" s="129"/>
      <c r="I105" s="129"/>
      <c r="J105" s="129"/>
      <c r="K105" s="129"/>
      <c r="L105" s="129">
        <v>10</v>
      </c>
      <c r="M105" s="129"/>
      <c r="N105" s="129"/>
      <c r="O105" s="131"/>
      <c r="P105" s="131"/>
      <c r="Q105" s="131"/>
      <c r="R105" s="36"/>
      <c r="S105" s="36"/>
      <c r="T105" s="36">
        <v>16</v>
      </c>
      <c r="U105" s="36"/>
      <c r="V105" s="36"/>
      <c r="W105" s="36"/>
      <c r="X105" s="36"/>
      <c r="Y105" s="36"/>
      <c r="Z105" s="4"/>
      <c r="AA105" s="4"/>
      <c r="AB105" s="4"/>
      <c r="AC105" s="4"/>
      <c r="AD105" s="33">
        <f t="shared" si="0"/>
        <v>39</v>
      </c>
      <c r="AE105" s="4"/>
      <c r="AF105" s="4"/>
      <c r="AG105" s="4"/>
      <c r="AH105" s="47"/>
      <c r="AI105" s="68"/>
      <c r="AP105" s="4"/>
      <c r="AR105" s="58"/>
      <c r="AS105" s="42"/>
      <c r="AT105" s="48"/>
      <c r="AU105" s="4"/>
      <c r="AV105" s="4"/>
      <c r="AW105" s="4"/>
      <c r="AX105" s="4"/>
      <c r="AY105" s="4"/>
      <c r="AZ105" s="4"/>
    </row>
    <row r="106" spans="1:52" ht="14.25" customHeight="1">
      <c r="A106" s="30" t="s">
        <v>421</v>
      </c>
      <c r="B106" s="30" t="s">
        <v>422</v>
      </c>
      <c r="C106" s="30" t="s">
        <v>423</v>
      </c>
      <c r="D106" s="32">
        <v>0</v>
      </c>
      <c r="E106" s="129"/>
      <c r="F106" s="129"/>
      <c r="G106" s="129"/>
      <c r="H106" s="129"/>
      <c r="I106" s="129"/>
      <c r="J106" s="129"/>
      <c r="K106" s="129"/>
      <c r="L106" s="129"/>
      <c r="M106" s="129"/>
      <c r="N106" s="129"/>
      <c r="O106" s="131"/>
      <c r="P106" s="131"/>
      <c r="Q106" s="131"/>
      <c r="R106" s="36"/>
      <c r="S106" s="36"/>
      <c r="T106" s="36"/>
      <c r="U106" s="36"/>
      <c r="V106" s="36"/>
      <c r="W106" s="36"/>
      <c r="X106" s="36"/>
      <c r="Y106" s="36"/>
      <c r="Z106" s="4"/>
      <c r="AA106" s="4"/>
      <c r="AB106" s="4"/>
      <c r="AC106" s="4"/>
      <c r="AD106" s="33">
        <f t="shared" si="0"/>
        <v>0</v>
      </c>
      <c r="AE106" s="4"/>
      <c r="AF106" s="4"/>
      <c r="AG106" s="4"/>
      <c r="AH106" s="47"/>
      <c r="AI106" s="49"/>
      <c r="AP106" s="4"/>
      <c r="AR106" s="54"/>
      <c r="AT106" s="48"/>
      <c r="AU106" s="4"/>
      <c r="AV106" s="4"/>
      <c r="AW106" s="4"/>
      <c r="AX106" s="4"/>
      <c r="AY106" s="4"/>
      <c r="AZ106" s="4"/>
    </row>
    <row r="107" spans="1:52" ht="14.25" customHeight="1">
      <c r="A107" s="30" t="s">
        <v>142</v>
      </c>
      <c r="B107" s="30" t="s">
        <v>425</v>
      </c>
      <c r="C107" s="30" t="s">
        <v>426</v>
      </c>
      <c r="D107" s="32">
        <v>72</v>
      </c>
      <c r="E107" s="129"/>
      <c r="F107" s="129"/>
      <c r="G107" s="130">
        <v>70</v>
      </c>
      <c r="H107" s="129"/>
      <c r="I107" s="129"/>
      <c r="J107" s="129"/>
      <c r="K107" s="129"/>
      <c r="L107" s="129"/>
      <c r="M107" s="129"/>
      <c r="N107" s="129"/>
      <c r="O107" s="131"/>
      <c r="P107" s="131"/>
      <c r="Q107" s="131"/>
      <c r="R107" s="36">
        <v>2</v>
      </c>
      <c r="S107" s="36"/>
      <c r="T107" s="36"/>
      <c r="U107" s="36"/>
      <c r="V107" s="36">
        <v>42</v>
      </c>
      <c r="W107" s="36"/>
      <c r="X107" s="36"/>
      <c r="Y107" s="36"/>
      <c r="Z107" s="4"/>
      <c r="AA107" s="4"/>
      <c r="AB107" s="4"/>
      <c r="AC107" s="4"/>
      <c r="AD107" s="33">
        <f t="shared" si="0"/>
        <v>46</v>
      </c>
      <c r="AE107" s="4"/>
      <c r="AF107" s="4"/>
      <c r="AG107" s="4"/>
      <c r="AH107" s="47"/>
      <c r="AI107" s="48"/>
      <c r="AP107" s="4"/>
      <c r="AQ107" s="47"/>
      <c r="AR107" s="67"/>
      <c r="AT107" s="48"/>
      <c r="AU107" s="4"/>
      <c r="AV107" s="4"/>
      <c r="AW107" s="4"/>
      <c r="AX107" s="4"/>
      <c r="AY107" s="4"/>
      <c r="AZ107" s="4"/>
    </row>
    <row r="108" spans="1:52" ht="14.25" customHeight="1">
      <c r="A108" s="30" t="s">
        <v>220</v>
      </c>
      <c r="B108" s="46" t="s">
        <v>171</v>
      </c>
      <c r="C108" s="46" t="s">
        <v>428</v>
      </c>
      <c r="D108" s="32">
        <v>0</v>
      </c>
      <c r="E108" s="129">
        <v>13</v>
      </c>
      <c r="F108" s="129"/>
      <c r="G108" s="129"/>
      <c r="H108" s="129"/>
      <c r="I108" s="132"/>
      <c r="J108" s="132"/>
      <c r="K108" s="132"/>
      <c r="L108" s="132"/>
      <c r="M108" s="132"/>
      <c r="N108" s="132"/>
      <c r="O108" s="133"/>
      <c r="P108" s="131">
        <v>10</v>
      </c>
      <c r="Q108" s="131"/>
      <c r="R108" s="36"/>
      <c r="S108" s="36"/>
      <c r="T108" s="36"/>
      <c r="U108" s="36"/>
      <c r="V108" s="36"/>
      <c r="W108" s="36"/>
      <c r="X108" s="36"/>
      <c r="Y108" s="36"/>
      <c r="Z108" s="4"/>
      <c r="AA108" s="4"/>
      <c r="AB108" s="4"/>
      <c r="AC108" s="4"/>
      <c r="AD108" s="33">
        <f t="shared" si="0"/>
        <v>23</v>
      </c>
      <c r="AE108" s="4"/>
      <c r="AF108" s="4"/>
      <c r="AG108" s="4"/>
      <c r="AH108" s="47"/>
      <c r="AI108" s="49"/>
      <c r="AP108" s="4"/>
      <c r="AQ108" s="47"/>
      <c r="AR108" s="54"/>
      <c r="AS108" s="42"/>
      <c r="AT108" s="48"/>
      <c r="AU108" s="4"/>
      <c r="AV108" s="4"/>
      <c r="AW108" s="4"/>
      <c r="AX108" s="4"/>
      <c r="AY108" s="4"/>
      <c r="AZ108" s="4"/>
    </row>
    <row r="109" spans="1:52" ht="14.25" customHeight="1">
      <c r="A109" s="30" t="s">
        <v>79</v>
      </c>
      <c r="B109" s="30" t="s">
        <v>429</v>
      </c>
      <c r="C109" s="30" t="s">
        <v>430</v>
      </c>
      <c r="D109" s="32">
        <v>95</v>
      </c>
      <c r="E109" s="129">
        <v>13</v>
      </c>
      <c r="F109" s="130">
        <v>42</v>
      </c>
      <c r="G109" s="129"/>
      <c r="H109" s="129"/>
      <c r="I109" s="129"/>
      <c r="J109" s="130">
        <v>3</v>
      </c>
      <c r="K109" s="129"/>
      <c r="L109" s="130"/>
      <c r="M109" s="129"/>
      <c r="N109" s="130">
        <v>9</v>
      </c>
      <c r="O109" s="131"/>
      <c r="P109" s="131">
        <v>2</v>
      </c>
      <c r="Q109" s="131">
        <v>105</v>
      </c>
      <c r="R109" s="36">
        <v>5</v>
      </c>
      <c r="S109" s="36"/>
      <c r="T109" s="36">
        <v>20</v>
      </c>
      <c r="U109" s="36">
        <v>25</v>
      </c>
      <c r="V109" s="36">
        <v>13</v>
      </c>
      <c r="W109" s="36">
        <f>100-40-1</f>
        <v>59</v>
      </c>
      <c r="X109" s="36">
        <v>8</v>
      </c>
      <c r="Y109" s="36"/>
      <c r="Z109" s="4"/>
      <c r="AA109" s="4"/>
      <c r="AB109" s="4"/>
      <c r="AC109" s="4"/>
      <c r="AD109" s="33">
        <f t="shared" si="0"/>
        <v>21</v>
      </c>
      <c r="AE109" s="4"/>
      <c r="AF109" s="4"/>
      <c r="AG109" s="4"/>
      <c r="AH109" s="47"/>
      <c r="AI109" s="49"/>
      <c r="AP109" s="4"/>
      <c r="AQ109" s="47"/>
      <c r="AR109" s="54"/>
      <c r="AT109" s="41"/>
      <c r="AU109" s="4"/>
      <c r="AV109" s="4"/>
      <c r="AW109" s="4"/>
      <c r="AX109" s="4"/>
      <c r="AY109" s="4"/>
      <c r="AZ109" s="4"/>
    </row>
    <row r="110" spans="1:52" ht="14.25" customHeight="1">
      <c r="A110" s="30" t="s">
        <v>431</v>
      </c>
      <c r="B110" s="30" t="s">
        <v>432</v>
      </c>
      <c r="C110" s="30" t="s">
        <v>433</v>
      </c>
      <c r="D110" s="32">
        <v>0</v>
      </c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131"/>
      <c r="P110" s="131"/>
      <c r="Q110" s="131"/>
      <c r="R110" s="36"/>
      <c r="S110" s="36"/>
      <c r="T110" s="36"/>
      <c r="U110" s="36"/>
      <c r="V110" s="36"/>
      <c r="W110" s="36"/>
      <c r="X110" s="36"/>
      <c r="Y110" s="36"/>
      <c r="Z110" s="4"/>
      <c r="AA110" s="4"/>
      <c r="AB110" s="4"/>
      <c r="AC110" s="4"/>
      <c r="AD110" s="33">
        <f t="shared" si="0"/>
        <v>0</v>
      </c>
      <c r="AE110" s="4"/>
      <c r="AF110" s="4"/>
      <c r="AG110" s="4"/>
      <c r="AH110" s="70"/>
      <c r="AI110" s="48"/>
      <c r="AP110" s="4"/>
      <c r="AQ110" s="1"/>
      <c r="AR110" s="54"/>
      <c r="AS110" s="42"/>
      <c r="AT110" s="48"/>
      <c r="AU110" s="4"/>
      <c r="AV110" s="4"/>
      <c r="AW110" s="4"/>
      <c r="AX110" s="4"/>
      <c r="AY110" s="4"/>
      <c r="AZ110" s="4"/>
    </row>
    <row r="111" spans="1:52" ht="14.25" customHeight="1">
      <c r="A111" s="30" t="s">
        <v>434</v>
      </c>
      <c r="B111" s="30" t="s">
        <v>435</v>
      </c>
      <c r="C111" s="30" t="s">
        <v>436</v>
      </c>
      <c r="D111" s="32">
        <v>0</v>
      </c>
      <c r="E111" s="129"/>
      <c r="F111" s="129"/>
      <c r="G111" s="129"/>
      <c r="H111" s="129"/>
      <c r="I111" s="129"/>
      <c r="J111" s="129"/>
      <c r="K111" s="129"/>
      <c r="L111" s="129"/>
      <c r="M111" s="129"/>
      <c r="N111" s="129"/>
      <c r="O111" s="131"/>
      <c r="P111" s="131"/>
      <c r="Q111" s="131"/>
      <c r="R111" s="36"/>
      <c r="S111" s="36"/>
      <c r="T111" s="36"/>
      <c r="U111" s="36"/>
      <c r="V111" s="36"/>
      <c r="W111" s="36"/>
      <c r="X111" s="36"/>
      <c r="Y111" s="36"/>
      <c r="Z111" s="4"/>
      <c r="AA111" s="4"/>
      <c r="AB111" s="4"/>
      <c r="AC111" s="4"/>
      <c r="AD111" s="33">
        <f t="shared" si="0"/>
        <v>0</v>
      </c>
      <c r="AE111" s="4"/>
      <c r="AF111" s="4"/>
      <c r="AG111" s="4"/>
      <c r="AH111" s="47"/>
      <c r="AI111" s="41"/>
      <c r="AP111" s="4"/>
      <c r="AQ111" s="47"/>
      <c r="AR111" s="58"/>
      <c r="AS111" s="42"/>
      <c r="AT111" s="48"/>
      <c r="AU111" s="4"/>
      <c r="AV111" s="4"/>
      <c r="AW111" s="4"/>
      <c r="AX111" s="4"/>
      <c r="AY111" s="4"/>
      <c r="AZ111" s="4"/>
    </row>
    <row r="112" spans="1:52" ht="14.25" customHeight="1">
      <c r="A112" s="30" t="s">
        <v>69</v>
      </c>
      <c r="B112" s="30" t="s">
        <v>338</v>
      </c>
      <c r="C112" s="30" t="s">
        <v>437</v>
      </c>
      <c r="D112" s="32">
        <v>67</v>
      </c>
      <c r="E112" s="129">
        <v>13</v>
      </c>
      <c r="F112" s="130">
        <v>30</v>
      </c>
      <c r="G112" s="129"/>
      <c r="H112" s="129"/>
      <c r="I112" s="129"/>
      <c r="J112" s="130">
        <v>10</v>
      </c>
      <c r="K112" s="129"/>
      <c r="L112" s="130"/>
      <c r="M112" s="129"/>
      <c r="N112" s="130"/>
      <c r="O112" s="131"/>
      <c r="P112" s="131"/>
      <c r="Q112" s="131"/>
      <c r="R112" s="36"/>
      <c r="S112" s="36"/>
      <c r="T112" s="36">
        <v>4</v>
      </c>
      <c r="U112" s="36">
        <v>100</v>
      </c>
      <c r="V112" s="36">
        <v>40</v>
      </c>
      <c r="W112" s="36"/>
      <c r="X112" s="36"/>
      <c r="Y112" s="36"/>
      <c r="Z112" s="4"/>
      <c r="AA112" s="4"/>
      <c r="AB112" s="4"/>
      <c r="AC112" s="4"/>
      <c r="AD112" s="33">
        <f t="shared" si="0"/>
        <v>64</v>
      </c>
      <c r="AE112" s="4"/>
      <c r="AF112" s="4"/>
      <c r="AG112" s="4"/>
      <c r="AH112" s="47"/>
      <c r="AI112" s="41"/>
      <c r="AP112" s="4"/>
      <c r="AQ112" s="47"/>
      <c r="AR112" s="53"/>
      <c r="AS112" s="69"/>
      <c r="AT112" s="60"/>
      <c r="AU112" s="4"/>
      <c r="AV112" s="4"/>
      <c r="AW112" s="4"/>
      <c r="AX112" s="4"/>
      <c r="AY112" s="4"/>
      <c r="AZ112" s="4"/>
    </row>
    <row r="113" spans="1:52" ht="14.25" customHeight="1">
      <c r="A113" s="30" t="s">
        <v>62</v>
      </c>
      <c r="B113" s="30" t="s">
        <v>229</v>
      </c>
      <c r="C113" s="30" t="s">
        <v>438</v>
      </c>
      <c r="D113" s="32">
        <v>0</v>
      </c>
      <c r="E113" s="129"/>
      <c r="F113" s="130">
        <v>10</v>
      </c>
      <c r="G113" s="129"/>
      <c r="H113" s="130">
        <v>10</v>
      </c>
      <c r="I113" s="129"/>
      <c r="J113" s="130">
        <v>15</v>
      </c>
      <c r="K113" s="129"/>
      <c r="L113" s="130">
        <v>24</v>
      </c>
      <c r="M113" s="129"/>
      <c r="N113" s="130"/>
      <c r="O113" s="131"/>
      <c r="P113" s="131"/>
      <c r="Q113" s="131"/>
      <c r="R113" s="36">
        <v>15</v>
      </c>
      <c r="S113" s="36"/>
      <c r="T113" s="36"/>
      <c r="U113" s="36"/>
      <c r="V113" s="36"/>
      <c r="W113" s="36"/>
      <c r="X113" s="36">
        <v>10</v>
      </c>
      <c r="Y113" s="36"/>
      <c r="Z113" s="4"/>
      <c r="AA113" s="4"/>
      <c r="AB113" s="4"/>
      <c r="AC113" s="4"/>
      <c r="AD113" s="33">
        <f t="shared" si="0"/>
        <v>84</v>
      </c>
      <c r="AE113" s="4"/>
      <c r="AF113" s="4"/>
      <c r="AG113" s="4"/>
      <c r="AH113" s="47"/>
      <c r="AI113" s="48"/>
      <c r="AP113" s="4"/>
      <c r="AQ113" s="47"/>
      <c r="AR113" s="54"/>
      <c r="AT113" s="1"/>
      <c r="AU113" s="4"/>
      <c r="AV113" s="4"/>
      <c r="AW113" s="4"/>
      <c r="AX113" s="4"/>
      <c r="AY113" s="4"/>
      <c r="AZ113" s="4"/>
    </row>
    <row r="114" spans="1:52" ht="14.25" customHeight="1">
      <c r="A114" s="30" t="s">
        <v>176</v>
      </c>
      <c r="B114" s="30" t="s">
        <v>439</v>
      </c>
      <c r="C114" s="30" t="s">
        <v>440</v>
      </c>
      <c r="D114" s="32">
        <v>0</v>
      </c>
      <c r="E114" s="129">
        <v>13</v>
      </c>
      <c r="F114" s="129"/>
      <c r="G114" s="129"/>
      <c r="H114" s="129"/>
      <c r="I114" s="129"/>
      <c r="J114" s="129"/>
      <c r="K114" s="129"/>
      <c r="L114" s="129"/>
      <c r="M114" s="129"/>
      <c r="N114" s="129"/>
      <c r="O114" s="131"/>
      <c r="P114" s="131"/>
      <c r="Q114" s="131"/>
      <c r="R114" s="36"/>
      <c r="S114" s="36"/>
      <c r="T114" s="36">
        <v>3</v>
      </c>
      <c r="U114" s="36"/>
      <c r="V114" s="36"/>
      <c r="W114" s="36"/>
      <c r="X114" s="36"/>
      <c r="Y114" s="36"/>
      <c r="Z114" s="4"/>
      <c r="AA114" s="4"/>
      <c r="AB114" s="4"/>
      <c r="AC114" s="4"/>
      <c r="AD114" s="33">
        <f t="shared" si="0"/>
        <v>16</v>
      </c>
      <c r="AE114" s="4"/>
      <c r="AF114" s="4"/>
      <c r="AG114" s="4"/>
      <c r="AH114" s="47"/>
      <c r="AI114" s="49"/>
      <c r="AP114" s="4"/>
      <c r="AQ114" s="47"/>
      <c r="AR114" s="54"/>
      <c r="AT114" s="1"/>
      <c r="AU114" s="4"/>
      <c r="AV114" s="4"/>
      <c r="AW114" s="4"/>
      <c r="AX114" s="4"/>
      <c r="AY114" s="4"/>
      <c r="AZ114" s="4"/>
    </row>
    <row r="115" spans="1:52" ht="14.25" customHeight="1">
      <c r="A115" s="30" t="s">
        <v>441</v>
      </c>
      <c r="B115" s="30" t="s">
        <v>442</v>
      </c>
      <c r="C115" s="30" t="s">
        <v>443</v>
      </c>
      <c r="D115" s="32">
        <v>-10</v>
      </c>
      <c r="E115" s="129"/>
      <c r="F115" s="129"/>
      <c r="G115" s="129"/>
      <c r="H115" s="129"/>
      <c r="I115" s="129"/>
      <c r="J115" s="129"/>
      <c r="K115" s="129"/>
      <c r="L115" s="129"/>
      <c r="M115" s="129"/>
      <c r="N115" s="129"/>
      <c r="O115" s="131"/>
      <c r="P115" s="131"/>
      <c r="Q115" s="131"/>
      <c r="R115" s="36"/>
      <c r="S115" s="36"/>
      <c r="T115" s="36"/>
      <c r="U115" s="36"/>
      <c r="V115" s="36"/>
      <c r="W115" s="36"/>
      <c r="X115" s="36"/>
      <c r="Y115" s="36"/>
      <c r="Z115" s="4"/>
      <c r="AA115" s="4"/>
      <c r="AB115" s="4"/>
      <c r="AC115" s="4"/>
      <c r="AD115" s="33">
        <f t="shared" si="0"/>
        <v>-10</v>
      </c>
      <c r="AE115" s="4"/>
      <c r="AF115" s="30" t="s">
        <v>444</v>
      </c>
      <c r="AG115" s="4"/>
      <c r="AH115" s="47"/>
      <c r="AI115" s="49"/>
      <c r="AP115" s="4"/>
      <c r="AQ115" s="47"/>
      <c r="AR115" s="53"/>
      <c r="AS115" s="69"/>
      <c r="AT115" s="60"/>
      <c r="AU115" s="4"/>
      <c r="AV115" s="4"/>
      <c r="AW115" s="4"/>
      <c r="AX115" s="4"/>
      <c r="AY115" s="4"/>
      <c r="AZ115" s="4"/>
    </row>
    <row r="116" spans="1:52" ht="14.25" customHeight="1">
      <c r="A116" s="30" t="s">
        <v>87</v>
      </c>
      <c r="B116" s="30" t="s">
        <v>262</v>
      </c>
      <c r="C116" s="30" t="s">
        <v>445</v>
      </c>
      <c r="D116" s="32">
        <v>20</v>
      </c>
      <c r="E116" s="129"/>
      <c r="F116" s="130">
        <v>10</v>
      </c>
      <c r="G116" s="129"/>
      <c r="H116" s="129"/>
      <c r="I116" s="129"/>
      <c r="J116" s="130">
        <v>9</v>
      </c>
      <c r="K116" s="129"/>
      <c r="L116" s="130">
        <v>27</v>
      </c>
      <c r="M116" s="129"/>
      <c r="N116" s="130">
        <v>16</v>
      </c>
      <c r="O116" s="131"/>
      <c r="P116" s="131"/>
      <c r="Q116" s="131"/>
      <c r="R116" s="36">
        <v>10</v>
      </c>
      <c r="S116" s="36"/>
      <c r="T116" s="36">
        <v>4</v>
      </c>
      <c r="U116" s="36"/>
      <c r="V116" s="36">
        <v>38</v>
      </c>
      <c r="W116" s="36"/>
      <c r="X116" s="36">
        <v>30</v>
      </c>
      <c r="Y116" s="36"/>
      <c r="Z116" s="4"/>
      <c r="AA116" s="4"/>
      <c r="AB116" s="4"/>
      <c r="AC116" s="4"/>
      <c r="AD116" s="33">
        <f t="shared" si="0"/>
        <v>164</v>
      </c>
      <c r="AE116" s="4"/>
      <c r="AF116" s="4"/>
      <c r="AG116" s="4"/>
      <c r="AH116" s="47"/>
      <c r="AI116" s="48"/>
      <c r="AP116" s="4"/>
      <c r="AQ116" s="47"/>
      <c r="AR116" s="54"/>
      <c r="AT116" s="1"/>
      <c r="AU116" s="61"/>
      <c r="AV116" s="4"/>
      <c r="AW116" s="4"/>
      <c r="AX116" s="4"/>
      <c r="AY116" s="4"/>
      <c r="AZ116" s="4"/>
    </row>
    <row r="117" spans="1:52" ht="14.25" customHeight="1">
      <c r="A117" s="30" t="s">
        <v>446</v>
      </c>
      <c r="B117" s="30" t="s">
        <v>262</v>
      </c>
      <c r="C117" s="30" t="s">
        <v>447</v>
      </c>
      <c r="D117" s="32">
        <v>21</v>
      </c>
      <c r="E117" s="129"/>
      <c r="F117" s="129"/>
      <c r="G117" s="129"/>
      <c r="H117" s="129"/>
      <c r="I117" s="129"/>
      <c r="J117" s="129"/>
      <c r="K117" s="129"/>
      <c r="L117" s="129"/>
      <c r="M117" s="129"/>
      <c r="N117" s="129"/>
      <c r="O117" s="131"/>
      <c r="P117" s="131"/>
      <c r="Q117" s="131"/>
      <c r="R117" s="36"/>
      <c r="S117" s="36"/>
      <c r="T117" s="36"/>
      <c r="U117" s="36"/>
      <c r="V117" s="36"/>
      <c r="W117" s="36"/>
      <c r="X117" s="36"/>
      <c r="Y117" s="36"/>
      <c r="Z117" s="4"/>
      <c r="AA117" s="4"/>
      <c r="AB117" s="4"/>
      <c r="AC117" s="4"/>
      <c r="AD117" s="33">
        <f t="shared" si="0"/>
        <v>21</v>
      </c>
      <c r="AE117" s="4"/>
      <c r="AF117" s="4"/>
      <c r="AG117" s="4"/>
      <c r="AH117" s="47"/>
      <c r="AI117" s="44"/>
      <c r="AP117" s="4"/>
      <c r="AQ117" s="47"/>
      <c r="AR117" s="54"/>
      <c r="AS117" s="69"/>
      <c r="AT117" s="60"/>
      <c r="AU117" s="71"/>
      <c r="AV117" s="4"/>
      <c r="AW117" s="4"/>
      <c r="AX117" s="4"/>
      <c r="AY117" s="4"/>
      <c r="AZ117" s="4"/>
    </row>
    <row r="118" spans="1:52" ht="14.25" customHeight="1">
      <c r="A118" s="30" t="s">
        <v>448</v>
      </c>
      <c r="B118" s="30" t="s">
        <v>171</v>
      </c>
      <c r="C118" s="30" t="s">
        <v>447</v>
      </c>
      <c r="D118" s="32">
        <v>0</v>
      </c>
      <c r="E118" s="129"/>
      <c r="F118" s="129"/>
      <c r="G118" s="129"/>
      <c r="H118" s="129"/>
      <c r="I118" s="129"/>
      <c r="J118" s="129"/>
      <c r="K118" s="129"/>
      <c r="L118" s="129"/>
      <c r="M118" s="129"/>
      <c r="N118" s="129"/>
      <c r="O118" s="131"/>
      <c r="P118" s="131"/>
      <c r="Q118" s="131"/>
      <c r="R118" s="36"/>
      <c r="S118" s="36"/>
      <c r="T118" s="36"/>
      <c r="U118" s="36"/>
      <c r="V118" s="36"/>
      <c r="W118" s="36"/>
      <c r="X118" s="36"/>
      <c r="Y118" s="36"/>
      <c r="Z118" s="4"/>
      <c r="AA118" s="4"/>
      <c r="AB118" s="4"/>
      <c r="AC118" s="4"/>
      <c r="AD118" s="33">
        <f t="shared" si="0"/>
        <v>0</v>
      </c>
      <c r="AE118" s="4"/>
      <c r="AF118" s="4"/>
      <c r="AG118" s="4"/>
      <c r="AH118" s="47"/>
      <c r="AI118" s="48"/>
      <c r="AP118" s="4"/>
      <c r="AQ118" s="47"/>
      <c r="AR118" s="58"/>
      <c r="AT118" s="1"/>
      <c r="AU118" s="59"/>
      <c r="AV118" s="4"/>
      <c r="AW118" s="4"/>
      <c r="AX118" s="4"/>
      <c r="AY118" s="4"/>
      <c r="AZ118" s="4"/>
    </row>
    <row r="119" spans="1:52" ht="14.25" customHeight="1">
      <c r="A119" s="30" t="s">
        <v>449</v>
      </c>
      <c r="B119" s="30" t="s">
        <v>450</v>
      </c>
      <c r="C119" s="30" t="s">
        <v>451</v>
      </c>
      <c r="D119" s="32">
        <v>5</v>
      </c>
      <c r="E119" s="129"/>
      <c r="F119" s="129"/>
      <c r="G119" s="129"/>
      <c r="H119" s="129"/>
      <c r="I119" s="129"/>
      <c r="J119" s="129"/>
      <c r="K119" s="129"/>
      <c r="L119" s="129"/>
      <c r="M119" s="129"/>
      <c r="N119" s="129"/>
      <c r="O119" s="131"/>
      <c r="P119" s="131"/>
      <c r="Q119" s="131"/>
      <c r="R119" s="36"/>
      <c r="S119" s="36"/>
      <c r="T119" s="36"/>
      <c r="U119" s="36"/>
      <c r="V119" s="36"/>
      <c r="W119" s="36"/>
      <c r="X119" s="36"/>
      <c r="Y119" s="36"/>
      <c r="Z119" s="4"/>
      <c r="AA119" s="4"/>
      <c r="AB119" s="4"/>
      <c r="AC119" s="4"/>
      <c r="AD119" s="33">
        <f t="shared" si="0"/>
        <v>5</v>
      </c>
      <c r="AE119" s="4"/>
      <c r="AF119" s="4"/>
      <c r="AG119" s="4"/>
      <c r="AH119" s="47"/>
      <c r="AI119" s="44"/>
      <c r="AP119" s="4"/>
      <c r="AQ119" s="47"/>
      <c r="AR119" s="54"/>
      <c r="AS119" s="69"/>
      <c r="AT119" s="60"/>
      <c r="AU119" s="56"/>
      <c r="AV119" s="4"/>
      <c r="AW119" s="4"/>
      <c r="AX119" s="4"/>
      <c r="AY119" s="4"/>
      <c r="AZ119" s="4"/>
    </row>
    <row r="120" spans="1:52" ht="14.25" customHeight="1">
      <c r="A120" s="30" t="s">
        <v>452</v>
      </c>
      <c r="B120" s="30" t="s">
        <v>453</v>
      </c>
      <c r="C120" s="30" t="s">
        <v>454</v>
      </c>
      <c r="D120" s="32">
        <v>0</v>
      </c>
      <c r="E120" s="129"/>
      <c r="F120" s="129"/>
      <c r="G120" s="129"/>
      <c r="H120" s="129"/>
      <c r="I120" s="129"/>
      <c r="J120" s="129"/>
      <c r="K120" s="129"/>
      <c r="L120" s="129"/>
      <c r="M120" s="129"/>
      <c r="N120" s="129"/>
      <c r="O120" s="131"/>
      <c r="P120" s="131"/>
      <c r="Q120" s="131"/>
      <c r="R120" s="36"/>
      <c r="S120" s="36"/>
      <c r="T120" s="36"/>
      <c r="U120" s="36"/>
      <c r="V120" s="36"/>
      <c r="W120" s="36"/>
      <c r="X120" s="36"/>
      <c r="Y120" s="36"/>
      <c r="Z120" s="4"/>
      <c r="AA120" s="4"/>
      <c r="AB120" s="4"/>
      <c r="AC120" s="4"/>
      <c r="AD120" s="33">
        <f t="shared" si="0"/>
        <v>0</v>
      </c>
      <c r="AE120" s="4"/>
      <c r="AF120" s="4"/>
      <c r="AG120" s="4"/>
      <c r="AH120" s="47"/>
      <c r="AI120" s="49"/>
      <c r="AP120" s="4"/>
      <c r="AQ120" s="47"/>
      <c r="AR120" s="53"/>
      <c r="AU120" s="57"/>
      <c r="AV120" s="4"/>
      <c r="AW120" s="4"/>
      <c r="AX120" s="4"/>
      <c r="AY120" s="4"/>
      <c r="AZ120" s="4"/>
    </row>
    <row r="121" spans="1:52" ht="14.25" customHeight="1">
      <c r="A121" s="30" t="s">
        <v>455</v>
      </c>
      <c r="B121" s="30" t="s">
        <v>119</v>
      </c>
      <c r="C121" s="30" t="s">
        <v>456</v>
      </c>
      <c r="D121" s="32">
        <v>0</v>
      </c>
      <c r="E121" s="129"/>
      <c r="F121" s="129"/>
      <c r="G121" s="129"/>
      <c r="H121" s="129"/>
      <c r="I121" s="129"/>
      <c r="J121" s="129"/>
      <c r="K121" s="129"/>
      <c r="L121" s="129"/>
      <c r="M121" s="129"/>
      <c r="N121" s="129"/>
      <c r="O121" s="131"/>
      <c r="P121" s="131"/>
      <c r="Q121" s="131"/>
      <c r="R121" s="36"/>
      <c r="S121" s="36"/>
      <c r="T121" s="36"/>
      <c r="U121" s="36"/>
      <c r="V121" s="36"/>
      <c r="W121" s="36"/>
      <c r="X121" s="36"/>
      <c r="Y121" s="36"/>
      <c r="Z121" s="4"/>
      <c r="AA121" s="4"/>
      <c r="AB121" s="4"/>
      <c r="AC121" s="4"/>
      <c r="AD121" s="33">
        <f t="shared" si="0"/>
        <v>0</v>
      </c>
      <c r="AE121" s="4"/>
      <c r="AF121" s="4"/>
      <c r="AG121" s="4"/>
      <c r="AH121" s="47"/>
      <c r="AI121" s="44"/>
      <c r="AP121" s="4"/>
      <c r="AQ121" s="47"/>
      <c r="AR121" s="54"/>
      <c r="AT121" s="1"/>
      <c r="AU121" s="61"/>
      <c r="AV121" s="4"/>
      <c r="AW121" s="4"/>
      <c r="AX121" s="4"/>
      <c r="AY121" s="4"/>
      <c r="AZ121" s="4"/>
    </row>
    <row r="122" spans="1:52" ht="14.25" customHeight="1">
      <c r="A122" s="30" t="s">
        <v>167</v>
      </c>
      <c r="B122" s="30" t="s">
        <v>457</v>
      </c>
      <c r="C122" s="30" t="s">
        <v>458</v>
      </c>
      <c r="D122" s="32">
        <v>0</v>
      </c>
      <c r="E122" s="129"/>
      <c r="F122" s="129"/>
      <c r="G122" s="129"/>
      <c r="H122" s="130">
        <v>12</v>
      </c>
      <c r="I122" s="129"/>
      <c r="J122" s="130">
        <v>19</v>
      </c>
      <c r="K122" s="129"/>
      <c r="L122" s="130">
        <v>9</v>
      </c>
      <c r="M122" s="129"/>
      <c r="N122" s="130"/>
      <c r="O122" s="131"/>
      <c r="P122" s="131"/>
      <c r="Q122" s="131"/>
      <c r="R122" s="36"/>
      <c r="S122" s="36"/>
      <c r="T122" s="36">
        <v>3</v>
      </c>
      <c r="U122" s="36"/>
      <c r="V122" s="36"/>
      <c r="W122" s="36"/>
      <c r="X122" s="36">
        <v>2</v>
      </c>
      <c r="Y122" s="36">
        <v>43</v>
      </c>
      <c r="Z122" s="4"/>
      <c r="AA122" s="4"/>
      <c r="AB122" s="4"/>
      <c r="AC122" s="4"/>
      <c r="AD122" s="33">
        <f t="shared" si="0"/>
        <v>2</v>
      </c>
      <c r="AE122" s="4"/>
      <c r="AF122" s="4"/>
      <c r="AG122" s="4"/>
      <c r="AH122" s="47"/>
      <c r="AI122" s="48"/>
      <c r="AP122" s="4"/>
      <c r="AQ122" s="4"/>
      <c r="AR122" s="4"/>
      <c r="AS122" s="69"/>
      <c r="AT122" s="60"/>
      <c r="AU122" s="71"/>
      <c r="AV122" s="4"/>
      <c r="AW122" s="4"/>
      <c r="AX122" s="4"/>
      <c r="AY122" s="4"/>
      <c r="AZ122" s="4"/>
    </row>
    <row r="123" spans="1:52" ht="14.25" customHeight="1">
      <c r="A123" s="30" t="s">
        <v>152</v>
      </c>
      <c r="B123" s="30" t="s">
        <v>98</v>
      </c>
      <c r="C123" s="30" t="s">
        <v>458</v>
      </c>
      <c r="D123" s="32">
        <v>65</v>
      </c>
      <c r="E123" s="129"/>
      <c r="F123" s="130">
        <v>6</v>
      </c>
      <c r="G123" s="129"/>
      <c r="H123" s="130">
        <v>5</v>
      </c>
      <c r="I123" s="129"/>
      <c r="J123" s="130">
        <v>10</v>
      </c>
      <c r="K123" s="129"/>
      <c r="L123" s="130"/>
      <c r="M123" s="129"/>
      <c r="N123" s="130"/>
      <c r="O123" s="131"/>
      <c r="P123" s="131">
        <v>28</v>
      </c>
      <c r="Q123" s="131"/>
      <c r="R123" s="36"/>
      <c r="S123" s="36"/>
      <c r="T123" s="36">
        <v>12</v>
      </c>
      <c r="U123" s="36"/>
      <c r="V123" s="36">
        <v>3</v>
      </c>
      <c r="W123" s="36"/>
      <c r="X123" s="36">
        <v>8</v>
      </c>
      <c r="Y123" s="36">
        <v>100</v>
      </c>
      <c r="Z123" s="4"/>
      <c r="AA123" s="4"/>
      <c r="AB123" s="4"/>
      <c r="AC123" s="4"/>
      <c r="AD123" s="33">
        <f t="shared" si="0"/>
        <v>37</v>
      </c>
      <c r="AE123" s="4"/>
      <c r="AF123" s="4"/>
      <c r="AG123" s="4"/>
      <c r="AP123" s="4"/>
      <c r="AQ123" s="4"/>
      <c r="AR123" s="4"/>
      <c r="AT123" s="1"/>
      <c r="AU123" s="61"/>
      <c r="AV123" s="4"/>
      <c r="AW123" s="4"/>
      <c r="AX123" s="4"/>
      <c r="AY123" s="4"/>
      <c r="AZ123" s="4"/>
    </row>
    <row r="124" spans="1:52" ht="14.25" customHeight="1">
      <c r="A124" s="30" t="s">
        <v>75</v>
      </c>
      <c r="B124" s="30" t="s">
        <v>459</v>
      </c>
      <c r="C124" s="30" t="s">
        <v>458</v>
      </c>
      <c r="D124" s="32">
        <v>247</v>
      </c>
      <c r="E124" s="129">
        <v>13</v>
      </c>
      <c r="F124" s="129"/>
      <c r="G124" s="129"/>
      <c r="H124" s="130">
        <v>12</v>
      </c>
      <c r="I124" s="129"/>
      <c r="J124" s="130">
        <v>10</v>
      </c>
      <c r="K124" s="129"/>
      <c r="L124" s="130"/>
      <c r="M124" s="129"/>
      <c r="N124" s="130"/>
      <c r="O124" s="131"/>
      <c r="P124" s="131"/>
      <c r="Q124" s="131"/>
      <c r="R124" s="36"/>
      <c r="S124" s="36"/>
      <c r="T124" s="36">
        <v>38</v>
      </c>
      <c r="U124" s="36"/>
      <c r="V124" s="36">
        <v>16</v>
      </c>
      <c r="W124" s="36"/>
      <c r="X124" s="36"/>
      <c r="Y124" s="36"/>
      <c r="Z124" s="4"/>
      <c r="AA124" s="4"/>
      <c r="AB124" s="4"/>
      <c r="AC124" s="4"/>
      <c r="AD124" s="33">
        <f t="shared" si="0"/>
        <v>336</v>
      </c>
      <c r="AE124" s="4"/>
      <c r="AF124" s="4"/>
      <c r="AG124" s="4"/>
      <c r="AP124" s="4"/>
      <c r="AQ124" s="4"/>
      <c r="AR124" s="4"/>
      <c r="AS124" s="69"/>
      <c r="AT124" s="60"/>
      <c r="AU124" s="59"/>
      <c r="AV124" s="4"/>
      <c r="AW124" s="4"/>
      <c r="AX124" s="4"/>
      <c r="AY124" s="4"/>
      <c r="AZ124" s="4"/>
    </row>
    <row r="125" spans="1:52" ht="14.25" customHeight="1">
      <c r="A125" s="134" t="s">
        <v>143</v>
      </c>
      <c r="B125" s="134" t="s">
        <v>484</v>
      </c>
      <c r="C125" s="134" t="s">
        <v>520</v>
      </c>
      <c r="D125" s="32">
        <v>0</v>
      </c>
      <c r="E125" s="129"/>
      <c r="F125" s="129"/>
      <c r="G125" s="129"/>
      <c r="H125" s="130"/>
      <c r="I125" s="129"/>
      <c r="J125" s="130"/>
      <c r="K125" s="129"/>
      <c r="L125" s="130"/>
      <c r="M125" s="129"/>
      <c r="N125" s="130"/>
      <c r="O125" s="131"/>
      <c r="P125" s="131"/>
      <c r="Q125" s="131"/>
      <c r="R125" s="36"/>
      <c r="S125" s="36"/>
      <c r="T125" s="36"/>
      <c r="U125" s="36"/>
      <c r="V125" s="36"/>
      <c r="W125" s="36"/>
      <c r="X125" s="36">
        <v>10</v>
      </c>
      <c r="Y125" s="36"/>
      <c r="Z125" s="4"/>
      <c r="AA125" s="4"/>
      <c r="AB125" s="4"/>
      <c r="AC125" s="4"/>
      <c r="AD125" s="33">
        <f t="shared" si="0"/>
        <v>10</v>
      </c>
      <c r="AE125" s="4"/>
      <c r="AF125" s="4"/>
      <c r="AG125" s="4"/>
      <c r="AP125" s="4"/>
      <c r="AQ125" s="4"/>
      <c r="AR125" s="4"/>
      <c r="AS125" s="69"/>
      <c r="AT125" s="60"/>
      <c r="AU125" s="59"/>
      <c r="AV125" s="4"/>
      <c r="AW125" s="4"/>
      <c r="AX125" s="4"/>
      <c r="AY125" s="4"/>
      <c r="AZ125" s="4"/>
    </row>
    <row r="126" spans="1:52" ht="14.25" customHeight="1">
      <c r="A126" s="30" t="s">
        <v>153</v>
      </c>
      <c r="B126" s="30" t="s">
        <v>460</v>
      </c>
      <c r="C126" s="30" t="s">
        <v>461</v>
      </c>
      <c r="D126" s="32">
        <v>85</v>
      </c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31"/>
      <c r="P126" s="131"/>
      <c r="Q126" s="131"/>
      <c r="R126" s="36"/>
      <c r="S126" s="36"/>
      <c r="T126" s="36"/>
      <c r="U126" s="36"/>
      <c r="V126" s="36"/>
      <c r="W126" s="36"/>
      <c r="X126" s="36"/>
      <c r="Y126" s="36"/>
      <c r="Z126" s="4"/>
      <c r="AA126" s="4"/>
      <c r="AB126" s="4"/>
      <c r="AC126" s="4"/>
      <c r="AD126" s="33">
        <f t="shared" si="0"/>
        <v>85</v>
      </c>
      <c r="AE126" s="4"/>
      <c r="AF126" s="4"/>
      <c r="AG126" s="4"/>
      <c r="AP126" s="4"/>
      <c r="AQ126" s="4"/>
      <c r="AR126" s="4"/>
      <c r="AT126" s="1"/>
      <c r="AU126" s="57"/>
      <c r="AV126" s="4"/>
      <c r="AW126" s="4"/>
      <c r="AX126" s="4"/>
      <c r="AY126" s="4"/>
      <c r="AZ126" s="4"/>
    </row>
    <row r="127" spans="1:52" ht="14.25" customHeight="1">
      <c r="A127" s="30" t="s">
        <v>107</v>
      </c>
      <c r="B127" s="30" t="s">
        <v>462</v>
      </c>
      <c r="C127" s="30" t="s">
        <v>463</v>
      </c>
      <c r="D127" s="32">
        <v>0</v>
      </c>
      <c r="E127" s="129"/>
      <c r="F127" s="130">
        <v>2</v>
      </c>
      <c r="G127" s="129"/>
      <c r="H127" s="130">
        <v>24</v>
      </c>
      <c r="I127" s="129"/>
      <c r="J127" s="130">
        <v>6</v>
      </c>
      <c r="K127" s="129"/>
      <c r="L127" s="130">
        <v>6</v>
      </c>
      <c r="M127" s="129"/>
      <c r="N127" s="130">
        <v>24</v>
      </c>
      <c r="O127" s="131"/>
      <c r="P127" s="131"/>
      <c r="Q127" s="131"/>
      <c r="R127" s="36">
        <v>12</v>
      </c>
      <c r="S127" s="36"/>
      <c r="T127" s="36"/>
      <c r="U127" s="36"/>
      <c r="V127" s="36"/>
      <c r="W127" s="36"/>
      <c r="X127" s="36">
        <v>6</v>
      </c>
      <c r="Y127" s="36"/>
      <c r="Z127" s="4"/>
      <c r="AA127" s="4"/>
      <c r="AB127" s="4"/>
      <c r="AC127" s="4"/>
      <c r="AD127" s="33">
        <f t="shared" si="0"/>
        <v>80</v>
      </c>
      <c r="AE127" s="4"/>
      <c r="AF127" s="4"/>
      <c r="AG127" s="4"/>
      <c r="AP127" s="4"/>
      <c r="AQ127" s="4"/>
      <c r="AR127" s="4"/>
      <c r="AS127" s="4"/>
      <c r="AT127" s="12"/>
      <c r="AU127" s="56"/>
      <c r="AV127" s="4"/>
      <c r="AW127" s="4"/>
      <c r="AX127" s="4"/>
      <c r="AY127" s="4"/>
      <c r="AZ127" s="4"/>
    </row>
    <row r="128" spans="1:52" ht="14.25" customHeight="1">
      <c r="A128" s="30" t="s">
        <v>148</v>
      </c>
      <c r="B128" s="30" t="s">
        <v>262</v>
      </c>
      <c r="C128" s="30" t="s">
        <v>464</v>
      </c>
      <c r="D128" s="32">
        <v>0</v>
      </c>
      <c r="E128" s="129">
        <f>13*2</f>
        <v>26</v>
      </c>
      <c r="F128" s="130">
        <v>6</v>
      </c>
      <c r="G128" s="129"/>
      <c r="H128" s="130">
        <v>20</v>
      </c>
      <c r="I128" s="129"/>
      <c r="J128" s="130">
        <v>3</v>
      </c>
      <c r="K128" s="129"/>
      <c r="L128" s="130"/>
      <c r="M128" s="129"/>
      <c r="N128" s="130">
        <v>34</v>
      </c>
      <c r="O128" s="131"/>
      <c r="P128" s="131"/>
      <c r="Q128" s="131"/>
      <c r="R128" s="36">
        <v>6</v>
      </c>
      <c r="S128" s="36"/>
      <c r="T128" s="36"/>
      <c r="U128" s="36"/>
      <c r="V128" s="36"/>
      <c r="W128" s="36"/>
      <c r="X128" s="36"/>
      <c r="Y128" s="36"/>
      <c r="Z128" s="4"/>
      <c r="AA128" s="4"/>
      <c r="AB128" s="4"/>
      <c r="AC128" s="4"/>
      <c r="AD128" s="33">
        <f t="shared" si="0"/>
        <v>95</v>
      </c>
      <c r="AE128" s="4"/>
      <c r="AF128" s="4"/>
      <c r="AG128" s="4"/>
      <c r="AP128" s="4"/>
      <c r="AQ128" s="4"/>
      <c r="AR128" s="4"/>
      <c r="AS128" s="4"/>
      <c r="AT128" s="12"/>
      <c r="AU128" s="64"/>
      <c r="AV128" s="4"/>
      <c r="AW128" s="4"/>
      <c r="AX128" s="4"/>
      <c r="AY128" s="4"/>
      <c r="AZ128" s="4"/>
    </row>
    <row r="129" spans="1:52" ht="14.25" customHeight="1">
      <c r="A129" s="30" t="s">
        <v>127</v>
      </c>
      <c r="B129" s="30" t="s">
        <v>206</v>
      </c>
      <c r="C129" s="30" t="s">
        <v>464</v>
      </c>
      <c r="D129" s="32">
        <v>24</v>
      </c>
      <c r="E129" s="129">
        <f>13*4</f>
        <v>52</v>
      </c>
      <c r="F129" s="129"/>
      <c r="G129" s="129"/>
      <c r="H129" s="130">
        <v>30</v>
      </c>
      <c r="I129" s="129"/>
      <c r="J129" s="130">
        <v>19</v>
      </c>
      <c r="K129" s="129"/>
      <c r="L129" s="130">
        <v>20</v>
      </c>
      <c r="M129" s="129"/>
      <c r="N129" s="130"/>
      <c r="O129" s="131">
        <v>93</v>
      </c>
      <c r="P129" s="131">
        <v>6</v>
      </c>
      <c r="Q129" s="131"/>
      <c r="R129" s="36">
        <v>10</v>
      </c>
      <c r="S129" s="36"/>
      <c r="T129" s="36"/>
      <c r="U129" s="36"/>
      <c r="V129" s="36"/>
      <c r="W129" s="36"/>
      <c r="X129" s="36">
        <v>15</v>
      </c>
      <c r="Y129" s="36"/>
      <c r="Z129" s="4"/>
      <c r="AA129" s="4"/>
      <c r="AB129" s="4"/>
      <c r="AC129" s="4"/>
      <c r="AD129" s="33">
        <f t="shared" si="0"/>
        <v>83</v>
      </c>
      <c r="AE129" s="4"/>
      <c r="AF129" s="4"/>
      <c r="AG129" s="4"/>
      <c r="AP129" s="4"/>
      <c r="AQ129" s="4"/>
      <c r="AR129" s="4"/>
      <c r="AS129" s="4"/>
      <c r="AT129" s="12"/>
      <c r="AU129" s="61"/>
      <c r="AV129" s="4"/>
      <c r="AW129" s="4"/>
      <c r="AX129" s="4"/>
      <c r="AY129" s="4"/>
      <c r="AZ129" s="4"/>
    </row>
    <row r="130" spans="1:52" ht="14.25" customHeight="1">
      <c r="A130" s="55" t="s">
        <v>76</v>
      </c>
      <c r="B130" s="30" t="s">
        <v>465</v>
      </c>
      <c r="C130" s="30" t="s">
        <v>466</v>
      </c>
      <c r="D130" s="32">
        <v>75</v>
      </c>
      <c r="E130" s="129">
        <v>13</v>
      </c>
      <c r="F130" s="129"/>
      <c r="G130" s="129"/>
      <c r="H130" s="129"/>
      <c r="I130" s="129"/>
      <c r="J130" s="129"/>
      <c r="K130" s="129">
        <v>75</v>
      </c>
      <c r="L130" s="129">
        <v>4</v>
      </c>
      <c r="M130" s="129"/>
      <c r="N130" s="129"/>
      <c r="O130" s="131">
        <v>4</v>
      </c>
      <c r="P130" s="131">
        <v>6</v>
      </c>
      <c r="Q130" s="131"/>
      <c r="R130" s="36"/>
      <c r="S130" s="36"/>
      <c r="T130" s="36"/>
      <c r="U130" s="36"/>
      <c r="V130" s="36"/>
      <c r="W130" s="36"/>
      <c r="X130" s="36"/>
      <c r="Y130" s="36"/>
      <c r="Z130" s="4"/>
      <c r="AA130" s="4"/>
      <c r="AB130" s="4"/>
      <c r="AC130" s="4"/>
      <c r="AD130" s="33">
        <f t="shared" si="0"/>
        <v>19</v>
      </c>
      <c r="AE130" s="4"/>
      <c r="AF130" s="4"/>
      <c r="AG130" s="4"/>
      <c r="AP130" s="4"/>
      <c r="AQ130" s="4"/>
      <c r="AR130" s="4"/>
      <c r="AS130" s="4"/>
      <c r="AT130" s="12"/>
      <c r="AU130" s="71"/>
      <c r="AV130" s="4"/>
      <c r="AW130" s="4"/>
      <c r="AX130" s="4"/>
      <c r="AY130" s="4"/>
      <c r="AZ130" s="4"/>
    </row>
    <row r="131" spans="1:52" ht="14.25" customHeight="1">
      <c r="A131" s="30" t="s">
        <v>55</v>
      </c>
      <c r="B131" s="30" t="s">
        <v>467</v>
      </c>
      <c r="C131" s="30" t="s">
        <v>468</v>
      </c>
      <c r="D131" s="32">
        <v>12</v>
      </c>
      <c r="E131" s="129"/>
      <c r="F131" s="129"/>
      <c r="G131" s="129"/>
      <c r="H131" s="130">
        <v>15</v>
      </c>
      <c r="I131" s="130">
        <v>12</v>
      </c>
      <c r="J131" s="129"/>
      <c r="K131" s="130"/>
      <c r="L131" s="129">
        <v>49</v>
      </c>
      <c r="M131" s="130"/>
      <c r="N131" s="129"/>
      <c r="O131" s="131"/>
      <c r="P131" s="131">
        <v>25</v>
      </c>
      <c r="Q131" s="131"/>
      <c r="R131" s="36">
        <v>14</v>
      </c>
      <c r="S131" s="36"/>
      <c r="T131" s="36">
        <v>4</v>
      </c>
      <c r="U131" s="36">
        <v>100</v>
      </c>
      <c r="V131" s="36">
        <v>27</v>
      </c>
      <c r="W131" s="36"/>
      <c r="X131" s="36"/>
      <c r="Y131" s="36"/>
      <c r="Z131" s="4"/>
      <c r="AA131" s="4"/>
      <c r="AB131" s="4"/>
      <c r="AC131" s="4"/>
      <c r="AD131" s="33">
        <f t="shared" si="0"/>
        <v>34</v>
      </c>
      <c r="AE131" s="72" t="s">
        <v>469</v>
      </c>
      <c r="AF131" s="4"/>
      <c r="AG131" s="4"/>
      <c r="AP131" s="4"/>
      <c r="AQ131" s="4"/>
      <c r="AR131" s="4"/>
      <c r="AS131" s="4"/>
      <c r="AT131" s="12"/>
      <c r="AU131" s="4"/>
      <c r="AV131" s="4"/>
      <c r="AW131" s="4"/>
      <c r="AX131" s="4"/>
      <c r="AY131" s="4"/>
      <c r="AZ131" s="4"/>
    </row>
    <row r="132" spans="1:52" ht="14.25" customHeight="1">
      <c r="A132" s="30" t="s">
        <v>470</v>
      </c>
      <c r="B132" s="30" t="s">
        <v>91</v>
      </c>
      <c r="C132" s="30" t="s">
        <v>471</v>
      </c>
      <c r="D132" s="32">
        <v>-3</v>
      </c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31"/>
      <c r="P132" s="131"/>
      <c r="Q132" s="131"/>
      <c r="R132" s="36"/>
      <c r="S132" s="36"/>
      <c r="T132" s="36"/>
      <c r="U132" s="36"/>
      <c r="V132" s="36"/>
      <c r="W132" s="36"/>
      <c r="X132" s="36"/>
      <c r="Y132" s="36"/>
      <c r="Z132" s="4"/>
      <c r="AA132" s="4"/>
      <c r="AB132" s="4"/>
      <c r="AC132" s="4"/>
      <c r="AD132" s="33">
        <f t="shared" si="0"/>
        <v>-3</v>
      </c>
      <c r="AE132" s="4"/>
      <c r="AF132" s="4"/>
      <c r="AG132" s="4"/>
      <c r="AP132" s="4"/>
      <c r="AQ132" s="4"/>
      <c r="AR132" s="4"/>
      <c r="AS132" s="4"/>
      <c r="AT132" s="12"/>
      <c r="AU132" s="4"/>
      <c r="AV132" s="4"/>
      <c r="AW132" s="4"/>
      <c r="AX132" s="4"/>
      <c r="AY132" s="4"/>
      <c r="AZ132" s="4"/>
    </row>
    <row r="133" spans="1:52" ht="14.25" customHeight="1">
      <c r="A133" s="30" t="s">
        <v>472</v>
      </c>
      <c r="B133" s="30" t="s">
        <v>98</v>
      </c>
      <c r="C133" s="30" t="s">
        <v>471</v>
      </c>
      <c r="D133" s="32">
        <v>0</v>
      </c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31"/>
      <c r="P133" s="131"/>
      <c r="Q133" s="131"/>
      <c r="R133" s="36"/>
      <c r="S133" s="36"/>
      <c r="T133" s="36"/>
      <c r="U133" s="36"/>
      <c r="V133" s="36"/>
      <c r="W133" s="36"/>
      <c r="X133" s="36"/>
      <c r="Y133" s="36"/>
      <c r="Z133" s="4"/>
      <c r="AA133" s="4"/>
      <c r="AB133" s="4"/>
      <c r="AC133" s="4"/>
      <c r="AD133" s="33">
        <f t="shared" si="0"/>
        <v>0</v>
      </c>
      <c r="AE133" s="4"/>
      <c r="AF133" s="4"/>
      <c r="AG133" s="4"/>
      <c r="AP133" s="4"/>
      <c r="AQ133" s="4"/>
      <c r="AR133" s="4"/>
      <c r="AS133" s="4"/>
      <c r="AT133" s="12"/>
      <c r="AU133" s="4"/>
      <c r="AV133" s="4"/>
      <c r="AW133" s="4"/>
      <c r="AX133" s="4"/>
      <c r="AY133" s="4"/>
      <c r="AZ133" s="4"/>
    </row>
    <row r="134" spans="1:52" ht="14.25" customHeight="1">
      <c r="A134" s="30" t="s">
        <v>473</v>
      </c>
      <c r="B134" s="46" t="s">
        <v>474</v>
      </c>
      <c r="C134" s="30" t="s">
        <v>475</v>
      </c>
      <c r="D134" s="32">
        <v>0</v>
      </c>
      <c r="E134" s="129"/>
      <c r="F134" s="129"/>
      <c r="G134" s="129"/>
      <c r="H134" s="129"/>
      <c r="I134" s="132"/>
      <c r="J134" s="132"/>
      <c r="K134" s="132"/>
      <c r="L134" s="132"/>
      <c r="M134" s="132"/>
      <c r="N134" s="132"/>
      <c r="O134" s="133"/>
      <c r="P134" s="131"/>
      <c r="Q134" s="131"/>
      <c r="R134" s="36"/>
      <c r="S134" s="36"/>
      <c r="T134" s="36"/>
      <c r="U134" s="36"/>
      <c r="V134" s="36"/>
      <c r="W134" s="36"/>
      <c r="X134" s="36"/>
      <c r="Y134" s="36"/>
      <c r="Z134" s="4"/>
      <c r="AA134" s="4"/>
      <c r="AB134" s="4"/>
      <c r="AC134" s="4"/>
      <c r="AD134" s="33">
        <f t="shared" si="0"/>
        <v>0</v>
      </c>
      <c r="AE134" s="4"/>
      <c r="AF134" s="4"/>
      <c r="AG134" s="4"/>
      <c r="AP134" s="4"/>
      <c r="AQ134" s="4"/>
      <c r="AR134" s="4"/>
      <c r="AS134" s="4"/>
      <c r="AT134" s="12"/>
      <c r="AU134" s="4"/>
      <c r="AV134" s="4"/>
      <c r="AW134" s="4"/>
      <c r="AX134" s="4"/>
      <c r="AY134" s="4"/>
      <c r="AZ134" s="4"/>
    </row>
    <row r="135" spans="1:52" ht="14.25" customHeight="1">
      <c r="A135" s="30" t="s">
        <v>476</v>
      </c>
      <c r="B135" s="30" t="s">
        <v>119</v>
      </c>
      <c r="C135" s="30" t="s">
        <v>475</v>
      </c>
      <c r="D135" s="32">
        <v>0</v>
      </c>
      <c r="E135" s="129"/>
      <c r="F135" s="129"/>
      <c r="G135" s="129"/>
      <c r="H135" s="129"/>
      <c r="I135" s="129"/>
      <c r="J135" s="129"/>
      <c r="K135" s="129"/>
      <c r="L135" s="129"/>
      <c r="M135" s="129"/>
      <c r="N135" s="129"/>
      <c r="O135" s="131"/>
      <c r="P135" s="131"/>
      <c r="Q135" s="131"/>
      <c r="R135" s="36"/>
      <c r="S135" s="36"/>
      <c r="T135" s="36"/>
      <c r="U135" s="36"/>
      <c r="V135" s="36"/>
      <c r="W135" s="36"/>
      <c r="X135" s="36"/>
      <c r="Y135" s="36"/>
      <c r="Z135" s="4"/>
      <c r="AA135" s="4"/>
      <c r="AB135" s="4"/>
      <c r="AC135" s="4"/>
      <c r="AD135" s="33">
        <f t="shared" si="0"/>
        <v>0</v>
      </c>
      <c r="AE135" s="4"/>
      <c r="AF135" s="4"/>
      <c r="AG135" s="4"/>
      <c r="AP135" s="4"/>
      <c r="AQ135" s="4"/>
      <c r="AR135" s="4"/>
      <c r="AS135" s="4"/>
      <c r="AT135" s="12"/>
      <c r="AU135" s="4"/>
      <c r="AV135" s="4"/>
      <c r="AW135" s="4"/>
      <c r="AX135" s="4"/>
      <c r="AY135" s="4"/>
      <c r="AZ135" s="4"/>
    </row>
    <row r="136" spans="1:52" ht="14.25" customHeight="1">
      <c r="A136" s="30" t="s">
        <v>477</v>
      </c>
      <c r="B136" s="30" t="s">
        <v>478</v>
      </c>
      <c r="C136" s="30" t="s">
        <v>475</v>
      </c>
      <c r="D136" s="32">
        <v>0</v>
      </c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31"/>
      <c r="P136" s="131"/>
      <c r="Q136" s="131"/>
      <c r="R136" s="36"/>
      <c r="S136" s="36"/>
      <c r="T136" s="36"/>
      <c r="U136" s="36"/>
      <c r="V136" s="36"/>
      <c r="W136" s="36"/>
      <c r="X136" s="36"/>
      <c r="Y136" s="36"/>
      <c r="Z136" s="4"/>
      <c r="AA136" s="4"/>
      <c r="AB136" s="4"/>
      <c r="AC136" s="4"/>
      <c r="AD136" s="33">
        <f t="shared" si="0"/>
        <v>0</v>
      </c>
      <c r="AE136" s="4"/>
      <c r="AF136" s="4"/>
      <c r="AG136" s="4"/>
      <c r="AP136" s="4"/>
      <c r="AQ136" s="4"/>
      <c r="AR136" s="4"/>
      <c r="AS136" s="4"/>
      <c r="AT136" s="12"/>
      <c r="AU136" s="4"/>
      <c r="AV136" s="4"/>
      <c r="AW136" s="4"/>
      <c r="AX136" s="4"/>
      <c r="AY136" s="4"/>
      <c r="AZ136" s="4"/>
    </row>
    <row r="137" spans="1:52" ht="14.25" customHeight="1">
      <c r="A137" s="30" t="s">
        <v>479</v>
      </c>
      <c r="B137" s="30" t="s">
        <v>129</v>
      </c>
      <c r="C137" s="30" t="s">
        <v>480</v>
      </c>
      <c r="D137" s="32">
        <v>0</v>
      </c>
      <c r="E137" s="129"/>
      <c r="F137" s="129"/>
      <c r="G137" s="129"/>
      <c r="H137" s="129"/>
      <c r="I137" s="129"/>
      <c r="J137" s="129"/>
      <c r="K137" s="129"/>
      <c r="L137" s="129"/>
      <c r="M137" s="129"/>
      <c r="N137" s="129"/>
      <c r="O137" s="131"/>
      <c r="P137" s="131"/>
      <c r="Q137" s="131"/>
      <c r="R137" s="36"/>
      <c r="S137" s="36"/>
      <c r="T137" s="36"/>
      <c r="U137" s="36"/>
      <c r="V137" s="36"/>
      <c r="W137" s="36"/>
      <c r="X137" s="36"/>
      <c r="Y137" s="36"/>
      <c r="Z137" s="4"/>
      <c r="AA137" s="4"/>
      <c r="AB137" s="4"/>
      <c r="AC137" s="4"/>
      <c r="AD137" s="33">
        <f t="shared" si="0"/>
        <v>0</v>
      </c>
      <c r="AE137" s="4"/>
      <c r="AF137" s="4"/>
      <c r="AG137" s="4"/>
      <c r="AP137" s="4"/>
      <c r="AQ137" s="4"/>
      <c r="AR137" s="4"/>
      <c r="AS137" s="4"/>
      <c r="AT137" s="12"/>
      <c r="AU137" s="4"/>
      <c r="AV137" s="4"/>
      <c r="AW137" s="4"/>
      <c r="AX137" s="4"/>
      <c r="AY137" s="4"/>
      <c r="AZ137" s="4"/>
    </row>
    <row r="138" spans="1:52" ht="14.25" customHeight="1">
      <c r="A138" s="30" t="s">
        <v>117</v>
      </c>
      <c r="B138" s="30" t="s">
        <v>481</v>
      </c>
      <c r="C138" s="30" t="s">
        <v>482</v>
      </c>
      <c r="D138" s="32">
        <v>33</v>
      </c>
      <c r="E138" s="129">
        <v>13</v>
      </c>
      <c r="F138" s="130">
        <v>3</v>
      </c>
      <c r="G138" s="129"/>
      <c r="H138" s="130">
        <v>20</v>
      </c>
      <c r="I138" s="130">
        <v>36</v>
      </c>
      <c r="J138" s="129"/>
      <c r="K138" s="130"/>
      <c r="L138" s="129">
        <v>20</v>
      </c>
      <c r="M138" s="130">
        <v>20</v>
      </c>
      <c r="N138" s="129"/>
      <c r="O138" s="131">
        <v>20</v>
      </c>
      <c r="P138" s="131"/>
      <c r="Q138" s="131"/>
      <c r="R138" s="36"/>
      <c r="S138" s="36"/>
      <c r="T138" s="36">
        <v>56</v>
      </c>
      <c r="U138" s="36"/>
      <c r="V138" s="36"/>
      <c r="W138" s="36"/>
      <c r="X138" s="36"/>
      <c r="Y138" s="36"/>
      <c r="Z138" s="4"/>
      <c r="AA138" s="4"/>
      <c r="AB138" s="4"/>
      <c r="AC138" s="4"/>
      <c r="AD138" s="33">
        <f t="shared" si="0"/>
        <v>69</v>
      </c>
      <c r="AE138" s="4"/>
      <c r="AF138" s="4"/>
      <c r="AG138" s="4"/>
      <c r="AP138" s="4"/>
      <c r="AQ138" s="4"/>
      <c r="AR138" s="4"/>
      <c r="AS138" s="4"/>
      <c r="AT138" s="12"/>
      <c r="AU138" s="4"/>
      <c r="AV138" s="4"/>
      <c r="AW138" s="4"/>
      <c r="AX138" s="4"/>
      <c r="AY138" s="4"/>
      <c r="AZ138" s="4"/>
    </row>
    <row r="139" spans="1:52" ht="14.25" customHeight="1">
      <c r="A139" s="30" t="s">
        <v>144</v>
      </c>
      <c r="B139" s="30" t="s">
        <v>483</v>
      </c>
      <c r="C139" s="30" t="s">
        <v>482</v>
      </c>
      <c r="D139" s="32">
        <v>40</v>
      </c>
      <c r="E139" s="129">
        <v>13</v>
      </c>
      <c r="F139" s="129"/>
      <c r="G139" s="129"/>
      <c r="H139" s="130">
        <v>15</v>
      </c>
      <c r="I139" s="130">
        <v>40</v>
      </c>
      <c r="J139" s="129"/>
      <c r="K139" s="130"/>
      <c r="L139" s="129"/>
      <c r="M139" s="130">
        <v>15</v>
      </c>
      <c r="N139" s="129">
        <v>21</v>
      </c>
      <c r="O139" s="131"/>
      <c r="P139" s="131">
        <v>5</v>
      </c>
      <c r="Q139" s="131"/>
      <c r="R139" s="36"/>
      <c r="S139" s="36"/>
      <c r="T139" s="36"/>
      <c r="U139" s="36"/>
      <c r="V139" s="36"/>
      <c r="W139" s="36"/>
      <c r="X139" s="36"/>
      <c r="Y139" s="36"/>
      <c r="Z139" s="4"/>
      <c r="AA139" s="4"/>
      <c r="AB139" s="4"/>
      <c r="AC139" s="4"/>
      <c r="AD139" s="33">
        <f t="shared" si="0"/>
        <v>39</v>
      </c>
      <c r="AE139" s="4"/>
      <c r="AF139" s="4"/>
      <c r="AG139" s="4"/>
      <c r="AP139" s="4"/>
      <c r="AQ139" s="4"/>
      <c r="AR139" s="4"/>
      <c r="AS139" s="4"/>
      <c r="AT139" s="12"/>
      <c r="AU139" s="4"/>
      <c r="AV139" s="4"/>
      <c r="AW139" s="4"/>
      <c r="AX139" s="4"/>
      <c r="AY139" s="4"/>
      <c r="AZ139" s="4"/>
    </row>
    <row r="140" spans="1:52" ht="14.25" customHeight="1">
      <c r="A140" s="30" t="s">
        <v>187</v>
      </c>
      <c r="B140" s="30" t="s">
        <v>484</v>
      </c>
      <c r="C140" s="30" t="s">
        <v>485</v>
      </c>
      <c r="D140" s="32">
        <v>15</v>
      </c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31"/>
      <c r="P140" s="131"/>
      <c r="Q140" s="131"/>
      <c r="R140" s="36"/>
      <c r="S140" s="36"/>
      <c r="T140" s="36"/>
      <c r="U140" s="36"/>
      <c r="V140" s="36"/>
      <c r="W140" s="36"/>
      <c r="X140" s="36"/>
      <c r="Y140" s="36"/>
      <c r="Z140" s="4"/>
      <c r="AA140" s="4"/>
      <c r="AB140" s="4"/>
      <c r="AC140" s="4"/>
      <c r="AD140" s="33">
        <f t="shared" si="0"/>
        <v>15</v>
      </c>
      <c r="AE140" s="30" t="s">
        <v>486</v>
      </c>
      <c r="AF140" s="4"/>
      <c r="AG140" s="4"/>
      <c r="AP140" s="4"/>
      <c r="AQ140" s="4"/>
      <c r="AR140" s="4"/>
      <c r="AS140" s="4"/>
      <c r="AT140" s="12"/>
      <c r="AU140" s="4"/>
      <c r="AV140" s="4"/>
      <c r="AW140" s="4"/>
      <c r="AX140" s="4"/>
      <c r="AY140" s="4"/>
      <c r="AZ140" s="4"/>
    </row>
    <row r="141" spans="1:52" ht="14.25" customHeight="1">
      <c r="A141" s="30" t="s">
        <v>182</v>
      </c>
      <c r="B141" s="30" t="s">
        <v>487</v>
      </c>
      <c r="C141" s="30" t="s">
        <v>488</v>
      </c>
      <c r="D141" s="32">
        <v>10</v>
      </c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31"/>
      <c r="P141" s="131"/>
      <c r="Q141" s="131"/>
      <c r="R141" s="36">
        <v>4</v>
      </c>
      <c r="S141" s="36"/>
      <c r="T141" s="36">
        <v>6</v>
      </c>
      <c r="U141" s="36"/>
      <c r="V141" s="36"/>
      <c r="W141" s="36"/>
      <c r="X141" s="36"/>
      <c r="Y141" s="36"/>
      <c r="Z141" s="4"/>
      <c r="AA141" s="4"/>
      <c r="AB141" s="4"/>
      <c r="AC141" s="4"/>
      <c r="AD141" s="33">
        <f t="shared" si="0"/>
        <v>20</v>
      </c>
      <c r="AE141" s="4"/>
      <c r="AF141" s="4"/>
      <c r="AG141" s="4"/>
      <c r="AP141" s="4"/>
      <c r="AQ141" s="4"/>
      <c r="AR141" s="4"/>
      <c r="AS141" s="4"/>
      <c r="AT141" s="12"/>
      <c r="AU141" s="4"/>
      <c r="AV141" s="4"/>
      <c r="AW141" s="4"/>
      <c r="AX141" s="4"/>
      <c r="AY141" s="4"/>
      <c r="AZ141" s="4"/>
    </row>
    <row r="142" spans="1:52" ht="14.25" customHeight="1">
      <c r="A142" s="30" t="s">
        <v>74</v>
      </c>
      <c r="B142" s="30" t="s">
        <v>489</v>
      </c>
      <c r="C142" s="30" t="s">
        <v>490</v>
      </c>
      <c r="D142" s="32">
        <v>0</v>
      </c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31"/>
      <c r="P142" s="131"/>
      <c r="Q142" s="131"/>
      <c r="R142" s="36">
        <v>5</v>
      </c>
      <c r="S142" s="36"/>
      <c r="T142" s="36"/>
      <c r="U142" s="36"/>
      <c r="V142" s="36"/>
      <c r="W142" s="36"/>
      <c r="X142" s="36">
        <v>10</v>
      </c>
      <c r="Y142" s="36"/>
      <c r="Z142" s="4"/>
      <c r="AA142" s="4"/>
      <c r="AB142" s="4"/>
      <c r="AC142" s="4"/>
      <c r="AD142" s="33">
        <f t="shared" si="0"/>
        <v>15</v>
      </c>
      <c r="AE142" s="4"/>
      <c r="AF142" s="4"/>
      <c r="AG142" s="4"/>
      <c r="AP142" s="4"/>
      <c r="AQ142" s="4"/>
      <c r="AR142" s="4"/>
      <c r="AS142" s="4"/>
      <c r="AT142" s="12"/>
      <c r="AU142" s="4"/>
      <c r="AV142" s="4"/>
      <c r="AW142" s="4"/>
      <c r="AX142" s="4"/>
      <c r="AY142" s="4"/>
      <c r="AZ142" s="4"/>
    </row>
    <row r="143" spans="1:52" ht="14.25" customHeight="1">
      <c r="A143" s="30" t="s">
        <v>491</v>
      </c>
      <c r="B143" s="30" t="s">
        <v>492</v>
      </c>
      <c r="C143" s="30" t="s">
        <v>493</v>
      </c>
      <c r="D143" s="32">
        <v>10</v>
      </c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31"/>
      <c r="P143" s="131"/>
      <c r="Q143" s="131"/>
      <c r="R143" s="36"/>
      <c r="S143" s="36"/>
      <c r="T143" s="36"/>
      <c r="U143" s="36"/>
      <c r="V143" s="36"/>
      <c r="W143" s="36"/>
      <c r="X143" s="36"/>
      <c r="Y143" s="36"/>
      <c r="Z143" s="4"/>
      <c r="AA143" s="4"/>
      <c r="AB143" s="4"/>
      <c r="AC143" s="4"/>
      <c r="AD143" s="33">
        <f t="shared" si="0"/>
        <v>10</v>
      </c>
      <c r="AE143" s="4"/>
      <c r="AF143" s="4"/>
      <c r="AG143" s="4"/>
      <c r="AP143" s="4"/>
      <c r="AQ143" s="4"/>
      <c r="AR143" s="4"/>
      <c r="AS143" s="4"/>
      <c r="AT143" s="12"/>
      <c r="AU143" s="4"/>
      <c r="AV143" s="4"/>
      <c r="AW143" s="4"/>
      <c r="AX143" s="4"/>
      <c r="AY143" s="4"/>
      <c r="AZ143" s="4"/>
    </row>
    <row r="144" spans="1:52" ht="14.25" customHeight="1">
      <c r="A144" s="30" t="s">
        <v>494</v>
      </c>
      <c r="B144" s="30" t="s">
        <v>226</v>
      </c>
      <c r="C144" s="30" t="s">
        <v>495</v>
      </c>
      <c r="D144" s="32">
        <v>0</v>
      </c>
      <c r="E144" s="129"/>
      <c r="F144" s="129"/>
      <c r="G144" s="129"/>
      <c r="H144" s="129"/>
      <c r="I144" s="132"/>
      <c r="J144" s="132"/>
      <c r="K144" s="132"/>
      <c r="L144" s="132"/>
      <c r="M144" s="132"/>
      <c r="N144" s="132"/>
      <c r="O144" s="133"/>
      <c r="P144" s="131"/>
      <c r="Q144" s="131"/>
      <c r="R144" s="36"/>
      <c r="S144" s="36"/>
      <c r="T144" s="36"/>
      <c r="U144" s="36"/>
      <c r="V144" s="36"/>
      <c r="W144" s="36"/>
      <c r="X144" s="36"/>
      <c r="Y144" s="36"/>
      <c r="Z144" s="4"/>
      <c r="AA144" s="4"/>
      <c r="AB144" s="4"/>
      <c r="AC144" s="4"/>
      <c r="AD144" s="33">
        <f t="shared" si="0"/>
        <v>0</v>
      </c>
      <c r="AE144" s="4"/>
      <c r="AF144" s="4"/>
      <c r="AG144" s="4"/>
      <c r="AP144" s="4"/>
      <c r="AQ144" s="4"/>
      <c r="AR144" s="4"/>
      <c r="AS144" s="4"/>
      <c r="AT144" s="12"/>
      <c r="AU144" s="4"/>
      <c r="AV144" s="4"/>
      <c r="AW144" s="4"/>
      <c r="AX144" s="4"/>
      <c r="AY144" s="4"/>
      <c r="AZ144" s="4"/>
    </row>
    <row r="145" spans="1:52" ht="14.25" customHeight="1">
      <c r="A145" s="30" t="s">
        <v>65</v>
      </c>
      <c r="B145" s="30" t="s">
        <v>496</v>
      </c>
      <c r="C145" s="30" t="s">
        <v>497</v>
      </c>
      <c r="D145" s="32">
        <v>44</v>
      </c>
      <c r="E145" s="129">
        <f>13+20</f>
        <v>33</v>
      </c>
      <c r="F145" s="130">
        <v>4</v>
      </c>
      <c r="G145" s="130">
        <v>44</v>
      </c>
      <c r="H145" s="129"/>
      <c r="I145" s="129"/>
      <c r="J145" s="129"/>
      <c r="K145" s="129">
        <v>4</v>
      </c>
      <c r="L145" s="129">
        <v>39</v>
      </c>
      <c r="M145" s="129"/>
      <c r="N145" s="129"/>
      <c r="O145" s="131">
        <v>39</v>
      </c>
      <c r="P145" s="131">
        <v>15</v>
      </c>
      <c r="Q145" s="131"/>
      <c r="R145" s="36">
        <v>45</v>
      </c>
      <c r="S145" s="36">
        <v>15</v>
      </c>
      <c r="T145" s="36">
        <v>40</v>
      </c>
      <c r="U145" s="36">
        <v>45</v>
      </c>
      <c r="V145" s="36">
        <v>4</v>
      </c>
      <c r="W145" s="36"/>
      <c r="X145" s="36"/>
      <c r="Y145" s="36">
        <v>53</v>
      </c>
      <c r="Z145" s="4"/>
      <c r="AA145" s="4"/>
      <c r="AB145" s="4"/>
      <c r="AC145" s="4"/>
      <c r="AD145" s="33">
        <f t="shared" si="0"/>
        <v>24</v>
      </c>
      <c r="AE145" s="4"/>
      <c r="AF145" s="4"/>
      <c r="AG145" s="4"/>
      <c r="AP145" s="4"/>
      <c r="AQ145" s="4"/>
      <c r="AR145" s="4"/>
      <c r="AS145" s="4"/>
      <c r="AT145" s="12"/>
      <c r="AU145" s="4"/>
      <c r="AV145" s="4"/>
      <c r="AW145" s="4"/>
      <c r="AX145" s="4"/>
      <c r="AY145" s="4"/>
      <c r="AZ145" s="4"/>
    </row>
    <row r="146" spans="1:52" ht="14.25" customHeight="1">
      <c r="A146" s="30" t="s">
        <v>96</v>
      </c>
      <c r="B146" s="30" t="s">
        <v>110</v>
      </c>
      <c r="C146" s="30" t="s">
        <v>498</v>
      </c>
      <c r="D146" s="32">
        <v>0</v>
      </c>
      <c r="E146" s="129">
        <v>13</v>
      </c>
      <c r="F146" s="129"/>
      <c r="G146" s="129"/>
      <c r="H146" s="130">
        <v>15</v>
      </c>
      <c r="I146" s="129"/>
      <c r="J146" s="130">
        <v>33</v>
      </c>
      <c r="K146" s="129"/>
      <c r="L146" s="130"/>
      <c r="M146" s="129"/>
      <c r="N146" s="130">
        <v>6</v>
      </c>
      <c r="O146" s="131"/>
      <c r="P146" s="131"/>
      <c r="Q146" s="131"/>
      <c r="R146" s="36"/>
      <c r="S146" s="36"/>
      <c r="T146" s="36">
        <v>50</v>
      </c>
      <c r="U146" s="36">
        <v>54</v>
      </c>
      <c r="V146" s="36">
        <v>16</v>
      </c>
      <c r="W146" s="36">
        <v>63</v>
      </c>
      <c r="X146" s="36">
        <v>27</v>
      </c>
      <c r="Y146" s="36">
        <v>16</v>
      </c>
      <c r="Z146" s="4"/>
      <c r="AA146" s="4"/>
      <c r="AB146" s="4"/>
      <c r="AC146" s="4"/>
      <c r="AD146" s="33">
        <f t="shared" si="0"/>
        <v>27</v>
      </c>
      <c r="AE146" s="4"/>
      <c r="AF146" s="4"/>
      <c r="AG146" s="4"/>
      <c r="AP146" s="4"/>
      <c r="AQ146" s="4"/>
      <c r="AR146" s="4"/>
      <c r="AS146" s="4"/>
      <c r="AT146" s="12"/>
      <c r="AU146" s="4"/>
      <c r="AV146" s="4"/>
      <c r="AW146" s="4"/>
      <c r="AX146" s="4"/>
      <c r="AY146" s="4"/>
      <c r="AZ146" s="4"/>
    </row>
    <row r="147" spans="1:52" ht="14.25" customHeight="1">
      <c r="A147" s="30" t="s">
        <v>499</v>
      </c>
      <c r="B147" s="30" t="s">
        <v>500</v>
      </c>
      <c r="C147" s="30" t="s">
        <v>501</v>
      </c>
      <c r="D147" s="32">
        <v>0</v>
      </c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31"/>
      <c r="P147" s="131"/>
      <c r="Q147" s="131"/>
      <c r="R147" s="36"/>
      <c r="S147" s="36"/>
      <c r="T147" s="36"/>
      <c r="U147" s="36"/>
      <c r="V147" s="36"/>
      <c r="W147" s="36"/>
      <c r="X147" s="36"/>
      <c r="Y147" s="36"/>
      <c r="Z147" s="4"/>
      <c r="AA147" s="4"/>
      <c r="AB147" s="4"/>
      <c r="AC147" s="4"/>
      <c r="AD147" s="33">
        <f t="shared" si="0"/>
        <v>0</v>
      </c>
      <c r="AE147" s="4"/>
      <c r="AF147" s="4"/>
      <c r="AG147" s="4"/>
      <c r="AP147" s="4"/>
      <c r="AQ147" s="4"/>
      <c r="AR147" s="4"/>
      <c r="AS147" s="4"/>
      <c r="AT147" s="12"/>
      <c r="AU147" s="4"/>
      <c r="AV147" s="4"/>
      <c r="AW147" s="4"/>
      <c r="AX147" s="4"/>
      <c r="AY147" s="4"/>
      <c r="AZ147" s="4"/>
    </row>
    <row r="148" spans="1:52" ht="14.25" customHeight="1">
      <c r="A148" s="30" t="s">
        <v>502</v>
      </c>
      <c r="B148" s="30" t="s">
        <v>450</v>
      </c>
      <c r="C148" s="30" t="s">
        <v>501</v>
      </c>
      <c r="D148" s="32">
        <v>0</v>
      </c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31"/>
      <c r="P148" s="131"/>
      <c r="Q148" s="131"/>
      <c r="R148" s="36"/>
      <c r="S148" s="36"/>
      <c r="T148" s="36"/>
      <c r="U148" s="36"/>
      <c r="V148" s="36"/>
      <c r="W148" s="36"/>
      <c r="X148" s="36"/>
      <c r="Y148" s="36"/>
      <c r="Z148" s="4"/>
      <c r="AA148" s="4"/>
      <c r="AB148" s="4"/>
      <c r="AC148" s="4"/>
      <c r="AD148" s="33">
        <f t="shared" si="0"/>
        <v>0</v>
      </c>
      <c r="AE148" s="4"/>
      <c r="AF148" s="4"/>
      <c r="AG148" s="4"/>
      <c r="AP148" s="4"/>
      <c r="AQ148" s="4"/>
      <c r="AR148" s="4"/>
      <c r="AS148" s="4"/>
      <c r="AT148" s="12"/>
      <c r="AU148" s="4"/>
      <c r="AV148" s="4"/>
      <c r="AW148" s="4"/>
      <c r="AX148" s="4"/>
      <c r="AY148" s="4"/>
      <c r="AZ148" s="4"/>
    </row>
    <row r="149" spans="1:52" ht="14.25" customHeight="1">
      <c r="A149" s="30" t="s">
        <v>94</v>
      </c>
      <c r="B149" s="30" t="s">
        <v>276</v>
      </c>
      <c r="C149" s="30" t="s">
        <v>503</v>
      </c>
      <c r="D149" s="32">
        <v>159</v>
      </c>
      <c r="E149" s="129">
        <f>10+13+13</f>
        <v>36</v>
      </c>
      <c r="F149" s="129"/>
      <c r="G149" s="130">
        <v>100</v>
      </c>
      <c r="H149" s="130">
        <v>18</v>
      </c>
      <c r="I149" s="130">
        <v>59</v>
      </c>
      <c r="J149" s="129"/>
      <c r="K149" s="130"/>
      <c r="L149" s="129">
        <v>13</v>
      </c>
      <c r="M149" s="130"/>
      <c r="N149" s="129"/>
      <c r="O149" s="131">
        <f>31-2</f>
        <v>29</v>
      </c>
      <c r="P149" s="131">
        <v>50</v>
      </c>
      <c r="Q149" s="131"/>
      <c r="R149" s="36"/>
      <c r="S149" s="36"/>
      <c r="T149" s="36">
        <v>15</v>
      </c>
      <c r="U149" s="36">
        <v>13</v>
      </c>
      <c r="V149" s="36"/>
      <c r="W149" s="36"/>
      <c r="X149" s="36"/>
      <c r="Y149" s="36"/>
      <c r="Z149" s="4"/>
      <c r="AA149" s="4"/>
      <c r="AB149" s="4"/>
      <c r="AC149" s="4"/>
      <c r="AD149" s="33">
        <f t="shared" si="0"/>
        <v>90</v>
      </c>
      <c r="AE149" s="4"/>
      <c r="AF149" s="4"/>
      <c r="AG149" s="4"/>
      <c r="AP149" s="4"/>
      <c r="AQ149" s="4"/>
      <c r="AR149" s="4"/>
      <c r="AS149" s="4"/>
      <c r="AT149" s="12"/>
      <c r="AU149" s="4"/>
      <c r="AV149" s="4"/>
      <c r="AW149" s="4"/>
      <c r="AX149" s="4"/>
      <c r="AY149" s="4"/>
      <c r="AZ149" s="4"/>
    </row>
    <row r="150" spans="1:52" ht="14.25" customHeight="1">
      <c r="A150" s="30" t="s">
        <v>73</v>
      </c>
      <c r="B150" s="30" t="s">
        <v>504</v>
      </c>
      <c r="C150" s="30" t="s">
        <v>505</v>
      </c>
      <c r="D150" s="32">
        <v>3</v>
      </c>
      <c r="E150" s="129">
        <v>13</v>
      </c>
      <c r="F150" s="129"/>
      <c r="G150" s="129"/>
      <c r="H150" s="129"/>
      <c r="I150" s="129"/>
      <c r="J150" s="129"/>
      <c r="K150" s="129"/>
      <c r="L150" s="129"/>
      <c r="M150" s="129"/>
      <c r="N150" s="129">
        <v>27</v>
      </c>
      <c r="O150" s="131"/>
      <c r="P150" s="131">
        <v>10</v>
      </c>
      <c r="Q150" s="131">
        <v>27</v>
      </c>
      <c r="R150" s="36"/>
      <c r="S150" s="36">
        <v>10</v>
      </c>
      <c r="T150" s="36"/>
      <c r="U150" s="36"/>
      <c r="V150" s="36"/>
      <c r="W150" s="36"/>
      <c r="X150" s="36">
        <v>22</v>
      </c>
      <c r="Y150" s="36"/>
      <c r="Z150" s="4"/>
      <c r="AA150" s="4"/>
      <c r="AB150" s="4"/>
      <c r="AC150" s="4"/>
      <c r="AD150" s="33">
        <f t="shared" si="0"/>
        <v>38</v>
      </c>
      <c r="AE150" s="4"/>
      <c r="AF150" s="4"/>
      <c r="AG150" s="4"/>
      <c r="AP150" s="4"/>
      <c r="AQ150" s="4"/>
      <c r="AR150" s="4"/>
      <c r="AS150" s="4"/>
      <c r="AT150" s="12"/>
      <c r="AU150" s="4"/>
      <c r="AV150" s="4"/>
      <c r="AW150" s="4"/>
      <c r="AX150" s="4"/>
      <c r="AY150" s="4"/>
      <c r="AZ150" s="4"/>
    </row>
    <row r="151" spans="1:52" ht="14.25" customHeight="1">
      <c r="A151" s="30" t="s">
        <v>60</v>
      </c>
      <c r="B151" s="30" t="s">
        <v>506</v>
      </c>
      <c r="C151" s="30" t="s">
        <v>507</v>
      </c>
      <c r="D151" s="32">
        <v>90</v>
      </c>
      <c r="E151" s="129">
        <v>13</v>
      </c>
      <c r="F151" s="129"/>
      <c r="G151" s="129"/>
      <c r="H151" s="129"/>
      <c r="I151" s="129"/>
      <c r="J151" s="130">
        <v>10</v>
      </c>
      <c r="K151" s="129"/>
      <c r="L151" s="130">
        <v>42</v>
      </c>
      <c r="M151" s="129"/>
      <c r="N151" s="130"/>
      <c r="O151" s="131"/>
      <c r="P151" s="131"/>
      <c r="Q151" s="131"/>
      <c r="R151" s="36"/>
      <c r="S151" s="36"/>
      <c r="T151" s="36"/>
      <c r="U151" s="36">
        <v>100</v>
      </c>
      <c r="V151" s="36">
        <v>28</v>
      </c>
      <c r="W151" s="36">
        <v>55</v>
      </c>
      <c r="X151" s="36">
        <v>52</v>
      </c>
      <c r="Y151" s="36"/>
      <c r="Z151" s="4"/>
      <c r="AA151" s="4"/>
      <c r="AB151" s="4"/>
      <c r="AC151" s="4"/>
      <c r="AD151" s="33">
        <f t="shared" si="0"/>
        <v>80</v>
      </c>
      <c r="AE151" s="4"/>
      <c r="AF151" s="4"/>
      <c r="AG151" s="4"/>
      <c r="AP151" s="4"/>
      <c r="AQ151" s="4"/>
      <c r="AR151" s="4"/>
      <c r="AS151" s="4"/>
      <c r="AT151" s="12"/>
      <c r="AU151" s="4"/>
      <c r="AV151" s="4"/>
      <c r="AW151" s="4"/>
      <c r="AX151" s="4"/>
      <c r="AY151" s="4"/>
      <c r="AZ151" s="4"/>
    </row>
    <row r="152" spans="1:52" ht="14.25" customHeight="1">
      <c r="A152" s="30" t="s">
        <v>108</v>
      </c>
      <c r="B152" s="30" t="s">
        <v>483</v>
      </c>
      <c r="C152" s="30" t="s">
        <v>508</v>
      </c>
      <c r="D152" s="32">
        <v>26</v>
      </c>
      <c r="E152" s="129">
        <v>13</v>
      </c>
      <c r="F152" s="130">
        <v>5</v>
      </c>
      <c r="G152" s="130">
        <v>26</v>
      </c>
      <c r="H152" s="129"/>
      <c r="I152" s="130">
        <v>5</v>
      </c>
      <c r="J152" s="129"/>
      <c r="K152" s="130"/>
      <c r="L152" s="129">
        <v>15</v>
      </c>
      <c r="M152" s="130"/>
      <c r="N152" s="129"/>
      <c r="O152" s="131"/>
      <c r="P152" s="131"/>
      <c r="Q152" s="131">
        <v>15</v>
      </c>
      <c r="R152" s="36">
        <v>2</v>
      </c>
      <c r="S152" s="36"/>
      <c r="T152" s="36">
        <v>3</v>
      </c>
      <c r="U152" s="36">
        <v>2</v>
      </c>
      <c r="V152" s="36"/>
      <c r="W152" s="36">
        <v>16</v>
      </c>
      <c r="X152" s="36">
        <v>5</v>
      </c>
      <c r="Y152" s="36"/>
      <c r="Z152" s="4"/>
      <c r="AA152" s="4"/>
      <c r="AB152" s="4"/>
      <c r="AC152" s="4"/>
      <c r="AD152" s="33">
        <f t="shared" si="0"/>
        <v>5</v>
      </c>
      <c r="AE152" s="4"/>
      <c r="AF152" s="4"/>
      <c r="AG152" s="4"/>
      <c r="AP152" s="4"/>
      <c r="AQ152" s="4"/>
      <c r="AR152" s="4"/>
      <c r="AS152" s="4"/>
      <c r="AT152" s="12"/>
      <c r="AU152" s="4"/>
      <c r="AV152" s="4"/>
      <c r="AW152" s="4"/>
      <c r="AX152" s="4"/>
      <c r="AY152" s="4"/>
      <c r="AZ152" s="4"/>
    </row>
    <row r="153" spans="1:52" ht="14.25" customHeight="1">
      <c r="A153" s="30" t="s">
        <v>85</v>
      </c>
      <c r="B153" s="30" t="s">
        <v>276</v>
      </c>
      <c r="C153" s="30" t="s">
        <v>509</v>
      </c>
      <c r="D153" s="32">
        <v>0</v>
      </c>
      <c r="E153" s="129"/>
      <c r="F153" s="130">
        <v>16</v>
      </c>
      <c r="G153" s="129"/>
      <c r="H153" s="129"/>
      <c r="I153" s="129"/>
      <c r="J153" s="129"/>
      <c r="K153" s="129"/>
      <c r="L153" s="129">
        <v>5</v>
      </c>
      <c r="M153" s="129"/>
      <c r="N153" s="129">
        <v>15</v>
      </c>
      <c r="O153" s="131"/>
      <c r="P153" s="131">
        <v>4</v>
      </c>
      <c r="Q153" s="131">
        <v>21</v>
      </c>
      <c r="R153" s="36"/>
      <c r="S153" s="36"/>
      <c r="T153" s="36">
        <v>30</v>
      </c>
      <c r="U153" s="36">
        <v>19</v>
      </c>
      <c r="V153" s="36">
        <v>30</v>
      </c>
      <c r="W153" s="36">
        <f>50-20</f>
        <v>30</v>
      </c>
      <c r="X153" s="36"/>
      <c r="Y153" s="36"/>
      <c r="Z153" s="4"/>
      <c r="AA153" s="4"/>
      <c r="AB153" s="4"/>
      <c r="AC153" s="4"/>
      <c r="AD153" s="33">
        <f t="shared" si="0"/>
        <v>30</v>
      </c>
      <c r="AE153" s="4"/>
      <c r="AF153" s="4"/>
      <c r="AG153" s="4"/>
      <c r="AP153" s="4"/>
      <c r="AQ153" s="4"/>
      <c r="AR153" s="4"/>
      <c r="AS153" s="4"/>
      <c r="AT153" s="12"/>
      <c r="AU153" s="4"/>
      <c r="AV153" s="4"/>
      <c r="AW153" s="4"/>
      <c r="AX153" s="4"/>
      <c r="AY153" s="4"/>
      <c r="AZ153" s="4"/>
    </row>
    <row r="154" spans="1:52" ht="14.25" customHeight="1">
      <c r="A154" s="30" t="s">
        <v>83</v>
      </c>
      <c r="B154" s="30" t="s">
        <v>226</v>
      </c>
      <c r="C154" s="30" t="s">
        <v>510</v>
      </c>
      <c r="D154" s="32">
        <v>0</v>
      </c>
      <c r="E154" s="129"/>
      <c r="F154" s="130"/>
      <c r="G154" s="129"/>
      <c r="H154" s="129"/>
      <c r="I154" s="129"/>
      <c r="J154" s="129"/>
      <c r="K154" s="129"/>
      <c r="L154" s="129"/>
      <c r="M154" s="129"/>
      <c r="N154" s="129"/>
      <c r="O154" s="131"/>
      <c r="P154" s="131"/>
      <c r="Q154" s="131"/>
      <c r="R154" s="36"/>
      <c r="S154" s="36"/>
      <c r="T154" s="36">
        <v>15</v>
      </c>
      <c r="U154" s="36"/>
      <c r="V154" s="36"/>
      <c r="W154" s="36"/>
      <c r="X154" s="36"/>
      <c r="Y154" s="36"/>
      <c r="Z154" s="4"/>
      <c r="AA154" s="4"/>
      <c r="AB154" s="4"/>
      <c r="AC154" s="4"/>
      <c r="AD154" s="33">
        <f t="shared" si="0"/>
        <v>15</v>
      </c>
      <c r="AE154" s="4"/>
      <c r="AF154" s="4"/>
      <c r="AG154" s="4"/>
      <c r="AP154" s="4"/>
      <c r="AQ154" s="4"/>
      <c r="AR154" s="4"/>
      <c r="AS154" s="4"/>
      <c r="AT154" s="12"/>
      <c r="AU154" s="4"/>
      <c r="AV154" s="4"/>
      <c r="AW154" s="4"/>
      <c r="AX154" s="4"/>
      <c r="AY154" s="4"/>
      <c r="AZ154" s="4"/>
    </row>
    <row r="155" spans="1:52" ht="14.25" customHeight="1">
      <c r="A155" s="30" t="s">
        <v>159</v>
      </c>
      <c r="B155" s="30" t="s">
        <v>511</v>
      </c>
      <c r="C155" s="30" t="s">
        <v>512</v>
      </c>
      <c r="D155" s="32">
        <v>227</v>
      </c>
      <c r="E155" s="129"/>
      <c r="F155" s="130">
        <v>30</v>
      </c>
      <c r="G155" s="129"/>
      <c r="H155" s="129"/>
      <c r="I155" s="129"/>
      <c r="J155" s="129"/>
      <c r="K155" s="129"/>
      <c r="L155" s="129"/>
      <c r="M155" s="129"/>
      <c r="N155" s="129"/>
      <c r="O155" s="131"/>
      <c r="P155" s="131">
        <v>5</v>
      </c>
      <c r="Q155" s="131"/>
      <c r="R155" s="36"/>
      <c r="S155" s="36"/>
      <c r="T155" s="36"/>
      <c r="U155" s="36"/>
      <c r="V155" s="36"/>
      <c r="W155" s="36"/>
      <c r="X155" s="36"/>
      <c r="Y155" s="36"/>
      <c r="Z155" s="4"/>
      <c r="AA155" s="4"/>
      <c r="AB155" s="4"/>
      <c r="AC155" s="4"/>
      <c r="AD155" s="33">
        <f t="shared" si="0"/>
        <v>262</v>
      </c>
      <c r="AE155" s="4"/>
      <c r="AF155" s="4"/>
      <c r="AG155" s="4"/>
      <c r="AP155" s="4"/>
      <c r="AQ155" s="4"/>
      <c r="AR155" s="4"/>
      <c r="AS155" s="4"/>
      <c r="AT155" s="12"/>
      <c r="AU155" s="4"/>
      <c r="AV155" s="4"/>
      <c r="AW155" s="4"/>
      <c r="AX155" s="4"/>
      <c r="AY155" s="4"/>
      <c r="AZ155" s="4"/>
    </row>
    <row r="156" spans="1:52" ht="14.25" customHeight="1">
      <c r="A156" s="30" t="s">
        <v>513</v>
      </c>
      <c r="B156" s="30" t="s">
        <v>360</v>
      </c>
      <c r="C156" s="30" t="s">
        <v>514</v>
      </c>
      <c r="D156" s="32">
        <v>0</v>
      </c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31"/>
      <c r="P156" s="131"/>
      <c r="Q156" s="131"/>
      <c r="R156" s="36"/>
      <c r="S156" s="36"/>
      <c r="T156" s="36"/>
      <c r="U156" s="36"/>
      <c r="V156" s="36"/>
      <c r="W156" s="36"/>
      <c r="X156" s="36"/>
      <c r="Y156" s="36"/>
      <c r="Z156" s="4"/>
      <c r="AA156" s="4"/>
      <c r="AB156" s="4"/>
      <c r="AC156" s="4"/>
      <c r="AD156" s="33">
        <f t="shared" si="0"/>
        <v>0</v>
      </c>
      <c r="AE156" s="4"/>
      <c r="AF156" s="4"/>
      <c r="AG156" s="4"/>
      <c r="AP156" s="4"/>
      <c r="AQ156" s="4"/>
      <c r="AR156" s="4"/>
      <c r="AS156" s="4"/>
      <c r="AT156" s="12"/>
      <c r="AU156" s="4"/>
      <c r="AV156" s="4"/>
      <c r="AW156" s="4"/>
      <c r="AX156" s="4"/>
      <c r="AY156" s="4"/>
      <c r="AZ156" s="4"/>
    </row>
    <row r="157" spans="1:52" ht="14.25" customHeight="1">
      <c r="A157" s="30" t="s">
        <v>180</v>
      </c>
      <c r="B157" s="30" t="s">
        <v>217</v>
      </c>
      <c r="C157" s="30" t="s">
        <v>515</v>
      </c>
      <c r="D157" s="32">
        <v>26</v>
      </c>
      <c r="E157" s="129"/>
      <c r="F157" s="129"/>
      <c r="G157" s="129"/>
      <c r="H157" s="129"/>
      <c r="I157" s="129"/>
      <c r="J157" s="130">
        <v>21</v>
      </c>
      <c r="K157" s="129"/>
      <c r="L157" s="130"/>
      <c r="M157" s="129"/>
      <c r="N157" s="130"/>
      <c r="O157" s="131"/>
      <c r="P157" s="131"/>
      <c r="Q157" s="131"/>
      <c r="R157" s="36"/>
      <c r="S157" s="36"/>
      <c r="T157" s="36"/>
      <c r="U157" s="36">
        <v>47</v>
      </c>
      <c r="V157" s="36"/>
      <c r="W157" s="36"/>
      <c r="X157" s="36">
        <v>4</v>
      </c>
      <c r="Y157" s="36"/>
      <c r="Z157" s="4"/>
      <c r="AA157" s="4"/>
      <c r="AB157" s="4"/>
      <c r="AC157" s="4"/>
      <c r="AD157" s="33">
        <f t="shared" si="0"/>
        <v>4</v>
      </c>
      <c r="AE157" s="4"/>
      <c r="AF157" s="4"/>
      <c r="AG157" s="4"/>
      <c r="AP157" s="4"/>
      <c r="AQ157" s="4"/>
      <c r="AR157" s="4"/>
      <c r="AS157" s="4"/>
      <c r="AT157" s="12"/>
      <c r="AU157" s="4"/>
      <c r="AV157" s="4"/>
      <c r="AW157" s="4"/>
      <c r="AX157" s="4"/>
      <c r="AY157" s="4"/>
      <c r="AZ157" s="4"/>
    </row>
    <row r="158" spans="1:52" ht="14.25" customHeight="1">
      <c r="A158" s="4"/>
      <c r="B158" s="4"/>
      <c r="C158" s="4"/>
      <c r="D158" s="4"/>
      <c r="E158" s="4"/>
      <c r="F158" s="4"/>
      <c r="G158" s="4"/>
      <c r="H158" s="4"/>
      <c r="I158" s="73"/>
      <c r="J158" s="73"/>
      <c r="K158" s="73"/>
      <c r="L158" s="73"/>
      <c r="M158" s="73"/>
      <c r="N158" s="73"/>
      <c r="O158" s="74"/>
      <c r="P158" s="4"/>
      <c r="Q158" s="4"/>
      <c r="R158" s="4"/>
      <c r="S158" s="4"/>
      <c r="T158" s="36"/>
      <c r="U158" s="4"/>
      <c r="V158" s="36"/>
      <c r="W158" s="4"/>
      <c r="X158" s="4"/>
      <c r="Y158" s="4"/>
      <c r="Z158" s="4"/>
      <c r="AA158" s="4"/>
      <c r="AB158" s="4"/>
      <c r="AC158" s="4"/>
      <c r="AD158" s="4"/>
      <c r="AE158" s="4"/>
      <c r="AG158" s="4" t="s">
        <v>516</v>
      </c>
      <c r="AP158" s="4"/>
      <c r="AQ158" s="4"/>
      <c r="AR158" s="4"/>
      <c r="AS158" s="4"/>
      <c r="AT158" s="12"/>
      <c r="AU158" s="4"/>
      <c r="AV158" s="4"/>
      <c r="AW158" s="4"/>
      <c r="AX158" s="4"/>
      <c r="AY158" s="4"/>
      <c r="AZ158" s="4"/>
    </row>
    <row r="159" spans="1:52" ht="14.25" customHeight="1" thickBot="1">
      <c r="A159" s="4"/>
      <c r="B159" s="4"/>
      <c r="C159" s="4"/>
      <c r="D159" s="75">
        <f t="shared" ref="D159:AD159" si="2">SUM(D5:D157)</f>
        <v>3624</v>
      </c>
      <c r="E159" s="75">
        <f t="shared" si="2"/>
        <v>837</v>
      </c>
      <c r="F159" s="75">
        <f t="shared" si="2"/>
        <v>477</v>
      </c>
      <c r="G159" s="75">
        <f t="shared" si="2"/>
        <v>552</v>
      </c>
      <c r="H159" s="75">
        <f t="shared" si="2"/>
        <v>552</v>
      </c>
      <c r="I159" s="75">
        <f t="shared" si="2"/>
        <v>275</v>
      </c>
      <c r="J159" s="75">
        <f t="shared" si="2"/>
        <v>661</v>
      </c>
      <c r="K159" s="75">
        <f t="shared" si="2"/>
        <v>221</v>
      </c>
      <c r="L159" s="75">
        <f t="shared" si="2"/>
        <v>549</v>
      </c>
      <c r="M159" s="75">
        <f t="shared" si="2"/>
        <v>122</v>
      </c>
      <c r="N159" s="75">
        <f t="shared" si="2"/>
        <v>514</v>
      </c>
      <c r="O159" s="76">
        <f t="shared" si="2"/>
        <v>520</v>
      </c>
      <c r="P159" s="76">
        <f t="shared" si="2"/>
        <v>431</v>
      </c>
      <c r="Q159" s="76">
        <f t="shared" si="2"/>
        <v>223</v>
      </c>
      <c r="R159" s="76">
        <f t="shared" si="2"/>
        <v>445</v>
      </c>
      <c r="S159" s="76">
        <f t="shared" si="2"/>
        <v>163</v>
      </c>
      <c r="T159" s="76">
        <f t="shared" si="2"/>
        <v>594</v>
      </c>
      <c r="U159" s="76">
        <f t="shared" si="2"/>
        <v>1014</v>
      </c>
      <c r="V159" s="76">
        <f t="shared" si="2"/>
        <v>531</v>
      </c>
      <c r="W159" s="76">
        <f t="shared" si="2"/>
        <v>395</v>
      </c>
      <c r="X159" s="76">
        <f t="shared" si="2"/>
        <v>424</v>
      </c>
      <c r="Y159" s="76">
        <f t="shared" si="2"/>
        <v>639</v>
      </c>
      <c r="Z159" s="76">
        <f t="shared" si="2"/>
        <v>0</v>
      </c>
      <c r="AA159" s="76">
        <f t="shared" si="2"/>
        <v>0</v>
      </c>
      <c r="AB159" s="76">
        <f t="shared" si="2"/>
        <v>0</v>
      </c>
      <c r="AC159" s="76">
        <f t="shared" si="2"/>
        <v>0</v>
      </c>
      <c r="AD159" s="75">
        <f t="shared" si="2"/>
        <v>5515</v>
      </c>
      <c r="AE159" s="4"/>
      <c r="AG159" s="77">
        <f>AD159-D159</f>
        <v>1891</v>
      </c>
      <c r="AP159" s="4"/>
      <c r="AQ159" s="4"/>
      <c r="AR159" s="4"/>
      <c r="AS159" s="4"/>
      <c r="AT159" s="12"/>
      <c r="AU159" s="4"/>
      <c r="AV159" s="4"/>
      <c r="AW159" s="4"/>
      <c r="AX159" s="4"/>
      <c r="AY159" s="4"/>
      <c r="AZ159" s="4"/>
    </row>
    <row r="160" spans="1:52" ht="14.25" customHeight="1" thickTop="1">
      <c r="A160" s="30" t="s">
        <v>517</v>
      </c>
      <c r="B160" s="4"/>
      <c r="C160" s="4"/>
      <c r="D160" s="77">
        <f t="shared" ref="D160:F160" si="3">D159</f>
        <v>3624</v>
      </c>
      <c r="E160" s="77">
        <f t="shared" si="3"/>
        <v>837</v>
      </c>
      <c r="F160" s="77">
        <f t="shared" si="3"/>
        <v>477</v>
      </c>
      <c r="G160" s="77">
        <f>-G159</f>
        <v>-552</v>
      </c>
      <c r="H160" s="77">
        <f>H159</f>
        <v>552</v>
      </c>
      <c r="I160" s="77">
        <f>-I159</f>
        <v>-275</v>
      </c>
      <c r="J160" s="77">
        <f>J159</f>
        <v>661</v>
      </c>
      <c r="K160" s="77">
        <f>-K159</f>
        <v>-221</v>
      </c>
      <c r="L160" s="77">
        <f>L159</f>
        <v>549</v>
      </c>
      <c r="M160" s="77">
        <f>-M159</f>
        <v>-122</v>
      </c>
      <c r="N160" s="77">
        <f>N159</f>
        <v>514</v>
      </c>
      <c r="O160" s="34">
        <f>-O159</f>
        <v>-520</v>
      </c>
      <c r="P160" s="34">
        <f>P159</f>
        <v>431</v>
      </c>
      <c r="Q160" s="34">
        <f>-Q159</f>
        <v>-223</v>
      </c>
      <c r="R160" s="4">
        <v>445</v>
      </c>
      <c r="S160" s="4"/>
      <c r="T160" s="4"/>
      <c r="U160" s="34">
        <f>U159-T159</f>
        <v>420</v>
      </c>
      <c r="V160" s="4"/>
      <c r="W160" s="4"/>
      <c r="X160" s="4"/>
      <c r="Y160" s="4"/>
      <c r="Z160" s="4"/>
      <c r="AA160" s="4"/>
      <c r="AB160" s="4"/>
      <c r="AC160" s="4"/>
      <c r="AD160" s="4">
        <v>-639</v>
      </c>
      <c r="AE160" s="4"/>
      <c r="AF160" s="4"/>
      <c r="AG160" s="4"/>
      <c r="AP160" s="4"/>
      <c r="AQ160" s="4"/>
      <c r="AR160" s="4"/>
      <c r="AS160" s="4"/>
      <c r="AT160" s="12"/>
      <c r="AU160" s="4"/>
      <c r="AV160" s="4"/>
      <c r="AW160" s="4"/>
      <c r="AX160" s="4"/>
      <c r="AY160" s="4"/>
      <c r="AZ160" s="4"/>
    </row>
    <row r="161" spans="1:52" ht="14.25" customHeight="1">
      <c r="A161" s="30" t="s">
        <v>518</v>
      </c>
      <c r="B161" s="4"/>
      <c r="C161" s="4"/>
      <c r="D161" s="4"/>
      <c r="E161" s="4"/>
      <c r="F161" s="4"/>
      <c r="G161" s="4"/>
      <c r="H161" s="33"/>
      <c r="I161" s="4"/>
      <c r="J161" s="4"/>
      <c r="K161" s="4"/>
      <c r="L161" s="4"/>
      <c r="M161" s="4"/>
      <c r="N161" s="4"/>
      <c r="O161" s="5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P161" s="4"/>
      <c r="AQ161" s="4"/>
      <c r="AR161" s="4"/>
      <c r="AS161" s="4"/>
      <c r="AT161" s="12"/>
      <c r="AU161" s="4"/>
      <c r="AV161" s="4"/>
      <c r="AW161" s="4"/>
      <c r="AX161" s="4"/>
      <c r="AY161" s="4"/>
      <c r="AZ161" s="4"/>
    </row>
    <row r="162" spans="1:5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P162" s="4"/>
      <c r="AQ162" s="4"/>
      <c r="AR162" s="4"/>
      <c r="AS162" s="4"/>
      <c r="AT162" s="12"/>
      <c r="AU162" s="4"/>
      <c r="AV162" s="4"/>
      <c r="AW162" s="4"/>
      <c r="AX162" s="4"/>
      <c r="AY162" s="4"/>
      <c r="AZ162" s="4"/>
    </row>
    <row r="163" spans="1:52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P163" s="4"/>
      <c r="AQ163" s="4"/>
      <c r="AR163" s="4"/>
      <c r="AS163" s="4"/>
      <c r="AT163" s="12"/>
      <c r="AU163" s="4"/>
      <c r="AV163" s="4"/>
      <c r="AW163" s="4"/>
      <c r="AX163" s="4"/>
      <c r="AY163" s="4"/>
      <c r="AZ163" s="4"/>
    </row>
    <row r="164" spans="1:52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P164" s="4"/>
      <c r="AQ164" s="4"/>
      <c r="AR164" s="4"/>
      <c r="AS164" s="4"/>
      <c r="AT164" s="12"/>
      <c r="AU164" s="4"/>
      <c r="AV164" s="4"/>
      <c r="AW164" s="4"/>
      <c r="AX164" s="4"/>
      <c r="AY164" s="4"/>
      <c r="AZ164" s="4"/>
    </row>
    <row r="165" spans="1:52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P165" s="4"/>
      <c r="AQ165" s="4"/>
      <c r="AR165" s="4"/>
      <c r="AS165" s="4"/>
      <c r="AT165" s="12"/>
      <c r="AU165" s="4"/>
      <c r="AV165" s="4"/>
      <c r="AW165" s="4"/>
      <c r="AX165" s="4"/>
      <c r="AY165" s="4"/>
      <c r="AZ165" s="4"/>
    </row>
    <row r="166" spans="1:52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P166" s="4"/>
      <c r="AQ166" s="4"/>
      <c r="AR166" s="4"/>
      <c r="AS166" s="4"/>
      <c r="AT166" s="12"/>
      <c r="AU166" s="4"/>
      <c r="AV166" s="4"/>
      <c r="AW166" s="4"/>
      <c r="AX166" s="4"/>
      <c r="AY166" s="4"/>
      <c r="AZ166" s="4"/>
    </row>
    <row r="167" spans="1:52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P167" s="4"/>
      <c r="AQ167" s="4"/>
      <c r="AR167" s="4"/>
      <c r="AS167" s="4"/>
      <c r="AT167" s="12"/>
      <c r="AU167" s="4"/>
      <c r="AV167" s="4"/>
      <c r="AW167" s="4"/>
      <c r="AX167" s="4"/>
      <c r="AY167" s="4"/>
      <c r="AZ167" s="4"/>
    </row>
    <row r="168" spans="1:52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P168" s="4"/>
      <c r="AQ168" s="4"/>
      <c r="AR168" s="4"/>
      <c r="AS168" s="4"/>
      <c r="AT168" s="12"/>
      <c r="AU168" s="4"/>
      <c r="AV168" s="4"/>
      <c r="AW168" s="4"/>
      <c r="AX168" s="4"/>
      <c r="AY168" s="4"/>
      <c r="AZ168" s="4"/>
    </row>
    <row r="169" spans="1:52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P169" s="4"/>
      <c r="AQ169" s="4"/>
      <c r="AR169" s="4"/>
      <c r="AS169" s="4"/>
      <c r="AT169" s="12"/>
      <c r="AU169" s="4"/>
      <c r="AV169" s="4"/>
      <c r="AW169" s="4"/>
      <c r="AX169" s="4"/>
      <c r="AY169" s="4"/>
      <c r="AZ169" s="4"/>
    </row>
    <row r="170" spans="1:52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P170" s="4"/>
      <c r="AQ170" s="4"/>
      <c r="AR170" s="4"/>
      <c r="AS170" s="4"/>
      <c r="AT170" s="12"/>
      <c r="AU170" s="4"/>
      <c r="AV170" s="4"/>
      <c r="AW170" s="4"/>
      <c r="AX170" s="4"/>
      <c r="AY170" s="4"/>
      <c r="AZ170" s="4"/>
    </row>
    <row r="171" spans="1:52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P171" s="4"/>
      <c r="AQ171" s="4"/>
      <c r="AR171" s="4"/>
      <c r="AS171" s="4"/>
      <c r="AT171" s="12"/>
      <c r="AU171" s="4"/>
      <c r="AV171" s="4"/>
      <c r="AW171" s="4"/>
      <c r="AX171" s="4"/>
      <c r="AY171" s="4"/>
      <c r="AZ171" s="4"/>
    </row>
    <row r="172" spans="1:5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P172" s="4"/>
      <c r="AQ172" s="4"/>
      <c r="AR172" s="4"/>
      <c r="AS172" s="4"/>
      <c r="AT172" s="12"/>
      <c r="AU172" s="4"/>
      <c r="AV172" s="4"/>
      <c r="AW172" s="4"/>
      <c r="AX172" s="4"/>
      <c r="AY172" s="4"/>
      <c r="AZ172" s="4"/>
    </row>
    <row r="173" spans="1:52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P173" s="4"/>
      <c r="AQ173" s="4"/>
      <c r="AR173" s="4"/>
      <c r="AS173" s="4"/>
      <c r="AT173" s="12"/>
      <c r="AU173" s="4"/>
      <c r="AV173" s="4"/>
      <c r="AW173" s="4"/>
      <c r="AX173" s="4"/>
      <c r="AY173" s="4"/>
      <c r="AZ173" s="4"/>
    </row>
    <row r="174" spans="1:52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P174" s="4"/>
      <c r="AQ174" s="4"/>
      <c r="AR174" s="4"/>
      <c r="AS174" s="4"/>
      <c r="AT174" s="12"/>
      <c r="AU174" s="4"/>
      <c r="AV174" s="4"/>
      <c r="AW174" s="4"/>
      <c r="AX174" s="4"/>
      <c r="AY174" s="4"/>
      <c r="AZ174" s="4"/>
    </row>
    <row r="175" spans="1:52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P175" s="4"/>
      <c r="AQ175" s="4"/>
      <c r="AR175" s="4"/>
      <c r="AS175" s="4"/>
      <c r="AT175" s="12"/>
      <c r="AU175" s="4"/>
      <c r="AV175" s="4"/>
      <c r="AW175" s="4"/>
      <c r="AX175" s="4"/>
      <c r="AY175" s="4"/>
      <c r="AZ175" s="4"/>
    </row>
    <row r="176" spans="1:52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P176" s="4"/>
      <c r="AQ176" s="4"/>
      <c r="AR176" s="4"/>
      <c r="AS176" s="4"/>
      <c r="AT176" s="12"/>
      <c r="AU176" s="4"/>
      <c r="AV176" s="4"/>
      <c r="AW176" s="4"/>
      <c r="AX176" s="4"/>
      <c r="AY176" s="4"/>
      <c r="AZ176" s="4"/>
    </row>
    <row r="177" spans="1:52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P177" s="4"/>
      <c r="AQ177" s="4"/>
      <c r="AR177" s="4"/>
      <c r="AS177" s="4"/>
      <c r="AT177" s="12"/>
      <c r="AU177" s="4"/>
      <c r="AV177" s="4"/>
      <c r="AW177" s="4"/>
      <c r="AX177" s="4"/>
      <c r="AY177" s="4"/>
      <c r="AZ177" s="4"/>
    </row>
    <row r="178" spans="1:52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P178" s="4"/>
      <c r="AQ178" s="4"/>
      <c r="AR178" s="4"/>
      <c r="AS178" s="4"/>
      <c r="AT178" s="12"/>
      <c r="AU178" s="4"/>
      <c r="AV178" s="4"/>
      <c r="AW178" s="4"/>
      <c r="AX178" s="4"/>
      <c r="AY178" s="4"/>
      <c r="AZ178" s="4"/>
    </row>
    <row r="179" spans="1:52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P179" s="4"/>
      <c r="AQ179" s="4"/>
      <c r="AR179" s="4"/>
      <c r="AS179" s="4"/>
      <c r="AT179" s="12"/>
      <c r="AU179" s="4"/>
      <c r="AV179" s="4"/>
      <c r="AW179" s="4"/>
      <c r="AX179" s="4"/>
      <c r="AY179" s="4"/>
      <c r="AZ179" s="4"/>
    </row>
    <row r="180" spans="1:52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P180" s="4"/>
      <c r="AQ180" s="4"/>
      <c r="AR180" s="4"/>
      <c r="AS180" s="4"/>
      <c r="AT180" s="12"/>
      <c r="AU180" s="4"/>
      <c r="AV180" s="4"/>
      <c r="AW180" s="4"/>
      <c r="AX180" s="4"/>
      <c r="AY180" s="4"/>
      <c r="AZ180" s="4"/>
    </row>
    <row r="181" spans="1:52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P181" s="4"/>
      <c r="AQ181" s="4"/>
      <c r="AR181" s="4"/>
      <c r="AS181" s="4"/>
      <c r="AT181" s="12"/>
      <c r="AU181" s="4"/>
      <c r="AV181" s="4"/>
      <c r="AW181" s="4"/>
      <c r="AX181" s="4"/>
      <c r="AY181" s="4"/>
      <c r="AZ181" s="4"/>
    </row>
    <row r="182" spans="1:5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P182" s="4"/>
      <c r="AQ182" s="4"/>
      <c r="AR182" s="4"/>
      <c r="AS182" s="4"/>
      <c r="AT182" s="12"/>
      <c r="AU182" s="4"/>
      <c r="AV182" s="4"/>
      <c r="AW182" s="4"/>
      <c r="AX182" s="4"/>
      <c r="AY182" s="4"/>
      <c r="AZ182" s="4"/>
    </row>
    <row r="183" spans="1:52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P183" s="4"/>
      <c r="AQ183" s="4"/>
      <c r="AR183" s="4"/>
      <c r="AS183" s="4"/>
      <c r="AT183" s="12"/>
      <c r="AU183" s="4"/>
      <c r="AV183" s="4"/>
      <c r="AW183" s="4"/>
      <c r="AX183" s="4"/>
      <c r="AY183" s="4"/>
      <c r="AZ183" s="4"/>
    </row>
    <row r="184" spans="1:52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P184" s="4"/>
      <c r="AQ184" s="4"/>
      <c r="AR184" s="4"/>
      <c r="AS184" s="4"/>
      <c r="AT184" s="12"/>
      <c r="AU184" s="4"/>
      <c r="AV184" s="4"/>
      <c r="AW184" s="4"/>
      <c r="AX184" s="4"/>
      <c r="AY184" s="4"/>
      <c r="AZ184" s="4"/>
    </row>
    <row r="185" spans="1:52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P185" s="4"/>
      <c r="AQ185" s="4"/>
      <c r="AR185" s="4"/>
      <c r="AS185" s="4"/>
      <c r="AT185" s="12"/>
      <c r="AU185" s="4"/>
      <c r="AV185" s="4"/>
      <c r="AW185" s="4"/>
      <c r="AX185" s="4"/>
      <c r="AY185" s="4"/>
      <c r="AZ185" s="4"/>
    </row>
    <row r="186" spans="1:52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P186" s="4"/>
      <c r="AQ186" s="4"/>
      <c r="AR186" s="4"/>
      <c r="AS186" s="4"/>
      <c r="AT186" s="12"/>
      <c r="AU186" s="4"/>
      <c r="AV186" s="4"/>
      <c r="AW186" s="4"/>
      <c r="AX186" s="4"/>
      <c r="AY186" s="4"/>
      <c r="AZ186" s="4"/>
    </row>
    <row r="187" spans="1:52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P187" s="4"/>
      <c r="AQ187" s="4"/>
      <c r="AR187" s="4"/>
      <c r="AS187" s="4"/>
      <c r="AT187" s="12"/>
      <c r="AU187" s="4"/>
      <c r="AV187" s="4"/>
      <c r="AW187" s="4"/>
      <c r="AX187" s="4"/>
      <c r="AY187" s="4"/>
      <c r="AZ187" s="4"/>
    </row>
    <row r="188" spans="1:52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P188" s="4"/>
      <c r="AQ188" s="4"/>
      <c r="AR188" s="4"/>
      <c r="AS188" s="4"/>
      <c r="AT188" s="12"/>
      <c r="AU188" s="4"/>
      <c r="AV188" s="4"/>
      <c r="AW188" s="4"/>
      <c r="AX188" s="4"/>
      <c r="AY188" s="4"/>
      <c r="AZ188" s="4"/>
    </row>
    <row r="189" spans="1:52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P189" s="4"/>
      <c r="AQ189" s="4"/>
      <c r="AR189" s="4"/>
      <c r="AS189" s="4"/>
      <c r="AT189" s="12"/>
      <c r="AU189" s="4"/>
      <c r="AV189" s="4"/>
      <c r="AW189" s="4"/>
      <c r="AX189" s="4"/>
      <c r="AY189" s="4"/>
      <c r="AZ189" s="4"/>
    </row>
    <row r="190" spans="1:52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P190" s="4"/>
      <c r="AQ190" s="4"/>
      <c r="AR190" s="4"/>
      <c r="AS190" s="4"/>
      <c r="AT190" s="12"/>
      <c r="AU190" s="4"/>
      <c r="AV190" s="4"/>
      <c r="AW190" s="4"/>
      <c r="AX190" s="4"/>
      <c r="AY190" s="4"/>
      <c r="AZ190" s="4"/>
    </row>
    <row r="191" spans="1:52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P191" s="4"/>
      <c r="AQ191" s="4"/>
      <c r="AR191" s="4"/>
      <c r="AS191" s="4"/>
      <c r="AT191" s="12"/>
      <c r="AU191" s="4"/>
      <c r="AV191" s="4"/>
      <c r="AW191" s="4"/>
      <c r="AX191" s="4"/>
      <c r="AY191" s="4"/>
      <c r="AZ191" s="4"/>
    </row>
    <row r="192" spans="1:5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P192" s="4"/>
      <c r="AQ192" s="4"/>
      <c r="AR192" s="4"/>
      <c r="AS192" s="4"/>
      <c r="AT192" s="12"/>
      <c r="AU192" s="4"/>
      <c r="AV192" s="4"/>
      <c r="AW192" s="4"/>
      <c r="AX192" s="4"/>
      <c r="AY192" s="4"/>
      <c r="AZ192" s="4"/>
    </row>
    <row r="193" spans="1:52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P193" s="4"/>
      <c r="AQ193" s="4"/>
      <c r="AR193" s="4"/>
      <c r="AS193" s="4"/>
      <c r="AT193" s="12"/>
      <c r="AU193" s="4"/>
      <c r="AV193" s="4"/>
      <c r="AW193" s="4"/>
      <c r="AX193" s="4"/>
      <c r="AY193" s="4"/>
      <c r="AZ193" s="4"/>
    </row>
    <row r="194" spans="1:52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P194" s="4"/>
      <c r="AQ194" s="4"/>
      <c r="AR194" s="4"/>
      <c r="AS194" s="4"/>
      <c r="AT194" s="12"/>
      <c r="AU194" s="4"/>
      <c r="AV194" s="4"/>
      <c r="AW194" s="4"/>
      <c r="AX194" s="4"/>
      <c r="AY194" s="4"/>
      <c r="AZ194" s="4"/>
    </row>
    <row r="195" spans="1:52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P195" s="4"/>
      <c r="AQ195" s="4"/>
      <c r="AR195" s="4"/>
      <c r="AS195" s="4"/>
      <c r="AT195" s="12"/>
      <c r="AU195" s="4"/>
      <c r="AV195" s="4"/>
      <c r="AW195" s="4"/>
      <c r="AX195" s="4"/>
      <c r="AY195" s="4"/>
      <c r="AZ195" s="4"/>
    </row>
    <row r="196" spans="1:52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P196" s="4"/>
      <c r="AQ196" s="4"/>
      <c r="AR196" s="4"/>
      <c r="AS196" s="4"/>
      <c r="AT196" s="12"/>
      <c r="AU196" s="4"/>
      <c r="AV196" s="4"/>
      <c r="AW196" s="4"/>
      <c r="AX196" s="4"/>
      <c r="AY196" s="4"/>
      <c r="AZ196" s="4"/>
    </row>
    <row r="197" spans="1:52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P197" s="4"/>
      <c r="AQ197" s="4"/>
      <c r="AR197" s="4"/>
      <c r="AS197" s="4"/>
      <c r="AT197" s="12"/>
      <c r="AU197" s="4"/>
      <c r="AV197" s="4"/>
      <c r="AW197" s="4"/>
      <c r="AX197" s="4"/>
      <c r="AY197" s="4"/>
      <c r="AZ197" s="4"/>
    </row>
    <row r="198" spans="1:52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P198" s="4"/>
      <c r="AQ198" s="4"/>
      <c r="AR198" s="4"/>
      <c r="AS198" s="4"/>
      <c r="AT198" s="12"/>
      <c r="AU198" s="4"/>
      <c r="AV198" s="4"/>
      <c r="AW198" s="4"/>
      <c r="AX198" s="4"/>
      <c r="AY198" s="4"/>
      <c r="AZ198" s="4"/>
    </row>
    <row r="199" spans="1:52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P199" s="4"/>
      <c r="AQ199" s="4"/>
      <c r="AR199" s="4"/>
      <c r="AS199" s="4"/>
      <c r="AT199" s="12"/>
      <c r="AU199" s="4"/>
      <c r="AV199" s="4"/>
      <c r="AW199" s="4"/>
      <c r="AX199" s="4"/>
      <c r="AY199" s="4"/>
      <c r="AZ199" s="4"/>
    </row>
    <row r="200" spans="1:52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P200" s="4"/>
      <c r="AQ200" s="4"/>
      <c r="AR200" s="4"/>
      <c r="AS200" s="4"/>
      <c r="AT200" s="12"/>
      <c r="AU200" s="4"/>
      <c r="AV200" s="4"/>
      <c r="AW200" s="4"/>
      <c r="AX200" s="4"/>
      <c r="AY200" s="4"/>
      <c r="AZ200" s="4"/>
    </row>
    <row r="201" spans="1:52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P201" s="4"/>
      <c r="AQ201" s="4"/>
      <c r="AR201" s="4"/>
      <c r="AS201" s="4"/>
      <c r="AT201" s="12"/>
      <c r="AU201" s="4"/>
      <c r="AV201" s="4"/>
      <c r="AW201" s="4"/>
      <c r="AX201" s="4"/>
      <c r="AY201" s="4"/>
      <c r="AZ201" s="4"/>
    </row>
    <row r="202" spans="1:5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P202" s="4"/>
      <c r="AQ202" s="4"/>
      <c r="AR202" s="4"/>
      <c r="AS202" s="4"/>
      <c r="AT202" s="12"/>
      <c r="AU202" s="4"/>
      <c r="AV202" s="4"/>
      <c r="AW202" s="4"/>
      <c r="AX202" s="4"/>
      <c r="AY202" s="4"/>
      <c r="AZ202" s="4"/>
    </row>
    <row r="203" spans="1:52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P203" s="4"/>
      <c r="AQ203" s="4"/>
      <c r="AR203" s="4"/>
      <c r="AS203" s="4"/>
      <c r="AT203" s="12"/>
      <c r="AU203" s="4"/>
      <c r="AV203" s="4"/>
      <c r="AW203" s="4"/>
      <c r="AX203" s="4"/>
      <c r="AY203" s="4"/>
      <c r="AZ203" s="4"/>
    </row>
    <row r="204" spans="1:52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P204" s="4"/>
      <c r="AQ204" s="4"/>
      <c r="AR204" s="4"/>
      <c r="AS204" s="4"/>
      <c r="AT204" s="12"/>
      <c r="AU204" s="4"/>
      <c r="AV204" s="4"/>
      <c r="AW204" s="4"/>
      <c r="AX204" s="4"/>
      <c r="AY204" s="4"/>
      <c r="AZ204" s="4"/>
    </row>
    <row r="205" spans="1:52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P205" s="4"/>
      <c r="AQ205" s="4"/>
      <c r="AR205" s="4"/>
      <c r="AS205" s="4"/>
      <c r="AT205" s="12"/>
      <c r="AU205" s="4"/>
      <c r="AV205" s="4"/>
      <c r="AW205" s="4"/>
      <c r="AX205" s="4"/>
      <c r="AY205" s="4"/>
      <c r="AZ205" s="4"/>
    </row>
    <row r="206" spans="1:52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P206" s="4"/>
      <c r="AQ206" s="4"/>
      <c r="AR206" s="4"/>
      <c r="AS206" s="4"/>
      <c r="AT206" s="12"/>
      <c r="AU206" s="4"/>
      <c r="AV206" s="4"/>
      <c r="AW206" s="4"/>
      <c r="AX206" s="4"/>
      <c r="AY206" s="4"/>
      <c r="AZ206" s="4"/>
    </row>
    <row r="207" spans="1:52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P207" s="4"/>
      <c r="AQ207" s="4"/>
      <c r="AR207" s="4"/>
      <c r="AS207" s="4"/>
      <c r="AT207" s="12"/>
      <c r="AU207" s="4"/>
      <c r="AV207" s="4"/>
      <c r="AW207" s="4"/>
      <c r="AX207" s="4"/>
      <c r="AY207" s="4"/>
      <c r="AZ207" s="4"/>
    </row>
    <row r="208" spans="1:52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P208" s="4"/>
      <c r="AQ208" s="4"/>
      <c r="AR208" s="4"/>
      <c r="AS208" s="4"/>
      <c r="AT208" s="12"/>
      <c r="AU208" s="4"/>
      <c r="AV208" s="4"/>
      <c r="AW208" s="4"/>
      <c r="AX208" s="4"/>
      <c r="AY208" s="4"/>
      <c r="AZ208" s="4"/>
    </row>
    <row r="209" spans="1:52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P209" s="4"/>
      <c r="AQ209" s="4"/>
      <c r="AR209" s="4"/>
      <c r="AS209" s="4"/>
      <c r="AT209" s="12"/>
      <c r="AU209" s="4"/>
      <c r="AV209" s="4"/>
      <c r="AW209" s="4"/>
      <c r="AX209" s="4"/>
      <c r="AY209" s="4"/>
      <c r="AZ209" s="4"/>
    </row>
    <row r="210" spans="1:52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P210" s="4"/>
      <c r="AQ210" s="4"/>
      <c r="AR210" s="4"/>
      <c r="AS210" s="4"/>
      <c r="AT210" s="12"/>
      <c r="AU210" s="4"/>
      <c r="AV210" s="4"/>
      <c r="AW210" s="4"/>
      <c r="AX210" s="4"/>
      <c r="AY210" s="4"/>
      <c r="AZ210" s="4"/>
    </row>
    <row r="211" spans="1:52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P211" s="4"/>
      <c r="AQ211" s="4"/>
      <c r="AR211" s="4"/>
      <c r="AS211" s="4"/>
      <c r="AT211" s="12"/>
      <c r="AU211" s="4"/>
      <c r="AV211" s="4"/>
      <c r="AW211" s="4"/>
      <c r="AX211" s="4"/>
      <c r="AY211" s="4"/>
      <c r="AZ211" s="4"/>
    </row>
    <row r="212" spans="1:5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P212" s="4"/>
      <c r="AQ212" s="4"/>
      <c r="AR212" s="4"/>
      <c r="AS212" s="4"/>
      <c r="AT212" s="12"/>
      <c r="AU212" s="4"/>
      <c r="AV212" s="4"/>
      <c r="AW212" s="4"/>
      <c r="AX212" s="4"/>
      <c r="AY212" s="4"/>
      <c r="AZ212" s="4"/>
    </row>
    <row r="213" spans="1:52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P213" s="4"/>
      <c r="AQ213" s="4"/>
      <c r="AR213" s="4"/>
      <c r="AS213" s="4"/>
      <c r="AT213" s="12"/>
      <c r="AU213" s="4"/>
      <c r="AV213" s="4"/>
      <c r="AW213" s="4"/>
      <c r="AX213" s="4"/>
      <c r="AY213" s="4"/>
      <c r="AZ213" s="4"/>
    </row>
    <row r="214" spans="1:52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P214" s="4"/>
      <c r="AQ214" s="4"/>
      <c r="AR214" s="4"/>
      <c r="AS214" s="4"/>
      <c r="AT214" s="12"/>
      <c r="AU214" s="4"/>
      <c r="AV214" s="4"/>
      <c r="AW214" s="4"/>
      <c r="AX214" s="4"/>
      <c r="AY214" s="4"/>
      <c r="AZ214" s="4"/>
    </row>
    <row r="215" spans="1:52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P215" s="4"/>
      <c r="AQ215" s="4"/>
      <c r="AR215" s="4"/>
      <c r="AS215" s="4"/>
      <c r="AT215" s="12"/>
      <c r="AU215" s="4"/>
      <c r="AV215" s="4"/>
      <c r="AW215" s="4"/>
      <c r="AX215" s="4"/>
      <c r="AY215" s="4"/>
      <c r="AZ215" s="4"/>
    </row>
    <row r="216" spans="1:52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P216" s="4"/>
      <c r="AQ216" s="4"/>
      <c r="AR216" s="4"/>
      <c r="AS216" s="4"/>
      <c r="AT216" s="12"/>
      <c r="AU216" s="4"/>
      <c r="AV216" s="4"/>
      <c r="AW216" s="4"/>
      <c r="AX216" s="4"/>
      <c r="AY216" s="4"/>
      <c r="AZ216" s="4"/>
    </row>
    <row r="217" spans="1:52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P217" s="4"/>
      <c r="AQ217" s="4"/>
      <c r="AR217" s="4"/>
      <c r="AS217" s="4"/>
      <c r="AT217" s="12"/>
      <c r="AU217" s="4"/>
      <c r="AV217" s="4"/>
      <c r="AW217" s="4"/>
      <c r="AX217" s="4"/>
      <c r="AY217" s="4"/>
      <c r="AZ217" s="4"/>
    </row>
    <row r="218" spans="1:52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P218" s="4"/>
      <c r="AQ218" s="4"/>
      <c r="AR218" s="4"/>
      <c r="AS218" s="4"/>
      <c r="AT218" s="12"/>
      <c r="AU218" s="4"/>
      <c r="AV218" s="4"/>
      <c r="AW218" s="4"/>
      <c r="AX218" s="4"/>
      <c r="AY218" s="4"/>
      <c r="AZ218" s="4"/>
    </row>
    <row r="219" spans="1:52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P219" s="4"/>
      <c r="AQ219" s="4"/>
      <c r="AR219" s="4"/>
      <c r="AS219" s="4"/>
      <c r="AT219" s="12"/>
      <c r="AU219" s="4"/>
      <c r="AV219" s="4"/>
      <c r="AW219" s="4"/>
      <c r="AX219" s="4"/>
      <c r="AY219" s="4"/>
      <c r="AZ219" s="4"/>
    </row>
    <row r="220" spans="1:52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P220" s="4"/>
      <c r="AQ220" s="4"/>
      <c r="AR220" s="4"/>
      <c r="AS220" s="4"/>
      <c r="AT220" s="12"/>
      <c r="AU220" s="4"/>
      <c r="AV220" s="4"/>
      <c r="AW220" s="4"/>
      <c r="AX220" s="4"/>
      <c r="AY220" s="4"/>
      <c r="AZ220" s="4"/>
    </row>
    <row r="221" spans="1:52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P221" s="4"/>
      <c r="AQ221" s="4"/>
      <c r="AR221" s="4"/>
      <c r="AS221" s="4"/>
      <c r="AT221" s="12"/>
      <c r="AU221" s="4"/>
      <c r="AV221" s="4"/>
      <c r="AW221" s="4"/>
      <c r="AX221" s="4"/>
      <c r="AY221" s="4"/>
      <c r="AZ221" s="4"/>
    </row>
    <row r="222" spans="1:5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P222" s="4"/>
      <c r="AQ222" s="4"/>
      <c r="AR222" s="4"/>
      <c r="AS222" s="4"/>
      <c r="AT222" s="12"/>
      <c r="AU222" s="4"/>
      <c r="AV222" s="4"/>
      <c r="AW222" s="4"/>
      <c r="AX222" s="4"/>
      <c r="AY222" s="4"/>
      <c r="AZ222" s="4"/>
    </row>
    <row r="223" spans="1:52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P223" s="4"/>
      <c r="AQ223" s="4"/>
      <c r="AR223" s="4"/>
      <c r="AS223" s="4"/>
      <c r="AT223" s="12"/>
      <c r="AU223" s="4"/>
      <c r="AV223" s="4"/>
      <c r="AW223" s="4"/>
      <c r="AX223" s="4"/>
      <c r="AY223" s="4"/>
      <c r="AZ223" s="4"/>
    </row>
    <row r="224" spans="1:52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P224" s="4"/>
      <c r="AQ224" s="4"/>
      <c r="AR224" s="4"/>
      <c r="AS224" s="4"/>
      <c r="AT224" s="12"/>
      <c r="AU224" s="4"/>
      <c r="AV224" s="4"/>
      <c r="AW224" s="4"/>
      <c r="AX224" s="4"/>
      <c r="AY224" s="4"/>
      <c r="AZ224" s="4"/>
    </row>
    <row r="225" spans="1:52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P225" s="4"/>
      <c r="AQ225" s="4"/>
      <c r="AR225" s="4"/>
      <c r="AS225" s="4"/>
      <c r="AT225" s="12"/>
      <c r="AU225" s="4"/>
      <c r="AV225" s="4"/>
      <c r="AW225" s="4"/>
      <c r="AX225" s="4"/>
      <c r="AY225" s="4"/>
      <c r="AZ225" s="4"/>
    </row>
    <row r="226" spans="1:52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P226" s="4"/>
      <c r="AQ226" s="4"/>
      <c r="AR226" s="4"/>
      <c r="AS226" s="4"/>
      <c r="AT226" s="12"/>
      <c r="AU226" s="4"/>
      <c r="AV226" s="4"/>
      <c r="AW226" s="4"/>
      <c r="AX226" s="4"/>
      <c r="AY226" s="4"/>
      <c r="AZ226" s="4"/>
    </row>
    <row r="227" spans="1:52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P227" s="4"/>
      <c r="AQ227" s="4"/>
      <c r="AR227" s="4"/>
      <c r="AS227" s="4"/>
      <c r="AT227" s="12"/>
      <c r="AU227" s="4"/>
      <c r="AV227" s="4"/>
      <c r="AW227" s="4"/>
      <c r="AX227" s="4"/>
      <c r="AY227" s="4"/>
      <c r="AZ227" s="4"/>
    </row>
    <row r="228" spans="1:52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P228" s="4"/>
      <c r="AQ228" s="4"/>
      <c r="AR228" s="4"/>
      <c r="AS228" s="4"/>
      <c r="AT228" s="12"/>
      <c r="AU228" s="4"/>
      <c r="AV228" s="4"/>
      <c r="AW228" s="4"/>
      <c r="AX228" s="4"/>
      <c r="AY228" s="4"/>
      <c r="AZ228" s="4"/>
    </row>
    <row r="229" spans="1:52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P229" s="4"/>
      <c r="AQ229" s="4"/>
      <c r="AR229" s="4"/>
      <c r="AS229" s="4"/>
      <c r="AT229" s="12"/>
      <c r="AU229" s="4"/>
      <c r="AV229" s="4"/>
      <c r="AW229" s="4"/>
      <c r="AX229" s="4"/>
      <c r="AY229" s="4"/>
      <c r="AZ229" s="4"/>
    </row>
    <row r="230" spans="1:52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P230" s="4"/>
      <c r="AQ230" s="4"/>
      <c r="AR230" s="4"/>
      <c r="AS230" s="4"/>
      <c r="AT230" s="12"/>
      <c r="AU230" s="4"/>
      <c r="AV230" s="4"/>
      <c r="AW230" s="4"/>
      <c r="AX230" s="4"/>
      <c r="AY230" s="4"/>
      <c r="AZ230" s="4"/>
    </row>
    <row r="231" spans="1:52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P231" s="4"/>
      <c r="AQ231" s="4"/>
      <c r="AR231" s="4"/>
      <c r="AS231" s="4"/>
      <c r="AT231" s="12"/>
      <c r="AU231" s="4"/>
      <c r="AV231" s="4"/>
      <c r="AW231" s="4"/>
      <c r="AX231" s="4"/>
      <c r="AY231" s="4"/>
      <c r="AZ231" s="4"/>
    </row>
    <row r="232" spans="1:5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P232" s="4"/>
      <c r="AQ232" s="4"/>
      <c r="AR232" s="4"/>
      <c r="AS232" s="4"/>
      <c r="AT232" s="12"/>
      <c r="AU232" s="4"/>
      <c r="AV232" s="4"/>
      <c r="AW232" s="4"/>
      <c r="AX232" s="4"/>
      <c r="AY232" s="4"/>
      <c r="AZ232" s="4"/>
    </row>
    <row r="233" spans="1:52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P233" s="4"/>
      <c r="AQ233" s="4"/>
      <c r="AR233" s="4"/>
      <c r="AS233" s="4"/>
      <c r="AT233" s="12"/>
      <c r="AU233" s="4"/>
      <c r="AV233" s="4"/>
      <c r="AW233" s="4"/>
      <c r="AX233" s="4"/>
      <c r="AY233" s="4"/>
      <c r="AZ233" s="4"/>
    </row>
    <row r="234" spans="1:52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P234" s="4"/>
      <c r="AQ234" s="4"/>
      <c r="AR234" s="4"/>
      <c r="AS234" s="4"/>
      <c r="AT234" s="12"/>
      <c r="AU234" s="4"/>
      <c r="AV234" s="4"/>
      <c r="AW234" s="4"/>
      <c r="AX234" s="4"/>
      <c r="AY234" s="4"/>
      <c r="AZ234" s="4"/>
    </row>
    <row r="235" spans="1:52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P235" s="4"/>
      <c r="AQ235" s="4"/>
      <c r="AR235" s="4"/>
      <c r="AS235" s="4"/>
      <c r="AT235" s="12"/>
      <c r="AU235" s="4"/>
      <c r="AV235" s="4"/>
      <c r="AW235" s="4"/>
      <c r="AX235" s="4"/>
      <c r="AY235" s="4"/>
      <c r="AZ235" s="4"/>
    </row>
    <row r="236" spans="1:52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P236" s="4"/>
      <c r="AQ236" s="4"/>
      <c r="AR236" s="4"/>
      <c r="AS236" s="4"/>
      <c r="AT236" s="12"/>
      <c r="AU236" s="4"/>
      <c r="AV236" s="4"/>
      <c r="AW236" s="4"/>
      <c r="AX236" s="4"/>
      <c r="AY236" s="4"/>
      <c r="AZ236" s="4"/>
    </row>
    <row r="237" spans="1:52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P237" s="4"/>
      <c r="AQ237" s="4"/>
      <c r="AR237" s="4"/>
      <c r="AS237" s="4"/>
      <c r="AT237" s="12"/>
      <c r="AU237" s="4"/>
      <c r="AV237" s="4"/>
      <c r="AW237" s="4"/>
      <c r="AX237" s="4"/>
      <c r="AY237" s="4"/>
      <c r="AZ237" s="4"/>
    </row>
    <row r="238" spans="1:52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P238" s="4"/>
      <c r="AQ238" s="4"/>
      <c r="AR238" s="4"/>
      <c r="AS238" s="4"/>
      <c r="AT238" s="12"/>
      <c r="AU238" s="4"/>
      <c r="AV238" s="4"/>
      <c r="AW238" s="4"/>
      <c r="AX238" s="4"/>
      <c r="AY238" s="4"/>
      <c r="AZ238" s="4"/>
    </row>
    <row r="239" spans="1:52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P239" s="4"/>
      <c r="AQ239" s="4"/>
      <c r="AR239" s="4"/>
      <c r="AS239" s="4"/>
      <c r="AT239" s="12"/>
      <c r="AU239" s="4"/>
      <c r="AV239" s="4"/>
      <c r="AW239" s="4"/>
      <c r="AX239" s="4"/>
      <c r="AY239" s="4"/>
      <c r="AZ239" s="4"/>
    </row>
    <row r="240" spans="1:52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P240" s="4"/>
      <c r="AQ240" s="4"/>
      <c r="AR240" s="4"/>
      <c r="AS240" s="4"/>
      <c r="AT240" s="12"/>
      <c r="AU240" s="4"/>
      <c r="AV240" s="4"/>
      <c r="AW240" s="4"/>
      <c r="AX240" s="4"/>
      <c r="AY240" s="4"/>
      <c r="AZ240" s="4"/>
    </row>
    <row r="241" spans="1:52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P241" s="4"/>
      <c r="AQ241" s="4"/>
      <c r="AR241" s="4"/>
      <c r="AS241" s="4"/>
      <c r="AT241" s="12"/>
      <c r="AU241" s="4"/>
      <c r="AV241" s="4"/>
      <c r="AW241" s="4"/>
      <c r="AX241" s="4"/>
      <c r="AY241" s="4"/>
      <c r="AZ241" s="4"/>
    </row>
    <row r="242" spans="1:5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P242" s="4"/>
      <c r="AQ242" s="4"/>
      <c r="AR242" s="4"/>
      <c r="AS242" s="4"/>
      <c r="AT242" s="12"/>
      <c r="AU242" s="4"/>
      <c r="AV242" s="4"/>
      <c r="AW242" s="4"/>
      <c r="AX242" s="4"/>
      <c r="AY242" s="4"/>
      <c r="AZ242" s="4"/>
    </row>
    <row r="243" spans="1:52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P243" s="4"/>
      <c r="AQ243" s="4"/>
      <c r="AR243" s="4"/>
      <c r="AS243" s="4"/>
      <c r="AT243" s="12"/>
      <c r="AU243" s="4"/>
      <c r="AV243" s="4"/>
      <c r="AW243" s="4"/>
      <c r="AX243" s="4"/>
      <c r="AY243" s="4"/>
      <c r="AZ243" s="4"/>
    </row>
    <row r="244" spans="1:52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P244" s="4"/>
      <c r="AQ244" s="4"/>
      <c r="AR244" s="4"/>
      <c r="AS244" s="4"/>
      <c r="AT244" s="12"/>
      <c r="AU244" s="4"/>
      <c r="AV244" s="4"/>
      <c r="AW244" s="4"/>
      <c r="AX244" s="4"/>
      <c r="AY244" s="4"/>
      <c r="AZ244" s="4"/>
    </row>
    <row r="245" spans="1:52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P245" s="4"/>
      <c r="AQ245" s="4"/>
      <c r="AR245" s="4"/>
      <c r="AS245" s="4"/>
      <c r="AT245" s="12"/>
      <c r="AU245" s="4"/>
      <c r="AV245" s="4"/>
      <c r="AW245" s="4"/>
      <c r="AX245" s="4"/>
      <c r="AY245" s="4"/>
      <c r="AZ245" s="4"/>
    </row>
    <row r="246" spans="1:52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P246" s="4"/>
      <c r="AQ246" s="4"/>
      <c r="AR246" s="4"/>
      <c r="AS246" s="4"/>
      <c r="AT246" s="12"/>
      <c r="AU246" s="4"/>
      <c r="AV246" s="4"/>
      <c r="AW246" s="4"/>
      <c r="AX246" s="4"/>
      <c r="AY246" s="4"/>
      <c r="AZ246" s="4"/>
    </row>
    <row r="247" spans="1:52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P247" s="4"/>
      <c r="AQ247" s="4"/>
      <c r="AR247" s="4"/>
      <c r="AS247" s="4"/>
      <c r="AT247" s="12"/>
      <c r="AU247" s="4"/>
      <c r="AV247" s="4"/>
      <c r="AW247" s="4"/>
      <c r="AX247" s="4"/>
      <c r="AY247" s="4"/>
      <c r="AZ247" s="4"/>
    </row>
    <row r="248" spans="1:52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P248" s="4"/>
      <c r="AQ248" s="4"/>
      <c r="AR248" s="4"/>
      <c r="AS248" s="4"/>
      <c r="AT248" s="12"/>
      <c r="AU248" s="4"/>
      <c r="AV248" s="4"/>
      <c r="AW248" s="4"/>
      <c r="AX248" s="4"/>
      <c r="AY248" s="4"/>
      <c r="AZ248" s="4"/>
    </row>
    <row r="249" spans="1:52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P249" s="4"/>
      <c r="AQ249" s="4"/>
      <c r="AR249" s="4"/>
      <c r="AS249" s="4"/>
      <c r="AT249" s="12"/>
      <c r="AU249" s="4"/>
      <c r="AV249" s="4"/>
      <c r="AW249" s="4"/>
      <c r="AX249" s="4"/>
      <c r="AY249" s="4"/>
      <c r="AZ249" s="4"/>
    </row>
    <row r="250" spans="1:52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P250" s="4"/>
      <c r="AQ250" s="4"/>
      <c r="AR250" s="4"/>
      <c r="AS250" s="4"/>
      <c r="AT250" s="12"/>
      <c r="AU250" s="4"/>
      <c r="AV250" s="4"/>
      <c r="AW250" s="4"/>
      <c r="AX250" s="4"/>
      <c r="AY250" s="4"/>
      <c r="AZ250" s="4"/>
    </row>
    <row r="251" spans="1:52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5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P251" s="4"/>
      <c r="AQ251" s="4"/>
      <c r="AR251" s="4"/>
      <c r="AS251" s="4"/>
      <c r="AT251" s="12"/>
      <c r="AU251" s="4"/>
      <c r="AV251" s="4"/>
      <c r="AW251" s="4"/>
      <c r="AX251" s="4"/>
      <c r="AY251" s="4"/>
      <c r="AZ251" s="4"/>
    </row>
    <row r="252" spans="1: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5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P252" s="4"/>
      <c r="AQ252" s="4"/>
      <c r="AR252" s="4"/>
      <c r="AS252" s="4"/>
      <c r="AT252" s="12"/>
      <c r="AU252" s="4"/>
      <c r="AV252" s="4"/>
      <c r="AW252" s="4"/>
      <c r="AX252" s="4"/>
      <c r="AY252" s="4"/>
      <c r="AZ252" s="4"/>
    </row>
    <row r="253" spans="1:52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5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P253" s="4"/>
      <c r="AQ253" s="4"/>
      <c r="AR253" s="4"/>
      <c r="AS253" s="4"/>
      <c r="AT253" s="12"/>
      <c r="AU253" s="4"/>
      <c r="AV253" s="4"/>
      <c r="AW253" s="4"/>
      <c r="AX253" s="4"/>
      <c r="AY253" s="4"/>
      <c r="AZ253" s="4"/>
    </row>
    <row r="254" spans="1:52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5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P254" s="4"/>
      <c r="AQ254" s="4"/>
      <c r="AR254" s="4"/>
      <c r="AS254" s="4"/>
      <c r="AT254" s="12"/>
      <c r="AU254" s="4"/>
      <c r="AV254" s="4"/>
      <c r="AW254" s="4"/>
      <c r="AX254" s="4"/>
      <c r="AY254" s="4"/>
      <c r="AZ254" s="4"/>
    </row>
    <row r="255" spans="1:52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5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P255" s="4"/>
      <c r="AQ255" s="4"/>
      <c r="AR255" s="4"/>
      <c r="AS255" s="4"/>
      <c r="AT255" s="12"/>
      <c r="AU255" s="4"/>
      <c r="AV255" s="4"/>
      <c r="AW255" s="4"/>
      <c r="AX255" s="4"/>
      <c r="AY255" s="4"/>
      <c r="AZ255" s="4"/>
    </row>
    <row r="256" spans="1:52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5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P256" s="4"/>
      <c r="AQ256" s="4"/>
      <c r="AR256" s="4"/>
      <c r="AS256" s="4"/>
      <c r="AT256" s="12"/>
      <c r="AU256" s="4"/>
      <c r="AV256" s="4"/>
      <c r="AW256" s="4"/>
      <c r="AX256" s="4"/>
      <c r="AY256" s="4"/>
      <c r="AZ256" s="4"/>
    </row>
    <row r="257" spans="1:52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5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P257" s="4"/>
      <c r="AQ257" s="4"/>
      <c r="AR257" s="4"/>
      <c r="AS257" s="4"/>
      <c r="AT257" s="12"/>
      <c r="AU257" s="4"/>
      <c r="AV257" s="4"/>
      <c r="AW257" s="4"/>
      <c r="AX257" s="4"/>
      <c r="AY257" s="4"/>
      <c r="AZ257" s="4"/>
    </row>
    <row r="258" spans="1:52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5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P258" s="4"/>
      <c r="AQ258" s="4"/>
      <c r="AR258" s="4"/>
      <c r="AS258" s="4"/>
      <c r="AT258" s="12"/>
      <c r="AU258" s="4"/>
      <c r="AV258" s="4"/>
      <c r="AW258" s="4"/>
      <c r="AX258" s="4"/>
      <c r="AY258" s="4"/>
      <c r="AZ258" s="4"/>
    </row>
    <row r="259" spans="1:52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5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P259" s="4"/>
      <c r="AQ259" s="4"/>
      <c r="AR259" s="4"/>
      <c r="AS259" s="4"/>
      <c r="AT259" s="12"/>
      <c r="AU259" s="4"/>
      <c r="AV259" s="4"/>
      <c r="AW259" s="4"/>
      <c r="AX259" s="4"/>
      <c r="AY259" s="4"/>
      <c r="AZ259" s="4"/>
    </row>
    <row r="260" spans="1:52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5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P260" s="4"/>
      <c r="AQ260" s="4"/>
      <c r="AR260" s="4"/>
      <c r="AS260" s="4"/>
      <c r="AT260" s="12"/>
      <c r="AU260" s="4"/>
      <c r="AV260" s="4"/>
      <c r="AW260" s="4"/>
      <c r="AX260" s="4"/>
      <c r="AY260" s="4"/>
      <c r="AZ260" s="4"/>
    </row>
    <row r="261" spans="1:52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5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P261" s="4"/>
      <c r="AQ261" s="4"/>
      <c r="AR261" s="4"/>
      <c r="AS261" s="4"/>
      <c r="AT261" s="12"/>
      <c r="AU261" s="4"/>
      <c r="AV261" s="4"/>
      <c r="AW261" s="4"/>
      <c r="AX261" s="4"/>
      <c r="AY261" s="4"/>
      <c r="AZ261" s="4"/>
    </row>
    <row r="262" spans="1:5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5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P262" s="4"/>
      <c r="AQ262" s="4"/>
      <c r="AR262" s="4"/>
      <c r="AS262" s="4"/>
      <c r="AT262" s="12"/>
      <c r="AU262" s="4"/>
      <c r="AV262" s="4"/>
      <c r="AW262" s="4"/>
      <c r="AX262" s="4"/>
      <c r="AY262" s="4"/>
      <c r="AZ262" s="4"/>
    </row>
    <row r="263" spans="1:52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5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P263" s="4"/>
      <c r="AQ263" s="4"/>
      <c r="AR263" s="4"/>
      <c r="AS263" s="4"/>
      <c r="AT263" s="12"/>
      <c r="AU263" s="4"/>
      <c r="AV263" s="4"/>
      <c r="AW263" s="4"/>
      <c r="AX263" s="4"/>
      <c r="AY263" s="4"/>
      <c r="AZ263" s="4"/>
    </row>
    <row r="264" spans="1:52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5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P264" s="4"/>
      <c r="AQ264" s="4"/>
      <c r="AR264" s="4"/>
      <c r="AS264" s="4"/>
      <c r="AT264" s="12"/>
      <c r="AU264" s="4"/>
      <c r="AV264" s="4"/>
      <c r="AW264" s="4"/>
      <c r="AX264" s="4"/>
      <c r="AY264" s="4"/>
      <c r="AZ264" s="4"/>
    </row>
    <row r="265" spans="1:52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5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P265" s="4"/>
      <c r="AQ265" s="4"/>
      <c r="AR265" s="4"/>
      <c r="AS265" s="4"/>
      <c r="AT265" s="12"/>
      <c r="AU265" s="4"/>
      <c r="AV265" s="4"/>
      <c r="AW265" s="4"/>
      <c r="AX265" s="4"/>
      <c r="AY265" s="4"/>
      <c r="AZ265" s="4"/>
    </row>
    <row r="266" spans="1:52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5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P266" s="4"/>
      <c r="AQ266" s="4"/>
      <c r="AR266" s="4"/>
      <c r="AS266" s="4"/>
      <c r="AT266" s="12"/>
      <c r="AU266" s="4"/>
      <c r="AV266" s="4"/>
      <c r="AW266" s="4"/>
      <c r="AX266" s="4"/>
      <c r="AY266" s="4"/>
      <c r="AZ266" s="4"/>
    </row>
    <row r="267" spans="1:52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5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P267" s="4"/>
      <c r="AQ267" s="4"/>
      <c r="AR267" s="4"/>
      <c r="AS267" s="4"/>
      <c r="AT267" s="12"/>
      <c r="AU267" s="4"/>
      <c r="AV267" s="4"/>
      <c r="AW267" s="4"/>
      <c r="AX267" s="4"/>
      <c r="AY267" s="4"/>
      <c r="AZ267" s="4"/>
    </row>
    <row r="268" spans="1:52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5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P268" s="4"/>
      <c r="AQ268" s="4"/>
      <c r="AR268" s="4"/>
      <c r="AS268" s="4"/>
      <c r="AT268" s="12"/>
      <c r="AU268" s="4"/>
      <c r="AV268" s="4"/>
      <c r="AW268" s="4"/>
      <c r="AX268" s="4"/>
      <c r="AY268" s="4"/>
      <c r="AZ268" s="4"/>
    </row>
    <row r="269" spans="1:52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5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P269" s="4"/>
      <c r="AQ269" s="4"/>
      <c r="AR269" s="4"/>
      <c r="AS269" s="4"/>
      <c r="AT269" s="12"/>
      <c r="AU269" s="4"/>
      <c r="AV269" s="4"/>
      <c r="AW269" s="4"/>
      <c r="AX269" s="4"/>
      <c r="AY269" s="4"/>
      <c r="AZ269" s="4"/>
    </row>
    <row r="270" spans="1:52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5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P270" s="4"/>
      <c r="AQ270" s="4"/>
      <c r="AR270" s="4"/>
      <c r="AS270" s="4"/>
      <c r="AT270" s="12"/>
      <c r="AU270" s="4"/>
      <c r="AV270" s="4"/>
      <c r="AW270" s="4"/>
      <c r="AX270" s="4"/>
      <c r="AY270" s="4"/>
      <c r="AZ270" s="4"/>
    </row>
    <row r="271" spans="1:52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5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P271" s="4"/>
      <c r="AQ271" s="4"/>
      <c r="AR271" s="4"/>
      <c r="AS271" s="4"/>
      <c r="AT271" s="12"/>
      <c r="AU271" s="4"/>
      <c r="AV271" s="4"/>
      <c r="AW271" s="4"/>
      <c r="AX271" s="4"/>
      <c r="AY271" s="4"/>
      <c r="AZ271" s="4"/>
    </row>
    <row r="272" spans="1:5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5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P272" s="4"/>
      <c r="AQ272" s="4"/>
      <c r="AR272" s="4"/>
      <c r="AS272" s="4"/>
      <c r="AT272" s="12"/>
      <c r="AU272" s="4"/>
      <c r="AV272" s="4"/>
      <c r="AW272" s="4"/>
      <c r="AX272" s="4"/>
      <c r="AY272" s="4"/>
      <c r="AZ272" s="4"/>
    </row>
    <row r="273" spans="1:52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5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P273" s="4"/>
      <c r="AQ273" s="4"/>
      <c r="AR273" s="4"/>
      <c r="AS273" s="4"/>
      <c r="AT273" s="12"/>
      <c r="AU273" s="4"/>
      <c r="AV273" s="4"/>
      <c r="AW273" s="4"/>
      <c r="AX273" s="4"/>
      <c r="AY273" s="4"/>
      <c r="AZ273" s="4"/>
    </row>
    <row r="274" spans="1:52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5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P274" s="4"/>
      <c r="AQ274" s="4"/>
      <c r="AR274" s="4"/>
      <c r="AS274" s="4"/>
      <c r="AT274" s="12"/>
      <c r="AU274" s="4"/>
      <c r="AV274" s="4"/>
      <c r="AW274" s="4"/>
      <c r="AX274" s="4"/>
      <c r="AY274" s="4"/>
      <c r="AZ274" s="4"/>
    </row>
    <row r="275" spans="1:52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5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P275" s="4"/>
      <c r="AQ275" s="4"/>
      <c r="AR275" s="4"/>
      <c r="AS275" s="4"/>
      <c r="AT275" s="12"/>
      <c r="AU275" s="4"/>
      <c r="AV275" s="4"/>
      <c r="AW275" s="4"/>
      <c r="AX275" s="4"/>
      <c r="AY275" s="4"/>
      <c r="AZ275" s="4"/>
    </row>
    <row r="276" spans="1:52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5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P276" s="4"/>
      <c r="AQ276" s="4"/>
      <c r="AR276" s="4"/>
      <c r="AS276" s="4"/>
      <c r="AT276" s="12"/>
      <c r="AU276" s="4"/>
      <c r="AV276" s="4"/>
      <c r="AW276" s="4"/>
      <c r="AX276" s="4"/>
      <c r="AY276" s="4"/>
      <c r="AZ276" s="4"/>
    </row>
    <row r="277" spans="1:52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5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P277" s="4"/>
      <c r="AQ277" s="4"/>
      <c r="AR277" s="4"/>
      <c r="AS277" s="4"/>
      <c r="AT277" s="12"/>
      <c r="AU277" s="4"/>
      <c r="AV277" s="4"/>
      <c r="AW277" s="4"/>
      <c r="AX277" s="4"/>
      <c r="AY277" s="4"/>
      <c r="AZ277" s="4"/>
    </row>
    <row r="278" spans="1:52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5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P278" s="4"/>
      <c r="AQ278" s="4"/>
      <c r="AR278" s="4"/>
      <c r="AS278" s="4"/>
      <c r="AT278" s="12"/>
      <c r="AU278" s="4"/>
      <c r="AV278" s="4"/>
      <c r="AW278" s="4"/>
      <c r="AX278" s="4"/>
      <c r="AY278" s="4"/>
      <c r="AZ278" s="4"/>
    </row>
    <row r="279" spans="1:52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5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P279" s="4"/>
      <c r="AQ279" s="4"/>
      <c r="AR279" s="4"/>
      <c r="AS279" s="4"/>
      <c r="AT279" s="12"/>
      <c r="AU279" s="4"/>
      <c r="AV279" s="4"/>
      <c r="AW279" s="4"/>
      <c r="AX279" s="4"/>
      <c r="AY279" s="4"/>
      <c r="AZ279" s="4"/>
    </row>
    <row r="280" spans="1:52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5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P280" s="4"/>
      <c r="AQ280" s="4"/>
      <c r="AR280" s="4"/>
      <c r="AS280" s="4"/>
      <c r="AT280" s="12"/>
      <c r="AU280" s="4"/>
      <c r="AV280" s="4"/>
      <c r="AW280" s="4"/>
      <c r="AX280" s="4"/>
      <c r="AY280" s="4"/>
      <c r="AZ280" s="4"/>
    </row>
    <row r="281" spans="1:52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5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P281" s="4"/>
      <c r="AQ281" s="4"/>
      <c r="AR281" s="4"/>
      <c r="AS281" s="4"/>
      <c r="AT281" s="12"/>
      <c r="AU281" s="4"/>
      <c r="AV281" s="4"/>
      <c r="AW281" s="4"/>
      <c r="AX281" s="4"/>
      <c r="AY281" s="4"/>
      <c r="AZ281" s="4"/>
    </row>
    <row r="282" spans="1:5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5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P282" s="4"/>
      <c r="AQ282" s="4"/>
      <c r="AR282" s="4"/>
      <c r="AS282" s="4"/>
      <c r="AT282" s="12"/>
      <c r="AU282" s="4"/>
      <c r="AV282" s="4"/>
      <c r="AW282" s="4"/>
      <c r="AX282" s="4"/>
      <c r="AY282" s="4"/>
      <c r="AZ282" s="4"/>
    </row>
    <row r="283" spans="1:52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5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P283" s="4"/>
      <c r="AQ283" s="4"/>
      <c r="AR283" s="4"/>
      <c r="AS283" s="4"/>
      <c r="AT283" s="12"/>
      <c r="AU283" s="4"/>
      <c r="AV283" s="4"/>
      <c r="AW283" s="4"/>
      <c r="AX283" s="4"/>
      <c r="AY283" s="4"/>
      <c r="AZ283" s="4"/>
    </row>
    <row r="284" spans="1:52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5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P284" s="4"/>
      <c r="AQ284" s="4"/>
      <c r="AR284" s="4"/>
      <c r="AS284" s="4"/>
      <c r="AT284" s="12"/>
      <c r="AU284" s="4"/>
      <c r="AV284" s="4"/>
      <c r="AW284" s="4"/>
      <c r="AX284" s="4"/>
      <c r="AY284" s="4"/>
      <c r="AZ284" s="4"/>
    </row>
    <row r="285" spans="1:52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5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P285" s="4"/>
      <c r="AQ285" s="4"/>
      <c r="AR285" s="4"/>
      <c r="AS285" s="4"/>
      <c r="AT285" s="12"/>
      <c r="AU285" s="4"/>
      <c r="AV285" s="4"/>
      <c r="AW285" s="4"/>
      <c r="AX285" s="4"/>
      <c r="AY285" s="4"/>
      <c r="AZ285" s="4"/>
    </row>
    <row r="286" spans="1:52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5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P286" s="4"/>
      <c r="AQ286" s="4"/>
      <c r="AR286" s="4"/>
      <c r="AS286" s="4"/>
      <c r="AT286" s="12"/>
      <c r="AU286" s="4"/>
      <c r="AV286" s="4"/>
      <c r="AW286" s="4"/>
      <c r="AX286" s="4"/>
      <c r="AY286" s="4"/>
      <c r="AZ286" s="4"/>
    </row>
    <row r="287" spans="1:52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5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P287" s="4"/>
      <c r="AQ287" s="4"/>
      <c r="AR287" s="4"/>
      <c r="AS287" s="4"/>
      <c r="AT287" s="12"/>
      <c r="AU287" s="4"/>
      <c r="AV287" s="4"/>
      <c r="AW287" s="4"/>
      <c r="AX287" s="4"/>
      <c r="AY287" s="4"/>
      <c r="AZ287" s="4"/>
    </row>
    <row r="288" spans="1:52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5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P288" s="4"/>
      <c r="AQ288" s="4"/>
      <c r="AR288" s="4"/>
      <c r="AS288" s="4"/>
      <c r="AT288" s="12"/>
      <c r="AU288" s="4"/>
      <c r="AV288" s="4"/>
      <c r="AW288" s="4"/>
      <c r="AX288" s="4"/>
      <c r="AY288" s="4"/>
      <c r="AZ288" s="4"/>
    </row>
    <row r="289" spans="1:52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5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P289" s="4"/>
      <c r="AQ289" s="4"/>
      <c r="AR289" s="4"/>
      <c r="AS289" s="4"/>
      <c r="AT289" s="12"/>
      <c r="AU289" s="4"/>
      <c r="AV289" s="4"/>
      <c r="AW289" s="4"/>
      <c r="AX289" s="4"/>
      <c r="AY289" s="4"/>
      <c r="AZ289" s="4"/>
    </row>
    <row r="290" spans="1:52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5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P290" s="4"/>
      <c r="AQ290" s="4"/>
      <c r="AR290" s="4"/>
      <c r="AS290" s="4"/>
      <c r="AT290" s="12"/>
      <c r="AU290" s="4"/>
      <c r="AV290" s="4"/>
      <c r="AW290" s="4"/>
      <c r="AX290" s="4"/>
      <c r="AY290" s="4"/>
      <c r="AZ290" s="4"/>
    </row>
    <row r="291" spans="1:52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5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P291" s="4"/>
      <c r="AQ291" s="4"/>
      <c r="AR291" s="4"/>
      <c r="AS291" s="4"/>
      <c r="AT291" s="12"/>
      <c r="AU291" s="4"/>
      <c r="AV291" s="4"/>
      <c r="AW291" s="4"/>
      <c r="AX291" s="4"/>
      <c r="AY291" s="4"/>
      <c r="AZ291" s="4"/>
    </row>
    <row r="292" spans="1:5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5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P292" s="4"/>
      <c r="AQ292" s="4"/>
      <c r="AR292" s="4"/>
      <c r="AS292" s="4"/>
      <c r="AT292" s="12"/>
      <c r="AU292" s="4"/>
      <c r="AV292" s="4"/>
      <c r="AW292" s="4"/>
      <c r="AX292" s="4"/>
      <c r="AY292" s="4"/>
      <c r="AZ292" s="4"/>
    </row>
    <row r="293" spans="1:52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5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P293" s="4"/>
      <c r="AQ293" s="4"/>
      <c r="AR293" s="4"/>
      <c r="AS293" s="4"/>
      <c r="AT293" s="12"/>
      <c r="AU293" s="4"/>
      <c r="AV293" s="4"/>
      <c r="AW293" s="4"/>
      <c r="AX293" s="4"/>
      <c r="AY293" s="4"/>
      <c r="AZ293" s="4"/>
    </row>
    <row r="294" spans="1:52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5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P294" s="4"/>
      <c r="AQ294" s="4"/>
      <c r="AR294" s="4"/>
      <c r="AS294" s="4"/>
      <c r="AT294" s="12"/>
      <c r="AU294" s="4"/>
      <c r="AV294" s="4"/>
      <c r="AW294" s="4"/>
      <c r="AX294" s="4"/>
      <c r="AY294" s="4"/>
      <c r="AZ294" s="4"/>
    </row>
    <row r="295" spans="1:52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5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P295" s="4"/>
      <c r="AQ295" s="4"/>
      <c r="AR295" s="4"/>
      <c r="AS295" s="4"/>
      <c r="AT295" s="12"/>
      <c r="AU295" s="4"/>
      <c r="AV295" s="4"/>
      <c r="AW295" s="4"/>
      <c r="AX295" s="4"/>
      <c r="AY295" s="4"/>
      <c r="AZ295" s="4"/>
    </row>
    <row r="296" spans="1:52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5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P296" s="4"/>
      <c r="AQ296" s="4"/>
      <c r="AR296" s="4"/>
      <c r="AS296" s="4"/>
      <c r="AT296" s="12"/>
      <c r="AU296" s="4"/>
      <c r="AV296" s="4"/>
      <c r="AW296" s="4"/>
      <c r="AX296" s="4"/>
      <c r="AY296" s="4"/>
      <c r="AZ296" s="4"/>
    </row>
    <row r="297" spans="1:52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5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P297" s="4"/>
      <c r="AQ297" s="4"/>
      <c r="AR297" s="4"/>
      <c r="AS297" s="4"/>
      <c r="AT297" s="12"/>
      <c r="AU297" s="4"/>
      <c r="AV297" s="4"/>
      <c r="AW297" s="4"/>
      <c r="AX297" s="4"/>
      <c r="AY297" s="4"/>
      <c r="AZ297" s="4"/>
    </row>
    <row r="298" spans="1:52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5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P298" s="4"/>
      <c r="AQ298" s="4"/>
      <c r="AR298" s="4"/>
      <c r="AS298" s="4"/>
      <c r="AT298" s="12"/>
      <c r="AU298" s="4"/>
      <c r="AV298" s="4"/>
      <c r="AW298" s="4"/>
      <c r="AX298" s="4"/>
      <c r="AY298" s="4"/>
      <c r="AZ298" s="4"/>
    </row>
    <row r="299" spans="1:52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5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P299" s="4"/>
      <c r="AQ299" s="4"/>
      <c r="AR299" s="4"/>
      <c r="AS299" s="4"/>
      <c r="AT299" s="12"/>
      <c r="AU299" s="4"/>
      <c r="AV299" s="4"/>
      <c r="AW299" s="4"/>
      <c r="AX299" s="4"/>
      <c r="AY299" s="4"/>
      <c r="AZ299" s="4"/>
    </row>
    <row r="300" spans="1:52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5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P300" s="4"/>
      <c r="AQ300" s="4"/>
      <c r="AR300" s="4"/>
      <c r="AS300" s="4"/>
      <c r="AT300" s="12"/>
      <c r="AU300" s="4"/>
      <c r="AV300" s="4"/>
      <c r="AW300" s="4"/>
      <c r="AX300" s="4"/>
      <c r="AY300" s="4"/>
      <c r="AZ300" s="4"/>
    </row>
    <row r="301" spans="1:52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5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P301" s="4"/>
      <c r="AQ301" s="4"/>
      <c r="AR301" s="4"/>
      <c r="AS301" s="4"/>
      <c r="AT301" s="12"/>
      <c r="AU301" s="4"/>
      <c r="AV301" s="4"/>
      <c r="AW301" s="4"/>
      <c r="AX301" s="4"/>
      <c r="AY301" s="4"/>
      <c r="AZ301" s="4"/>
    </row>
    <row r="302" spans="1:5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5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P302" s="4"/>
      <c r="AQ302" s="4"/>
      <c r="AR302" s="4"/>
      <c r="AS302" s="4"/>
      <c r="AT302" s="12"/>
      <c r="AU302" s="4"/>
      <c r="AV302" s="4"/>
      <c r="AW302" s="4"/>
      <c r="AX302" s="4"/>
      <c r="AY302" s="4"/>
      <c r="AZ302" s="4"/>
    </row>
    <row r="303" spans="1:52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5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P303" s="4"/>
      <c r="AQ303" s="4"/>
      <c r="AR303" s="4"/>
      <c r="AS303" s="4"/>
      <c r="AT303" s="12"/>
      <c r="AU303" s="4"/>
      <c r="AV303" s="4"/>
      <c r="AW303" s="4"/>
      <c r="AX303" s="4"/>
      <c r="AY303" s="4"/>
      <c r="AZ303" s="4"/>
    </row>
    <row r="304" spans="1:52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5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P304" s="4"/>
      <c r="AQ304" s="4"/>
      <c r="AR304" s="4"/>
      <c r="AS304" s="4"/>
      <c r="AT304" s="12"/>
      <c r="AU304" s="4"/>
      <c r="AV304" s="4"/>
      <c r="AW304" s="4"/>
      <c r="AX304" s="4"/>
      <c r="AY304" s="4"/>
      <c r="AZ304" s="4"/>
    </row>
    <row r="305" spans="1:52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5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P305" s="4"/>
      <c r="AQ305" s="4"/>
      <c r="AR305" s="4"/>
      <c r="AS305" s="4"/>
      <c r="AT305" s="12"/>
      <c r="AU305" s="4"/>
      <c r="AV305" s="4"/>
      <c r="AW305" s="4"/>
      <c r="AX305" s="4"/>
      <c r="AY305" s="4"/>
      <c r="AZ305" s="4"/>
    </row>
    <row r="306" spans="1:52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5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P306" s="4"/>
      <c r="AQ306" s="4"/>
      <c r="AR306" s="4"/>
      <c r="AS306" s="4"/>
      <c r="AT306" s="12"/>
      <c r="AU306" s="4"/>
      <c r="AV306" s="4"/>
      <c r="AW306" s="4"/>
      <c r="AX306" s="4"/>
      <c r="AY306" s="4"/>
      <c r="AZ306" s="4"/>
    </row>
    <row r="307" spans="1:52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5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P307" s="4"/>
      <c r="AQ307" s="4"/>
      <c r="AR307" s="4"/>
      <c r="AS307" s="4"/>
      <c r="AT307" s="12"/>
      <c r="AU307" s="4"/>
      <c r="AV307" s="4"/>
      <c r="AW307" s="4"/>
      <c r="AX307" s="4"/>
      <c r="AY307" s="4"/>
      <c r="AZ307" s="4"/>
    </row>
    <row r="308" spans="1:52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5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P308" s="4"/>
      <c r="AQ308" s="4"/>
      <c r="AR308" s="4"/>
      <c r="AS308" s="4"/>
      <c r="AT308" s="12"/>
      <c r="AU308" s="4"/>
      <c r="AV308" s="4"/>
      <c r="AW308" s="4"/>
      <c r="AX308" s="4"/>
      <c r="AY308" s="4"/>
      <c r="AZ308" s="4"/>
    </row>
    <row r="309" spans="1:52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5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P309" s="4"/>
      <c r="AQ309" s="4"/>
      <c r="AR309" s="4"/>
      <c r="AS309" s="4"/>
      <c r="AT309" s="12"/>
      <c r="AU309" s="4"/>
      <c r="AV309" s="4"/>
      <c r="AW309" s="4"/>
      <c r="AX309" s="4"/>
      <c r="AY309" s="4"/>
      <c r="AZ309" s="4"/>
    </row>
    <row r="310" spans="1:52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5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P310" s="4"/>
      <c r="AQ310" s="4"/>
      <c r="AR310" s="4"/>
      <c r="AS310" s="4"/>
      <c r="AT310" s="12"/>
      <c r="AU310" s="4"/>
      <c r="AV310" s="4"/>
      <c r="AW310" s="4"/>
      <c r="AX310" s="4"/>
      <c r="AY310" s="4"/>
      <c r="AZ310" s="4"/>
    </row>
    <row r="311" spans="1:52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5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P311" s="4"/>
      <c r="AQ311" s="4"/>
      <c r="AR311" s="4"/>
      <c r="AS311" s="4"/>
      <c r="AT311" s="12"/>
      <c r="AU311" s="4"/>
      <c r="AV311" s="4"/>
      <c r="AW311" s="4"/>
      <c r="AX311" s="4"/>
      <c r="AY311" s="4"/>
      <c r="AZ311" s="4"/>
    </row>
    <row r="312" spans="1:5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5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P312" s="4"/>
      <c r="AQ312" s="4"/>
      <c r="AR312" s="4"/>
      <c r="AS312" s="4"/>
      <c r="AT312" s="12"/>
      <c r="AU312" s="4"/>
      <c r="AV312" s="4"/>
      <c r="AW312" s="4"/>
      <c r="AX312" s="4"/>
      <c r="AY312" s="4"/>
      <c r="AZ312" s="4"/>
    </row>
    <row r="313" spans="1:52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5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P313" s="4"/>
      <c r="AQ313" s="4"/>
      <c r="AR313" s="4"/>
      <c r="AS313" s="4"/>
      <c r="AT313" s="12"/>
      <c r="AU313" s="4"/>
      <c r="AV313" s="4"/>
      <c r="AW313" s="4"/>
      <c r="AX313" s="4"/>
      <c r="AY313" s="4"/>
      <c r="AZ313" s="4"/>
    </row>
    <row r="314" spans="1:52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5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P314" s="4"/>
      <c r="AQ314" s="4"/>
      <c r="AR314" s="4"/>
      <c r="AS314" s="4"/>
      <c r="AT314" s="12"/>
      <c r="AU314" s="4"/>
      <c r="AV314" s="4"/>
      <c r="AW314" s="4"/>
      <c r="AX314" s="4"/>
      <c r="AY314" s="4"/>
      <c r="AZ314" s="4"/>
    </row>
    <row r="315" spans="1:52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5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P315" s="4"/>
      <c r="AQ315" s="4"/>
      <c r="AR315" s="4"/>
      <c r="AS315" s="4"/>
      <c r="AT315" s="12"/>
      <c r="AU315" s="4"/>
      <c r="AV315" s="4"/>
      <c r="AW315" s="4"/>
      <c r="AX315" s="4"/>
      <c r="AY315" s="4"/>
      <c r="AZ315" s="4"/>
    </row>
    <row r="316" spans="1:52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5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P316" s="4"/>
      <c r="AQ316" s="4"/>
      <c r="AR316" s="4"/>
      <c r="AS316" s="4"/>
      <c r="AT316" s="12"/>
      <c r="AU316" s="4"/>
      <c r="AV316" s="4"/>
      <c r="AW316" s="4"/>
      <c r="AX316" s="4"/>
      <c r="AY316" s="4"/>
      <c r="AZ316" s="4"/>
    </row>
    <row r="317" spans="1:52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5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P317" s="4"/>
      <c r="AQ317" s="4"/>
      <c r="AR317" s="4"/>
      <c r="AS317" s="4"/>
      <c r="AT317" s="12"/>
      <c r="AU317" s="4"/>
      <c r="AV317" s="4"/>
      <c r="AW317" s="4"/>
      <c r="AX317" s="4"/>
      <c r="AY317" s="4"/>
      <c r="AZ317" s="4"/>
    </row>
    <row r="318" spans="1:52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5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P318" s="4"/>
      <c r="AS318" s="4"/>
      <c r="AT318" s="12"/>
      <c r="AU318" s="4"/>
      <c r="AV318" s="4"/>
      <c r="AW318" s="4"/>
      <c r="AX318" s="4"/>
      <c r="AY318" s="4"/>
      <c r="AZ318" s="4"/>
    </row>
    <row r="319" spans="1:52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5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P319" s="4"/>
      <c r="AS319" s="4"/>
      <c r="AT319" s="12"/>
      <c r="AU319" s="4"/>
      <c r="AV319" s="4"/>
      <c r="AW319" s="4"/>
      <c r="AX319" s="4"/>
      <c r="AY319" s="4"/>
      <c r="AZ319" s="4"/>
    </row>
    <row r="320" spans="1:52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5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P320" s="4"/>
      <c r="AS320" s="4"/>
      <c r="AT320" s="12"/>
      <c r="AU320" s="4"/>
      <c r="AV320" s="4"/>
      <c r="AW320" s="4"/>
      <c r="AX320" s="4"/>
      <c r="AY320" s="4"/>
      <c r="AZ320" s="4"/>
    </row>
    <row r="321" spans="1:52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5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P321" s="4"/>
      <c r="AS321" s="4"/>
      <c r="AT321" s="12"/>
      <c r="AU321" s="4"/>
      <c r="AV321" s="4"/>
      <c r="AW321" s="4"/>
      <c r="AX321" s="4"/>
      <c r="AY321" s="4"/>
      <c r="AZ321" s="4"/>
    </row>
    <row r="322" spans="1:5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5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P322" s="4"/>
      <c r="AS322" s="4"/>
      <c r="AT322" s="12"/>
      <c r="AU322" s="4"/>
      <c r="AV322" s="4"/>
      <c r="AW322" s="4"/>
      <c r="AX322" s="4"/>
      <c r="AY322" s="4"/>
      <c r="AZ322" s="4"/>
    </row>
    <row r="323" spans="1:52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5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P323" s="4"/>
      <c r="AS323" s="4"/>
      <c r="AT323" s="12"/>
      <c r="AU323" s="4"/>
      <c r="AV323" s="4"/>
      <c r="AW323" s="4"/>
      <c r="AX323" s="4"/>
      <c r="AY323" s="4"/>
      <c r="AZ323" s="4"/>
    </row>
    <row r="324" spans="1:52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5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P324" s="4"/>
      <c r="AS324" s="4"/>
      <c r="AT324" s="12"/>
      <c r="AU324" s="4"/>
      <c r="AV324" s="4"/>
      <c r="AW324" s="4"/>
      <c r="AX324" s="4"/>
      <c r="AY324" s="4"/>
      <c r="AZ324" s="4"/>
    </row>
    <row r="325" spans="1:52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5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P325" s="4"/>
      <c r="AS325" s="4"/>
      <c r="AT325" s="12"/>
      <c r="AU325" s="4"/>
      <c r="AV325" s="4"/>
      <c r="AW325" s="4"/>
      <c r="AX325" s="4"/>
      <c r="AY325" s="4"/>
      <c r="AZ325" s="4"/>
    </row>
    <row r="326" spans="1:52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5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P326" s="4"/>
      <c r="AS326" s="4"/>
      <c r="AT326" s="12"/>
      <c r="AU326" s="4"/>
      <c r="AV326" s="4"/>
      <c r="AW326" s="4"/>
      <c r="AX326" s="4"/>
      <c r="AY326" s="4"/>
      <c r="AZ326" s="4"/>
    </row>
    <row r="327" spans="1:52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5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P327" s="4"/>
      <c r="AS327" s="4"/>
      <c r="AT327" s="12"/>
      <c r="AU327" s="4"/>
      <c r="AV327" s="4"/>
      <c r="AW327" s="4"/>
      <c r="AX327" s="4"/>
      <c r="AY327" s="4"/>
      <c r="AZ327" s="4"/>
    </row>
    <row r="328" spans="1:52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5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P328" s="4"/>
      <c r="AS328" s="4"/>
      <c r="AT328" s="12"/>
      <c r="AU328" s="4"/>
      <c r="AV328" s="4"/>
      <c r="AW328" s="4"/>
      <c r="AX328" s="4"/>
      <c r="AY328" s="4"/>
      <c r="AZ328" s="4"/>
    </row>
    <row r="329" spans="1:52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5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P329" s="4"/>
      <c r="AS329" s="4"/>
      <c r="AT329" s="12"/>
      <c r="AU329" s="4"/>
      <c r="AV329" s="4"/>
      <c r="AW329" s="4"/>
      <c r="AX329" s="4"/>
      <c r="AY329" s="4"/>
      <c r="AZ329" s="4"/>
    </row>
    <row r="330" spans="1:52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5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P330" s="4"/>
      <c r="AS330" s="4"/>
      <c r="AT330" s="12"/>
      <c r="AU330" s="4"/>
      <c r="AV330" s="4"/>
      <c r="AW330" s="4"/>
      <c r="AX330" s="4"/>
      <c r="AY330" s="4"/>
      <c r="AZ330" s="4"/>
    </row>
    <row r="331" spans="1:52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5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P331" s="4"/>
      <c r="AS331" s="4"/>
      <c r="AT331" s="12"/>
      <c r="AU331" s="4"/>
      <c r="AV331" s="4"/>
      <c r="AW331" s="4"/>
      <c r="AX331" s="4"/>
      <c r="AY331" s="4"/>
      <c r="AZ331" s="4"/>
    </row>
    <row r="332" spans="1:5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5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P332" s="4"/>
      <c r="AS332" s="4"/>
      <c r="AT332" s="12"/>
      <c r="AU332" s="4"/>
      <c r="AV332" s="4"/>
      <c r="AW332" s="4"/>
      <c r="AX332" s="4"/>
      <c r="AY332" s="4"/>
      <c r="AZ332" s="4"/>
    </row>
    <row r="333" spans="1:52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5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P333" s="4"/>
      <c r="AS333" s="4"/>
      <c r="AT333" s="12"/>
      <c r="AU333" s="4"/>
      <c r="AV333" s="4"/>
      <c r="AW333" s="4"/>
      <c r="AX333" s="4"/>
      <c r="AY333" s="4"/>
      <c r="AZ333" s="4"/>
    </row>
    <row r="334" spans="1:52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5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P334" s="4"/>
      <c r="AS334" s="4"/>
      <c r="AT334" s="12"/>
      <c r="AU334" s="4"/>
      <c r="AV334" s="4"/>
      <c r="AW334" s="4"/>
      <c r="AX334" s="4"/>
      <c r="AY334" s="4"/>
      <c r="AZ334" s="4"/>
    </row>
    <row r="335" spans="1:52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5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P335" s="4"/>
      <c r="AS335" s="4"/>
      <c r="AT335" s="12"/>
      <c r="AU335" s="4"/>
      <c r="AV335" s="4"/>
      <c r="AW335" s="4"/>
      <c r="AX335" s="4"/>
      <c r="AY335" s="4"/>
      <c r="AZ335" s="4"/>
    </row>
    <row r="336" spans="1:52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5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P336" s="4"/>
      <c r="AS336" s="4"/>
      <c r="AT336" s="12"/>
      <c r="AU336" s="4"/>
      <c r="AV336" s="4"/>
      <c r="AW336" s="4"/>
      <c r="AX336" s="4"/>
      <c r="AY336" s="4"/>
      <c r="AZ336" s="4"/>
    </row>
    <row r="337" spans="1:52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5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P337" s="4"/>
      <c r="AS337" s="4"/>
      <c r="AT337" s="12"/>
      <c r="AU337" s="4"/>
      <c r="AV337" s="4"/>
      <c r="AW337" s="4"/>
      <c r="AX337" s="4"/>
      <c r="AY337" s="4"/>
      <c r="AZ337" s="4"/>
    </row>
    <row r="338" spans="1:52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5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P338" s="4"/>
      <c r="AS338" s="4"/>
      <c r="AT338" s="12"/>
      <c r="AU338" s="4"/>
      <c r="AV338" s="4"/>
      <c r="AW338" s="4"/>
      <c r="AX338" s="4"/>
      <c r="AY338" s="4"/>
      <c r="AZ338" s="4"/>
    </row>
    <row r="339" spans="1:52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5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P339" s="4"/>
      <c r="AS339" s="4"/>
      <c r="AT339" s="12"/>
      <c r="AU339" s="4"/>
      <c r="AV339" s="4"/>
      <c r="AW339" s="4"/>
      <c r="AX339" s="4"/>
      <c r="AY339" s="4"/>
      <c r="AZ339" s="4"/>
    </row>
    <row r="340" spans="1:52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5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P340" s="4"/>
      <c r="AS340" s="4"/>
      <c r="AT340" s="12"/>
      <c r="AU340" s="4"/>
      <c r="AV340" s="4"/>
      <c r="AW340" s="4"/>
      <c r="AX340" s="4"/>
      <c r="AY340" s="4"/>
      <c r="AZ340" s="4"/>
    </row>
    <row r="341" spans="1:52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5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P341" s="4"/>
      <c r="AS341" s="4"/>
      <c r="AT341" s="12"/>
      <c r="AU341" s="4"/>
      <c r="AV341" s="4"/>
      <c r="AW341" s="4"/>
      <c r="AX341" s="4"/>
      <c r="AY341" s="4"/>
      <c r="AZ341" s="4"/>
    </row>
    <row r="342" spans="1:5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5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P342" s="4"/>
      <c r="AS342" s="4"/>
      <c r="AT342" s="12"/>
      <c r="AU342" s="4"/>
      <c r="AV342" s="4"/>
      <c r="AW342" s="4"/>
      <c r="AX342" s="4"/>
      <c r="AY342" s="4"/>
      <c r="AZ342" s="4"/>
    </row>
    <row r="343" spans="1:52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5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P343" s="4"/>
      <c r="AS343" s="4"/>
      <c r="AT343" s="12"/>
      <c r="AU343" s="4"/>
      <c r="AV343" s="4"/>
      <c r="AW343" s="4"/>
      <c r="AX343" s="4"/>
      <c r="AY343" s="4"/>
      <c r="AZ343" s="4"/>
    </row>
    <row r="344" spans="1:52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5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P344" s="4"/>
      <c r="AS344" s="4"/>
      <c r="AT344" s="12"/>
      <c r="AU344" s="4"/>
      <c r="AV344" s="4"/>
      <c r="AW344" s="4"/>
      <c r="AX344" s="4"/>
      <c r="AY344" s="4"/>
      <c r="AZ344" s="4"/>
    </row>
    <row r="345" spans="1:52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5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P345" s="4"/>
      <c r="AS345" s="4"/>
      <c r="AT345" s="12"/>
      <c r="AU345" s="4"/>
      <c r="AV345" s="4"/>
      <c r="AW345" s="4"/>
      <c r="AX345" s="4"/>
      <c r="AY345" s="4"/>
      <c r="AZ345" s="4"/>
    </row>
    <row r="346" spans="1:52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5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P346" s="4"/>
      <c r="AS346" s="4"/>
      <c r="AT346" s="12"/>
      <c r="AU346" s="4"/>
      <c r="AV346" s="4"/>
      <c r="AW346" s="4"/>
      <c r="AX346" s="4"/>
      <c r="AY346" s="4"/>
      <c r="AZ346" s="4"/>
    </row>
    <row r="347" spans="1:52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5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P347" s="4"/>
      <c r="AS347" s="4"/>
      <c r="AT347" s="12"/>
      <c r="AU347" s="4"/>
      <c r="AV347" s="4"/>
      <c r="AW347" s="4"/>
      <c r="AX347" s="4"/>
      <c r="AY347" s="4"/>
      <c r="AZ347" s="4"/>
    </row>
    <row r="348" spans="1:52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5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P348" s="4"/>
      <c r="AS348" s="4"/>
      <c r="AT348" s="12"/>
      <c r="AU348" s="4"/>
      <c r="AV348" s="4"/>
      <c r="AW348" s="4"/>
      <c r="AX348" s="4"/>
      <c r="AY348" s="4"/>
      <c r="AZ348" s="4"/>
    </row>
    <row r="349" spans="1:52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5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P349" s="4"/>
      <c r="AS349" s="4"/>
      <c r="AT349" s="12"/>
      <c r="AU349" s="4"/>
      <c r="AV349" s="4"/>
      <c r="AW349" s="4"/>
      <c r="AX349" s="4"/>
      <c r="AY349" s="4"/>
      <c r="AZ349" s="4"/>
    </row>
    <row r="350" spans="1:52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5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P350" s="4"/>
      <c r="AS350" s="4"/>
      <c r="AT350" s="12"/>
      <c r="AU350" s="4"/>
      <c r="AV350" s="4"/>
      <c r="AW350" s="4"/>
      <c r="AX350" s="4"/>
      <c r="AY350" s="4"/>
      <c r="AZ350" s="4"/>
    </row>
    <row r="351" spans="1:52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5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P351" s="4"/>
      <c r="AS351" s="4"/>
      <c r="AT351" s="12"/>
      <c r="AU351" s="4"/>
      <c r="AV351" s="4"/>
      <c r="AW351" s="4"/>
      <c r="AX351" s="4"/>
      <c r="AY351" s="4"/>
      <c r="AZ351" s="4"/>
    </row>
    <row r="352" spans="1: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5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P352" s="4"/>
      <c r="AT352" s="44"/>
      <c r="AU352" s="4"/>
      <c r="AV352" s="4"/>
      <c r="AW352" s="4"/>
      <c r="AX352" s="4"/>
      <c r="AY352" s="4"/>
      <c r="AZ352" s="4"/>
    </row>
    <row r="353" spans="1:52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5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P353" s="4"/>
      <c r="AT353" s="44"/>
      <c r="AU353" s="4"/>
      <c r="AV353" s="4"/>
      <c r="AW353" s="4"/>
      <c r="AX353" s="4"/>
      <c r="AY353" s="4"/>
      <c r="AZ353" s="4"/>
    </row>
    <row r="354" spans="1:52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5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P354" s="4"/>
      <c r="AT354" s="44"/>
      <c r="AU354" s="4"/>
      <c r="AV354" s="4"/>
      <c r="AW354" s="4"/>
      <c r="AX354" s="4"/>
      <c r="AY354" s="4"/>
      <c r="AZ354" s="4"/>
    </row>
    <row r="355" spans="1:52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5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P355" s="4"/>
      <c r="AT355" s="44"/>
      <c r="AU355" s="4"/>
      <c r="AV355" s="4"/>
      <c r="AW355" s="4"/>
      <c r="AX355" s="4"/>
      <c r="AY355" s="4"/>
      <c r="AZ355" s="4"/>
    </row>
    <row r="356" spans="1:52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5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P356" s="4"/>
      <c r="AT356" s="44"/>
      <c r="AU356" s="4"/>
      <c r="AV356" s="4"/>
      <c r="AW356" s="4"/>
      <c r="AX356" s="4"/>
      <c r="AY356" s="4"/>
      <c r="AZ356" s="4"/>
    </row>
    <row r="357" spans="1:52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5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P357" s="4"/>
      <c r="AT357" s="44"/>
      <c r="AU357" s="4"/>
      <c r="AV357" s="4"/>
      <c r="AW357" s="4"/>
      <c r="AX357" s="4"/>
      <c r="AY357" s="4"/>
      <c r="AZ357" s="4"/>
    </row>
    <row r="358" spans="1:52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5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P358" s="4"/>
      <c r="AU358" s="4"/>
      <c r="AV358" s="4"/>
      <c r="AW358" s="4"/>
      <c r="AX358" s="4"/>
      <c r="AY358" s="4"/>
      <c r="AZ358" s="4"/>
    </row>
    <row r="359" spans="1:52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5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P359" s="4"/>
      <c r="AU359" s="4"/>
      <c r="AV359" s="4"/>
      <c r="AW359" s="4"/>
      <c r="AX359" s="4"/>
      <c r="AY359" s="4"/>
      <c r="AZ359" s="4"/>
    </row>
    <row r="360" spans="1:52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5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P360" s="4"/>
      <c r="AU360" s="4"/>
      <c r="AV360" s="4"/>
      <c r="AW360" s="4"/>
      <c r="AX360" s="4"/>
      <c r="AY360" s="4"/>
      <c r="AZ360" s="4"/>
    </row>
    <row r="361" spans="1:52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5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P361" s="4"/>
      <c r="AU361" s="4"/>
      <c r="AV361" s="4"/>
      <c r="AW361" s="4"/>
      <c r="AX361" s="4"/>
      <c r="AY361" s="4"/>
      <c r="AZ361" s="4"/>
    </row>
    <row r="362" spans="1:52" ht="15.75" customHeight="1"/>
    <row r="363" spans="1:52" ht="15.75" customHeight="1"/>
    <row r="364" spans="1:52" ht="15.75" customHeight="1"/>
    <row r="365" spans="1:52" ht="15.75" customHeight="1"/>
    <row r="366" spans="1:52" ht="15.75" customHeight="1"/>
    <row r="367" spans="1:52" ht="15.75" customHeight="1"/>
    <row r="368" spans="1:52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autoFilter ref="A4:BA161" xr:uid="{00000000-0009-0000-0000-000001000000}"/>
  <sortState xmlns:xlrd2="http://schemas.microsoft.com/office/spreadsheetml/2017/richdata2" ref="AH12:AI50">
    <sortCondition ref="AH11:AH50"/>
  </sortState>
  <mergeCells count="1">
    <mergeCell ref="A1:F1"/>
  </mergeCells>
  <pageMargins left="0.7" right="0.7" top="0.75" bottom="0.75" header="0" footer="0"/>
  <pageSetup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000"/>
  <sheetViews>
    <sheetView workbookViewId="0">
      <selection activeCell="G14" sqref="G14:H23"/>
    </sheetView>
  </sheetViews>
  <sheetFormatPr defaultColWidth="12.64453125" defaultRowHeight="15" customHeight="1"/>
  <cols>
    <col min="1" max="1" width="5.64453125" customWidth="1"/>
    <col min="2" max="2" width="18.64453125" customWidth="1"/>
    <col min="3" max="3" width="21" customWidth="1"/>
    <col min="4" max="4" width="29.1171875" customWidth="1"/>
    <col min="5" max="5" width="4.64453125" customWidth="1"/>
    <col min="6" max="6" width="2.76171875" customWidth="1"/>
    <col min="7" max="7" width="15.64453125" customWidth="1"/>
    <col min="8" max="8" width="13.87890625" customWidth="1"/>
    <col min="9" max="9" width="3.64453125" customWidth="1"/>
    <col min="10" max="10" width="2.76171875" customWidth="1"/>
    <col min="11" max="11" width="21.234375" customWidth="1"/>
    <col min="12" max="12" width="5.64453125" customWidth="1"/>
    <col min="13" max="14" width="8.64453125" customWidth="1"/>
    <col min="15" max="15" width="13" hidden="1" customWidth="1"/>
    <col min="16" max="16" width="17.3515625" hidden="1" customWidth="1"/>
    <col min="17" max="17" width="8.64453125" hidden="1" customWidth="1"/>
    <col min="18" max="18" width="14.76171875" hidden="1" customWidth="1"/>
    <col min="19" max="28" width="12.64453125" hidden="1" customWidth="1"/>
    <col min="29" max="29" width="16.76171875" hidden="1" customWidth="1"/>
    <col min="30" max="30" width="13.3515625" hidden="1" customWidth="1"/>
    <col min="31" max="31" width="10.1171875" hidden="1" customWidth="1"/>
  </cols>
  <sheetData>
    <row r="1" spans="1:31" ht="27" customHeight="1">
      <c r="A1" s="80" t="s">
        <v>2</v>
      </c>
      <c r="B1" s="81"/>
      <c r="C1" s="81"/>
      <c r="D1" s="82"/>
      <c r="E1" s="4"/>
      <c r="F1" s="6"/>
      <c r="G1" s="83" t="s">
        <v>14</v>
      </c>
      <c r="H1" s="84"/>
      <c r="I1" s="4"/>
      <c r="J1" s="6"/>
      <c r="K1" s="83" t="s">
        <v>17</v>
      </c>
      <c r="L1" s="84"/>
      <c r="M1" s="4"/>
      <c r="O1" s="85" t="s">
        <v>19</v>
      </c>
      <c r="P1" s="86"/>
      <c r="Q1" s="87"/>
      <c r="R1" s="13" t="s">
        <v>21</v>
      </c>
      <c r="S1" s="85" t="s">
        <v>22</v>
      </c>
      <c r="T1" s="86"/>
      <c r="U1" s="87"/>
      <c r="V1" s="13" t="s">
        <v>23</v>
      </c>
      <c r="X1" s="88" t="s">
        <v>24</v>
      </c>
      <c r="Y1" s="86"/>
      <c r="Z1" s="86"/>
      <c r="AA1" s="86"/>
      <c r="AB1" s="86"/>
      <c r="AC1" s="86"/>
      <c r="AD1" s="86"/>
      <c r="AE1" s="87"/>
    </row>
    <row r="2" spans="1:31" ht="15" customHeight="1">
      <c r="A2" s="15" t="s">
        <v>26</v>
      </c>
      <c r="B2" s="15" t="s">
        <v>3</v>
      </c>
      <c r="C2" s="15" t="s">
        <v>28</v>
      </c>
      <c r="D2" s="15" t="s">
        <v>29</v>
      </c>
      <c r="E2" s="4"/>
      <c r="F2" s="16">
        <v>1</v>
      </c>
      <c r="G2" s="91" t="s">
        <v>52</v>
      </c>
      <c r="H2" s="92">
        <v>426</v>
      </c>
      <c r="I2" s="4"/>
      <c r="J2" s="16">
        <v>1</v>
      </c>
      <c r="K2" s="91" t="s">
        <v>30</v>
      </c>
      <c r="L2" s="92">
        <v>660</v>
      </c>
      <c r="M2" s="4"/>
      <c r="O2" s="1" t="s">
        <v>3</v>
      </c>
      <c r="P2" s="1" t="s">
        <v>28</v>
      </c>
      <c r="Q2" s="18" t="s">
        <v>31</v>
      </c>
      <c r="R2" s="18" t="s">
        <v>32</v>
      </c>
      <c r="S2" s="1" t="s">
        <v>3</v>
      </c>
      <c r="T2" s="1" t="s">
        <v>28</v>
      </c>
      <c r="U2" s="18" t="s">
        <v>31</v>
      </c>
      <c r="V2" s="18" t="s">
        <v>32</v>
      </c>
      <c r="X2" s="20" t="s">
        <v>3</v>
      </c>
      <c r="Y2" s="20" t="s">
        <v>28</v>
      </c>
      <c r="Z2" s="22" t="s">
        <v>31</v>
      </c>
      <c r="AA2" s="22" t="s">
        <v>32</v>
      </c>
      <c r="AC2" s="89" t="s">
        <v>28</v>
      </c>
      <c r="AD2" s="89" t="s">
        <v>3</v>
      </c>
      <c r="AE2" s="90" t="s">
        <v>29</v>
      </c>
    </row>
    <row r="3" spans="1:31" ht="15" customHeight="1">
      <c r="A3" s="4">
        <v>1</v>
      </c>
      <c r="B3" s="31" t="s">
        <v>58</v>
      </c>
      <c r="C3" s="1" t="s">
        <v>63</v>
      </c>
      <c r="D3" s="1">
        <v>139</v>
      </c>
      <c r="E3" s="4"/>
      <c r="F3" s="16">
        <v>2</v>
      </c>
      <c r="G3" s="96" t="s">
        <v>60</v>
      </c>
      <c r="H3" s="97">
        <v>425</v>
      </c>
      <c r="I3" s="4"/>
      <c r="J3" s="16">
        <v>2</v>
      </c>
      <c r="K3" s="96" t="s">
        <v>87</v>
      </c>
      <c r="L3" s="97">
        <v>477</v>
      </c>
      <c r="M3" s="4"/>
      <c r="O3" s="4" t="s">
        <v>63</v>
      </c>
      <c r="P3" s="1" t="s">
        <v>58</v>
      </c>
      <c r="Q3" s="35">
        <v>65</v>
      </c>
      <c r="R3" s="1" t="str">
        <f t="shared" ref="R3:R64" si="0">VLOOKUP(P3,$T$3:$T$64,1,FALSE)</f>
        <v>Maxham, Harold</v>
      </c>
      <c r="S3" s="1" t="s">
        <v>71</v>
      </c>
      <c r="T3" s="1" t="s">
        <v>72</v>
      </c>
      <c r="U3" s="35">
        <v>69</v>
      </c>
      <c r="V3" s="1" t="str">
        <f t="shared" ref="V3:V64" si="1">VLOOKUP(T3,$P$3:$P$64,1,FALSE)</f>
        <v>Clairet, Michel</v>
      </c>
      <c r="X3" s="1" t="s">
        <v>63</v>
      </c>
      <c r="Y3" s="1" t="s">
        <v>58</v>
      </c>
      <c r="Z3" s="18">
        <v>65</v>
      </c>
      <c r="AA3" s="1" t="s">
        <v>58</v>
      </c>
      <c r="AC3" s="91" t="s">
        <v>58</v>
      </c>
      <c r="AD3" s="91" t="s">
        <v>63</v>
      </c>
      <c r="AE3" s="92">
        <v>139</v>
      </c>
    </row>
    <row r="4" spans="1:31" ht="15" customHeight="1">
      <c r="A4" s="4">
        <v>2</v>
      </c>
      <c r="B4" s="31" t="s">
        <v>60</v>
      </c>
      <c r="C4" s="1" t="s">
        <v>13</v>
      </c>
      <c r="D4" s="1">
        <v>142</v>
      </c>
      <c r="E4" s="4"/>
      <c r="F4" s="16">
        <v>3</v>
      </c>
      <c r="G4" s="96" t="s">
        <v>16</v>
      </c>
      <c r="H4" s="97">
        <v>402</v>
      </c>
      <c r="I4" s="4"/>
      <c r="J4" s="16">
        <v>3</v>
      </c>
      <c r="K4" s="96" t="s">
        <v>65</v>
      </c>
      <c r="L4" s="97">
        <v>460</v>
      </c>
      <c r="M4" s="4"/>
      <c r="O4" s="4" t="s">
        <v>13</v>
      </c>
      <c r="P4" s="1" t="s">
        <v>60</v>
      </c>
      <c r="Q4" s="35">
        <v>68</v>
      </c>
      <c r="R4" s="1" t="str">
        <f t="shared" si="0"/>
        <v>Wasson, William</v>
      </c>
      <c r="S4" s="4" t="s">
        <v>13</v>
      </c>
      <c r="T4" s="1" t="s">
        <v>66</v>
      </c>
      <c r="U4" s="35">
        <v>70</v>
      </c>
      <c r="V4" s="1" t="str">
        <f t="shared" si="1"/>
        <v>Kim, Jason</v>
      </c>
      <c r="X4" s="1" t="s">
        <v>13</v>
      </c>
      <c r="Y4" s="1" t="s">
        <v>60</v>
      </c>
      <c r="Z4" s="18">
        <v>68</v>
      </c>
      <c r="AA4" s="1" t="s">
        <v>60</v>
      </c>
      <c r="AC4" s="91" t="s">
        <v>60</v>
      </c>
      <c r="AD4" s="91" t="s">
        <v>13</v>
      </c>
      <c r="AE4" s="92">
        <v>142</v>
      </c>
    </row>
    <row r="5" spans="1:31" ht="15" customHeight="1">
      <c r="A5" s="4">
        <v>3</v>
      </c>
      <c r="B5" s="31" t="s">
        <v>85</v>
      </c>
      <c r="C5" s="1" t="s">
        <v>63</v>
      </c>
      <c r="D5" s="1">
        <v>143</v>
      </c>
      <c r="E5" s="4"/>
      <c r="F5" s="16">
        <v>4</v>
      </c>
      <c r="G5" s="96" t="s">
        <v>55</v>
      </c>
      <c r="H5" s="97">
        <v>332</v>
      </c>
      <c r="I5" s="4"/>
      <c r="J5" s="16">
        <v>4</v>
      </c>
      <c r="K5" s="96" t="s">
        <v>79</v>
      </c>
      <c r="L5" s="97">
        <v>428</v>
      </c>
      <c r="M5" s="4"/>
      <c r="O5" s="4" t="s">
        <v>13</v>
      </c>
      <c r="P5" s="1" t="s">
        <v>55</v>
      </c>
      <c r="Q5" s="35">
        <v>70</v>
      </c>
      <c r="R5" s="1" t="str">
        <f t="shared" si="0"/>
        <v>Skolnick, Barry</v>
      </c>
      <c r="S5" s="4" t="s">
        <v>13</v>
      </c>
      <c r="T5" s="1" t="s">
        <v>86</v>
      </c>
      <c r="U5" s="35">
        <v>71</v>
      </c>
      <c r="V5" s="1" t="e">
        <f t="shared" si="1"/>
        <v>#N/A</v>
      </c>
      <c r="X5" s="1" t="s">
        <v>13</v>
      </c>
      <c r="Y5" s="1" t="s">
        <v>55</v>
      </c>
      <c r="Z5" s="18">
        <v>70</v>
      </c>
      <c r="AA5" s="1" t="s">
        <v>55</v>
      </c>
      <c r="AC5" s="91" t="s">
        <v>85</v>
      </c>
      <c r="AD5" s="91" t="s">
        <v>63</v>
      </c>
      <c r="AE5" s="92">
        <v>143</v>
      </c>
    </row>
    <row r="6" spans="1:31" ht="15" customHeight="1">
      <c r="A6" s="4">
        <v>4</v>
      </c>
      <c r="B6" s="31" t="s">
        <v>90</v>
      </c>
      <c r="C6" s="1" t="s">
        <v>71</v>
      </c>
      <c r="D6" s="1">
        <v>145</v>
      </c>
      <c r="E6" s="4"/>
      <c r="F6" s="16">
        <v>5</v>
      </c>
      <c r="G6" s="96" t="s">
        <v>62</v>
      </c>
      <c r="H6" s="97">
        <v>329</v>
      </c>
      <c r="I6" s="4"/>
      <c r="J6" s="16">
        <v>5</v>
      </c>
      <c r="K6" s="96" t="s">
        <v>94</v>
      </c>
      <c r="L6" s="97">
        <v>394</v>
      </c>
      <c r="M6" s="4"/>
      <c r="O6" s="4" t="s">
        <v>13</v>
      </c>
      <c r="P6" s="1" t="s">
        <v>62</v>
      </c>
      <c r="Q6" s="35">
        <v>70</v>
      </c>
      <c r="R6" s="1" t="e">
        <f t="shared" si="0"/>
        <v>#N/A</v>
      </c>
      <c r="S6" s="1" t="s">
        <v>88</v>
      </c>
      <c r="T6" s="1" t="s">
        <v>96</v>
      </c>
      <c r="U6" s="35">
        <v>71</v>
      </c>
      <c r="V6" s="1" t="e">
        <f t="shared" si="1"/>
        <v>#N/A</v>
      </c>
      <c r="X6" s="1" t="s">
        <v>71</v>
      </c>
      <c r="Y6" s="1" t="s">
        <v>90</v>
      </c>
      <c r="Z6" s="18">
        <v>70</v>
      </c>
      <c r="AA6" s="1" t="s">
        <v>90</v>
      </c>
      <c r="AC6" s="91" t="s">
        <v>90</v>
      </c>
      <c r="AD6" s="91" t="s">
        <v>71</v>
      </c>
      <c r="AE6" s="92">
        <v>145</v>
      </c>
    </row>
    <row r="7" spans="1:31" ht="15" customHeight="1">
      <c r="A7" s="4">
        <v>5</v>
      </c>
      <c r="B7" s="31" t="s">
        <v>102</v>
      </c>
      <c r="C7" s="1" t="s">
        <v>63</v>
      </c>
      <c r="D7" s="1">
        <v>146</v>
      </c>
      <c r="E7" s="4"/>
      <c r="F7" s="16">
        <v>6</v>
      </c>
      <c r="G7" s="96" t="s">
        <v>57</v>
      </c>
      <c r="H7" s="97">
        <v>325</v>
      </c>
      <c r="I7" s="4"/>
      <c r="J7" s="16">
        <v>6</v>
      </c>
      <c r="K7" s="96" t="s">
        <v>96</v>
      </c>
      <c r="L7" s="97">
        <v>374</v>
      </c>
      <c r="M7" s="4"/>
      <c r="O7" s="4" t="s">
        <v>71</v>
      </c>
      <c r="P7" s="1" t="s">
        <v>90</v>
      </c>
      <c r="Q7" s="35">
        <v>70</v>
      </c>
      <c r="R7" s="1" t="str">
        <f t="shared" si="0"/>
        <v>Guevara, Michael</v>
      </c>
      <c r="S7" s="4" t="s">
        <v>13</v>
      </c>
      <c r="T7" s="1" t="s">
        <v>83</v>
      </c>
      <c r="U7" s="35">
        <v>72</v>
      </c>
      <c r="V7" s="1" t="e">
        <f t="shared" si="1"/>
        <v>#N/A</v>
      </c>
      <c r="X7" s="1" t="s">
        <v>63</v>
      </c>
      <c r="Y7" s="1" t="s">
        <v>108</v>
      </c>
      <c r="Z7" s="18">
        <v>70</v>
      </c>
      <c r="AA7" s="1" t="s">
        <v>108</v>
      </c>
      <c r="AC7" s="91" t="s">
        <v>102</v>
      </c>
      <c r="AD7" s="91" t="s">
        <v>63</v>
      </c>
      <c r="AE7" s="92">
        <v>146</v>
      </c>
    </row>
    <row r="8" spans="1:31" ht="15" customHeight="1">
      <c r="A8" s="4">
        <v>6</v>
      </c>
      <c r="B8" s="31" t="s">
        <v>66</v>
      </c>
      <c r="C8" s="1" t="s">
        <v>13</v>
      </c>
      <c r="D8" s="1">
        <v>147</v>
      </c>
      <c r="E8" s="4"/>
      <c r="F8" s="16">
        <v>7</v>
      </c>
      <c r="G8" s="96" t="s">
        <v>66</v>
      </c>
      <c r="H8" s="97">
        <v>301</v>
      </c>
      <c r="I8" s="4"/>
      <c r="J8" s="16">
        <v>7</v>
      </c>
      <c r="K8" s="96" t="s">
        <v>100</v>
      </c>
      <c r="L8" s="97">
        <v>286</v>
      </c>
      <c r="M8" s="4"/>
      <c r="O8" s="4" t="s">
        <v>63</v>
      </c>
      <c r="P8" s="1" t="s">
        <v>108</v>
      </c>
      <c r="Q8" s="35">
        <v>70</v>
      </c>
      <c r="R8" s="1" t="str">
        <f t="shared" si="0"/>
        <v>Weight, Matt</v>
      </c>
      <c r="S8" s="4" t="s">
        <v>13</v>
      </c>
      <c r="T8" s="1" t="s">
        <v>52</v>
      </c>
      <c r="U8" s="35">
        <v>72</v>
      </c>
      <c r="V8" s="1" t="str">
        <f t="shared" si="1"/>
        <v>Gilbert, Mark</v>
      </c>
      <c r="X8" s="1" t="s">
        <v>63</v>
      </c>
      <c r="Y8" s="1" t="s">
        <v>115</v>
      </c>
      <c r="Z8" s="18">
        <v>70</v>
      </c>
      <c r="AA8" s="1" t="s">
        <v>115</v>
      </c>
      <c r="AC8" s="91" t="s">
        <v>66</v>
      </c>
      <c r="AD8" s="91" t="s">
        <v>13</v>
      </c>
      <c r="AE8" s="92">
        <v>147</v>
      </c>
    </row>
    <row r="9" spans="1:31" ht="15" customHeight="1">
      <c r="A9" s="4"/>
      <c r="B9" s="31" t="s">
        <v>117</v>
      </c>
      <c r="C9" s="1" t="s">
        <v>71</v>
      </c>
      <c r="D9" s="1">
        <v>147</v>
      </c>
      <c r="E9" s="4"/>
      <c r="F9" s="16">
        <v>8</v>
      </c>
      <c r="G9" s="96" t="s">
        <v>67</v>
      </c>
      <c r="H9" s="97">
        <v>280</v>
      </c>
      <c r="I9" s="4"/>
      <c r="J9" s="16">
        <v>8</v>
      </c>
      <c r="K9" s="96" t="s">
        <v>126</v>
      </c>
      <c r="L9" s="97">
        <v>265</v>
      </c>
      <c r="M9" s="4"/>
      <c r="O9" s="4" t="s">
        <v>63</v>
      </c>
      <c r="P9" s="1" t="s">
        <v>115</v>
      </c>
      <c r="Q9" s="35">
        <v>70</v>
      </c>
      <c r="R9" s="1" t="str">
        <f t="shared" si="0"/>
        <v>Metoyer, Gus</v>
      </c>
      <c r="S9" s="1" t="s">
        <v>88</v>
      </c>
      <c r="T9" s="1" t="s">
        <v>79</v>
      </c>
      <c r="U9" s="35">
        <v>72</v>
      </c>
      <c r="V9" s="1" t="str">
        <f t="shared" si="1"/>
        <v>Panduro, Sandy</v>
      </c>
      <c r="X9" s="1" t="s">
        <v>88</v>
      </c>
      <c r="Y9" s="1" t="s">
        <v>65</v>
      </c>
      <c r="Z9" s="18">
        <v>71</v>
      </c>
      <c r="AA9" s="1" t="s">
        <v>65</v>
      </c>
      <c r="AC9" s="91" t="s">
        <v>117</v>
      </c>
      <c r="AD9" s="91" t="s">
        <v>71</v>
      </c>
      <c r="AE9" s="92">
        <v>147</v>
      </c>
    </row>
    <row r="10" spans="1:31" ht="15" customHeight="1">
      <c r="A10" s="4">
        <v>8</v>
      </c>
      <c r="B10" s="31" t="s">
        <v>124</v>
      </c>
      <c r="C10" s="1" t="s">
        <v>63</v>
      </c>
      <c r="D10" s="1">
        <v>148</v>
      </c>
      <c r="E10" s="4"/>
      <c r="F10" s="16">
        <v>9</v>
      </c>
      <c r="G10" s="96" t="s">
        <v>73</v>
      </c>
      <c r="H10" s="97">
        <v>268</v>
      </c>
      <c r="I10" s="4"/>
      <c r="J10" s="16">
        <v>9</v>
      </c>
      <c r="K10" s="96" t="s">
        <v>107</v>
      </c>
      <c r="L10" s="97">
        <v>244</v>
      </c>
      <c r="M10" s="4"/>
      <c r="O10" s="4" t="s">
        <v>13</v>
      </c>
      <c r="P10" s="1" t="s">
        <v>16</v>
      </c>
      <c r="Q10" s="35">
        <v>71</v>
      </c>
      <c r="R10" s="1" t="e">
        <f t="shared" si="0"/>
        <v>#N/A</v>
      </c>
      <c r="S10" s="1" t="s">
        <v>63</v>
      </c>
      <c r="T10" s="1" t="s">
        <v>85</v>
      </c>
      <c r="U10" s="35">
        <v>72</v>
      </c>
      <c r="V10" s="1" t="str">
        <f t="shared" si="1"/>
        <v>Williams, Mark</v>
      </c>
      <c r="X10" s="1" t="s">
        <v>71</v>
      </c>
      <c r="Y10" s="1" t="s">
        <v>123</v>
      </c>
      <c r="Z10" s="18">
        <v>71</v>
      </c>
      <c r="AA10" s="1" t="s">
        <v>123</v>
      </c>
      <c r="AC10" s="91" t="s">
        <v>132</v>
      </c>
      <c r="AD10" s="91" t="s">
        <v>63</v>
      </c>
      <c r="AE10" s="92">
        <v>148</v>
      </c>
    </row>
    <row r="11" spans="1:31" ht="15" customHeight="1">
      <c r="A11" s="4"/>
      <c r="B11" s="31" t="s">
        <v>132</v>
      </c>
      <c r="C11" s="1" t="s">
        <v>63</v>
      </c>
      <c r="D11" s="1">
        <v>148</v>
      </c>
      <c r="E11" s="4"/>
      <c r="F11" s="16">
        <v>10</v>
      </c>
      <c r="G11" s="96" t="s">
        <v>64</v>
      </c>
      <c r="H11" s="97">
        <v>263</v>
      </c>
      <c r="I11" s="4"/>
      <c r="J11" s="16">
        <v>10</v>
      </c>
      <c r="K11" s="96" t="s">
        <v>93</v>
      </c>
      <c r="L11" s="97">
        <v>238</v>
      </c>
      <c r="M11" s="4"/>
      <c r="O11" s="4" t="s">
        <v>88</v>
      </c>
      <c r="P11" s="1" t="s">
        <v>65</v>
      </c>
      <c r="Q11" s="35">
        <v>71</v>
      </c>
      <c r="R11" s="1" t="str">
        <f t="shared" si="0"/>
        <v>Traylor, M. Ryan</v>
      </c>
      <c r="S11" s="1" t="s">
        <v>71</v>
      </c>
      <c r="T11" s="1" t="s">
        <v>117</v>
      </c>
      <c r="U11" s="35">
        <v>73</v>
      </c>
      <c r="V11" s="1" t="str">
        <f t="shared" si="1"/>
        <v>Stibal, Erin</v>
      </c>
      <c r="X11" s="1" t="s">
        <v>63</v>
      </c>
      <c r="Y11" s="1" t="s">
        <v>85</v>
      </c>
      <c r="Z11" s="18">
        <v>71</v>
      </c>
      <c r="AA11" s="1" t="s">
        <v>85</v>
      </c>
      <c r="AC11" s="91" t="s">
        <v>124</v>
      </c>
      <c r="AD11" s="91" t="s">
        <v>63</v>
      </c>
      <c r="AE11" s="92">
        <v>148</v>
      </c>
    </row>
    <row r="12" spans="1:31" ht="15" customHeight="1">
      <c r="A12" s="4"/>
      <c r="B12" s="31" t="s">
        <v>138</v>
      </c>
      <c r="C12" s="1" t="s">
        <v>63</v>
      </c>
      <c r="D12" s="1">
        <v>148</v>
      </c>
      <c r="E12" s="4"/>
      <c r="F12" s="4"/>
      <c r="G12" s="43"/>
      <c r="H12" s="43"/>
      <c r="I12" s="4"/>
      <c r="J12" s="4"/>
      <c r="K12" s="43"/>
      <c r="L12" s="43"/>
      <c r="M12" s="4"/>
      <c r="O12" s="4" t="s">
        <v>71</v>
      </c>
      <c r="P12" s="1" t="s">
        <v>123</v>
      </c>
      <c r="Q12" s="35">
        <v>71</v>
      </c>
      <c r="R12" s="1" t="str">
        <f t="shared" si="0"/>
        <v>Jones, Mike</v>
      </c>
      <c r="S12" s="1" t="s">
        <v>63</v>
      </c>
      <c r="T12" s="1" t="s">
        <v>102</v>
      </c>
      <c r="U12" s="35">
        <v>73</v>
      </c>
      <c r="V12" s="1" t="str">
        <f t="shared" si="1"/>
        <v>Capiral, Rachel</v>
      </c>
      <c r="X12" s="1" t="s">
        <v>88</v>
      </c>
      <c r="Y12" s="1" t="s">
        <v>87</v>
      </c>
      <c r="Z12" s="18">
        <v>72</v>
      </c>
      <c r="AA12" s="1" t="s">
        <v>87</v>
      </c>
      <c r="AC12" s="91" t="s">
        <v>138</v>
      </c>
      <c r="AD12" s="91" t="s">
        <v>63</v>
      </c>
      <c r="AE12" s="92">
        <v>148</v>
      </c>
    </row>
    <row r="13" spans="1:31" ht="15" customHeight="1">
      <c r="A13" s="4"/>
      <c r="B13" s="31" t="s">
        <v>30</v>
      </c>
      <c r="C13" s="1" t="s">
        <v>88</v>
      </c>
      <c r="D13" s="1">
        <v>148</v>
      </c>
      <c r="E13" s="4"/>
      <c r="F13" s="6"/>
      <c r="G13" s="83" t="s">
        <v>147</v>
      </c>
      <c r="H13" s="84"/>
      <c r="I13" s="4"/>
      <c r="J13" s="6"/>
      <c r="K13" s="83" t="s">
        <v>151</v>
      </c>
      <c r="L13" s="84"/>
      <c r="M13" s="4"/>
      <c r="O13" s="4" t="s">
        <v>63</v>
      </c>
      <c r="P13" s="1" t="s">
        <v>85</v>
      </c>
      <c r="Q13" s="35">
        <v>71</v>
      </c>
      <c r="R13" s="1" t="str">
        <f t="shared" si="0"/>
        <v>Williams, Mark</v>
      </c>
      <c r="S13" s="1" t="s">
        <v>63</v>
      </c>
      <c r="T13" s="1" t="s">
        <v>124</v>
      </c>
      <c r="U13" s="35">
        <v>73</v>
      </c>
      <c r="V13" s="1" t="str">
        <f t="shared" si="1"/>
        <v>Lo, Steven</v>
      </c>
      <c r="X13" s="1" t="s">
        <v>71</v>
      </c>
      <c r="Y13" s="1" t="s">
        <v>127</v>
      </c>
      <c r="Z13" s="18">
        <v>72</v>
      </c>
      <c r="AA13" s="1" t="s">
        <v>127</v>
      </c>
      <c r="AC13" s="91" t="s">
        <v>30</v>
      </c>
      <c r="AD13" s="91" t="s">
        <v>88</v>
      </c>
      <c r="AE13" s="92">
        <v>148</v>
      </c>
    </row>
    <row r="14" spans="1:31" ht="15" customHeight="1">
      <c r="A14" s="4"/>
      <c r="B14" s="4"/>
      <c r="C14" s="1"/>
      <c r="D14" s="35"/>
      <c r="E14" s="4"/>
      <c r="F14" s="16">
        <v>1</v>
      </c>
      <c r="G14" s="91" t="s">
        <v>90</v>
      </c>
      <c r="H14" s="92">
        <v>508</v>
      </c>
      <c r="I14" s="4"/>
      <c r="J14" s="16">
        <v>1</v>
      </c>
      <c r="K14" s="91" t="s">
        <v>58</v>
      </c>
      <c r="L14" s="92">
        <v>563</v>
      </c>
      <c r="M14" s="4"/>
      <c r="O14" s="4" t="s">
        <v>13</v>
      </c>
      <c r="P14" s="1" t="s">
        <v>67</v>
      </c>
      <c r="Q14" s="35">
        <v>72</v>
      </c>
      <c r="R14" s="1" t="e">
        <f t="shared" si="0"/>
        <v>#N/A</v>
      </c>
      <c r="S14" s="1" t="s">
        <v>63</v>
      </c>
      <c r="T14" s="1" t="s">
        <v>138</v>
      </c>
      <c r="U14" s="35">
        <v>73</v>
      </c>
      <c r="V14" s="1" t="str">
        <f t="shared" si="1"/>
        <v>Nora, Richard</v>
      </c>
      <c r="X14" s="1" t="s">
        <v>13</v>
      </c>
      <c r="Y14" s="1" t="s">
        <v>57</v>
      </c>
      <c r="Z14" s="18">
        <v>73</v>
      </c>
      <c r="AA14" s="1" t="s">
        <v>57</v>
      </c>
      <c r="AC14" s="91" t="s">
        <v>52</v>
      </c>
      <c r="AD14" s="91" t="s">
        <v>13</v>
      </c>
      <c r="AE14" s="92">
        <v>149</v>
      </c>
    </row>
    <row r="15" spans="1:31" ht="15" customHeight="1">
      <c r="A15" s="4"/>
      <c r="B15" s="4"/>
      <c r="C15" s="1"/>
      <c r="D15" s="35"/>
      <c r="E15" s="4"/>
      <c r="F15" s="16">
        <v>2</v>
      </c>
      <c r="G15" s="96" t="s">
        <v>116</v>
      </c>
      <c r="H15" s="97">
        <v>491</v>
      </c>
      <c r="I15" s="4"/>
      <c r="J15" s="16">
        <v>2</v>
      </c>
      <c r="K15" s="96" t="s">
        <v>85</v>
      </c>
      <c r="L15" s="97">
        <v>484</v>
      </c>
      <c r="M15" s="4"/>
      <c r="O15" s="4" t="s">
        <v>88</v>
      </c>
      <c r="P15" s="1" t="s">
        <v>87</v>
      </c>
      <c r="Q15" s="35">
        <v>72</v>
      </c>
      <c r="R15" s="1" t="str">
        <f t="shared" si="0"/>
        <v>Quinn, David</v>
      </c>
      <c r="S15" s="4" t="s">
        <v>13</v>
      </c>
      <c r="T15" s="1" t="s">
        <v>60</v>
      </c>
      <c r="U15" s="35">
        <v>74</v>
      </c>
      <c r="V15" s="1" t="str">
        <f t="shared" si="1"/>
        <v>Wasson, William</v>
      </c>
      <c r="X15" s="1" t="s">
        <v>88</v>
      </c>
      <c r="Y15" s="1" t="s">
        <v>30</v>
      </c>
      <c r="Z15" s="18">
        <v>73</v>
      </c>
      <c r="AA15" s="1" t="s">
        <v>30</v>
      </c>
      <c r="AC15" s="91" t="s">
        <v>115</v>
      </c>
      <c r="AD15" s="91" t="s">
        <v>63</v>
      </c>
      <c r="AE15" s="92">
        <v>149</v>
      </c>
    </row>
    <row r="16" spans="1:31" ht="15" customHeight="1">
      <c r="A16" s="4"/>
      <c r="B16" s="4"/>
      <c r="C16" s="1"/>
      <c r="D16" s="35"/>
      <c r="E16" s="4"/>
      <c r="F16" s="16">
        <v>3</v>
      </c>
      <c r="G16" s="96" t="s">
        <v>127</v>
      </c>
      <c r="H16" s="97">
        <v>446</v>
      </c>
      <c r="I16" s="4"/>
      <c r="J16" s="16">
        <v>3</v>
      </c>
      <c r="K16" s="96" t="s">
        <v>160</v>
      </c>
      <c r="L16" s="97">
        <v>383</v>
      </c>
      <c r="M16" s="4"/>
      <c r="O16" s="4" t="s">
        <v>71</v>
      </c>
      <c r="P16" s="1" t="s">
        <v>127</v>
      </c>
      <c r="Q16" s="35">
        <v>72</v>
      </c>
      <c r="R16" s="1" t="str">
        <f t="shared" si="0"/>
        <v>Schirle, Robert</v>
      </c>
      <c r="S16" s="1" t="s">
        <v>63</v>
      </c>
      <c r="T16" s="1" t="s">
        <v>58</v>
      </c>
      <c r="U16" s="35">
        <v>74</v>
      </c>
      <c r="V16" s="1" t="str">
        <f t="shared" si="1"/>
        <v>Maxham, Harold</v>
      </c>
      <c r="X16" s="1" t="s">
        <v>63</v>
      </c>
      <c r="Y16" s="1" t="s">
        <v>102</v>
      </c>
      <c r="Z16" s="18">
        <v>73</v>
      </c>
      <c r="AA16" s="1" t="s">
        <v>102</v>
      </c>
      <c r="AC16" s="91" t="s">
        <v>72</v>
      </c>
      <c r="AD16" s="91" t="s">
        <v>71</v>
      </c>
      <c r="AE16" s="92">
        <v>150</v>
      </c>
    </row>
    <row r="17" spans="1:31" ht="15" customHeight="1">
      <c r="A17" s="4"/>
      <c r="B17" s="4"/>
      <c r="C17" s="4"/>
      <c r="D17" s="4"/>
      <c r="E17" s="4"/>
      <c r="F17" s="16">
        <v>4</v>
      </c>
      <c r="G17" s="96" t="s">
        <v>72</v>
      </c>
      <c r="H17" s="97">
        <v>416</v>
      </c>
      <c r="I17" s="4"/>
      <c r="J17" s="16">
        <v>4</v>
      </c>
      <c r="K17" s="96" t="s">
        <v>124</v>
      </c>
      <c r="L17" s="97">
        <v>355</v>
      </c>
      <c r="M17" s="4"/>
      <c r="O17" s="4" t="s">
        <v>13</v>
      </c>
      <c r="P17" s="1" t="s">
        <v>51</v>
      </c>
      <c r="Q17" s="35">
        <v>73</v>
      </c>
      <c r="R17" s="1" t="e">
        <f t="shared" si="0"/>
        <v>#N/A</v>
      </c>
      <c r="S17" s="1" t="s">
        <v>63</v>
      </c>
      <c r="T17" s="1" t="s">
        <v>132</v>
      </c>
      <c r="U17" s="35">
        <v>74</v>
      </c>
      <c r="V17" s="1" t="str">
        <f t="shared" si="1"/>
        <v>Dandy, Sharon</v>
      </c>
      <c r="X17" s="1" t="s">
        <v>71</v>
      </c>
      <c r="Y17" s="1" t="s">
        <v>150</v>
      </c>
      <c r="Z17" s="18">
        <v>74</v>
      </c>
      <c r="AA17" s="1" t="s">
        <v>150</v>
      </c>
      <c r="AC17" s="91" t="s">
        <v>55</v>
      </c>
      <c r="AD17" s="91" t="s">
        <v>13</v>
      </c>
      <c r="AE17" s="92">
        <v>150</v>
      </c>
    </row>
    <row r="18" spans="1:31" ht="15" customHeight="1">
      <c r="A18" s="4"/>
      <c r="B18" s="4"/>
      <c r="C18" s="4"/>
      <c r="D18" s="4"/>
      <c r="E18" s="4"/>
      <c r="F18" s="16">
        <v>5</v>
      </c>
      <c r="G18" s="96" t="s">
        <v>134</v>
      </c>
      <c r="H18" s="97">
        <v>403</v>
      </c>
      <c r="I18" s="4"/>
      <c r="J18" s="16">
        <v>5</v>
      </c>
      <c r="K18" s="96" t="s">
        <v>102</v>
      </c>
      <c r="L18" s="97">
        <v>344</v>
      </c>
      <c r="M18" s="4"/>
      <c r="O18" s="4" t="s">
        <v>13</v>
      </c>
      <c r="P18" s="1" t="s">
        <v>57</v>
      </c>
      <c r="Q18" s="35">
        <v>73</v>
      </c>
      <c r="R18" s="1" t="str">
        <f t="shared" si="0"/>
        <v>Borck, Brenden</v>
      </c>
      <c r="S18" s="4" t="s">
        <v>13</v>
      </c>
      <c r="T18" s="1" t="s">
        <v>75</v>
      </c>
      <c r="U18" s="35">
        <v>75</v>
      </c>
      <c r="V18" s="1" t="str">
        <f t="shared" si="1"/>
        <v>Rogers, Russ</v>
      </c>
      <c r="X18" s="1" t="s">
        <v>71</v>
      </c>
      <c r="Y18" s="1" t="s">
        <v>117</v>
      </c>
      <c r="Z18" s="18">
        <v>74</v>
      </c>
      <c r="AA18" s="1" t="s">
        <v>117</v>
      </c>
      <c r="AC18" s="91" t="s">
        <v>150</v>
      </c>
      <c r="AD18" s="91" t="s">
        <v>71</v>
      </c>
      <c r="AE18" s="92">
        <v>151</v>
      </c>
    </row>
    <row r="19" spans="1:31" ht="15" customHeight="1">
      <c r="A19" s="4"/>
      <c r="B19" s="4"/>
      <c r="C19" s="4"/>
      <c r="D19" s="4"/>
      <c r="E19" s="4"/>
      <c r="F19" s="16">
        <v>6</v>
      </c>
      <c r="G19" s="96" t="s">
        <v>148</v>
      </c>
      <c r="H19" s="97">
        <v>364</v>
      </c>
      <c r="I19" s="4"/>
      <c r="J19" s="16">
        <v>6</v>
      </c>
      <c r="K19" s="96" t="s">
        <v>132</v>
      </c>
      <c r="L19" s="97">
        <v>323</v>
      </c>
      <c r="M19" s="4"/>
      <c r="O19" s="4" t="s">
        <v>88</v>
      </c>
      <c r="P19" s="1" t="s">
        <v>30</v>
      </c>
      <c r="Q19" s="35">
        <v>73</v>
      </c>
      <c r="R19" s="1" t="str">
        <f t="shared" si="0"/>
        <v>Hill, Craig</v>
      </c>
      <c r="S19" s="1" t="s">
        <v>88</v>
      </c>
      <c r="T19" s="1" t="s">
        <v>94</v>
      </c>
      <c r="U19" s="35">
        <v>75</v>
      </c>
      <c r="V19" s="1" t="str">
        <f t="shared" si="1"/>
        <v>Vesolowski, Mark</v>
      </c>
      <c r="X19" s="1" t="s">
        <v>63</v>
      </c>
      <c r="Y19" s="1" t="s">
        <v>132</v>
      </c>
      <c r="Z19" s="18">
        <v>74</v>
      </c>
      <c r="AA19" s="1" t="s">
        <v>132</v>
      </c>
      <c r="AC19" s="91" t="s">
        <v>108</v>
      </c>
      <c r="AD19" s="91" t="s">
        <v>63</v>
      </c>
      <c r="AE19" s="92">
        <v>151</v>
      </c>
    </row>
    <row r="20" spans="1:31" ht="15" customHeight="1">
      <c r="A20" s="4"/>
      <c r="B20" s="4"/>
      <c r="C20" s="4"/>
      <c r="D20" s="4"/>
      <c r="E20" s="4"/>
      <c r="F20" s="16">
        <v>7</v>
      </c>
      <c r="G20" s="96" t="s">
        <v>123</v>
      </c>
      <c r="H20" s="97">
        <v>299</v>
      </c>
      <c r="I20" s="4"/>
      <c r="J20" s="16">
        <v>7</v>
      </c>
      <c r="K20" s="96" t="s">
        <v>108</v>
      </c>
      <c r="L20" s="97">
        <v>320</v>
      </c>
      <c r="M20" s="4"/>
      <c r="O20" s="4" t="s">
        <v>71</v>
      </c>
      <c r="P20" s="1" t="s">
        <v>183</v>
      </c>
      <c r="Q20" s="35">
        <v>73</v>
      </c>
      <c r="R20" s="1" t="e">
        <f t="shared" si="0"/>
        <v>#N/A</v>
      </c>
      <c r="S20" s="1" t="s">
        <v>88</v>
      </c>
      <c r="T20" s="1" t="s">
        <v>30</v>
      </c>
      <c r="U20" s="35">
        <v>75</v>
      </c>
      <c r="V20" s="1" t="str">
        <f t="shared" si="1"/>
        <v>Hill, Craig</v>
      </c>
      <c r="X20" s="1" t="s">
        <v>13</v>
      </c>
      <c r="Y20" s="1" t="s">
        <v>74</v>
      </c>
      <c r="Z20" s="18">
        <v>75</v>
      </c>
      <c r="AA20" s="1" t="s">
        <v>74</v>
      </c>
      <c r="AC20" s="91" t="s">
        <v>123</v>
      </c>
      <c r="AD20" s="91" t="s">
        <v>71</v>
      </c>
      <c r="AE20" s="92">
        <v>151</v>
      </c>
    </row>
    <row r="21" spans="1:31" ht="15" customHeight="1">
      <c r="A21" s="4"/>
      <c r="B21" s="4"/>
      <c r="C21" s="4"/>
      <c r="D21" s="4"/>
      <c r="E21" s="4"/>
      <c r="F21" s="16">
        <v>8</v>
      </c>
      <c r="G21" s="96" t="s">
        <v>150</v>
      </c>
      <c r="H21" s="97">
        <v>268</v>
      </c>
      <c r="I21" s="4"/>
      <c r="J21" s="16">
        <v>8</v>
      </c>
      <c r="K21" s="96" t="s">
        <v>164</v>
      </c>
      <c r="L21" s="97">
        <v>318.5</v>
      </c>
      <c r="M21" s="4"/>
      <c r="O21" s="4" t="s">
        <v>63</v>
      </c>
      <c r="P21" s="1" t="s">
        <v>102</v>
      </c>
      <c r="Q21" s="35">
        <v>73</v>
      </c>
      <c r="R21" s="1" t="str">
        <f t="shared" si="0"/>
        <v>Capiral, Rachel</v>
      </c>
      <c r="S21" s="1" t="s">
        <v>71</v>
      </c>
      <c r="T21" s="1" t="s">
        <v>134</v>
      </c>
      <c r="U21" s="35">
        <v>75</v>
      </c>
      <c r="V21" s="1" t="str">
        <f t="shared" si="1"/>
        <v>Hannaway, Mick</v>
      </c>
      <c r="X21" s="1" t="s">
        <v>88</v>
      </c>
      <c r="Y21" s="1" t="s">
        <v>126</v>
      </c>
      <c r="Z21" s="18">
        <v>75</v>
      </c>
      <c r="AA21" s="1" t="s">
        <v>126</v>
      </c>
      <c r="AC21" s="91" t="s">
        <v>57</v>
      </c>
      <c r="AD21" s="91" t="s">
        <v>13</v>
      </c>
      <c r="AE21" s="92">
        <v>152</v>
      </c>
    </row>
    <row r="22" spans="1:31" ht="15" customHeight="1">
      <c r="A22" s="4"/>
      <c r="B22" s="4"/>
      <c r="C22" s="4"/>
      <c r="D22" s="4"/>
      <c r="E22" s="4"/>
      <c r="F22" s="16">
        <v>9</v>
      </c>
      <c r="G22" s="96" t="s">
        <v>117</v>
      </c>
      <c r="H22" s="97">
        <v>256</v>
      </c>
      <c r="I22" s="4"/>
      <c r="J22" s="16">
        <v>9</v>
      </c>
      <c r="K22" s="96" t="s">
        <v>159</v>
      </c>
      <c r="L22" s="97">
        <v>318</v>
      </c>
      <c r="M22" s="4"/>
      <c r="O22" s="4" t="s">
        <v>88</v>
      </c>
      <c r="P22" s="1" t="s">
        <v>103</v>
      </c>
      <c r="Q22" s="35">
        <v>74</v>
      </c>
      <c r="R22" s="1" t="e">
        <f t="shared" si="0"/>
        <v>#N/A</v>
      </c>
      <c r="S22" s="1" t="s">
        <v>71</v>
      </c>
      <c r="T22" s="1" t="s">
        <v>90</v>
      </c>
      <c r="U22" s="35">
        <v>75</v>
      </c>
      <c r="V22" s="1" t="str">
        <f t="shared" si="1"/>
        <v>Guevara, Michael</v>
      </c>
      <c r="X22" s="1" t="s">
        <v>63</v>
      </c>
      <c r="Y22" s="1" t="s">
        <v>138</v>
      </c>
      <c r="Z22" s="18">
        <v>75</v>
      </c>
      <c r="AA22" s="1" t="s">
        <v>138</v>
      </c>
      <c r="AC22" s="91" t="s">
        <v>126</v>
      </c>
      <c r="AD22" s="91" t="s">
        <v>88</v>
      </c>
      <c r="AE22" s="92">
        <v>152</v>
      </c>
    </row>
    <row r="23" spans="1:31" ht="15" customHeight="1">
      <c r="A23" s="4"/>
      <c r="B23" s="4"/>
      <c r="C23" s="4"/>
      <c r="D23" s="4"/>
      <c r="E23" s="4"/>
      <c r="F23" s="16">
        <v>10</v>
      </c>
      <c r="G23" s="96" t="s">
        <v>152</v>
      </c>
      <c r="H23" s="97">
        <v>207</v>
      </c>
      <c r="I23" s="4"/>
      <c r="J23" s="16">
        <v>10</v>
      </c>
      <c r="K23" s="96" t="s">
        <v>138</v>
      </c>
      <c r="L23" s="97">
        <v>281</v>
      </c>
      <c r="M23" s="4"/>
      <c r="O23" s="4" t="s">
        <v>88</v>
      </c>
      <c r="P23" s="1" t="s">
        <v>107</v>
      </c>
      <c r="Q23" s="35">
        <v>74</v>
      </c>
      <c r="R23" s="1" t="e">
        <f t="shared" si="0"/>
        <v>#N/A</v>
      </c>
      <c r="S23" s="1" t="s">
        <v>88</v>
      </c>
      <c r="T23" s="1" t="s">
        <v>139</v>
      </c>
      <c r="U23" s="35">
        <v>76</v>
      </c>
      <c r="V23" s="1" t="e">
        <f t="shared" si="1"/>
        <v>#N/A</v>
      </c>
      <c r="X23" s="1" t="s">
        <v>63</v>
      </c>
      <c r="Y23" s="1" t="s">
        <v>124</v>
      </c>
      <c r="Z23" s="18">
        <v>75</v>
      </c>
      <c r="AA23" s="1" t="s">
        <v>124</v>
      </c>
      <c r="AC23" s="91" t="s">
        <v>79</v>
      </c>
      <c r="AD23" s="91" t="s">
        <v>88</v>
      </c>
      <c r="AE23" s="92">
        <v>152</v>
      </c>
    </row>
    <row r="24" spans="1:31" ht="1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O24" s="4" t="s">
        <v>71</v>
      </c>
      <c r="P24" s="1" t="s">
        <v>150</v>
      </c>
      <c r="Q24" s="35">
        <v>74</v>
      </c>
      <c r="R24" s="1" t="str">
        <f t="shared" si="0"/>
        <v>Melquist, Stacey</v>
      </c>
      <c r="S24" s="1" t="s">
        <v>71</v>
      </c>
      <c r="T24" s="1" t="s">
        <v>144</v>
      </c>
      <c r="U24" s="35">
        <v>76</v>
      </c>
      <c r="V24" s="1" t="str">
        <f t="shared" si="1"/>
        <v>Stibal, Matt</v>
      </c>
      <c r="X24" s="1" t="s">
        <v>71</v>
      </c>
      <c r="Y24" s="1" t="s">
        <v>148</v>
      </c>
      <c r="Z24" s="18">
        <v>76</v>
      </c>
      <c r="AA24" s="1" t="s">
        <v>148</v>
      </c>
      <c r="AC24" s="91" t="s">
        <v>144</v>
      </c>
      <c r="AD24" s="91" t="s">
        <v>71</v>
      </c>
      <c r="AE24" s="92">
        <v>153</v>
      </c>
    </row>
    <row r="25" spans="1:31" ht="1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O25" s="4" t="s">
        <v>71</v>
      </c>
      <c r="P25" s="1" t="s">
        <v>117</v>
      </c>
      <c r="Q25" s="35">
        <v>74</v>
      </c>
      <c r="R25" s="1" t="str">
        <f t="shared" si="0"/>
        <v>Stibal, Erin</v>
      </c>
      <c r="S25" s="1" t="s">
        <v>88</v>
      </c>
      <c r="T25" s="1" t="s">
        <v>126</v>
      </c>
      <c r="U25" s="35">
        <v>77</v>
      </c>
      <c r="V25" s="1" t="str">
        <f t="shared" si="1"/>
        <v>Hikel, Andreas</v>
      </c>
      <c r="X25" s="1" t="s">
        <v>13</v>
      </c>
      <c r="Y25" s="1" t="s">
        <v>52</v>
      </c>
      <c r="Z25" s="18">
        <v>77</v>
      </c>
      <c r="AA25" s="1" t="s">
        <v>52</v>
      </c>
      <c r="AC25" s="91" t="s">
        <v>127</v>
      </c>
      <c r="AD25" s="91" t="s">
        <v>71</v>
      </c>
      <c r="AE25" s="92">
        <v>153</v>
      </c>
    </row>
    <row r="26" spans="1:31" ht="1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O26" s="4" t="s">
        <v>63</v>
      </c>
      <c r="P26" s="1" t="s">
        <v>132</v>
      </c>
      <c r="Q26" s="35">
        <v>74</v>
      </c>
      <c r="R26" s="1" t="str">
        <f t="shared" si="0"/>
        <v>Dandy, Sharon</v>
      </c>
      <c r="S26" s="1" t="s">
        <v>88</v>
      </c>
      <c r="T26" s="1" t="s">
        <v>93</v>
      </c>
      <c r="U26" s="35">
        <v>77</v>
      </c>
      <c r="V26" s="1" t="e">
        <f t="shared" si="1"/>
        <v>#N/A</v>
      </c>
      <c r="X26" s="1" t="s">
        <v>13</v>
      </c>
      <c r="Y26" s="1" t="s">
        <v>54</v>
      </c>
      <c r="Z26" s="18">
        <v>77</v>
      </c>
      <c r="AA26" s="1" t="s">
        <v>54</v>
      </c>
      <c r="AC26" s="91" t="s">
        <v>75</v>
      </c>
      <c r="AD26" s="91" t="s">
        <v>13</v>
      </c>
      <c r="AE26" s="92">
        <v>153</v>
      </c>
    </row>
    <row r="27" spans="1:31" ht="1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O27" s="4" t="s">
        <v>63</v>
      </c>
      <c r="P27" s="1" t="s">
        <v>169</v>
      </c>
      <c r="Q27" s="35">
        <v>74</v>
      </c>
      <c r="R27" s="1" t="e">
        <f t="shared" si="0"/>
        <v>#N/A</v>
      </c>
      <c r="S27" s="1" t="s">
        <v>71</v>
      </c>
      <c r="T27" s="1" t="s">
        <v>150</v>
      </c>
      <c r="U27" s="35">
        <v>77</v>
      </c>
      <c r="V27" s="1" t="str">
        <f t="shared" si="1"/>
        <v>Melquist, Stacey</v>
      </c>
      <c r="X27" s="1" t="s">
        <v>13</v>
      </c>
      <c r="Y27" s="1" t="s">
        <v>66</v>
      </c>
      <c r="Z27" s="18">
        <v>77</v>
      </c>
      <c r="AA27" s="1" t="s">
        <v>66</v>
      </c>
      <c r="AC27" s="91" t="s">
        <v>74</v>
      </c>
      <c r="AD27" s="91" t="s">
        <v>13</v>
      </c>
      <c r="AE27" s="92">
        <v>153</v>
      </c>
    </row>
    <row r="28" spans="1:31" ht="1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O28" s="4" t="s">
        <v>13</v>
      </c>
      <c r="P28" s="1" t="s">
        <v>74</v>
      </c>
      <c r="Q28" s="35">
        <v>75</v>
      </c>
      <c r="R28" s="1" t="str">
        <f t="shared" si="0"/>
        <v>Tindal, Cal</v>
      </c>
      <c r="S28" s="1" t="s">
        <v>71</v>
      </c>
      <c r="T28" s="1" t="s">
        <v>212</v>
      </c>
      <c r="U28" s="35">
        <v>77</v>
      </c>
      <c r="V28" s="1" t="str">
        <f t="shared" si="1"/>
        <v>Murray, John</v>
      </c>
      <c r="X28" s="1" t="s">
        <v>71</v>
      </c>
      <c r="Y28" s="1" t="s">
        <v>116</v>
      </c>
      <c r="Z28" s="18">
        <v>77</v>
      </c>
      <c r="AA28" s="1" t="s">
        <v>116</v>
      </c>
      <c r="AC28" s="91" t="s">
        <v>134</v>
      </c>
      <c r="AD28" s="91" t="s">
        <v>71</v>
      </c>
      <c r="AE28" s="92">
        <v>153</v>
      </c>
    </row>
    <row r="29" spans="1:31" ht="1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O29" s="4" t="s">
        <v>88</v>
      </c>
      <c r="P29" s="1" t="s">
        <v>126</v>
      </c>
      <c r="Q29" s="35">
        <v>75</v>
      </c>
      <c r="R29" s="1" t="str">
        <f t="shared" si="0"/>
        <v>Hikel, Andreas</v>
      </c>
      <c r="S29" s="4" t="s">
        <v>13</v>
      </c>
      <c r="T29" s="1" t="s">
        <v>84</v>
      </c>
      <c r="U29" s="35">
        <v>78</v>
      </c>
      <c r="V29" s="1" t="e">
        <f t="shared" si="1"/>
        <v>#N/A</v>
      </c>
      <c r="X29" s="1" t="s">
        <v>71</v>
      </c>
      <c r="Y29" s="1" t="s">
        <v>144</v>
      </c>
      <c r="Z29" s="18">
        <v>77</v>
      </c>
      <c r="AA29" s="1" t="s">
        <v>144</v>
      </c>
      <c r="AC29" s="91" t="s">
        <v>65</v>
      </c>
      <c r="AD29" s="91" t="s">
        <v>88</v>
      </c>
      <c r="AE29" s="92">
        <v>154</v>
      </c>
    </row>
    <row r="30" spans="1:31" ht="1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O30" s="4" t="s">
        <v>63</v>
      </c>
      <c r="P30" s="1" t="s">
        <v>138</v>
      </c>
      <c r="Q30" s="35">
        <v>75</v>
      </c>
      <c r="R30" s="1" t="str">
        <f t="shared" si="0"/>
        <v>Nora, Richard</v>
      </c>
      <c r="S30" s="4" t="s">
        <v>13</v>
      </c>
      <c r="T30" s="1" t="s">
        <v>64</v>
      </c>
      <c r="U30" s="35">
        <v>78</v>
      </c>
      <c r="V30" s="1" t="str">
        <f t="shared" si="1"/>
        <v>Nora, Mona</v>
      </c>
      <c r="X30" s="1" t="s">
        <v>71</v>
      </c>
      <c r="Y30" s="1" t="s">
        <v>219</v>
      </c>
      <c r="Z30" s="18">
        <v>77</v>
      </c>
      <c r="AA30" s="1" t="s">
        <v>219</v>
      </c>
      <c r="AC30" s="91" t="s">
        <v>94</v>
      </c>
      <c r="AD30" s="91" t="s">
        <v>88</v>
      </c>
      <c r="AE30" s="92">
        <v>155</v>
      </c>
    </row>
    <row r="31" spans="1:31" ht="1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O31" s="4" t="s">
        <v>63</v>
      </c>
      <c r="P31" s="1" t="s">
        <v>124</v>
      </c>
      <c r="Q31" s="35">
        <v>75</v>
      </c>
      <c r="R31" s="1" t="str">
        <f t="shared" si="0"/>
        <v>Lo, Steven</v>
      </c>
      <c r="S31" s="4" t="s">
        <v>13</v>
      </c>
      <c r="T31" s="1" t="s">
        <v>73</v>
      </c>
      <c r="U31" s="35">
        <v>78</v>
      </c>
      <c r="V31" s="1" t="str">
        <f t="shared" si="1"/>
        <v>Voskanian, Artem</v>
      </c>
      <c r="X31" s="1" t="s">
        <v>63</v>
      </c>
      <c r="Y31" s="1" t="s">
        <v>159</v>
      </c>
      <c r="Z31" s="18">
        <v>77</v>
      </c>
      <c r="AA31" s="1" t="s">
        <v>159</v>
      </c>
      <c r="AC31" s="91" t="s">
        <v>64</v>
      </c>
      <c r="AD31" s="91" t="s">
        <v>13</v>
      </c>
      <c r="AE31" s="92">
        <v>156</v>
      </c>
    </row>
    <row r="32" spans="1:31" ht="1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O32" s="4" t="s">
        <v>13</v>
      </c>
      <c r="P32" s="1" t="s">
        <v>95</v>
      </c>
      <c r="Q32" s="35">
        <v>76</v>
      </c>
      <c r="R32" s="1" t="e">
        <f t="shared" si="0"/>
        <v>#N/A</v>
      </c>
      <c r="S32" s="4" t="s">
        <v>13</v>
      </c>
      <c r="T32" s="1" t="s">
        <v>74</v>
      </c>
      <c r="U32" s="35">
        <v>78</v>
      </c>
      <c r="V32" s="1" t="str">
        <f t="shared" si="1"/>
        <v>Tindal, Cal</v>
      </c>
      <c r="X32" s="1" t="s">
        <v>63</v>
      </c>
      <c r="Y32" s="1" t="s">
        <v>167</v>
      </c>
      <c r="Z32" s="18">
        <v>77</v>
      </c>
      <c r="AA32" s="1" t="s">
        <v>167</v>
      </c>
      <c r="AC32" s="91" t="s">
        <v>219</v>
      </c>
      <c r="AD32" s="91" t="s">
        <v>71</v>
      </c>
      <c r="AE32" s="92">
        <v>157</v>
      </c>
    </row>
    <row r="33" spans="1:31" ht="1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O33" s="4" t="s">
        <v>71</v>
      </c>
      <c r="P33" s="1" t="s">
        <v>148</v>
      </c>
      <c r="Q33" s="35">
        <v>76</v>
      </c>
      <c r="R33" s="1" t="str">
        <f t="shared" si="0"/>
        <v>Schirle, David</v>
      </c>
      <c r="S33" s="1" t="s">
        <v>71</v>
      </c>
      <c r="T33" s="1" t="s">
        <v>133</v>
      </c>
      <c r="U33" s="35">
        <v>78</v>
      </c>
      <c r="V33" s="1" t="e">
        <f t="shared" si="1"/>
        <v>#N/A</v>
      </c>
      <c r="X33" s="1" t="s">
        <v>13</v>
      </c>
      <c r="Y33" s="1" t="s">
        <v>64</v>
      </c>
      <c r="Z33" s="18">
        <v>78</v>
      </c>
      <c r="AA33" s="1" t="s">
        <v>64</v>
      </c>
      <c r="AC33" s="91" t="s">
        <v>116</v>
      </c>
      <c r="AD33" s="91" t="s">
        <v>71</v>
      </c>
      <c r="AE33" s="92">
        <v>157</v>
      </c>
    </row>
    <row r="34" spans="1:31" ht="1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O34" s="4" t="s">
        <v>13</v>
      </c>
      <c r="P34" s="1" t="s">
        <v>52</v>
      </c>
      <c r="Q34" s="35">
        <v>77</v>
      </c>
      <c r="R34" s="1" t="str">
        <f t="shared" si="0"/>
        <v>Gilbert, Mark</v>
      </c>
      <c r="S34" s="1" t="s">
        <v>71</v>
      </c>
      <c r="T34" s="1" t="s">
        <v>152</v>
      </c>
      <c r="U34" s="35">
        <v>78</v>
      </c>
      <c r="V34" s="1" t="e">
        <f t="shared" si="1"/>
        <v>#N/A</v>
      </c>
      <c r="X34" s="1" t="s">
        <v>13</v>
      </c>
      <c r="Y34" s="1" t="s">
        <v>75</v>
      </c>
      <c r="Z34" s="18">
        <v>78</v>
      </c>
      <c r="AA34" s="1" t="s">
        <v>75</v>
      </c>
      <c r="AC34" s="91" t="s">
        <v>212</v>
      </c>
      <c r="AD34" s="91" t="s">
        <v>71</v>
      </c>
      <c r="AE34" s="92">
        <v>157</v>
      </c>
    </row>
    <row r="35" spans="1:31" ht="1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O35" s="4" t="s">
        <v>13</v>
      </c>
      <c r="P35" s="1" t="s">
        <v>54</v>
      </c>
      <c r="Q35" s="35">
        <v>77</v>
      </c>
      <c r="R35" s="1" t="str">
        <f t="shared" si="0"/>
        <v>Mireles, Jino</v>
      </c>
      <c r="S35" s="1" t="s">
        <v>71</v>
      </c>
      <c r="T35" s="1" t="s">
        <v>154</v>
      </c>
      <c r="U35" s="35">
        <v>78</v>
      </c>
      <c r="V35" s="1" t="str">
        <f t="shared" si="1"/>
        <v>Laird, Don</v>
      </c>
      <c r="X35" s="1" t="s">
        <v>71</v>
      </c>
      <c r="Y35" s="1" t="s">
        <v>134</v>
      </c>
      <c r="Z35" s="18">
        <v>78</v>
      </c>
      <c r="AA35" s="1" t="s">
        <v>134</v>
      </c>
      <c r="AC35" s="91" t="s">
        <v>159</v>
      </c>
      <c r="AD35" s="91" t="s">
        <v>63</v>
      </c>
      <c r="AE35" s="92">
        <v>159</v>
      </c>
    </row>
    <row r="36" spans="1:31" ht="1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O36" s="4" t="s">
        <v>13</v>
      </c>
      <c r="P36" s="1" t="s">
        <v>66</v>
      </c>
      <c r="Q36" s="35">
        <v>77</v>
      </c>
      <c r="R36" s="1" t="str">
        <f t="shared" si="0"/>
        <v>Kim, Jason</v>
      </c>
      <c r="S36" s="4" t="s">
        <v>13</v>
      </c>
      <c r="T36" s="1" t="s">
        <v>57</v>
      </c>
      <c r="U36" s="35">
        <v>79</v>
      </c>
      <c r="V36" s="1" t="str">
        <f t="shared" si="1"/>
        <v>Borck, Brenden</v>
      </c>
      <c r="X36" s="1" t="s">
        <v>63</v>
      </c>
      <c r="Y36" s="1" t="s">
        <v>180</v>
      </c>
      <c r="Z36" s="18">
        <v>78</v>
      </c>
      <c r="AA36" s="1" t="s">
        <v>180</v>
      </c>
      <c r="AC36" s="91" t="s">
        <v>54</v>
      </c>
      <c r="AD36" s="91" t="s">
        <v>13</v>
      </c>
      <c r="AE36" s="92">
        <v>159</v>
      </c>
    </row>
    <row r="37" spans="1:31" ht="1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O37" s="4" t="s">
        <v>71</v>
      </c>
      <c r="P37" s="1" t="s">
        <v>116</v>
      </c>
      <c r="Q37" s="35">
        <v>77</v>
      </c>
      <c r="R37" s="1" t="str">
        <f t="shared" si="0"/>
        <v>D'Addario, Jim</v>
      </c>
      <c r="S37" s="1" t="s">
        <v>63</v>
      </c>
      <c r="T37" s="1" t="s">
        <v>182</v>
      </c>
      <c r="U37" s="35">
        <v>79</v>
      </c>
      <c r="V37" s="1" t="e">
        <f t="shared" si="1"/>
        <v>#N/A</v>
      </c>
      <c r="X37" s="1" t="s">
        <v>13</v>
      </c>
      <c r="Y37" s="1" t="s">
        <v>77</v>
      </c>
      <c r="Z37" s="18">
        <v>79</v>
      </c>
      <c r="AA37" s="1" t="s">
        <v>77</v>
      </c>
      <c r="AC37" s="91" t="s">
        <v>73</v>
      </c>
      <c r="AD37" s="91" t="s">
        <v>13</v>
      </c>
      <c r="AE37" s="92">
        <v>160</v>
      </c>
    </row>
    <row r="38" spans="1:31" ht="1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O38" s="4" t="s">
        <v>71</v>
      </c>
      <c r="P38" s="1" t="s">
        <v>144</v>
      </c>
      <c r="Q38" s="35">
        <v>77</v>
      </c>
      <c r="R38" s="1" t="str">
        <f t="shared" si="0"/>
        <v>Stibal, Matt</v>
      </c>
      <c r="S38" s="1" t="s">
        <v>63</v>
      </c>
      <c r="T38" s="1" t="s">
        <v>115</v>
      </c>
      <c r="U38" s="35">
        <v>79</v>
      </c>
      <c r="V38" s="1" t="str">
        <f t="shared" si="1"/>
        <v>Metoyer, Gus</v>
      </c>
      <c r="X38" s="1" t="s">
        <v>63</v>
      </c>
      <c r="Y38" s="1" t="s">
        <v>174</v>
      </c>
      <c r="Z38" s="18">
        <v>79</v>
      </c>
      <c r="AA38" s="1" t="s">
        <v>174</v>
      </c>
      <c r="AC38" s="91" t="s">
        <v>100</v>
      </c>
      <c r="AD38" s="91" t="s">
        <v>88</v>
      </c>
      <c r="AE38" s="92">
        <v>161</v>
      </c>
    </row>
    <row r="39" spans="1:31" ht="1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O39" s="4" t="s">
        <v>71</v>
      </c>
      <c r="P39" s="1" t="s">
        <v>219</v>
      </c>
      <c r="Q39" s="35">
        <v>77</v>
      </c>
      <c r="R39" s="1" t="str">
        <f t="shared" si="0"/>
        <v>Okanishi, Janice</v>
      </c>
      <c r="S39" s="1" t="s">
        <v>63</v>
      </c>
      <c r="T39" s="1" t="s">
        <v>175</v>
      </c>
      <c r="U39" s="35">
        <v>79</v>
      </c>
      <c r="V39" s="1" t="e">
        <f t="shared" si="1"/>
        <v>#N/A</v>
      </c>
      <c r="X39" s="1" t="s">
        <v>13</v>
      </c>
      <c r="Y39" s="1" t="s">
        <v>69</v>
      </c>
      <c r="Z39" s="18">
        <v>80</v>
      </c>
      <c r="AA39" s="1" t="s">
        <v>69</v>
      </c>
      <c r="AC39" s="91" t="s">
        <v>77</v>
      </c>
      <c r="AD39" s="91" t="s">
        <v>13</v>
      </c>
      <c r="AE39" s="92">
        <v>161</v>
      </c>
    </row>
    <row r="40" spans="1:31" ht="1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O40" s="4" t="s">
        <v>63</v>
      </c>
      <c r="P40" s="1" t="s">
        <v>159</v>
      </c>
      <c r="Q40" s="35">
        <v>77</v>
      </c>
      <c r="R40" s="1" t="str">
        <f t="shared" si="0"/>
        <v>Wong, Sandra</v>
      </c>
      <c r="S40" s="4" t="s">
        <v>13</v>
      </c>
      <c r="T40" s="1" t="s">
        <v>104</v>
      </c>
      <c r="U40" s="35">
        <v>80</v>
      </c>
      <c r="V40" s="1" t="e">
        <f t="shared" si="1"/>
        <v>#N/A</v>
      </c>
      <c r="X40" s="1" t="s">
        <v>88</v>
      </c>
      <c r="Y40" s="1" t="s">
        <v>100</v>
      </c>
      <c r="Z40" s="18">
        <v>80</v>
      </c>
      <c r="AA40" s="1" t="s">
        <v>100</v>
      </c>
      <c r="AC40" s="91" t="s">
        <v>148</v>
      </c>
      <c r="AD40" s="91" t="s">
        <v>71</v>
      </c>
      <c r="AE40" s="92">
        <v>161</v>
      </c>
    </row>
    <row r="41" spans="1:31" ht="1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O41" s="4" t="s">
        <v>63</v>
      </c>
      <c r="P41" s="1" t="s">
        <v>167</v>
      </c>
      <c r="Q41" s="35">
        <v>77</v>
      </c>
      <c r="R41" s="1" t="str">
        <f t="shared" si="0"/>
        <v>Rogers, Denise</v>
      </c>
      <c r="S41" s="4" t="s">
        <v>13</v>
      </c>
      <c r="T41" s="1" t="s">
        <v>55</v>
      </c>
      <c r="U41" s="35">
        <v>80</v>
      </c>
      <c r="V41" s="1" t="str">
        <f t="shared" si="1"/>
        <v>Skolnick, Barry</v>
      </c>
      <c r="X41" s="1" t="s">
        <v>88</v>
      </c>
      <c r="Y41" s="1" t="s">
        <v>94</v>
      </c>
      <c r="Z41" s="18">
        <v>80</v>
      </c>
      <c r="AA41" s="1" t="s">
        <v>94</v>
      </c>
      <c r="AC41" s="91" t="s">
        <v>69</v>
      </c>
      <c r="AD41" s="91" t="s">
        <v>13</v>
      </c>
      <c r="AE41" s="92">
        <v>161</v>
      </c>
    </row>
    <row r="42" spans="1:31" ht="1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O42" s="4" t="s">
        <v>13</v>
      </c>
      <c r="P42" s="1" t="s">
        <v>64</v>
      </c>
      <c r="Q42" s="35">
        <v>78</v>
      </c>
      <c r="R42" s="1" t="str">
        <f t="shared" si="0"/>
        <v>Nora, Mona</v>
      </c>
      <c r="S42" s="1" t="s">
        <v>71</v>
      </c>
      <c r="T42" s="1" t="s">
        <v>219</v>
      </c>
      <c r="U42" s="35">
        <v>80</v>
      </c>
      <c r="V42" s="1" t="str">
        <f t="shared" si="1"/>
        <v>Okanishi, Janice</v>
      </c>
      <c r="X42" s="1" t="s">
        <v>88</v>
      </c>
      <c r="Y42" s="1" t="s">
        <v>79</v>
      </c>
      <c r="Z42" s="18">
        <v>80</v>
      </c>
      <c r="AA42" s="1" t="s">
        <v>79</v>
      </c>
      <c r="AC42" s="91" t="s">
        <v>87</v>
      </c>
      <c r="AD42" s="91" t="s">
        <v>88</v>
      </c>
      <c r="AE42" s="92">
        <v>161</v>
      </c>
    </row>
    <row r="43" spans="1:31" ht="1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O43" s="4" t="s">
        <v>13</v>
      </c>
      <c r="P43" s="1" t="s">
        <v>75</v>
      </c>
      <c r="Q43" s="35">
        <v>78</v>
      </c>
      <c r="R43" s="1" t="str">
        <f t="shared" si="0"/>
        <v>Rogers, Russ</v>
      </c>
      <c r="S43" s="1" t="s">
        <v>71</v>
      </c>
      <c r="T43" s="1" t="s">
        <v>123</v>
      </c>
      <c r="U43" s="35">
        <v>80</v>
      </c>
      <c r="V43" s="1" t="str">
        <f t="shared" si="1"/>
        <v>Jones, Mike</v>
      </c>
      <c r="X43" s="1" t="s">
        <v>71</v>
      </c>
      <c r="Y43" s="1" t="s">
        <v>212</v>
      </c>
      <c r="Z43" s="18">
        <v>80</v>
      </c>
      <c r="AA43" s="1" t="s">
        <v>212</v>
      </c>
      <c r="AC43" s="91" t="s">
        <v>180</v>
      </c>
      <c r="AD43" s="91" t="s">
        <v>63</v>
      </c>
      <c r="AE43" s="92">
        <v>165</v>
      </c>
    </row>
    <row r="44" spans="1:31" ht="1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O44" s="4" t="s">
        <v>71</v>
      </c>
      <c r="P44" s="1" t="s">
        <v>134</v>
      </c>
      <c r="Q44" s="35">
        <v>78</v>
      </c>
      <c r="R44" s="1" t="str">
        <f t="shared" si="0"/>
        <v>Hannaway, Mick</v>
      </c>
      <c r="S44" s="1" t="s">
        <v>71</v>
      </c>
      <c r="T44" s="1" t="s">
        <v>116</v>
      </c>
      <c r="U44" s="35">
        <v>80</v>
      </c>
      <c r="V44" s="1" t="str">
        <f t="shared" si="1"/>
        <v>D'Addario, Jim</v>
      </c>
      <c r="X44" s="1" t="s">
        <v>71</v>
      </c>
      <c r="Y44" s="1" t="s">
        <v>72</v>
      </c>
      <c r="Z44" s="18">
        <v>81</v>
      </c>
      <c r="AA44" s="1" t="s">
        <v>72</v>
      </c>
      <c r="AC44" s="91" t="s">
        <v>154</v>
      </c>
      <c r="AD44" s="91" t="s">
        <v>71</v>
      </c>
      <c r="AE44" s="92">
        <v>165</v>
      </c>
    </row>
    <row r="45" spans="1:31" ht="1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O45" s="4" t="s">
        <v>63</v>
      </c>
      <c r="P45" s="1" t="s">
        <v>180</v>
      </c>
      <c r="Q45" s="35">
        <v>78</v>
      </c>
      <c r="R45" s="1" t="str">
        <f t="shared" si="0"/>
        <v>Ysais, Steven</v>
      </c>
      <c r="S45" s="4" t="s">
        <v>13</v>
      </c>
      <c r="T45" s="1" t="s">
        <v>69</v>
      </c>
      <c r="U45" s="35">
        <v>81</v>
      </c>
      <c r="V45" s="1" t="str">
        <f t="shared" si="1"/>
        <v>Petersen, Eric</v>
      </c>
      <c r="X45" s="1" t="s">
        <v>13</v>
      </c>
      <c r="Y45" s="1" t="s">
        <v>73</v>
      </c>
      <c r="Z45" s="18">
        <v>82</v>
      </c>
      <c r="AA45" s="1" t="s">
        <v>73</v>
      </c>
      <c r="AC45" s="91" t="s">
        <v>176</v>
      </c>
      <c r="AD45" s="91" t="s">
        <v>63</v>
      </c>
      <c r="AE45" s="92">
        <v>166</v>
      </c>
    </row>
    <row r="46" spans="1:31" ht="1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O46" s="4" t="s">
        <v>63</v>
      </c>
      <c r="P46" s="1" t="s">
        <v>164</v>
      </c>
      <c r="Q46" s="35">
        <v>78</v>
      </c>
      <c r="R46" s="1" t="e">
        <f t="shared" si="0"/>
        <v>#N/A</v>
      </c>
      <c r="S46" s="1" t="s">
        <v>88</v>
      </c>
      <c r="T46" s="1" t="s">
        <v>100</v>
      </c>
      <c r="U46" s="35">
        <v>81</v>
      </c>
      <c r="V46" s="1" t="str">
        <f t="shared" si="1"/>
        <v>Lee, Jonny</v>
      </c>
      <c r="X46" s="1" t="s">
        <v>63</v>
      </c>
      <c r="Y46" s="1" t="s">
        <v>176</v>
      </c>
      <c r="Z46" s="18">
        <v>84</v>
      </c>
      <c r="AA46" s="1" t="s">
        <v>176</v>
      </c>
      <c r="AC46" s="91" t="s">
        <v>174</v>
      </c>
      <c r="AD46" s="91" t="s">
        <v>63</v>
      </c>
      <c r="AE46" s="92">
        <v>166</v>
      </c>
    </row>
    <row r="47" spans="1:31" ht="1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O47" s="4" t="s">
        <v>13</v>
      </c>
      <c r="P47" s="1" t="s">
        <v>77</v>
      </c>
      <c r="Q47" s="35">
        <v>79</v>
      </c>
      <c r="R47" s="1" t="str">
        <f t="shared" si="0"/>
        <v>Angell, Greg</v>
      </c>
      <c r="S47" s="1" t="s">
        <v>71</v>
      </c>
      <c r="T47" s="1" t="s">
        <v>127</v>
      </c>
      <c r="U47" s="35">
        <v>81</v>
      </c>
      <c r="V47" s="1" t="str">
        <f t="shared" si="1"/>
        <v>Schirle, Robert</v>
      </c>
      <c r="X47" s="1" t="s">
        <v>88</v>
      </c>
      <c r="Y47" s="1" t="s">
        <v>128</v>
      </c>
      <c r="Z47" s="18">
        <v>87</v>
      </c>
      <c r="AA47" s="1" t="s">
        <v>128</v>
      </c>
      <c r="AC47" s="91" t="s">
        <v>167</v>
      </c>
      <c r="AD47" s="91" t="s">
        <v>63</v>
      </c>
      <c r="AE47" s="92">
        <v>167</v>
      </c>
    </row>
    <row r="48" spans="1:31" ht="1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O48" s="4" t="s">
        <v>88</v>
      </c>
      <c r="P48" s="1" t="s">
        <v>111</v>
      </c>
      <c r="Q48" s="35">
        <v>79</v>
      </c>
      <c r="R48" s="1" t="e">
        <f t="shared" si="0"/>
        <v>#N/A</v>
      </c>
      <c r="S48" s="1" t="s">
        <v>63</v>
      </c>
      <c r="T48" s="1" t="s">
        <v>108</v>
      </c>
      <c r="U48" s="35">
        <v>81</v>
      </c>
      <c r="V48" s="1" t="str">
        <f t="shared" si="1"/>
        <v>Weight, Matt</v>
      </c>
      <c r="X48" s="1" t="s">
        <v>71</v>
      </c>
      <c r="Y48" s="1" t="s">
        <v>154</v>
      </c>
      <c r="Z48" s="18">
        <v>87</v>
      </c>
      <c r="AA48" s="1" t="s">
        <v>154</v>
      </c>
      <c r="AC48" s="93" t="s">
        <v>128</v>
      </c>
      <c r="AD48" s="93" t="s">
        <v>88</v>
      </c>
      <c r="AE48" s="94">
        <v>180</v>
      </c>
    </row>
    <row r="49" spans="1:27" ht="1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O49" s="4" t="s">
        <v>88</v>
      </c>
      <c r="P49" s="1" t="s">
        <v>149</v>
      </c>
      <c r="Q49" s="35">
        <v>79</v>
      </c>
      <c r="R49" s="1" t="e">
        <f t="shared" si="0"/>
        <v>#N/A</v>
      </c>
      <c r="S49" s="4" t="s">
        <v>13</v>
      </c>
      <c r="T49" s="1" t="s">
        <v>89</v>
      </c>
      <c r="U49" s="35">
        <v>82</v>
      </c>
      <c r="V49" s="1" t="e">
        <f t="shared" si="1"/>
        <v>#N/A</v>
      </c>
      <c r="X49" s="1" t="s">
        <v>71</v>
      </c>
      <c r="Y49" s="1" t="s">
        <v>72</v>
      </c>
      <c r="Z49" s="35">
        <v>69</v>
      </c>
      <c r="AA49" s="1" t="str">
        <f t="shared" ref="AA49:AA94" si="2">VLOOKUP(Y49,$P$3:$P$64,1,FALSE)</f>
        <v>Clairet, Michel</v>
      </c>
    </row>
    <row r="50" spans="1:27" ht="1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O50" s="4" t="s">
        <v>63</v>
      </c>
      <c r="P50" s="1" t="s">
        <v>160</v>
      </c>
      <c r="Q50" s="35">
        <v>79</v>
      </c>
      <c r="R50" s="1" t="e">
        <f t="shared" si="0"/>
        <v>#N/A</v>
      </c>
      <c r="S50" s="4" t="s">
        <v>13</v>
      </c>
      <c r="T50" s="1" t="s">
        <v>54</v>
      </c>
      <c r="U50" s="35">
        <v>82</v>
      </c>
      <c r="V50" s="1" t="str">
        <f t="shared" si="1"/>
        <v>Mireles, Jino</v>
      </c>
      <c r="X50" s="4" t="s">
        <v>13</v>
      </c>
      <c r="Y50" s="1" t="s">
        <v>66</v>
      </c>
      <c r="Z50" s="35">
        <v>70</v>
      </c>
      <c r="AA50" s="1" t="str">
        <f t="shared" si="2"/>
        <v>Kim, Jason</v>
      </c>
    </row>
    <row r="51" spans="1:27" ht="1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O51" s="4" t="s">
        <v>63</v>
      </c>
      <c r="P51" s="1" t="s">
        <v>174</v>
      </c>
      <c r="Q51" s="35">
        <v>79</v>
      </c>
      <c r="R51" s="1" t="str">
        <f t="shared" si="0"/>
        <v>Carlin, Nora</v>
      </c>
      <c r="S51" s="4" t="s">
        <v>13</v>
      </c>
      <c r="T51" s="1" t="s">
        <v>77</v>
      </c>
      <c r="U51" s="35">
        <v>82</v>
      </c>
      <c r="V51" s="1" t="str">
        <f t="shared" si="1"/>
        <v>Angell, Greg</v>
      </c>
      <c r="X51" s="4" t="s">
        <v>13</v>
      </c>
      <c r="Y51" s="1" t="s">
        <v>52</v>
      </c>
      <c r="Z51" s="35">
        <v>72</v>
      </c>
      <c r="AA51" s="1" t="str">
        <f t="shared" si="2"/>
        <v>Gilbert, Mark</v>
      </c>
    </row>
    <row r="52" spans="1:27" ht="1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O52" s="4" t="s">
        <v>13</v>
      </c>
      <c r="P52" s="1" t="s">
        <v>76</v>
      </c>
      <c r="Q52" s="35">
        <v>80</v>
      </c>
      <c r="R52" s="1" t="e">
        <f t="shared" si="0"/>
        <v>#N/A</v>
      </c>
      <c r="S52" s="1" t="s">
        <v>63</v>
      </c>
      <c r="T52" s="1" t="s">
        <v>159</v>
      </c>
      <c r="U52" s="35">
        <v>82</v>
      </c>
      <c r="V52" s="1" t="str">
        <f t="shared" si="1"/>
        <v>Wong, Sandra</v>
      </c>
      <c r="X52" s="1" t="s">
        <v>88</v>
      </c>
      <c r="Y52" s="1" t="s">
        <v>79</v>
      </c>
      <c r="Z52" s="35">
        <v>72</v>
      </c>
      <c r="AA52" s="1" t="str">
        <f t="shared" si="2"/>
        <v>Panduro, Sandy</v>
      </c>
    </row>
    <row r="53" spans="1:27" ht="1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O53" s="4" t="s">
        <v>13</v>
      </c>
      <c r="P53" s="1" t="s">
        <v>69</v>
      </c>
      <c r="Q53" s="35">
        <v>80</v>
      </c>
      <c r="R53" s="1" t="str">
        <f t="shared" si="0"/>
        <v>Petersen, Eric</v>
      </c>
      <c r="S53" s="1" t="s">
        <v>63</v>
      </c>
      <c r="T53" s="1" t="s">
        <v>176</v>
      </c>
      <c r="U53" s="35">
        <v>82</v>
      </c>
      <c r="V53" s="1" t="str">
        <f t="shared" si="1"/>
        <v>Puckett, Damon</v>
      </c>
      <c r="X53" s="1" t="s">
        <v>63</v>
      </c>
      <c r="Y53" s="1" t="s">
        <v>85</v>
      </c>
      <c r="Z53" s="35">
        <v>72</v>
      </c>
      <c r="AA53" s="1" t="str">
        <f t="shared" si="2"/>
        <v>Williams, Mark</v>
      </c>
    </row>
    <row r="54" spans="1:27" ht="1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O54" s="4" t="s">
        <v>88</v>
      </c>
      <c r="P54" s="1" t="s">
        <v>100</v>
      </c>
      <c r="Q54" s="35">
        <v>80</v>
      </c>
      <c r="R54" s="1" t="str">
        <f t="shared" si="0"/>
        <v>Lee, Jonny</v>
      </c>
      <c r="S54" s="4" t="s">
        <v>13</v>
      </c>
      <c r="T54" s="1" t="s">
        <v>68</v>
      </c>
      <c r="U54" s="35">
        <v>83</v>
      </c>
      <c r="V54" s="1" t="e">
        <f t="shared" si="1"/>
        <v>#N/A</v>
      </c>
      <c r="X54" s="1" t="s">
        <v>71</v>
      </c>
      <c r="Y54" s="1" t="s">
        <v>117</v>
      </c>
      <c r="Z54" s="35">
        <v>73</v>
      </c>
      <c r="AA54" s="1" t="str">
        <f t="shared" si="2"/>
        <v>Stibal, Erin</v>
      </c>
    </row>
    <row r="55" spans="1:27" ht="1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O55" s="4" t="s">
        <v>88</v>
      </c>
      <c r="P55" s="1" t="s">
        <v>94</v>
      </c>
      <c r="Q55" s="35">
        <v>80</v>
      </c>
      <c r="R55" s="1" t="str">
        <f t="shared" si="0"/>
        <v>Vesolowski, Mark</v>
      </c>
      <c r="S55" s="1" t="s">
        <v>88</v>
      </c>
      <c r="T55" s="1" t="s">
        <v>141</v>
      </c>
      <c r="U55" s="35">
        <v>83</v>
      </c>
      <c r="V55" s="1" t="e">
        <f t="shared" si="1"/>
        <v>#N/A</v>
      </c>
      <c r="X55" s="1" t="s">
        <v>63</v>
      </c>
      <c r="Y55" s="1" t="s">
        <v>102</v>
      </c>
      <c r="Z55" s="35">
        <v>73</v>
      </c>
      <c r="AA55" s="1" t="str">
        <f t="shared" si="2"/>
        <v>Capiral, Rachel</v>
      </c>
    </row>
    <row r="56" spans="1:27" ht="1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O56" s="4" t="s">
        <v>88</v>
      </c>
      <c r="P56" s="1" t="s">
        <v>79</v>
      </c>
      <c r="Q56" s="35">
        <v>80</v>
      </c>
      <c r="R56" s="1" t="str">
        <f t="shared" si="0"/>
        <v>Panduro, Sandy</v>
      </c>
      <c r="S56" s="1" t="s">
        <v>88</v>
      </c>
      <c r="T56" s="1" t="s">
        <v>65</v>
      </c>
      <c r="U56" s="35">
        <v>83</v>
      </c>
      <c r="V56" s="1" t="str">
        <f t="shared" si="1"/>
        <v>Traylor, M. Ryan</v>
      </c>
      <c r="X56" s="1" t="s">
        <v>63</v>
      </c>
      <c r="Y56" s="1" t="s">
        <v>124</v>
      </c>
      <c r="Z56" s="35">
        <v>73</v>
      </c>
      <c r="AA56" s="1" t="str">
        <f t="shared" si="2"/>
        <v>Lo, Steven</v>
      </c>
    </row>
    <row r="57" spans="1:27" ht="1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O57" s="4" t="s">
        <v>71</v>
      </c>
      <c r="P57" s="1" t="s">
        <v>142</v>
      </c>
      <c r="Q57" s="35">
        <v>80</v>
      </c>
      <c r="R57" s="1" t="e">
        <f t="shared" si="0"/>
        <v>#N/A</v>
      </c>
      <c r="S57" s="4" t="s">
        <v>13</v>
      </c>
      <c r="T57" s="1" t="s">
        <v>70</v>
      </c>
      <c r="U57" s="35">
        <v>84</v>
      </c>
      <c r="V57" s="1" t="e">
        <f t="shared" si="1"/>
        <v>#N/A</v>
      </c>
      <c r="X57" s="1" t="s">
        <v>63</v>
      </c>
      <c r="Y57" s="1" t="s">
        <v>138</v>
      </c>
      <c r="Z57" s="35">
        <v>73</v>
      </c>
      <c r="AA57" s="1" t="str">
        <f t="shared" si="2"/>
        <v>Nora, Richard</v>
      </c>
    </row>
    <row r="58" spans="1:27" ht="1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O58" s="4" t="s">
        <v>71</v>
      </c>
      <c r="P58" s="1" t="s">
        <v>212</v>
      </c>
      <c r="Q58" s="35">
        <v>80</v>
      </c>
      <c r="R58" s="1" t="str">
        <f t="shared" si="0"/>
        <v>Murray, John</v>
      </c>
      <c r="S58" s="1" t="s">
        <v>71</v>
      </c>
      <c r="T58" s="1" t="s">
        <v>148</v>
      </c>
      <c r="U58" s="35">
        <v>85</v>
      </c>
      <c r="V58" s="1" t="str">
        <f t="shared" si="1"/>
        <v>Schirle, David</v>
      </c>
      <c r="X58" s="4" t="s">
        <v>13</v>
      </c>
      <c r="Y58" s="1" t="s">
        <v>60</v>
      </c>
      <c r="Z58" s="35">
        <v>74</v>
      </c>
      <c r="AA58" s="1" t="str">
        <f t="shared" si="2"/>
        <v>Wasson, William</v>
      </c>
    </row>
    <row r="59" spans="1:27" ht="1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O59" s="4" t="s">
        <v>71</v>
      </c>
      <c r="P59" s="1" t="s">
        <v>72</v>
      </c>
      <c r="Q59" s="35">
        <v>81</v>
      </c>
      <c r="R59" s="1" t="str">
        <f t="shared" si="0"/>
        <v>Clairet, Michel</v>
      </c>
      <c r="S59" s="1" t="s">
        <v>63</v>
      </c>
      <c r="T59" s="1" t="s">
        <v>174</v>
      </c>
      <c r="U59" s="35">
        <v>87</v>
      </c>
      <c r="V59" s="1" t="str">
        <f t="shared" si="1"/>
        <v>Carlin, Nora</v>
      </c>
      <c r="X59" s="1" t="s">
        <v>63</v>
      </c>
      <c r="Y59" s="1" t="s">
        <v>58</v>
      </c>
      <c r="Z59" s="35">
        <v>74</v>
      </c>
      <c r="AA59" s="1" t="str">
        <f t="shared" si="2"/>
        <v>Maxham, Harold</v>
      </c>
    </row>
    <row r="60" spans="1:27" ht="1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O60" s="4" t="s">
        <v>13</v>
      </c>
      <c r="P60" s="1" t="s">
        <v>73</v>
      </c>
      <c r="Q60" s="35">
        <v>82</v>
      </c>
      <c r="R60" s="1" t="str">
        <f t="shared" si="0"/>
        <v>Voskanian, Artem</v>
      </c>
      <c r="S60" s="1" t="s">
        <v>63</v>
      </c>
      <c r="T60" s="1" t="s">
        <v>180</v>
      </c>
      <c r="U60" s="35">
        <v>87</v>
      </c>
      <c r="V60" s="1" t="str">
        <f t="shared" si="1"/>
        <v>Ysais, Steven</v>
      </c>
      <c r="X60" s="1" t="s">
        <v>63</v>
      </c>
      <c r="Y60" s="1" t="s">
        <v>132</v>
      </c>
      <c r="Z60" s="35">
        <v>74</v>
      </c>
      <c r="AA60" s="1" t="str">
        <f t="shared" si="2"/>
        <v>Dandy, Sharon</v>
      </c>
    </row>
    <row r="61" spans="1:27" ht="1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O61" s="4" t="s">
        <v>88</v>
      </c>
      <c r="P61" s="1" t="s">
        <v>143</v>
      </c>
      <c r="Q61" s="35">
        <v>84</v>
      </c>
      <c r="R61" s="1" t="e">
        <f t="shared" si="0"/>
        <v>#N/A</v>
      </c>
      <c r="S61" s="1" t="s">
        <v>71</v>
      </c>
      <c r="T61" s="1" t="s">
        <v>220</v>
      </c>
      <c r="U61" s="35">
        <v>88</v>
      </c>
      <c r="V61" s="1" t="e">
        <f t="shared" si="1"/>
        <v>#N/A</v>
      </c>
      <c r="X61" s="4" t="s">
        <v>13</v>
      </c>
      <c r="Y61" s="1" t="s">
        <v>75</v>
      </c>
      <c r="Z61" s="35">
        <v>75</v>
      </c>
      <c r="AA61" s="1" t="str">
        <f t="shared" si="2"/>
        <v>Rogers, Russ</v>
      </c>
    </row>
    <row r="62" spans="1:27" ht="1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O62" s="4" t="s">
        <v>63</v>
      </c>
      <c r="P62" s="1" t="s">
        <v>176</v>
      </c>
      <c r="Q62" s="35">
        <v>84</v>
      </c>
      <c r="R62" s="1" t="str">
        <f t="shared" si="0"/>
        <v>Puckett, Damon</v>
      </c>
      <c r="S62" s="1" t="s">
        <v>88</v>
      </c>
      <c r="T62" s="1" t="s">
        <v>87</v>
      </c>
      <c r="U62" s="35">
        <v>89</v>
      </c>
      <c r="V62" s="1" t="str">
        <f t="shared" si="1"/>
        <v>Quinn, David</v>
      </c>
      <c r="X62" s="1" t="s">
        <v>88</v>
      </c>
      <c r="Y62" s="1" t="s">
        <v>94</v>
      </c>
      <c r="Z62" s="35">
        <v>75</v>
      </c>
      <c r="AA62" s="1" t="str">
        <f t="shared" si="2"/>
        <v>Vesolowski, Mark</v>
      </c>
    </row>
    <row r="63" spans="1:27" ht="1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O63" s="4" t="s">
        <v>88</v>
      </c>
      <c r="P63" s="1" t="s">
        <v>128</v>
      </c>
      <c r="Q63" s="35">
        <v>87</v>
      </c>
      <c r="R63" s="1" t="str">
        <f t="shared" si="0"/>
        <v>Blankshain, Bill</v>
      </c>
      <c r="S63" s="1" t="s">
        <v>63</v>
      </c>
      <c r="T63" s="1" t="s">
        <v>167</v>
      </c>
      <c r="U63" s="35">
        <v>90</v>
      </c>
      <c r="V63" s="1" t="str">
        <f t="shared" si="1"/>
        <v>Rogers, Denise</v>
      </c>
      <c r="X63" s="1" t="s">
        <v>88</v>
      </c>
      <c r="Y63" s="1" t="s">
        <v>30</v>
      </c>
      <c r="Z63" s="35">
        <v>75</v>
      </c>
      <c r="AA63" s="1" t="str">
        <f t="shared" si="2"/>
        <v>Hill, Craig</v>
      </c>
    </row>
    <row r="64" spans="1:27" ht="1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O64" s="4" t="s">
        <v>71</v>
      </c>
      <c r="P64" s="1" t="s">
        <v>154</v>
      </c>
      <c r="Q64" s="35">
        <v>87</v>
      </c>
      <c r="R64" s="1" t="str">
        <f t="shared" si="0"/>
        <v>Laird, Don</v>
      </c>
      <c r="S64" s="1" t="s">
        <v>88</v>
      </c>
      <c r="T64" s="1" t="s">
        <v>128</v>
      </c>
      <c r="U64" s="35">
        <v>93</v>
      </c>
      <c r="V64" s="1" t="str">
        <f t="shared" si="1"/>
        <v>Blankshain, Bill</v>
      </c>
      <c r="X64" s="1" t="s">
        <v>71</v>
      </c>
      <c r="Y64" s="1" t="s">
        <v>134</v>
      </c>
      <c r="Z64" s="35">
        <v>75</v>
      </c>
      <c r="AA64" s="1" t="str">
        <f t="shared" si="2"/>
        <v>Hannaway, Mick</v>
      </c>
    </row>
    <row r="65" spans="1:27" ht="1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Q65" s="18"/>
      <c r="X65" s="1" t="s">
        <v>71</v>
      </c>
      <c r="Y65" s="1" t="s">
        <v>90</v>
      </c>
      <c r="Z65" s="35">
        <v>75</v>
      </c>
      <c r="AA65" s="1" t="str">
        <f t="shared" si="2"/>
        <v>Guevara, Michael</v>
      </c>
    </row>
    <row r="66" spans="1:27" ht="1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Q66" s="18"/>
      <c r="X66" s="1" t="s">
        <v>71</v>
      </c>
      <c r="Y66" s="1" t="s">
        <v>144</v>
      </c>
      <c r="Z66" s="35">
        <v>76</v>
      </c>
      <c r="AA66" s="1" t="str">
        <f t="shared" si="2"/>
        <v>Stibal, Matt</v>
      </c>
    </row>
    <row r="67" spans="1:27" ht="1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R67" s="18"/>
      <c r="X67" s="1" t="s">
        <v>88</v>
      </c>
      <c r="Y67" s="1" t="s">
        <v>126</v>
      </c>
      <c r="Z67" s="35">
        <v>77</v>
      </c>
      <c r="AA67" s="1" t="str">
        <f t="shared" si="2"/>
        <v>Hikel, Andreas</v>
      </c>
    </row>
    <row r="68" spans="1:27" ht="1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R68" s="18"/>
      <c r="S68" s="18"/>
      <c r="X68" s="1" t="s">
        <v>71</v>
      </c>
      <c r="Y68" s="1" t="s">
        <v>150</v>
      </c>
      <c r="Z68" s="35">
        <v>77</v>
      </c>
      <c r="AA68" s="1" t="str">
        <f t="shared" si="2"/>
        <v>Melquist, Stacey</v>
      </c>
    </row>
    <row r="69" spans="1:27" ht="1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R69" s="18"/>
      <c r="S69" s="18"/>
      <c r="X69" s="1" t="s">
        <v>71</v>
      </c>
      <c r="Y69" s="1" t="s">
        <v>212</v>
      </c>
      <c r="Z69" s="35">
        <v>77</v>
      </c>
      <c r="AA69" s="1" t="str">
        <f t="shared" si="2"/>
        <v>Murray, John</v>
      </c>
    </row>
    <row r="70" spans="1:27" ht="1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R70" s="18"/>
      <c r="S70" s="18"/>
      <c r="X70" s="4" t="s">
        <v>13</v>
      </c>
      <c r="Y70" s="1" t="s">
        <v>64</v>
      </c>
      <c r="Z70" s="35">
        <v>78</v>
      </c>
      <c r="AA70" s="1" t="str">
        <f t="shared" si="2"/>
        <v>Nora, Mona</v>
      </c>
    </row>
    <row r="71" spans="1:27" ht="1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R71" s="18"/>
      <c r="S71" s="18"/>
      <c r="X71" s="4" t="s">
        <v>13</v>
      </c>
      <c r="Y71" s="1" t="s">
        <v>73</v>
      </c>
      <c r="Z71" s="35">
        <v>78</v>
      </c>
      <c r="AA71" s="1" t="str">
        <f t="shared" si="2"/>
        <v>Voskanian, Artem</v>
      </c>
    </row>
    <row r="72" spans="1:27" ht="1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R72" s="18"/>
      <c r="S72" s="18"/>
      <c r="X72" s="4" t="s">
        <v>13</v>
      </c>
      <c r="Y72" s="1" t="s">
        <v>74</v>
      </c>
      <c r="Z72" s="35">
        <v>78</v>
      </c>
      <c r="AA72" s="1" t="str">
        <f t="shared" si="2"/>
        <v>Tindal, Cal</v>
      </c>
    </row>
    <row r="73" spans="1:27" ht="1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R73" s="18"/>
      <c r="S73" s="18"/>
      <c r="X73" s="1" t="s">
        <v>71</v>
      </c>
      <c r="Y73" s="1" t="s">
        <v>154</v>
      </c>
      <c r="Z73" s="35">
        <v>78</v>
      </c>
      <c r="AA73" s="1" t="str">
        <f t="shared" si="2"/>
        <v>Laird, Don</v>
      </c>
    </row>
    <row r="74" spans="1:27" ht="1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R74" s="18"/>
      <c r="S74" s="18"/>
      <c r="X74" s="4" t="s">
        <v>13</v>
      </c>
      <c r="Y74" s="1" t="s">
        <v>57</v>
      </c>
      <c r="Z74" s="35">
        <v>79</v>
      </c>
      <c r="AA74" s="1" t="str">
        <f t="shared" si="2"/>
        <v>Borck, Brenden</v>
      </c>
    </row>
    <row r="75" spans="1:27" ht="1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R75" s="18"/>
      <c r="S75" s="18"/>
      <c r="X75" s="1" t="s">
        <v>63</v>
      </c>
      <c r="Y75" s="1" t="s">
        <v>115</v>
      </c>
      <c r="Z75" s="35">
        <v>79</v>
      </c>
      <c r="AA75" s="1" t="str">
        <f t="shared" si="2"/>
        <v>Metoyer, Gus</v>
      </c>
    </row>
    <row r="76" spans="1:27" ht="1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R76" s="18"/>
      <c r="S76" s="18"/>
      <c r="X76" s="4" t="s">
        <v>13</v>
      </c>
      <c r="Y76" s="1" t="s">
        <v>55</v>
      </c>
      <c r="Z76" s="35">
        <v>80</v>
      </c>
      <c r="AA76" s="1" t="str">
        <f t="shared" si="2"/>
        <v>Skolnick, Barry</v>
      </c>
    </row>
    <row r="77" spans="1:27" ht="1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R77" s="18"/>
      <c r="S77" s="18"/>
      <c r="X77" s="1" t="s">
        <v>71</v>
      </c>
      <c r="Y77" s="1" t="s">
        <v>219</v>
      </c>
      <c r="Z77" s="35">
        <v>80</v>
      </c>
      <c r="AA77" s="1" t="str">
        <f t="shared" si="2"/>
        <v>Okanishi, Janice</v>
      </c>
    </row>
    <row r="78" spans="1:27" ht="1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R78" s="18"/>
      <c r="S78" s="18"/>
      <c r="X78" s="1" t="s">
        <v>71</v>
      </c>
      <c r="Y78" s="1" t="s">
        <v>123</v>
      </c>
      <c r="Z78" s="35">
        <v>80</v>
      </c>
      <c r="AA78" s="1" t="str">
        <f t="shared" si="2"/>
        <v>Jones, Mike</v>
      </c>
    </row>
    <row r="79" spans="1:27" ht="1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R79" s="18"/>
      <c r="S79" s="18"/>
      <c r="X79" s="1" t="s">
        <v>71</v>
      </c>
      <c r="Y79" s="1" t="s">
        <v>116</v>
      </c>
      <c r="Z79" s="35">
        <v>80</v>
      </c>
      <c r="AA79" s="1" t="str">
        <f t="shared" si="2"/>
        <v>D'Addario, Jim</v>
      </c>
    </row>
    <row r="80" spans="1:27" ht="1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R80" s="18"/>
      <c r="S80" s="18"/>
      <c r="X80" s="4" t="s">
        <v>13</v>
      </c>
      <c r="Y80" s="1" t="s">
        <v>69</v>
      </c>
      <c r="Z80" s="35">
        <v>81</v>
      </c>
      <c r="AA80" s="1" t="str">
        <f t="shared" si="2"/>
        <v>Petersen, Eric</v>
      </c>
    </row>
    <row r="81" spans="1:27" ht="1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R81" s="18"/>
      <c r="S81" s="18"/>
      <c r="X81" s="1" t="s">
        <v>88</v>
      </c>
      <c r="Y81" s="1" t="s">
        <v>100</v>
      </c>
      <c r="Z81" s="35">
        <v>81</v>
      </c>
      <c r="AA81" s="1" t="str">
        <f t="shared" si="2"/>
        <v>Lee, Jonny</v>
      </c>
    </row>
    <row r="82" spans="1:27" ht="1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R82" s="18"/>
      <c r="S82" s="18"/>
      <c r="X82" s="1" t="s">
        <v>71</v>
      </c>
      <c r="Y82" s="1" t="s">
        <v>127</v>
      </c>
      <c r="Z82" s="35">
        <v>81</v>
      </c>
      <c r="AA82" s="1" t="str">
        <f t="shared" si="2"/>
        <v>Schirle, Robert</v>
      </c>
    </row>
    <row r="83" spans="1:27" ht="1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R83" s="18"/>
      <c r="S83" s="18"/>
      <c r="X83" s="1" t="s">
        <v>63</v>
      </c>
      <c r="Y83" s="1" t="s">
        <v>108</v>
      </c>
      <c r="Z83" s="35">
        <v>81</v>
      </c>
      <c r="AA83" s="1" t="str">
        <f t="shared" si="2"/>
        <v>Weight, Matt</v>
      </c>
    </row>
    <row r="84" spans="1:27" ht="1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R84" s="18"/>
      <c r="S84" s="18"/>
      <c r="X84" s="4" t="s">
        <v>13</v>
      </c>
      <c r="Y84" s="1" t="s">
        <v>54</v>
      </c>
      <c r="Z84" s="35">
        <v>82</v>
      </c>
      <c r="AA84" s="1" t="str">
        <f t="shared" si="2"/>
        <v>Mireles, Jino</v>
      </c>
    </row>
    <row r="85" spans="1:27" ht="1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R85" s="18"/>
      <c r="S85" s="18"/>
      <c r="X85" s="4" t="s">
        <v>13</v>
      </c>
      <c r="Y85" s="1" t="s">
        <v>77</v>
      </c>
      <c r="Z85" s="35">
        <v>82</v>
      </c>
      <c r="AA85" s="1" t="str">
        <f t="shared" si="2"/>
        <v>Angell, Greg</v>
      </c>
    </row>
    <row r="86" spans="1:27" ht="1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R86" s="18"/>
      <c r="S86" s="18"/>
      <c r="X86" s="1" t="s">
        <v>63</v>
      </c>
      <c r="Y86" s="1" t="s">
        <v>159</v>
      </c>
      <c r="Z86" s="35">
        <v>82</v>
      </c>
      <c r="AA86" s="1" t="str">
        <f t="shared" si="2"/>
        <v>Wong, Sandra</v>
      </c>
    </row>
    <row r="87" spans="1:27" ht="1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R87" s="18"/>
      <c r="S87" s="18"/>
      <c r="X87" s="1" t="s">
        <v>63</v>
      </c>
      <c r="Y87" s="1" t="s">
        <v>176</v>
      </c>
      <c r="Z87" s="35">
        <v>82</v>
      </c>
      <c r="AA87" s="1" t="str">
        <f t="shared" si="2"/>
        <v>Puckett, Damon</v>
      </c>
    </row>
    <row r="88" spans="1:27" ht="1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R88" s="18"/>
      <c r="S88" s="18"/>
      <c r="X88" s="1" t="s">
        <v>88</v>
      </c>
      <c r="Y88" s="1" t="s">
        <v>65</v>
      </c>
      <c r="Z88" s="35">
        <v>83</v>
      </c>
      <c r="AA88" s="1" t="str">
        <f t="shared" si="2"/>
        <v>Traylor, M. Ryan</v>
      </c>
    </row>
    <row r="89" spans="1:27" ht="1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R89" s="18"/>
      <c r="S89" s="18"/>
      <c r="X89" s="1" t="s">
        <v>71</v>
      </c>
      <c r="Y89" s="1" t="s">
        <v>148</v>
      </c>
      <c r="Z89" s="35">
        <v>85</v>
      </c>
      <c r="AA89" s="1" t="str">
        <f t="shared" si="2"/>
        <v>Schirle, David</v>
      </c>
    </row>
    <row r="90" spans="1:27" ht="1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R90" s="18"/>
      <c r="S90" s="18"/>
      <c r="X90" s="1" t="s">
        <v>63</v>
      </c>
      <c r="Y90" s="1" t="s">
        <v>174</v>
      </c>
      <c r="Z90" s="35">
        <v>87</v>
      </c>
      <c r="AA90" s="1" t="str">
        <f t="shared" si="2"/>
        <v>Carlin, Nora</v>
      </c>
    </row>
    <row r="91" spans="1:27" ht="1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R91" s="18"/>
      <c r="S91" s="18"/>
      <c r="X91" s="1" t="s">
        <v>63</v>
      </c>
      <c r="Y91" s="1" t="s">
        <v>180</v>
      </c>
      <c r="Z91" s="35">
        <v>87</v>
      </c>
      <c r="AA91" s="1" t="str">
        <f t="shared" si="2"/>
        <v>Ysais, Steven</v>
      </c>
    </row>
    <row r="92" spans="1:27" ht="1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R92" s="18"/>
      <c r="S92" s="18"/>
      <c r="X92" s="1" t="s">
        <v>88</v>
      </c>
      <c r="Y92" s="1" t="s">
        <v>87</v>
      </c>
      <c r="Z92" s="35">
        <v>89</v>
      </c>
      <c r="AA92" s="1" t="str">
        <f t="shared" si="2"/>
        <v>Quinn, David</v>
      </c>
    </row>
    <row r="93" spans="1:27" ht="1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R93" s="18"/>
      <c r="S93" s="18"/>
      <c r="X93" s="1" t="s">
        <v>63</v>
      </c>
      <c r="Y93" s="1" t="s">
        <v>167</v>
      </c>
      <c r="Z93" s="35">
        <v>90</v>
      </c>
      <c r="AA93" s="1" t="str">
        <f t="shared" si="2"/>
        <v>Rogers, Denise</v>
      </c>
    </row>
    <row r="94" spans="1:27" ht="1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R94" s="18"/>
      <c r="S94" s="18"/>
      <c r="X94" s="1" t="s">
        <v>88</v>
      </c>
      <c r="Y94" s="1" t="s">
        <v>128</v>
      </c>
      <c r="Z94" s="35">
        <v>93</v>
      </c>
      <c r="AA94" s="1" t="str">
        <f t="shared" si="2"/>
        <v>Blankshain, Bill</v>
      </c>
    </row>
    <row r="95" spans="1:27" ht="1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R95" s="18"/>
      <c r="S95" s="18"/>
      <c r="Z95" s="18"/>
    </row>
    <row r="96" spans="1:27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R96" s="18"/>
      <c r="S96" s="18"/>
      <c r="Z96" s="18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R97" s="18"/>
      <c r="S97" s="18"/>
      <c r="Z97" s="18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R98" s="18"/>
      <c r="S98" s="18"/>
      <c r="Z98" s="18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R99" s="18"/>
      <c r="S99" s="18"/>
      <c r="Z99" s="18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R100" s="18"/>
      <c r="S100" s="18"/>
      <c r="Z100" s="18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R101" s="18"/>
      <c r="S101" s="18"/>
      <c r="Z101" s="18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R102" s="18"/>
      <c r="S102" s="18"/>
      <c r="Z102" s="18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R103" s="18"/>
      <c r="S103" s="18"/>
      <c r="Z103" s="18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R104" s="18"/>
      <c r="S104" s="18"/>
      <c r="Z104" s="18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R105" s="18"/>
      <c r="S105" s="18"/>
      <c r="Z105" s="18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R106" s="18"/>
      <c r="S106" s="18"/>
      <c r="Z106" s="18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R107" s="18"/>
      <c r="S107" s="18"/>
      <c r="Z107" s="18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R108" s="18"/>
      <c r="S108" s="18"/>
      <c r="Z108" s="18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R109" s="18"/>
      <c r="S109" s="18"/>
      <c r="Z109" s="18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R110" s="18"/>
      <c r="S110" s="18"/>
      <c r="Z110" s="18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R111" s="18"/>
      <c r="S111" s="18"/>
      <c r="Z111" s="18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R112" s="18"/>
      <c r="S112" s="18"/>
      <c r="Z112" s="18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R113" s="18"/>
      <c r="S113" s="18"/>
      <c r="Z113" s="18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R114" s="18"/>
      <c r="S114" s="18"/>
      <c r="Z114" s="18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R115" s="18"/>
      <c r="S115" s="18"/>
      <c r="Z115" s="18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R116" s="18"/>
      <c r="S116" s="18"/>
      <c r="Z116" s="18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R117" s="18"/>
      <c r="S117" s="18"/>
      <c r="Z117" s="18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R118" s="18"/>
      <c r="S118" s="18"/>
      <c r="Z118" s="18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R119" s="18"/>
      <c r="S119" s="18"/>
      <c r="Z119" s="18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R120" s="18"/>
      <c r="S120" s="18"/>
      <c r="Z120" s="18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R121" s="18"/>
      <c r="S121" s="18"/>
      <c r="Z121" s="18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R122" s="18"/>
      <c r="S122" s="18"/>
      <c r="Z122" s="18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R123" s="18"/>
      <c r="S123" s="18"/>
      <c r="Z123" s="18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R124" s="18"/>
      <c r="S124" s="18"/>
      <c r="Z124" s="18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R125" s="18"/>
      <c r="S125" s="18"/>
      <c r="Z125" s="18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R126" s="18"/>
      <c r="S126" s="18"/>
      <c r="Z126" s="18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R127" s="18"/>
      <c r="S127" s="18"/>
      <c r="Z127" s="18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R128" s="18"/>
      <c r="S128" s="18"/>
      <c r="Z128" s="18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Q129" s="18"/>
      <c r="S129" s="18"/>
      <c r="Z129" s="18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Q130" s="18"/>
      <c r="Z130" s="18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Q131" s="18"/>
      <c r="Z131" s="18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Q132" s="18"/>
      <c r="Z132" s="18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Q133" s="18"/>
      <c r="Z133" s="18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Q134" s="18"/>
      <c r="Z134" s="18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Q135" s="18"/>
      <c r="Z135" s="18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Q136" s="18"/>
      <c r="Z136" s="18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Q137" s="18"/>
      <c r="Z137" s="18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Q138" s="18"/>
      <c r="Z138" s="18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Q139" s="18"/>
      <c r="Z139" s="18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Q140" s="18"/>
      <c r="Z140" s="18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Q141" s="18"/>
      <c r="Z141" s="18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Q142" s="18"/>
      <c r="Z142" s="18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Q143" s="18"/>
      <c r="Z143" s="18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Q144" s="18"/>
      <c r="Z144" s="18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Q145" s="18"/>
      <c r="Z145" s="18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Q146" s="18"/>
      <c r="Z146" s="18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Q147" s="18"/>
      <c r="Z147" s="18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Q148" s="18"/>
      <c r="Z148" s="18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Q149" s="18"/>
      <c r="Z149" s="18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Q150" s="18"/>
      <c r="Z150" s="18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Q151" s="18"/>
      <c r="Z151" s="18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Q152" s="18"/>
      <c r="Z152" s="18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Q153" s="18"/>
      <c r="Z153" s="18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Q154" s="18"/>
      <c r="Z154" s="18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Q155" s="18"/>
      <c r="Z155" s="18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Q156" s="18"/>
      <c r="Z156" s="18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Q157" s="18"/>
      <c r="Z157" s="18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Q158" s="18"/>
      <c r="Z158" s="18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Q159" s="18"/>
      <c r="Z159" s="18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Q160" s="18"/>
      <c r="Z160" s="18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Q161" s="18"/>
      <c r="Z161" s="18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Q162" s="18"/>
      <c r="Z162" s="18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Q163" s="18"/>
      <c r="Z163" s="18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Q164" s="18"/>
      <c r="Z164" s="18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Q165" s="18"/>
      <c r="Z165" s="18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Q166" s="18"/>
      <c r="Z166" s="18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Q167" s="18"/>
      <c r="Z167" s="18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Q168" s="18"/>
      <c r="Z168" s="18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Q169" s="18"/>
      <c r="Z169" s="18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Q170" s="18"/>
      <c r="Z170" s="18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Q171" s="18"/>
      <c r="Z171" s="18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Q172" s="18"/>
      <c r="Z172" s="18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Q173" s="18"/>
      <c r="Z173" s="18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Q174" s="18"/>
      <c r="Z174" s="18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Q175" s="18"/>
      <c r="Z175" s="18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Q176" s="18"/>
      <c r="Z176" s="18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Q177" s="18"/>
      <c r="Z177" s="18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Q178" s="18"/>
      <c r="Z178" s="18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Q179" s="18"/>
      <c r="Z179" s="18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Q180" s="18"/>
      <c r="Z180" s="18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Q181" s="18"/>
      <c r="Z181" s="18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Q182" s="18"/>
      <c r="Z182" s="18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Q183" s="18"/>
      <c r="Z183" s="18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Q184" s="18"/>
      <c r="Z184" s="18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Q185" s="18"/>
      <c r="Z185" s="18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Q186" s="18"/>
      <c r="Z186" s="18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Q187" s="18"/>
      <c r="Z187" s="18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Q188" s="18"/>
      <c r="Z188" s="18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Q189" s="18"/>
      <c r="Z189" s="18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Q190" s="18"/>
      <c r="Z190" s="18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Q191" s="18"/>
      <c r="Z191" s="18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Q192" s="18"/>
      <c r="Z192" s="18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Q193" s="18"/>
      <c r="Z193" s="18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Q194" s="18"/>
      <c r="Z194" s="18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Q195" s="18"/>
      <c r="Z195" s="18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Q196" s="18"/>
      <c r="Z196" s="18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Q197" s="18"/>
      <c r="Z197" s="18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Q198" s="18"/>
      <c r="Z198" s="18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Q199" s="18"/>
      <c r="Z199" s="18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Q200" s="18"/>
      <c r="Z200" s="18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Q201" s="18"/>
      <c r="Z201" s="18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Q202" s="18"/>
      <c r="Z202" s="18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Q203" s="18"/>
      <c r="Z203" s="18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Q204" s="18"/>
      <c r="Z204" s="18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Q205" s="18"/>
      <c r="Z205" s="18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Q206" s="18"/>
      <c r="Z206" s="18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Q207" s="18"/>
      <c r="Z207" s="18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Q208" s="18"/>
      <c r="Z208" s="18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Q209" s="18"/>
      <c r="Z209" s="18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Q210" s="18"/>
      <c r="Z210" s="18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Q211" s="18"/>
      <c r="Z211" s="18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Q212" s="18"/>
      <c r="Z212" s="18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Q213" s="18"/>
      <c r="Z213" s="18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Q214" s="18"/>
      <c r="Z214" s="18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Q215" s="18"/>
      <c r="Z215" s="18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Q216" s="18"/>
      <c r="Z216" s="18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Q217" s="18"/>
      <c r="Z217" s="18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Q218" s="18"/>
      <c r="Z218" s="18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Q219" s="18"/>
      <c r="Z219" s="18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Q220" s="18"/>
      <c r="Z220" s="18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Q221" s="18"/>
      <c r="Z221" s="18"/>
    </row>
    <row r="222" spans="1:26" ht="14.25" customHeight="1">
      <c r="Q222" s="18"/>
      <c r="Z222" s="18"/>
    </row>
    <row r="223" spans="1:26" ht="14.25" customHeight="1">
      <c r="Q223" s="18"/>
      <c r="Z223" s="18"/>
    </row>
    <row r="224" spans="1:26" ht="14.25" customHeight="1">
      <c r="Q224" s="18"/>
      <c r="Z224" s="18"/>
    </row>
    <row r="225" spans="17:26" ht="14.25" customHeight="1">
      <c r="Q225" s="18"/>
      <c r="Z225" s="18"/>
    </row>
    <row r="226" spans="17:26" ht="14.25" customHeight="1">
      <c r="Q226" s="18"/>
      <c r="Z226" s="18"/>
    </row>
    <row r="227" spans="17:26" ht="14.25" customHeight="1">
      <c r="Q227" s="18"/>
      <c r="Z227" s="18"/>
    </row>
    <row r="228" spans="17:26" ht="14.25" customHeight="1">
      <c r="Q228" s="18"/>
      <c r="Z228" s="18"/>
    </row>
    <row r="229" spans="17:26" ht="14.25" customHeight="1">
      <c r="Q229" s="18"/>
      <c r="Z229" s="18"/>
    </row>
    <row r="230" spans="17:26" ht="14.25" customHeight="1">
      <c r="Q230" s="18"/>
      <c r="Z230" s="18"/>
    </row>
    <row r="231" spans="17:26" ht="14.25" customHeight="1">
      <c r="Q231" s="18"/>
      <c r="Z231" s="18"/>
    </row>
    <row r="232" spans="17:26" ht="14.25" customHeight="1">
      <c r="Q232" s="18"/>
      <c r="Z232" s="18"/>
    </row>
    <row r="233" spans="17:26" ht="14.25" customHeight="1">
      <c r="Q233" s="18"/>
      <c r="Z233" s="18"/>
    </row>
    <row r="234" spans="17:26" ht="14.25" customHeight="1">
      <c r="Q234" s="18"/>
      <c r="Z234" s="18"/>
    </row>
    <row r="235" spans="17:26" ht="14.25" customHeight="1">
      <c r="Q235" s="18"/>
      <c r="Z235" s="18"/>
    </row>
    <row r="236" spans="17:26" ht="14.25" customHeight="1">
      <c r="Q236" s="18"/>
      <c r="Z236" s="18"/>
    </row>
    <row r="237" spans="17:26" ht="14.25" customHeight="1">
      <c r="Q237" s="18"/>
      <c r="Z237" s="18"/>
    </row>
    <row r="238" spans="17:26" ht="14.25" customHeight="1">
      <c r="Q238" s="18"/>
      <c r="Z238" s="18"/>
    </row>
    <row r="239" spans="17:26" ht="14.25" customHeight="1">
      <c r="Q239" s="18"/>
      <c r="Z239" s="18"/>
    </row>
    <row r="240" spans="17:26" ht="14.25" customHeight="1">
      <c r="Q240" s="18"/>
      <c r="Z240" s="18"/>
    </row>
    <row r="241" spans="17:26" ht="14.25" customHeight="1">
      <c r="Q241" s="18"/>
      <c r="Z241" s="18"/>
    </row>
    <row r="242" spans="17:26" ht="14.25" customHeight="1">
      <c r="Q242" s="18"/>
      <c r="Z242" s="18"/>
    </row>
    <row r="243" spans="17:26" ht="14.25" customHeight="1">
      <c r="Q243" s="18"/>
      <c r="Z243" s="18"/>
    </row>
    <row r="244" spans="17:26" ht="14.25" customHeight="1">
      <c r="Q244" s="18"/>
      <c r="Z244" s="18"/>
    </row>
    <row r="245" spans="17:26" ht="14.25" customHeight="1">
      <c r="Q245" s="18"/>
      <c r="Z245" s="18"/>
    </row>
    <row r="246" spans="17:26" ht="14.25" customHeight="1">
      <c r="Q246" s="18"/>
      <c r="Z246" s="18"/>
    </row>
    <row r="247" spans="17:26" ht="14.25" customHeight="1">
      <c r="Q247" s="18"/>
      <c r="Z247" s="18"/>
    </row>
    <row r="248" spans="17:26" ht="14.25" customHeight="1">
      <c r="Q248" s="18"/>
      <c r="Z248" s="18"/>
    </row>
    <row r="249" spans="17:26" ht="14.25" customHeight="1">
      <c r="Q249" s="18"/>
      <c r="Z249" s="18"/>
    </row>
    <row r="250" spans="17:26" ht="14.25" customHeight="1">
      <c r="Q250" s="18"/>
      <c r="Z250" s="18"/>
    </row>
    <row r="251" spans="17:26" ht="14.25" customHeight="1">
      <c r="Q251" s="18"/>
      <c r="Z251" s="18"/>
    </row>
    <row r="252" spans="17:26" ht="14.25" customHeight="1">
      <c r="Q252" s="18"/>
      <c r="Z252" s="18"/>
    </row>
    <row r="253" spans="17:26" ht="14.25" customHeight="1">
      <c r="Q253" s="18"/>
      <c r="Z253" s="18"/>
    </row>
    <row r="254" spans="17:26" ht="14.25" customHeight="1">
      <c r="Q254" s="18"/>
      <c r="Z254" s="18"/>
    </row>
    <row r="255" spans="17:26" ht="14.25" customHeight="1">
      <c r="Q255" s="18"/>
      <c r="Z255" s="18"/>
    </row>
    <row r="256" spans="17:26" ht="14.25" customHeight="1">
      <c r="Q256" s="18"/>
      <c r="Z256" s="18"/>
    </row>
    <row r="257" spans="17:26" ht="14.25" customHeight="1">
      <c r="Q257" s="18"/>
      <c r="Z257" s="18"/>
    </row>
    <row r="258" spans="17:26" ht="14.25" customHeight="1">
      <c r="Q258" s="18"/>
      <c r="Z258" s="18"/>
    </row>
    <row r="259" spans="17:26" ht="14.25" customHeight="1">
      <c r="Q259" s="18"/>
      <c r="Z259" s="18"/>
    </row>
    <row r="260" spans="17:26" ht="14.25" customHeight="1">
      <c r="Q260" s="18"/>
      <c r="Z260" s="18"/>
    </row>
    <row r="261" spans="17:26" ht="14.25" customHeight="1">
      <c r="Q261" s="18"/>
      <c r="Z261" s="18"/>
    </row>
    <row r="262" spans="17:26" ht="14.25" customHeight="1">
      <c r="Q262" s="18"/>
      <c r="Z262" s="18"/>
    </row>
    <row r="263" spans="17:26" ht="15.75" customHeight="1">
      <c r="Z263" s="18"/>
    </row>
    <row r="264" spans="17:26" ht="15.75" customHeight="1">
      <c r="Z264" s="18"/>
    </row>
    <row r="265" spans="17:26" ht="15.75" customHeight="1">
      <c r="Z265" s="18"/>
    </row>
    <row r="266" spans="17:26" ht="15.75" customHeight="1">
      <c r="Z266" s="18"/>
    </row>
    <row r="267" spans="17:26" ht="15.75" customHeight="1">
      <c r="Z267" s="18"/>
    </row>
    <row r="268" spans="17:26" ht="15.75" customHeight="1">
      <c r="Z268" s="18"/>
    </row>
    <row r="269" spans="17:26" ht="15.75" customHeight="1">
      <c r="Z269" s="18"/>
    </row>
    <row r="270" spans="17:26" ht="15.75" customHeight="1">
      <c r="Z270" s="18"/>
    </row>
    <row r="271" spans="17:26" ht="15.75" customHeight="1">
      <c r="Z271" s="18"/>
    </row>
    <row r="272" spans="17:26" ht="15.75" customHeight="1">
      <c r="Z272" s="18"/>
    </row>
    <row r="273" spans="26:26" ht="15.75" customHeight="1">
      <c r="Z273" s="18"/>
    </row>
    <row r="274" spans="26:26" ht="15.75" customHeight="1">
      <c r="Z274" s="18"/>
    </row>
    <row r="275" spans="26:26" ht="15.75" customHeight="1">
      <c r="Z275" s="18"/>
    </row>
    <row r="276" spans="26:26" ht="15.75" customHeight="1">
      <c r="Z276" s="18"/>
    </row>
    <row r="277" spans="26:26" ht="15.75" customHeight="1">
      <c r="Z277" s="18"/>
    </row>
    <row r="278" spans="26:26" ht="15.75" customHeight="1">
      <c r="Z278" s="18"/>
    </row>
    <row r="279" spans="26:26" ht="15.75" customHeight="1">
      <c r="Z279" s="18"/>
    </row>
    <row r="280" spans="26:26" ht="15.75" customHeight="1">
      <c r="Z280" s="18"/>
    </row>
    <row r="281" spans="26:26" ht="15.75" customHeight="1">
      <c r="Z281" s="18"/>
    </row>
    <row r="282" spans="26:26" ht="15.75" customHeight="1">
      <c r="Z282" s="18"/>
    </row>
    <row r="283" spans="26:26" ht="15.75" customHeight="1">
      <c r="Z283" s="18"/>
    </row>
    <row r="284" spans="26:26" ht="15.75" customHeight="1">
      <c r="Z284" s="18"/>
    </row>
    <row r="285" spans="26:26" ht="15.75" customHeight="1">
      <c r="Z285" s="18"/>
    </row>
    <row r="286" spans="26:26" ht="15.75" customHeight="1">
      <c r="Z286" s="18"/>
    </row>
    <row r="287" spans="26:26" ht="15.75" customHeight="1">
      <c r="Z287" s="18"/>
    </row>
    <row r="288" spans="26:26" ht="15.75" customHeight="1">
      <c r="Z288" s="18"/>
    </row>
    <row r="289" spans="26:26" ht="15.75" customHeight="1">
      <c r="Z289" s="18"/>
    </row>
    <row r="290" spans="26:26" ht="15.75" customHeight="1">
      <c r="Z290" s="18"/>
    </row>
    <row r="291" spans="26:26" ht="15.75" customHeight="1">
      <c r="Z291" s="18"/>
    </row>
    <row r="292" spans="26:26" ht="15.75" customHeight="1">
      <c r="Z292" s="18"/>
    </row>
    <row r="293" spans="26:26" ht="15.75" customHeight="1">
      <c r="Z293" s="18"/>
    </row>
    <row r="294" spans="26:26" ht="15.75" customHeight="1">
      <c r="Z294" s="18"/>
    </row>
    <row r="295" spans="26:26" ht="15.75" customHeight="1"/>
    <row r="296" spans="26:26" ht="15.75" customHeight="1"/>
    <row r="297" spans="26:26" ht="15.75" customHeight="1"/>
    <row r="298" spans="26:26" ht="15.75" customHeight="1"/>
    <row r="299" spans="26:26" ht="15.75" customHeight="1"/>
    <row r="300" spans="26:26" ht="15.75" customHeight="1"/>
    <row r="301" spans="26:26" ht="15.75" customHeight="1"/>
    <row r="302" spans="26:26" ht="15.75" customHeight="1"/>
    <row r="303" spans="26:26" ht="15.75" customHeight="1"/>
    <row r="304" spans="26:26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X1:AE1"/>
    <mergeCell ref="G13:H13"/>
    <mergeCell ref="K13:L13"/>
    <mergeCell ref="A1:D1"/>
    <mergeCell ref="G1:H1"/>
    <mergeCell ref="K1:L1"/>
    <mergeCell ref="O1:Q1"/>
    <mergeCell ref="S1:U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MMGL 2026 Points</vt:lpstr>
      <vt:lpstr>Scrip</vt:lpstr>
      <vt:lpstr>Top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ANGELL</dc:creator>
  <cp:lastModifiedBy>GREG ANGELL</cp:lastModifiedBy>
  <dcterms:created xsi:type="dcterms:W3CDTF">2026-09-11T17:50:57Z</dcterms:created>
  <dcterms:modified xsi:type="dcterms:W3CDTF">2026-10-14T22:07:57Z</dcterms:modified>
</cp:coreProperties>
</file>