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dex" sheetId="1" r:id="rId4"/>
    <sheet state="visible" name="1.  Make Your Own" sheetId="2" r:id="rId5"/>
    <sheet state="visible" name="2.MMS Vs. CDS" sheetId="3" r:id="rId6"/>
    <sheet state="visible" name="3.MMS Protocols" sheetId="4" r:id="rId7"/>
    <sheet state="visible" name="4.CDS Protocols" sheetId="5" r:id="rId8"/>
    <sheet state="visible" name="5.MMS A-Z Treatments" sheetId="6" r:id="rId9"/>
    <sheet state="visible" name="6.MMS Extra Hacks" sheetId="7" r:id="rId10"/>
    <sheet state="visible" name="7.Golden Rules" sheetId="8" r:id="rId11"/>
    <sheet state="visible" name="8.Water Purification" sheetId="9" r:id="rId12"/>
    <sheet state="visible" name="9.Formulas Making Naclo2, HCL &amp;" sheetId="10" r:id="rId13"/>
    <sheet state="visible" name="10.Training Videos" sheetId="11" r:id="rId14"/>
    <sheet state="visible" name="ABCs Videos" sheetId="12" r:id="rId15"/>
    <sheet state="visible" name="Bottle Labels" sheetId="13" r:id="rId16"/>
    <sheet state="visible" name="3.MMS Starting Guide" sheetId="14" r:id="rId17"/>
    <sheet state="visible" name="1 Person 1 year numbers" sheetId="15" r:id="rId18"/>
    <sheet state="visible" name="Bug out Pharmacy Supplies" sheetId="16" r:id="rId19"/>
    <sheet state="visible" name="6 &amp; 6" sheetId="17" r:id="rId20"/>
    <sheet state="visible" name="Mini-Bottle Mix - 1k 2k 3k" sheetId="18" r:id="rId21"/>
    <sheet state="visible" name="Covid #s 11272020" sheetId="19" r:id="rId22"/>
    <sheet state="visible" name="DMSO Treatments" sheetId="20" r:id="rId23"/>
    <sheet state="visible" name="Sheet26" sheetId="21" r:id="rId24"/>
  </sheets>
  <definedNames/>
  <calcPr/>
</workbook>
</file>

<file path=xl/comments1.xml><?xml version="1.0" encoding="utf-8"?>
<comments xmlns:r="http://schemas.openxmlformats.org/officeDocument/2006/relationships" xmlns="http://schemas.openxmlformats.org/spreadsheetml/2006/main">
  <authors>
    <author/>
  </authors>
  <commentList>
    <comment authorId="0" ref="A8">
      <text>
        <t xml:space="preserve">22-29% is typicall for what you can buy online.  These amounts are approximate but they definately fit the levels that will work in your mix.
</t>
      </text>
    </comment>
  </commentList>
</comments>
</file>

<file path=xl/comments10.xml><?xml version="1.0" encoding="utf-8"?>
<comments xmlns:r="http://schemas.openxmlformats.org/officeDocument/2006/relationships" xmlns="http://schemas.openxmlformats.org/spreadsheetml/2006/main">
  <authors>
    <author/>
  </authors>
  <commentList>
    <comment authorId="0" ref="I24">
      <text>
        <t xml:space="preserve">4 drops of "Mini Bottle" mix always equals 1 drop of normal MMS mixed with activator.  Remember this in case you need to lower your dosage because of nausea or diahrreah</t>
      </text>
    </comment>
    <comment authorId="0" ref="H30">
      <text>
        <t xml:space="preserve">See "Protocol Summary" tab in Purple colored table</t>
      </text>
    </comment>
    <comment authorId="0" ref="H31">
      <text>
        <t xml:space="preserve">See "Protocol Summary" tab in Purple colored table
</t>
      </text>
    </comment>
    <comment authorId="0" ref="B33">
      <text>
        <t xml:space="preserve">See the "Golden Rules" tab for more details
</t>
      </text>
    </comment>
  </commentList>
</comments>
</file>

<file path=xl/comments2.xml><?xml version="1.0" encoding="utf-8"?>
<comments xmlns:r="http://schemas.openxmlformats.org/officeDocument/2006/relationships" xmlns="http://schemas.openxmlformats.org/spreadsheetml/2006/main">
  <authors>
    <author/>
  </authors>
  <commentList>
    <comment authorId="0" ref="B7">
      <text>
        <t xml:space="preserve">If you've never used mms before, it is important to begin in smaller doses to get your body used to handling the flushing out of pathogens that are killed.  These suggestions on how to do it.</t>
      </text>
    </comment>
    <comment authorId="0" ref="B8">
      <text>
        <t xml:space="preserve">When you are not on a specific protocol, you can take a maintenance-level dosage every week through life.</t>
      </text>
    </comment>
    <comment authorId="0" ref="B10">
      <text>
        <t xml:space="preserve">BASIC CLENSE FOR ANYONE:  
MMS PROTOCOL 1000 is basically taking 3 drops of activated MMS each hour, for 8 hours a day, for 3 weeks. However many people cannot start taking that many drops and should start with only 2 or even 1 drop and hour. This is determined by the level of toxicity or sickness they have to begin with.</t>
      </text>
    </comment>
    <comment authorId="0" ref="B11">
      <text>
        <t xml:space="preserve">BASIC CLENSE FOR EVERYONE BUT WITH A LITTLE KICK:  These new improvements may be what quite a few people are waiting for. Some people have had problems overcoming herpes, and others have had problems with candida. There are those standard diseases that appear on occasions to be especially resistant in certain people to MMS.</t>
      </text>
    </comment>
    <comment authorId="0" ref="B14">
      <text>
        <t xml:space="preserve">USED FOR HIGHER-LEVEL SICKNESS:  Cancers, All kinds of Life Threatening Diseases, Alzheimers</t>
      </text>
    </comment>
    <comment authorId="0" ref="B15">
      <text>
        <t xml:space="preserve">The 3000 protocol is used to allow the MMS along with DMSO to be absorbed through the skin penetrating tumors entering the blood or bone. The goal with life-threatening situations
is to quickly get MMS 3000 Protocol circulating in the blood stream while trying to stay under the nausea control level. One way to achieve this is by adding DMSO to activated MMS.</t>
      </text>
    </comment>
    <comment authorId="0" ref="B16">
      <text>
        <t xml:space="preserve">This protocol is fantastic in that it seems to work almost as well as MMS1 Miracle Mineral Supplement on some diseases, but mostly on prostate problems, whether it’s cancer or other prostate problems, pig flu, any other normal sickness or any of the “incurable” diseases. If you do not notice a good improvement within two weeks, you should go to Protocol 2000.</t>
      </text>
    </comment>
    <comment authorId="0" ref="C16">
      <text>
        <t xml:space="preserve">1 gram = OO capsul filled or 1/2 teaspoon.  The best way to get an accurate half teaspoon is to fill the teaspoon by packing it and scraping the surface off with a knife to make it exactly level full. Then put the teaspoonful in a dish and carefully make two equal piles. Now you
have a half teaspoonful in each pile. Most people can judge if two piles are approximately the same size. This is how
we make the correct doses of hypochlorite here in the Dominican Republic. In this case of a 200 pound man, you
should use only one of those piles for the dose -- half a teaspoonful.  (It may be possible to use less Cal Hypo and get similar results.  Newer dosage amounts may have shrunk needed).
</t>
      </text>
    </comment>
    <comment authorId="0" ref="B17">
      <text>
        <t xml:space="preserve">This Clara’s protocol is for people who have pain, flu, colds, pneumonia, or other diseases that are not generally considered incurable and also for physical pains that have been present for some time.  Clara is a school teacher in Mexico who developed this dose and used it with success on many people.
</t>
      </text>
    </comment>
  </commentList>
</comments>
</file>

<file path=xl/comments3.xml><?xml version="1.0" encoding="utf-8"?>
<comments xmlns:r="http://schemas.openxmlformats.org/officeDocument/2006/relationships" xmlns="http://schemas.openxmlformats.org/spreadsheetml/2006/main">
  <authors>
    <author/>
  </authors>
  <commentList>
    <comment authorId="0" ref="B16">
      <text>
        <t xml:space="preserve">DMSO only kept in polyethylene (PE, HDPE) or glass bottles.  Used up to 3-4 days, always rotating the spot where dmso is placed to avoid wearing out skin area.  Clean skin well before use.  
</t>
      </text>
    </comment>
    <comment authorId="0" ref="B17">
      <text>
        <t xml:space="preserve">Clean tub, no soap
</t>
      </text>
    </comment>
    <comment authorId="0" ref="B20">
      <text>
        <t xml:space="preserve">Mix lasts 3 days if kept cool (for ear nose throat)</t>
      </text>
    </comment>
    <comment authorId="0" ref="B22">
      <text>
        <t xml:space="preserve">You can also spray Naclo2 on area and leave for 2 min.  Then rinse with water.  (It will sting some but the healing will go much faster)</t>
      </text>
    </comment>
    <comment authorId="0" ref="B29">
      <text>
        <t xml:space="preserve">Detoxes metal poisioning, pesticides, fungicides, paints, dissolvents, dyes, polishes, textiles, domestic appliances, cosmetics etc.  </t>
      </text>
    </comment>
    <comment authorId="0" ref="E29">
      <text>
        <t xml:space="preserve">If you can, get a blood test before and after to see change.  Hair tests are cheaper but blood tests are more accurate.
</t>
      </text>
    </comment>
  </commentList>
</comments>
</file>

<file path=xl/comments4.xml><?xml version="1.0" encoding="utf-8"?>
<comments xmlns:r="http://schemas.openxmlformats.org/officeDocument/2006/relationships" xmlns="http://schemas.openxmlformats.org/spreadsheetml/2006/main">
  <authors>
    <author/>
  </authors>
  <commentList>
    <comment authorId="0" ref="B151">
      <text>
        <t xml:space="preserve">MMS Miracle Mineral Supplement is very beneficial when used on the skin. Even on gentle babies skin. It destroys almost every kind of skin disorder known, from burns to severe rashes and wounds of all kinds to heal often in less that 1/2 the ordinary time. One product, so many great uses. Use MMS Miracle Mineral Supplement for healing sores, burns, wounds, psoriasis, eczema, skin cancer, ringworm, acne, rashes, staph infections, athletes feet, and a hundred other problems of the skin.
In order to do this follow these instructions: Obtain a 2 ounce mist spray bottle. Most drug stores sell empty spray bottles.
Put 20 drops of MMS  Miracle Mineral Supplement in the bottle and 100 drops of citric acid and swirl to mix, wait 3 minutes and then fill the bottle with water. This solution will stay fresh and activated for about 3 days.
Once you have made your solution, you should spray any sore about once an hour or every two or three hours all day long. Allow the solution to dry on the sore. In case of a rash, spray it on the entire rash. Rinse off with clean water in the evening before bed, dry, and re-spray before going to bed. In case of babies under 2 years old I would suggest that you dilute the solution at least twice or start out with only 5 drops of MMS instead of 20.
When sprayed on the skin, MMS Miracle Mineral Supplement should not cause any stinging or burning or pain, but it can happen. If it does, pour out 1/2 of the liquid in the bottle and fill it with water thus diluting it by half. If it still stings, do the same thing thus diluting it again. Continue this dilution until it doesn’t sting.
Miracle Mineral Supplemet: Skin Care Healing
We strongly believe, MMS will decrease the healing time by a great deal and revert the diseased skin to healthy skin in a very short time. No other product comes even close when it comes to the cost, ease of use and most importantly, the great benefits of this amazing solution! Your healthy skin starts here.</t>
      </text>
    </comment>
  </commentList>
</comments>
</file>

<file path=xl/comments5.xml><?xml version="1.0" encoding="utf-8"?>
<comments xmlns:r="http://schemas.openxmlformats.org/officeDocument/2006/relationships" xmlns="http://schemas.openxmlformats.org/spreadsheetml/2006/main">
  <authors>
    <author/>
  </authors>
  <commentList>
    <comment authorId="0" ref="B19">
      <text>
        <t xml:space="preserve">Startup drops = about 4-5
6-drop doses = 6x5x2days = 60 drops
Following days Protocol 1000 (optional) = 24 - 48 drops
Total drops = 65 to 113 drops and the virus is neutralized and you can get back to life.  
Time for recovery?  Usually 2-4 days.  </t>
      </text>
    </comment>
  </commentList>
</comments>
</file>

<file path=xl/comments6.xml><?xml version="1.0" encoding="utf-8"?>
<comments xmlns:r="http://schemas.openxmlformats.org/officeDocument/2006/relationships" xmlns="http://schemas.openxmlformats.org/spreadsheetml/2006/main">
  <authors>
    <author/>
  </authors>
  <commentList>
    <comment authorId="0" ref="C5">
      <text>
        <t xml:space="preserve">3.7 Liders per gallon
</t>
      </text>
    </comment>
  </commentList>
</comments>
</file>

<file path=xl/comments7.xml><?xml version="1.0" encoding="utf-8"?>
<comments xmlns:r="http://schemas.openxmlformats.org/officeDocument/2006/relationships" xmlns="http://schemas.openxmlformats.org/spreadsheetml/2006/main">
  <authors>
    <author/>
  </authors>
  <commentList>
    <comment authorId="0" ref="G3">
      <text>
        <t xml:space="preserve">Only mix Hydrochloric Acid in a well ventilated area or outside.  Also, usse eye and hand protection.  It will not burn your skin quickly but it will erode at it if exposed to it for a longer period of time. </t>
      </text>
    </comment>
    <comment authorId="0" ref="K3">
      <text>
        <t xml:space="preserve">*Remember!  DMSO gets hot for a few minutes when you mix it with water.  It is a chemical reaction.  Put the bottle down on a counter when mixing it.  You may even want to have a hot pad under the bottle when mixing it.  Also, use a wood or plastic spoon.  No metal.  </t>
      </text>
    </comment>
    <comment authorId="0" ref="B6">
      <text>
        <t xml:space="preserve">1000 grams = about 35 oz of liquid = 1 Glass Mason Jar
</t>
      </text>
    </comment>
    <comment authorId="0" ref="B14">
      <text>
        <t xml:space="preserve">453 grams - 1 pound</t>
      </text>
    </comment>
    <comment authorId="0" ref="K14">
      <text>
        <t xml:space="preserve">Remember!  DMSO gets hot for a few minutes when you add water to it.  It is a chemical reaction.  Put the bottle down on a counter when mixing it.  You may even want to have a hot pad under the bottle when mixing it.  Also, use glass, plastic or wood spoons to mix. No metal.  
</t>
      </text>
    </comment>
    <comment authorId="0" ref="B15">
      <text>
        <t xml:space="preserve">There are 
3785 grams in a gallon</t>
      </text>
    </comment>
    <comment authorId="0" ref="B21">
      <text>
        <t xml:space="preserve">Purifies 2600-10,000 gallons of water per pound of Na ClO2 flakes</t>
      </text>
    </comment>
    <comment authorId="0" ref="X22">
      <text>
        <t xml:space="preserve">Single sessions of P1000 OR, Number of people that can take the P1000 session.
</t>
      </text>
    </comment>
    <comment authorId="0" ref="X23">
      <text>
        <t xml:space="preserve">6-drop maintenance
</t>
      </text>
    </comment>
    <comment authorId="0" ref="B24">
      <text>
        <t xml:space="preserve">Single sessions of P1000 OR, Number of people that can take the P1000 session.
</t>
      </text>
    </comment>
    <comment authorId="0" ref="X24">
      <text>
        <t xml:space="preserve">8-drop maintenance
</t>
      </text>
    </comment>
    <comment authorId="0" ref="B25">
      <text>
        <t xml:space="preserve">6-drop maintenance
</t>
      </text>
    </comment>
    <comment authorId="0" ref="B26">
      <text>
        <t xml:space="preserve">8-drop maintenance
</t>
      </text>
    </comment>
    <comment authorId="0" ref="B36">
      <text>
        <t xml:space="preserve">Actually 7.94 Oz but a tiny more won't hurt the mix.  </t>
      </text>
    </comment>
    <comment authorId="0" ref="D36">
      <text>
        <t xml:space="preserve">Actually, it is 20.41 to be exact.  Too hard to measure this much on a inexpensive grams scale though. 
</t>
      </text>
    </comment>
    <comment authorId="0" ref="B43">
      <text>
        <t xml:space="preserve">This can be sent in a bottle or in a plastic bag (I would double bag it).  If a person already has an empty bottle that they are wanting to refill, this would save on weight and space in your mailed package.</t>
      </text>
    </comment>
    <comment authorId="0" ref="D52">
      <text>
        <t xml:space="preserve">Remember, this is weight of water in grams.  You'll need a scale.  Or, if your bottle is marked at the level where it needs to be filled, just fill it to there with distilled water.</t>
      </text>
    </comment>
  </commentList>
</comments>
</file>

<file path=xl/comments8.xml><?xml version="1.0" encoding="utf-8"?>
<comments xmlns:r="http://schemas.openxmlformats.org/officeDocument/2006/relationships" xmlns="http://schemas.openxmlformats.org/spreadsheetml/2006/main">
  <authors>
    <author/>
  </authors>
  <commentList>
    <comment authorId="0" ref="D22">
      <text>
        <t xml:space="preserve">Purify a gallon with 3 drops.  3 - rainwater, clean water.  8, slighty dirty river water or more.  12 - filthy water...be sure to fabric filter first.  Also, mixing for 50 gal or more purification.
</t>
      </text>
    </comment>
  </commentList>
</comments>
</file>

<file path=xl/comments9.xml><?xml version="1.0" encoding="utf-8"?>
<comments xmlns:r="http://schemas.openxmlformats.org/officeDocument/2006/relationships" xmlns="http://schemas.openxmlformats.org/spreadsheetml/2006/main">
  <authors>
    <author/>
  </authors>
  <commentList>
    <comment authorId="0" ref="F2">
      <text>
        <t xml:space="preserve">Assume that 550 drops makes an ounce (I'm being conservative with the drop amounts...usually its closer to 590 per oz)
</t>
      </text>
    </comment>
    <comment authorId="0" ref="C4">
      <text>
        <t xml:space="preserve">365 days minus any days on a Protocol.  (You don't need a maintenance dose when you are on a protocol).</t>
      </text>
    </comment>
    <comment authorId="0" ref="D4">
      <text>
        <t xml:space="preserve">Doing a dosage every other day instead of 3 times a week.  
</t>
      </text>
    </comment>
    <comment authorId="0" ref="C5">
      <text>
        <t xml:space="preserve">Doing a 6&amp;6 about once a week for migranes, possible infections or being around someone that is contagious.</t>
      </text>
    </comment>
    <comment authorId="0" ref="C6">
      <text>
        <t xml:space="preserve">Assume a person goes on a protocol 3 times a year or the equavilant of 63 days.
</t>
      </text>
    </comment>
    <comment authorId="0" ref="E9">
      <text>
        <t xml:space="preserve">1 lb NaClO2 + HCL acid costs about $50 in materials.  Makes 52 oz of MMS.  Roughly costs about $1 per ounce to produce. 
</t>
      </text>
    </comment>
    <comment authorId="0" ref="E10">
      <text>
        <t xml:space="preserve">Costs vary between $8-30 per oz.  I will assume about $10/oz.
</t>
      </text>
    </comment>
    <comment authorId="0" ref="F20">
      <text>
        <t xml:space="preserve">Assume that 550 drops makes an ounce (I'm being conservative with the drop amounts...usually its closer to 590 per oz)
</t>
      </text>
    </comment>
    <comment authorId="0" ref="C22">
      <text>
        <t xml:space="preserve">365 days minus any days on a Protocol.  (You don't need a maintenance dose when you are on a protocol).</t>
      </text>
    </comment>
    <comment authorId="0" ref="D22">
      <text>
        <t xml:space="preserve">Every Day dosage</t>
      </text>
    </comment>
    <comment authorId="0" ref="C23">
      <text>
        <t xml:space="preserve">Doing a 6&amp;6 about once a week for migranes, possible infections or being around someone that is contagious.</t>
      </text>
    </comment>
    <comment authorId="0" ref="C24">
      <text>
        <t xml:space="preserve">Assume a person goes on a protocol 3 times a year or the equavilant of 63 days.
</t>
      </text>
    </comment>
    <comment authorId="0" ref="E27">
      <text>
        <t xml:space="preserve">1 lb NaClO2 + HCL acid costs about $50 in materials.  Makes 52 oz of MMS.  Roughly costs about $1 per ounce to produce. 
</t>
      </text>
    </comment>
    <comment authorId="0" ref="E28">
      <text>
        <t xml:space="preserve">Costs vary between $8-30 per oz.  I will assume about $10/oz.
</t>
      </text>
    </comment>
    <comment authorId="0" ref="F38">
      <text>
        <t xml:space="preserve">Assume that 550 drops makes an ounce (I'm being conservative with the drop amounts...usually its closer to 590 per oz)
</t>
      </text>
    </comment>
    <comment authorId="0" ref="C40">
      <text>
        <t xml:space="preserve">365 days minus any days on a Protocol.  (You don't need a maintenance dose when you are on a protocol).</t>
      </text>
    </comment>
    <comment authorId="0" ref="D40">
      <text>
        <t xml:space="preserve">Doing a dosage every other day instead of 3 times a week.  
</t>
      </text>
    </comment>
    <comment authorId="0" ref="C41">
      <text>
        <t xml:space="preserve">Doing a 6&amp;6 about once a week for migranes, possible infections or being around someone that is contagious.</t>
      </text>
    </comment>
    <comment authorId="0" ref="C42">
      <text>
        <t xml:space="preserve">Assume a person goes on a protocol 3 times a year or the equavilant of 63 days.
</t>
      </text>
    </comment>
    <comment authorId="0" ref="E45">
      <text>
        <t xml:space="preserve">1 lb NaClO2 + HCL acid costs about $50 in materials.  Makes 52 oz of MMS.  Roughly costs about $1 per ounce to produce. 
</t>
      </text>
    </comment>
    <comment authorId="0" ref="E46">
      <text>
        <t xml:space="preserve">Costs vary between $8-30 per oz.  I will assume about $10/oz.
</t>
      </text>
    </comment>
    <comment authorId="0" ref="F56">
      <text>
        <t xml:space="preserve">Assume that 550 drops makes an ounce (I'm being conservative with the drop amounts...usually its closer to 590 per oz)
</t>
      </text>
    </comment>
    <comment authorId="0" ref="C58">
      <text>
        <t xml:space="preserve">365 days minus any days on a Protocol.  (You don't need a maintenance dose when you are on a protocol).</t>
      </text>
    </comment>
    <comment authorId="0" ref="D58">
      <text>
        <t xml:space="preserve">Every Day dosage</t>
      </text>
    </comment>
    <comment authorId="0" ref="C59">
      <text>
        <t xml:space="preserve">Doing a 6&amp;6 about once a week for migranes, possible infections or being around someone that is contagious.</t>
      </text>
    </comment>
    <comment authorId="0" ref="C60">
      <text>
        <t xml:space="preserve">Assume a person goes on a protocol 3 times a year or the equavilant of 63 days.
</t>
      </text>
    </comment>
    <comment authorId="0" ref="E63">
      <text>
        <t xml:space="preserve">1 lb NaClO2 + HCL acid costs about $50 in materials.  Makes 52 oz of MMS.  Roughly costs about $1 per ounce to produce. 
</t>
      </text>
    </comment>
    <comment authorId="0" ref="E64">
      <text>
        <t xml:space="preserve">Costs vary between $8-30 per oz.  I will assume about $10/oz.
</t>
      </text>
    </comment>
  </commentList>
</comments>
</file>

<file path=xl/sharedStrings.xml><?xml version="1.0" encoding="utf-8"?>
<sst xmlns="http://schemas.openxmlformats.org/spreadsheetml/2006/main" count="1682" uniqueCount="1314">
  <si>
    <t>INDEX:  TABLE OF CONTENTS</t>
  </si>
  <si>
    <t>Each Tab number below represents a tab on this spreadsheet</t>
  </si>
  <si>
    <t xml:space="preserve">TAB </t>
  </si>
  <si>
    <t>TITLE &amp; LINK</t>
  </si>
  <si>
    <t>BRIEF EXPLANATION</t>
  </si>
  <si>
    <t>Index</t>
  </si>
  <si>
    <t>How to Use This Spreadsheet</t>
  </si>
  <si>
    <t>Video explaining how this spreadsheet is organized and how to use it</t>
  </si>
  <si>
    <t>Make your Own A &amp; B mix</t>
  </si>
  <si>
    <t>Instruction Videos on how to make your own Sodium Chlorite (A mix) &amp; Hydrochloric Acid (B mix) to make MMS and CDS</t>
  </si>
  <si>
    <t>MMS vs. CDS</t>
  </si>
  <si>
    <t>Comparison between to two (Similarities and Differences).  Also, video links on how to make CDS quickly</t>
  </si>
  <si>
    <t>MMS Protocols</t>
  </si>
  <si>
    <t>Basic regiments for using Miracle Mineral Solution drops (CD drops)</t>
  </si>
  <si>
    <t>CDS Protocols</t>
  </si>
  <si>
    <t>Basic regiments for using CDS in ml's measurements - Also, instruction videos on how to make your own</t>
  </si>
  <si>
    <t>MMS A-Z Treatments</t>
  </si>
  <si>
    <t>Illnesses listed in alphabetical order with recommended MMS protocol to treat them</t>
  </si>
  <si>
    <r>
      <rPr>
        <rFont val="Georgia"/>
        <b/>
        <color rgb="FF1155CC"/>
        <u/>
      </rPr>
      <t>MMS Protocol Extras (Hacks</t>
    </r>
    <r>
      <rPr>
        <rFont val="Georgia"/>
        <b/>
        <color rgb="FF000000"/>
        <u/>
      </rPr>
      <t>)</t>
    </r>
  </si>
  <si>
    <t>Extra Miscelaneous Protocols for specific conditions</t>
  </si>
  <si>
    <t>Golden Rules</t>
  </si>
  <si>
    <t>Knowing when to increase, decrease or maintain your dosage amounts - (Your body tells you)</t>
  </si>
  <si>
    <t>Water Purification</t>
  </si>
  <si>
    <t>How to purify drinking water depends on how dirty it is (See the tables that show dosages for each)</t>
  </si>
  <si>
    <t>Formulas - Naclo2, HCL, DMSO</t>
  </si>
  <si>
    <t>Formulas for mixing and making your own liquid chemicals (Scale needed to measure)</t>
  </si>
  <si>
    <t>Training Videos</t>
  </si>
  <si>
    <t>Over 50 training videos on how to make, use, store and share about these wonderful minerals</t>
  </si>
  <si>
    <t>MAKE YOUR OWN NaClo2 and HCL</t>
  </si>
  <si>
    <t>The below video is the starting point for anyone wanting to make their own A and B mix instead of purchasing it</t>
  </si>
  <si>
    <t>Instruction Video Link Below:</t>
  </si>
  <si>
    <t>Make your own Sodium Chlorite Liquid from Flakes and Hyrdochloric Acid at the proper dilution (Short Version)</t>
  </si>
  <si>
    <t>Making Sodium Chlorite at about 23-25% Dilution</t>
  </si>
  <si>
    <t>Mason Jars of HCL (B Mix) and NaClo2 (A Mix)</t>
  </si>
  <si>
    <t>About 24 oz of HCL (B Mix) and NaClo2 (A Mix)</t>
  </si>
  <si>
    <t>These two liquids are used to make MMS and CDS or even CDH</t>
  </si>
  <si>
    <t>These amounts will last a person 3+ years of normal use</t>
  </si>
  <si>
    <t>Making Hydrochloric Acid (About 4-5% Final Dilution)</t>
  </si>
  <si>
    <t>Note:</t>
  </si>
  <si>
    <t xml:space="preserve">HCL is purchased from a hardware or swimming pool supply store in different concentrations.  </t>
  </si>
  <si>
    <t>This above table is given to show how much water should be added to the acid depending on the original concentration</t>
  </si>
  <si>
    <t>COMPARING MMS TO CDS</t>
  </si>
  <si>
    <t>Make Your Own CDS Videos Below</t>
  </si>
  <si>
    <t>Tradtional 40+ hrs Method</t>
  </si>
  <si>
    <t>3-Hour Method (Long Detailed Video)</t>
  </si>
  <si>
    <t>3-Hour Method (Quick Video)</t>
  </si>
  <si>
    <t>4-Bag in Bottle Method (My Favorite)</t>
  </si>
  <si>
    <t>About 800 ml's of CDS</t>
  </si>
  <si>
    <t>MMS compared to CDS</t>
  </si>
  <si>
    <r>
      <rPr>
        <rFont val="Georgia"/>
        <b/>
        <color theme="1"/>
        <sz val="24.0"/>
      </rPr>
      <t xml:space="preserve">MMS                         </t>
    </r>
    <r>
      <rPr>
        <rFont val="Georgia"/>
        <b/>
        <color theme="1"/>
        <sz val="9.0"/>
      </rPr>
      <t>(master mineral solution)</t>
    </r>
  </si>
  <si>
    <t>Vs.                   Comparison</t>
  </si>
  <si>
    <r>
      <rPr>
        <rFont val="Georgia"/>
        <b/>
        <color theme="1"/>
        <sz val="24.0"/>
      </rPr>
      <t xml:space="preserve">CDS                            </t>
    </r>
    <r>
      <rPr>
        <rFont val="Georgia"/>
        <b/>
        <color theme="1"/>
        <sz val="9.0"/>
      </rPr>
      <t>(Chlorine Dioxide Solution)</t>
    </r>
  </si>
  <si>
    <t>CD, MMS 1, Naclo2 or "Activated" NaClo2</t>
  </si>
  <si>
    <t>Nicknames</t>
  </si>
  <si>
    <t>CDS, CDI (when diluted with saline for IV)</t>
  </si>
  <si>
    <t>Y</t>
  </si>
  <si>
    <t>Has Clo2 in it?</t>
  </si>
  <si>
    <t>Has HCL and NaClo2?</t>
  </si>
  <si>
    <t>N</t>
  </si>
  <si>
    <t>Most any Diseases</t>
  </si>
  <si>
    <t>Treats What?</t>
  </si>
  <si>
    <t>Most any (Autism more w/ MMS)</t>
  </si>
  <si>
    <t>No.  It Burns :)</t>
  </si>
  <si>
    <t>Used with IV?</t>
  </si>
  <si>
    <t>Yes, with Saline</t>
  </si>
  <si>
    <t>Drop-Mixes (A and B)</t>
  </si>
  <si>
    <t>Way to measure dosages</t>
  </si>
  <si>
    <t>Milliliters (mls)</t>
  </si>
  <si>
    <t>A little stronger at times</t>
  </si>
  <si>
    <t>Effects on Stomach?</t>
  </si>
  <si>
    <t>Milder on the stomach</t>
  </si>
  <si>
    <t>Yes</t>
  </si>
  <si>
    <t>Causes Herxheimer Reaction?</t>
  </si>
  <si>
    <t>Yes, but less effect (?)</t>
  </si>
  <si>
    <t>Enought to last over 6 months of use</t>
  </si>
  <si>
    <t>A and B bottles, out of sunlight</t>
  </si>
  <si>
    <t>Making &amp; Storing your own?</t>
  </si>
  <si>
    <t>Air tight bottles, cold, out of sunlight</t>
  </si>
  <si>
    <t>Keep it airtight, in the frige and out of sunlight</t>
  </si>
  <si>
    <t>NaClo2 (Bottle A) 22-29%    HCL (Bottle B) 4-5%</t>
  </si>
  <si>
    <t>Typical potency (When Stored)</t>
  </si>
  <si>
    <t>3000 parts per million (ppm)</t>
  </si>
  <si>
    <t>It will last several months like this</t>
  </si>
  <si>
    <t>At least 2-4 years in liquid form</t>
  </si>
  <si>
    <t>Storage Life?</t>
  </si>
  <si>
    <t xml:space="preserve">5-7 months if sealed, cold and dark </t>
  </si>
  <si>
    <t>Sour &amp; Bitter</t>
  </si>
  <si>
    <t>Flavor/Taste?</t>
  </si>
  <si>
    <t>Bitter</t>
  </si>
  <si>
    <t>Protocols 1000, 2000, 3000</t>
  </si>
  <si>
    <t>Regiments for taking?</t>
  </si>
  <si>
    <t>Protocols A, B, C...Z</t>
  </si>
  <si>
    <t>1990's</t>
  </si>
  <si>
    <t>Discovered When?</t>
  </si>
  <si>
    <t>2000's</t>
  </si>
  <si>
    <t>Jim Humble &amp; Mark Grenon</t>
  </si>
  <si>
    <t>Developer?</t>
  </si>
  <si>
    <t>Andreas Kalcker</t>
  </si>
  <si>
    <t xml:space="preserve">Are MMS and CDS Intergangable?                                   </t>
  </si>
  <si>
    <t>Yes.  Each 1-drop mix MMS = 1-2 ml's CDS                                                             (Always dilute with 4 oz of water or more if drinking)</t>
  </si>
  <si>
    <t xml:space="preserve">"MMS DROPS" PROTOCOLS </t>
  </si>
  <si>
    <t>MMS stands for Miracle Mineral Solution.  It is also referred to as "CD"</t>
  </si>
  <si>
    <t>What is MMS?</t>
  </si>
  <si>
    <t xml:space="preserve">MMS 1  -  </t>
  </si>
  <si>
    <t>ClO2   Chlorine Dioxide:  Made with Sodium Chlorite + an activator acid (like lemon juice, vinegar, or hydrochloric acid)</t>
  </si>
  <si>
    <t>"Master Mineral Solution"</t>
  </si>
  <si>
    <t xml:space="preserve">MMS 2  -  </t>
  </si>
  <si>
    <t>HClO   Hypochlorous Acid:  Made with Calcium Hypochlorite + Water (H2O)</t>
  </si>
  <si>
    <t>Protocols</t>
  </si>
  <si>
    <t>CD Drops/Water Oz.</t>
  </si>
  <si>
    <t>Dosage Frequency</t>
  </si>
  <si>
    <t>Days</t>
  </si>
  <si>
    <t>DMSO</t>
  </si>
  <si>
    <t>Other MMS</t>
  </si>
  <si>
    <t>Mixing notes</t>
  </si>
  <si>
    <t>Links</t>
  </si>
  <si>
    <r>
      <rPr>
        <rFont val="Arial"/>
        <b/>
        <color theme="1"/>
        <sz val="14.0"/>
      </rPr>
      <t xml:space="preserve">Startup Procedure </t>
    </r>
    <r>
      <rPr>
        <rFont val="Arial"/>
        <b val="0"/>
        <color theme="1"/>
        <sz val="11.0"/>
      </rPr>
      <t>(Initial pathogen removal)</t>
    </r>
  </si>
  <si>
    <t>1 activated drop in 4 oz of water.  Only drink 1 or 2 oz.  Wait an hour.</t>
  </si>
  <si>
    <t>once a day...then, move to Maintenance or a protocol.</t>
  </si>
  <si>
    <t>NA</t>
  </si>
  <si>
    <t>As you start taking MMS, remember the 3 golden rules below in the gold section.  You want to make sure that you are only giving yourself a steady amount of detox and not too much.  If you over-detox, it will weaken your ability to heal from the pathogen kill of.</t>
  </si>
  <si>
    <t xml:space="preserve">Your goal is to try to get to where you can take a 3-drop dose without having any nausea or diarrhea (aka "Herxheimer Reaction") from a pathogen removal.  </t>
  </si>
  <si>
    <t>Maintenance</t>
  </si>
  <si>
    <t>Based on weight and age.  See table below for dosage details.</t>
  </si>
  <si>
    <t>See below in the purple section "Maintenance Dosages"</t>
  </si>
  <si>
    <t>Continuously</t>
  </si>
  <si>
    <t xml:space="preserve">If you are not taking any of the numbered Protocols, the maintenance dose is something that you take regularly to keep pathogens at bay.  Only do the maintenance dose after your body has been conditioned, or "Ramped up", to taking mms for a few days.  Do not just start the maintenance dosage if you haven't ever taken this before. </t>
  </si>
  <si>
    <t>Maintenance (Protocol 1 version)</t>
  </si>
  <si>
    <t>5 drops of Sodium Chlorite (no activator acid) per 1 liter of water.</t>
  </si>
  <si>
    <t>N/A</t>
  </si>
  <si>
    <t>PROTOCOL 1000</t>
  </si>
  <si>
    <t>3 activated drops in 4 oz water.</t>
  </si>
  <si>
    <t>Each hour 8 x</t>
  </si>
  <si>
    <t>21 or more as needed</t>
  </si>
  <si>
    <t xml:space="preserve">If nausea or other discomforts, reduce drops by 50%.  If feeling ok, increase dosage until recommended hourly amount.  There is a healthy level of nausea/stomach discomfort.  Not too much, not too little.  Managing "Herxheimer Reaction" to the pathogen kill off.  Also note, the first few days of doing a protocol 1000, 2000 or 3000, you may experience what is known as a "Healing Crisis".  Basically it means that you may feel out of sorts while your body is getting used to the toxins being removed.  Look it up to see the simptoms.  It should go away after that.  </t>
  </si>
  <si>
    <t>PROTOCOL 1000+</t>
  </si>
  <si>
    <t>1-3 dmso drops for every 1 mms drop (regulate according to herxeimer reaction)</t>
  </si>
  <si>
    <t>Need to test to see if there is any allergic reaction to DMSO.  See 2K tab for information on how to do an allergy test.</t>
  </si>
  <si>
    <t>Add DMSO only AFTER A and B drops reaction and dilution.</t>
  </si>
  <si>
    <t>If you have nausea, you can try extending time between doses but not reduce amounts</t>
  </si>
  <si>
    <t>You can try more than 8 doses in a day (like 10-12-15).</t>
  </si>
  <si>
    <t>PROTOCOL 2000</t>
  </si>
  <si>
    <t>Each hour 10 x</t>
  </si>
  <si>
    <t>MMS 2 after day 3 (See 2000 tab for schedule).  Always drink 8oz of water with every dose of MMS 2 (adult dosage).</t>
  </si>
  <si>
    <r>
      <rPr>
        <sz val="7.0"/>
      </rPr>
      <t xml:space="preserve">MMS 2:  1 capsule, size #4, every 2 hours.  See sample picture on 2k tab below.  Try to find calcium hypochlorite that above above 68%.  Instructions on how to make your own MMS 2 capsules are here:  </t>
    </r>
    <r>
      <rPr>
        <color rgb="FF1155CC"/>
        <sz val="7.0"/>
        <u/>
      </rPr>
      <t>https://drive.google.com/file/d/1vrczJfywb8CUcVHC_Yqrtl2EDA95p7j8/view?usp=sharing</t>
    </r>
  </si>
  <si>
    <t>PROTOCOL 3000</t>
  </si>
  <si>
    <t>For Skin:  20 drop MMS in 1 oz of water.  Used with DMSO.  Day 1 - every 2hrs.  Day 2 &amp; 3 - every hour.  No skin application for next 4 days.  Repeat same in week 2 and 3 (3 days on skin, 4 days none on skin).  Arm arm,. chest chest, stomach stomach, inner thigh inner thigh so you don't repeat skin usage for another week</t>
  </si>
  <si>
    <t>First:  Check for DMSO Allergy (spot test 15 minutes, then view several hours later).  Also check for liver pain allergy/weakness.  If the person is extra weak in theliver, you may need to use smaller doses on a small area of the body.  See weblink for more info.  (WARNING:  NEVER MIX DMSO WITH MMS 2...NEVER TAKE DMSO WITH MMS 2 - wait at least 30 minutes between taking the two)</t>
  </si>
  <si>
    <t>https://www.mmsdrops.com/mms-protocols/mms-protocol-3000/</t>
  </si>
  <si>
    <t>PROTOCOL 4000</t>
  </si>
  <si>
    <r>
      <rPr>
        <rFont val="Arial"/>
        <b/>
        <color theme="1"/>
      </rPr>
      <t>MMS 2:</t>
    </r>
    <r>
      <rPr>
        <rFont val="Arial"/>
        <color theme="1"/>
      </rPr>
      <t xml:space="preserve"> (200lbs person):  1 gram (powder form) calcium hypochlorite.  Activates into hypochlorous acid</t>
    </r>
  </si>
  <si>
    <t>Every other hour 6 x (6/day over 12 hr period)</t>
  </si>
  <si>
    <t>21 days</t>
  </si>
  <si>
    <t xml:space="preserve">Always drink 8oz of water with every dose of MMS 2 (adult dosage).  Should total 42 doses in a week (6/day).  You can put mix powder in gel capsules or other wrap, like cold honey mix.  See link for mixing instructions with honey. This dosage may cause you to burp chlorine smells.  (Its ok to eat after taking dosage.  And you don't need to worry about vitamin c or other things messing up the activation...water activates mms2).  It is recommended to eath only light means while in the middle of the 6 dosages.  </t>
  </si>
  <si>
    <t xml:space="preserve">Start with 1/16th full of OO tablet.  The work your way up to 1 gram as the person doesn't experience much nausea.  If nausea or other discomforts happen, reduce drops by 25%.  If feeling ok, increase dosage until recommended hourly amount.  There is a healthy level of nausea/stomach discomfort.  Not too much, not too littlle.  Managing "Herxheimer Reaction" to the pathogen kill off.  </t>
  </si>
  <si>
    <t>https://www.mmsdrops.com/mms-protocols/protocol-4000/</t>
  </si>
  <si>
    <t>6&amp;6</t>
  </si>
  <si>
    <t>6 activated drops in 4 oz of water, wait an hour, then 6 activated drops in 4oz of water.</t>
  </si>
  <si>
    <t>x 2, then P1000 as needed for symptoms</t>
  </si>
  <si>
    <t>1 + P1000</t>
  </si>
  <si>
    <t xml:space="preserve">This is for when you feel a heatache, flu or other sickness coming on.  After the second 6-drop dose, you can stop there or do a Protocol 1000 for a day or more until you feel well again.  </t>
  </si>
  <si>
    <t xml:space="preserve">MMS 2 </t>
  </si>
  <si>
    <t>This is found in pool shock chemical:  Comes in between 45% - 85% calcium hypochlorite  (Mostly around 75%).  Ideally, you want to be above 68% if you can.</t>
  </si>
  <si>
    <t>You can make this by putting the powder in size ZERO Gel Capsules at different amounts - 1/16th, 1/8th, 1/4th or 1/2 full</t>
  </si>
  <si>
    <t>How to make your own:</t>
  </si>
  <si>
    <t>https://www.mmsinfo.org/infosheets/mms2_instructions.pdf</t>
  </si>
  <si>
    <t>3 Golden Rules of Dosage Amounts (for MMS &amp; CDS)</t>
  </si>
  <si>
    <t>Symptoms improving? Do not change anything. Continue with what you are doing.</t>
  </si>
  <si>
    <t>Feeling worse?  Prolonged nausea or diarrhea?  Reduce your MMS intake by 50%.</t>
  </si>
  <si>
    <t>Not getting better or worse?  If there are no signs of improvement, do the next increase in dosage or go to the next protocol according to the HRP.</t>
  </si>
  <si>
    <t>Maintenance Dosage Recommendations</t>
  </si>
  <si>
    <t>Suggested to be taken at bedtime</t>
  </si>
  <si>
    <t>CHILDREN</t>
  </si>
  <si>
    <t>Daily Dosage</t>
  </si>
  <si>
    <t>​12 lbs or less (5.5 kg or less)</t>
  </si>
  <si>
    <t>​1 drop daily</t>
  </si>
  <si>
    <t>​12-24lbs (5.5-11kg)</t>
  </si>
  <si>
    <t>​2 drops daily</t>
  </si>
  <si>
    <t>​25-49lbs (11-23kg)</t>
  </si>
  <si>
    <t>​3 drops daily</t>
  </si>
  <si>
    <t>​50-74lbs (23-34kg)</t>
  </si>
  <si>
    <t>​4 drops daily</t>
  </si>
  <si>
    <t>ADULTS</t>
  </si>
  <si>
    <t>​Adults 60 years and over, 100 to 200 lbs</t>
  </si>
  <si>
    <t>​6 drops daily</t>
  </si>
  <si>
    <t>​Adults 60 years and over, 200 lbs and over</t>
  </si>
  <si>
    <t>​8 drops daily</t>
  </si>
  <si>
    <t>​Adults under 60, 100 to 200 lbs</t>
  </si>
  <si>
    <t>​6 drops 3x a week</t>
  </si>
  <si>
    <t>​Adults under 60, 200 lbs and over</t>
  </si>
  <si>
    <t>​8 drops 3x a week</t>
  </si>
  <si>
    <t xml:space="preserve">CDS PROTOCOLS </t>
  </si>
  <si>
    <t>CDS Stands for Chlorine Dioxide Solution:  It is a medical-grade of Clo2 in liquid that is at or above 3000 parts per million of Clo2</t>
  </si>
  <si>
    <t>CDS Protocols Book Link:  For more details on what is listed below</t>
  </si>
  <si>
    <t>MMS-drops or                    CDS mliliters</t>
  </si>
  <si>
    <t>Frequency</t>
  </si>
  <si>
    <t>Other Notes</t>
  </si>
  <si>
    <t>A: Amateur</t>
  </si>
  <si>
    <t>3-d mms</t>
  </si>
  <si>
    <t>1-3 times a day (M/E)</t>
  </si>
  <si>
    <t>Maintenance Dose:  3-drop in 200 ml water (8oz)</t>
  </si>
  <si>
    <t>B: Basic</t>
  </si>
  <si>
    <t xml:space="preserve">3-drop mms </t>
  </si>
  <si>
    <t>8 times a day (3 weeks)</t>
  </si>
  <si>
    <t>Just like Protocol 1000</t>
  </si>
  <si>
    <t>C: CDS 10/1000</t>
  </si>
  <si>
    <t>10 ml in 1000 ml (1L) h2o</t>
  </si>
  <si>
    <t>1 ml each hour for 10 hrs</t>
  </si>
  <si>
    <t>1 ml CDS for each 100 ml of water</t>
  </si>
  <si>
    <t>D: Dermatological</t>
  </si>
  <si>
    <t>Spray or rub on</t>
  </si>
  <si>
    <t>Up to 1 time per hour</t>
  </si>
  <si>
    <t>Topical:  Full CDS or diluted as far down to 10% CDS</t>
  </si>
  <si>
    <t>E: Enemas</t>
  </si>
  <si>
    <t>Enema</t>
  </si>
  <si>
    <t>1 a day (see book link)</t>
  </si>
  <si>
    <t>Mix 10 ml CDS with 1 L of warm water for injector fluid</t>
  </si>
  <si>
    <t>F: Frequent</t>
  </si>
  <si>
    <t>1 ml w/ 10ml h2o drink</t>
  </si>
  <si>
    <t>1ml CDS each 15 min</t>
  </si>
  <si>
    <t>Take each 15 min for 8 doses (for Viruses)</t>
  </si>
  <si>
    <t>G: Gas (Cup)</t>
  </si>
  <si>
    <t>W/ cup cover area</t>
  </si>
  <si>
    <t>1x each hour max</t>
  </si>
  <si>
    <t>6-8 drop mms in cup, cover area with cup (+/- 3 min)</t>
  </si>
  <si>
    <t>G: Gas (Bag)</t>
  </si>
  <si>
    <t>30-d mms</t>
  </si>
  <si>
    <t>1-3 times a day</t>
  </si>
  <si>
    <t>2 bag liners taped (mms in cup in bags with person)</t>
  </si>
  <si>
    <t>H: House</t>
  </si>
  <si>
    <t>6-12 d mms</t>
  </si>
  <si>
    <t>1 / day (?)</t>
  </si>
  <si>
    <t>For room (6 per 100 sq ft) - undiluted or with a little h20</t>
  </si>
  <si>
    <t>I: Insects</t>
  </si>
  <si>
    <t>CDS in a cup</t>
  </si>
  <si>
    <t>Until dry - multiple times</t>
  </si>
  <si>
    <t>Soak Gauze or Paper in CDS, put directly on wound</t>
  </si>
  <si>
    <t>J : Jaws</t>
  </si>
  <si>
    <t>Mouthwsh or brush</t>
  </si>
  <si>
    <t>Up to 3-4 times a day</t>
  </si>
  <si>
    <t>10-20 ml / 200 ml h2O if there is acute pain</t>
  </si>
  <si>
    <t>K: Kit DMSO</t>
  </si>
  <si>
    <t>mms + DMSO</t>
  </si>
  <si>
    <t>Up to 10 times, different spots</t>
  </si>
  <si>
    <t xml:space="preserve">20 drop mms + 50 ml water:  Spray on skin, rub dmso on </t>
  </si>
  <si>
    <t>L: Lay in Bath</t>
  </si>
  <si>
    <t>30-60 d mms</t>
  </si>
  <si>
    <t>1/day or more if skin is bad</t>
  </si>
  <si>
    <t>Clean tub, no soap, warm water, soak body up to 20 min</t>
  </si>
  <si>
    <t>M: Malaria</t>
  </si>
  <si>
    <t xml:space="preserve">20 ml </t>
  </si>
  <si>
    <t>2 times, 60 min apart</t>
  </si>
  <si>
    <t>20 ml with 200 ml water for each dose.  Possibly a 3rd dose</t>
  </si>
  <si>
    <t>N: Nipper (Kids)</t>
  </si>
  <si>
    <t>See Book Link</t>
  </si>
  <si>
    <t>O: Otolary... Eye &amp; Nose</t>
  </si>
  <si>
    <t>5 ml + DMSO (Eye &amp; Nose)</t>
  </si>
  <si>
    <t>Eye &amp; nose drops every 2hr</t>
  </si>
  <si>
    <t>5 ml CDS + 3 ml DMSO + 50 ml saline:  5 drops ea dose</t>
  </si>
  <si>
    <t>P: Parasites</t>
  </si>
  <si>
    <t>Q: Quench burns</t>
  </si>
  <si>
    <t xml:space="preserve">CDS full </t>
  </si>
  <si>
    <t>can repeat every 30 min</t>
  </si>
  <si>
    <t>Spray directly on burn and/or CDS-soaked napkin on area</t>
  </si>
  <si>
    <t>R: Rectal</t>
  </si>
  <si>
    <t>S: Sensible Slow</t>
  </si>
  <si>
    <t>1 ml/500 ml h2o</t>
  </si>
  <si>
    <t>Sip on water throughout day</t>
  </si>
  <si>
    <t>Increase 1 ml daily up to 10 ml tolerance.  See Book Link</t>
  </si>
  <si>
    <t>T: Terminal</t>
  </si>
  <si>
    <t>U: Urgency (6&amp;6)</t>
  </si>
  <si>
    <t>6-d &amp; 6-d or 6-12 ml &amp; 6-12 ml</t>
  </si>
  <si>
    <t>One time &amp; again 60 min later</t>
  </si>
  <si>
    <t>Stops headaches &amp; oncoming flu.  Protocol 1000 if persists</t>
  </si>
  <si>
    <t>V: Vaginal irrigation</t>
  </si>
  <si>
    <t>W: as Wow!</t>
  </si>
  <si>
    <t>Kalckers Book (Several)</t>
  </si>
  <si>
    <t>X: as detoX metals</t>
  </si>
  <si>
    <t>Protocol B</t>
  </si>
  <si>
    <t>Same as Protocol 1000</t>
  </si>
  <si>
    <t>Protocol B 3 weeks, rest 1 wk, B3, rest 1, B3, rest 1 (Test)</t>
  </si>
  <si>
    <t>Y: as Your last chance</t>
  </si>
  <si>
    <t>5-10 ml CDI</t>
  </si>
  <si>
    <t>Inject 5-10 ml of CDI "bubbles" with 50 ppm around area</t>
  </si>
  <si>
    <t>Z: Zapper - Rifes</t>
  </si>
  <si>
    <t>MMS A-Z TREATMENTS</t>
  </si>
  <si>
    <t>Disease on the left, treatment on the right</t>
  </si>
  <si>
    <t>Common usage of MMS Protocols (in alphabetic order)</t>
  </si>
  <si>
    <t>You can also read more about MMS Protocols – click here</t>
  </si>
  <si>
    <t>A</t>
  </si>
  <si>
    <t>Acid Reflux Disease</t>
  </si>
  <si>
    <t>Protocol 1000</t>
  </si>
  <si>
    <t>Acne</t>
  </si>
  <si>
    <t>Protocol 1000, protocol 3000 application to affected area once per day, spray solution (10 drops per ounce) application hourly for another 8-9 hours, bag protocol once per day to treat areas other than face</t>
  </si>
  <si>
    <t>Allergies</t>
  </si>
  <si>
    <t>Protocol 1000. Depending on type of allergy, once daily baths, bag protocol, spray bottle protocol (10 drops per ounce) and/or inhalation therapy (using no more than 2 activated drops MMS and breathing very lightly)</t>
  </si>
  <si>
    <t>ADHD (Attention Deficit Hyperactivity Disorder)</t>
  </si>
  <si>
    <t>Altitude Sickness</t>
  </si>
  <si>
    <t>Alzheimer’s Disease</t>
  </si>
  <si>
    <t>Protocol 1000 and then 2000 if no progress in 2 weeks</t>
  </si>
  <si>
    <t>Andropause</t>
  </si>
  <si>
    <t>Anorexia Nervosa</t>
  </si>
  <si>
    <t>Arthritis</t>
  </si>
  <si>
    <t>Protocols 1000 and 3000 (Also, Spray on hurt areas with 10/1 dosage followed by dmso)</t>
  </si>
  <si>
    <t>Starting procedure, then 2000 protocol, probably takes 3-6 weeks</t>
  </si>
  <si>
    <t>Asperger's Syndrome</t>
  </si>
  <si>
    <t>Asthma</t>
  </si>
  <si>
    <t>Protocol 1000 and inhalation therapy (caution: use no more than 2 activated drops MMS and breathe lightly)</t>
  </si>
  <si>
    <t>Autism</t>
  </si>
  <si>
    <t>Protocol 2000 (increase dose amounts very slowly), enemas with or without DMSO.</t>
  </si>
  <si>
    <t>B</t>
  </si>
  <si>
    <t>Back Pain</t>
  </si>
  <si>
    <t>Protocol 1000, protocol 3000 applied once only to affected area, enema protocol</t>
  </si>
  <si>
    <t>Bladder Cancer</t>
  </si>
  <si>
    <t>Protocols 2000 and 3000</t>
  </si>
  <si>
    <t>Bone Cancer</t>
  </si>
  <si>
    <t>Protocols 2000 and 3000, bath protocol, bag protocol, enema protocol, inhalation therapy (use no more than 2 activated drops MMS and breathe gently)</t>
  </si>
  <si>
    <t>Bad Breath (Halitosis)</t>
  </si>
  <si>
    <t>Protocol 1000, tooth and tongue brushing with 10 activated drops MMS per ounce water solution</t>
  </si>
  <si>
    <t>Baldness</t>
  </si>
  <si>
    <t>Spray mixture (10 activated drops per ounce) on scalp once per hour for 10 hours per day, protocol 1000</t>
  </si>
  <si>
    <t>Bipolar Disorder</t>
  </si>
  <si>
    <t>Brain Cancer</t>
  </si>
  <si>
    <t>Brain Injury</t>
  </si>
  <si>
    <t>Brain Tumors</t>
  </si>
  <si>
    <t>Breast Cancer</t>
  </si>
  <si>
    <t>Protocols 2000 and 3000, douche with 25 activated drops in one liter water every other day (this has been successful for women because it gets the MMS to the breast via the cervix), bath protocol, bag protocol, enema protocol, inhalation protocol (use no more than 2 activated drops MMS and breathe gently)</t>
  </si>
  <si>
    <t>Bronchitis</t>
  </si>
  <si>
    <t>Protocol 1000, inhalation therapy (use no more than 2 drops activated MMS and breathe gently), protocol 3000 one time only per day to chest</t>
  </si>
  <si>
    <t>Burns</t>
  </si>
  <si>
    <t>Directly apply unactivated MMS to burn only 3-5 minutes, then rinse it off. If you do not understand any part of “rinse it off”, then do not do this!</t>
  </si>
  <si>
    <t>Bursitis</t>
  </si>
  <si>
    <t>Protocol 1000, protocol 3000 only 1-3 times per day to affected areas, bath protocol</t>
  </si>
  <si>
    <t>C</t>
  </si>
  <si>
    <t>Cancer</t>
  </si>
  <si>
    <t>Protocols 2000 and 3000, bath protocol, bag protocol, enema protocol, inhalation protocol (use no more than 2 drops of activated MMS and breathe gently)</t>
  </si>
  <si>
    <t>Canker Sores/Cold Sores</t>
  </si>
  <si>
    <t>Protocol 1000, spray bottle protocol (10 activated drops per ounce)</t>
  </si>
  <si>
    <t>Carpal Tunnel Syndrome</t>
  </si>
  <si>
    <t>Protocol 1000, Protocol 3000 application to affected area 1-3 times per day</t>
  </si>
  <si>
    <t>Celiac Disease</t>
  </si>
  <si>
    <t>Protocol 1000, enema protocol</t>
  </si>
  <si>
    <t>Cervical Cancer</t>
  </si>
  <si>
    <t>Protocols 2000 and 3000, douche protocol, enema protocol, bath protocol, bag protocol, inhalation protocol (use no more than 2 activated drops MMS and breathe gently)</t>
  </si>
  <si>
    <t>Cholesterol</t>
  </si>
  <si>
    <t>Chronic Obstructive Pulmonary Disease (COPD)</t>
  </si>
  <si>
    <t>Protocol 1000, inhalation therapy (use no more than 2 activated drops MMS and breathe lightly)</t>
  </si>
  <si>
    <t>Colon Cancer</t>
  </si>
  <si>
    <t>Protocol 2000 and 3000, enema protocol, bath protocol, bag protocol, inhalation therapy (use no more than 2 activated drops MMS and breathe gently)</t>
  </si>
  <si>
    <t>Congestive Heart Failure</t>
  </si>
  <si>
    <t>Cradle Cap</t>
  </si>
  <si>
    <t>Spray scalp with spray bottle solution (10 drops MMS per ounce water)</t>
  </si>
  <si>
    <t>Crohn’s Disease</t>
  </si>
  <si>
    <t>Candida</t>
  </si>
  <si>
    <t>Protocol 1000, enema protocol, bag protocol, douche protocol for females, bath protocol</t>
  </si>
  <si>
    <t>Conjunctivitis (Pink Eye)</t>
  </si>
  <si>
    <t>Prepare a solution of 4 activated drops MMS in 1/2 cup water and drop 2-3 drops in each eye every hour until well; protocol 1000</t>
  </si>
  <si>
    <t>D</t>
  </si>
  <si>
    <t>Dandruff</t>
  </si>
  <si>
    <t>Spray scalp with spray bottle solution (10 activated drops MMS per 1 ounce water)several times per day. Causes bleaching over time.</t>
  </si>
  <si>
    <t>Deep Vein Thrombosis</t>
  </si>
  <si>
    <t>Depression</t>
  </si>
  <si>
    <t>Diabetes</t>
  </si>
  <si>
    <t>Protocol 1000, if no results in 2 weeks, then 2000 for as long as it takes</t>
  </si>
  <si>
    <t>Diaper Rash</t>
  </si>
  <si>
    <t>Spray affected area with spray bottle solution (10 activated drops per ounce water)</t>
  </si>
  <si>
    <t>Diarrhea</t>
  </si>
  <si>
    <t>6 and 6 then protocol 1000</t>
  </si>
  <si>
    <t>Diverticulitis</t>
  </si>
  <si>
    <t>Down Syndrome</t>
  </si>
  <si>
    <t>Drug Abuse</t>
  </si>
  <si>
    <t>Dysfunctional Uterine Bleeding</t>
  </si>
  <si>
    <t>Protocol 1000, douche protocol</t>
  </si>
  <si>
    <t>Dyslexia</t>
  </si>
  <si>
    <t>Dengue Fever</t>
  </si>
  <si>
    <t>E</t>
  </si>
  <si>
    <t>Ear Infections</t>
  </si>
  <si>
    <t>Activated 4 drops MMS and add 1/2 cup water. Drop several drops into affected ear and allow to penetrate deeply lying on your side.</t>
  </si>
  <si>
    <t>Eating Disorders</t>
  </si>
  <si>
    <t>Eczema</t>
  </si>
  <si>
    <t>Spray bottle protocol (10 activated drops MMS per ounce water), protocol 1000</t>
  </si>
  <si>
    <t>Endometriosis</t>
  </si>
  <si>
    <t>Enlarged Prostate</t>
  </si>
  <si>
    <t>Epilepsy (Seizure)</t>
  </si>
  <si>
    <t>Erectile Dysfunction</t>
  </si>
  <si>
    <t>Eye Problems</t>
  </si>
  <si>
    <t>Activate 4 drops MMS and add 1/2 cup water. Use a dropper to put several drops in each eye every hour for 10 hours, protocol 1000</t>
  </si>
  <si>
    <t>F</t>
  </si>
  <si>
    <t>Fibroids</t>
  </si>
  <si>
    <t>Protocol 1000, then 2000 if no results in 2 weeks</t>
  </si>
  <si>
    <t>Fibromyalgia</t>
  </si>
  <si>
    <t>Protocols 1000 and 3000</t>
  </si>
  <si>
    <t>Fracture</t>
  </si>
  <si>
    <t>Flu</t>
  </si>
  <si>
    <t>6 and 6 protocol, then protocol 1000, inhalation therapy (use no more than 2 activated drops MMS and breathe gently)</t>
  </si>
  <si>
    <t>G</t>
  </si>
  <si>
    <t>Gallbladder Disease</t>
  </si>
  <si>
    <t>Gallstones</t>
  </si>
  <si>
    <t>Generalized Anxiety Disorder</t>
  </si>
  <si>
    <t>Genital Herpes</t>
  </si>
  <si>
    <t>Protocol 1000, spray bottle protocol</t>
  </si>
  <si>
    <t>Genital Warts</t>
  </si>
  <si>
    <t>Protocol 1000, spray bottle protocol, douche protocol</t>
  </si>
  <si>
    <t>Glomerulonephritis (Nephritis)</t>
  </si>
  <si>
    <t>Gonorrhea</t>
  </si>
  <si>
    <t>Protocol 1000, douche protocol for females</t>
  </si>
  <si>
    <t>Gout</t>
  </si>
  <si>
    <t>Protocol 1000, protocol 3000 to affected joints</t>
  </si>
  <si>
    <t>Gum Disease</t>
  </si>
  <si>
    <t>Apply solution of 4 activated drops MMS with 1/2 cup water with toothbrush 3 times per day after meals. Brush gums, gumline and tongue well. In serious cases, may also apply DMSO with toothbrush once per day for deeper penetration.</t>
  </si>
  <si>
    <t>H</t>
  </si>
  <si>
    <t>Herpes</t>
  </si>
  <si>
    <t>Headache</t>
  </si>
  <si>
    <t>6 and 6 protocol, then protocol 1000</t>
  </si>
  <si>
    <t>Heart Disease</t>
  </si>
  <si>
    <t>Hemorrhoids</t>
  </si>
  <si>
    <t>spray bottle protocol, enema protocol, protocol 1000</t>
  </si>
  <si>
    <t>Hepatitis</t>
  </si>
  <si>
    <t>HIV/AIDS</t>
  </si>
  <si>
    <t>Protocol 2000, protocol 3000, bath protocol, bag protocol</t>
  </si>
  <si>
    <t>Hives</t>
  </si>
  <si>
    <t>Protocol 1000, spray bottle protocol, bath protocol, bag protocol</t>
  </si>
  <si>
    <t>Hyperglycemia (High Blood Sugar)</t>
  </si>
  <si>
    <t>Protocol 1000, after 2 weeks may switch to protocol 2000 if needed</t>
  </si>
  <si>
    <t>Hypertension (High Blood Pressure)</t>
  </si>
  <si>
    <t>Hyperthyroidism</t>
  </si>
  <si>
    <t>Hypothyroidism</t>
  </si>
  <si>
    <t>Protocol 1000, 50-100mg iodine supplement daily</t>
  </si>
  <si>
    <t>I</t>
  </si>
  <si>
    <t>Influenza</t>
  </si>
  <si>
    <t>6 and 6 protocol, protocol 1000</t>
  </si>
  <si>
    <t>Insulin Dependent Diabetes Mellitus</t>
  </si>
  <si>
    <t>Protocol 1000, may switch to protocol 2000 after 2 weeks if necessary</t>
  </si>
  <si>
    <t>Iron Deficiency Anemia</t>
  </si>
  <si>
    <t>Protocol 1000, may also need vitamin B12 and/or iron supplements</t>
  </si>
  <si>
    <t>Irritable Bowel Syndrome</t>
  </si>
  <si>
    <t>Itching</t>
  </si>
  <si>
    <t>Spray bottle protocol</t>
  </si>
  <si>
    <t>J</t>
  </si>
  <si>
    <t>Joint Pain</t>
  </si>
  <si>
    <t>Protocol 1000, protocol 3000 application once per day to joints</t>
  </si>
  <si>
    <t>Juvenile Diabetes</t>
  </si>
  <si>
    <t>Protocol 1000, may switch to protocol 2000 after 2 weeks if needed</t>
  </si>
  <si>
    <t>Juvenile Rheumatoid Arthritis</t>
  </si>
  <si>
    <t>Protocol 1000, protocol 3000 once per day</t>
  </si>
  <si>
    <t>K</t>
  </si>
  <si>
    <t>Kidney Diseases</t>
  </si>
  <si>
    <t>Kidney Stones</t>
  </si>
  <si>
    <t>Protocol 1000 with lots of water</t>
  </si>
  <si>
    <t>L</t>
  </si>
  <si>
    <t>Leukemia</t>
  </si>
  <si>
    <t>Liver Cancer</t>
  </si>
  <si>
    <t>Protocol 2000, protocol 3000, enema protocol, bag protocol, bath protocol, inhalation protocol (use no more than 2 activated drops and breathe gently)</t>
  </si>
  <si>
    <t>Lung Cancer</t>
  </si>
  <si>
    <t>Protocol 2000, protocol 3000, inhalation therapy (use no more than 2 activated drops and breathe gently), bag protocol, bath protocol, enema protocol</t>
  </si>
  <si>
    <t>Lyme Disease</t>
  </si>
  <si>
    <t>Protocol 2000, protocol 3000, bag protocol, bath protocol</t>
  </si>
  <si>
    <t>M</t>
  </si>
  <si>
    <t>Mad Cow Disease</t>
  </si>
  <si>
    <t>Malaria</t>
  </si>
  <si>
    <t>Give 15 drop dose, then wait 1-4 hours and give another 15 drop dose</t>
  </si>
  <si>
    <t>Mesothelioma</t>
  </si>
  <si>
    <t>Protocol 2000, protocol 3000, inhalation therapy (use no more than 2 drops and breathe gently), bath protocol, bag protocol</t>
  </si>
  <si>
    <t>Migraine</t>
  </si>
  <si>
    <t>6 &amp; 6 protocol, then protocol 1000</t>
  </si>
  <si>
    <t>Mononucleosis</t>
  </si>
  <si>
    <t>Multiple Sclerosis (MS)</t>
  </si>
  <si>
    <t>Protocol 2000</t>
  </si>
  <si>
    <t>O</t>
  </si>
  <si>
    <t>Osteoarthritis</t>
  </si>
  <si>
    <t>Protocol 1000, protocol 3000</t>
  </si>
  <si>
    <t>Osteomyelitis</t>
  </si>
  <si>
    <t>Protocol 1000, bag protocol</t>
  </si>
  <si>
    <t>Osteoporosis</t>
  </si>
  <si>
    <t>Ovarian Cancer</t>
  </si>
  <si>
    <t>Protocol 2000, protocol 3000, bag protocol, bath protocol, douche protocol, enema protocol, inhalation protocol (use no more than 2 activated drops and breathe gently)</t>
  </si>
  <si>
    <t>Ovarian Cyst</t>
  </si>
  <si>
    <t>P</t>
  </si>
  <si>
    <t>Parkinson’s Disease</t>
  </si>
  <si>
    <t>Peptic Ulcers</t>
  </si>
  <si>
    <t>Pink Eye</t>
  </si>
  <si>
    <t>Polio</t>
  </si>
  <si>
    <t>Pneumonia</t>
  </si>
  <si>
    <t>Protocol 1000, inhalation therapy (use no more than 2 activated drops and breathe gently)</t>
  </si>
  <si>
    <t>Prostate Cancer</t>
  </si>
  <si>
    <t>Protocol 2000, protocol 3000, bath protocol, bag protocol, enema protocol, inhalation protocol (use no more than 2 activated drops and breathe gently)</t>
  </si>
  <si>
    <t>Psoriasis</t>
  </si>
  <si>
    <t>Protocol 1000, bag protocol, bath protocol</t>
  </si>
  <si>
    <t>Q</t>
  </si>
  <si>
    <t>R</t>
  </si>
  <si>
    <t>Restless Legs Syndrome</t>
  </si>
  <si>
    <t>Rheumatoid Arthritis</t>
  </si>
  <si>
    <t>Rheumatic Fever</t>
  </si>
  <si>
    <t>Ringworm</t>
  </si>
  <si>
    <t>Protocol 1000, gas protocol (Activate 6 drops MMS in a clear glass and place the mouth of the glass over the boil right-side-up in such a way that no liquid touches the skin. Leave in place for 5 minutes and NO MORE. Cover with vaseline and a bandage and wait at least 4 hours before doint it again.)</t>
  </si>
  <si>
    <t>Rosacea</t>
  </si>
  <si>
    <t>S</t>
  </si>
  <si>
    <t>Severe Acute Respiratory Syndrome (SARS)</t>
  </si>
  <si>
    <t>6 and 6 Protocol, then protocol 1000, inhalation therapy (use no more than 2 activated drops and breathe gently)</t>
  </si>
  <si>
    <t>Sinus Infections</t>
  </si>
  <si>
    <t>Protocol 1000, also mix 4 activated drops MMS with 1/2 cup water and drop at least several drops into each nostril while lying down on your back on a bed and hanging your head over the edge, allowing the solution to penetrate deeply</t>
  </si>
  <si>
    <t>Skin Cancer</t>
  </si>
  <si>
    <t>Protocol 2000, protocol 3000 (apply solution directly to lesions), bag protocol, bath protocol</t>
  </si>
  <si>
    <t>Skin Rash</t>
  </si>
  <si>
    <t>Smallpox</t>
  </si>
  <si>
    <t>Staph Infection (MRSA)</t>
  </si>
  <si>
    <t>Stomach Cancer</t>
  </si>
  <si>
    <t>Protocol 2000, protocol 3000, enema protocol, bag protocol, bath protocol</t>
  </si>
  <si>
    <t>Strep Throat</t>
  </si>
  <si>
    <t>protocol 1000, brush teeth and tongue and gargle with a solution of 10 activated drops MMS per ounce water</t>
  </si>
  <si>
    <t>Sunburn</t>
  </si>
  <si>
    <t>Spray bottle protocol once per hour (See Protocol Extras tab)</t>
  </si>
  <si>
    <t>Syphilis</t>
  </si>
  <si>
    <t>Protocol 1000, douche protocol for females, spray bottle protocol</t>
  </si>
  <si>
    <t>T</t>
  </si>
  <si>
    <t>Testicular Cancer</t>
  </si>
  <si>
    <t>Tooth Decay</t>
  </si>
  <si>
    <t>Brush teeth, gum line and tongue with 10 activated drops MMS per ounce water solution; activate 3 drops in a small glass or plastic container and place your mouth over the opening in such a way that none of the solution enters your mouth while you breathe through your nose. DO NOT INHALE FUMES. Just let the fumes into your mouth for 5 minutes and NO MORE.</t>
  </si>
  <si>
    <t>Tuberculosis (TB)</t>
  </si>
  <si>
    <t>Protocol 1000, inhalation protocol (use no more than 2 activated drops MMS and breathe gently)</t>
  </si>
  <si>
    <t>U</t>
  </si>
  <si>
    <t>Ulcers</t>
  </si>
  <si>
    <t>Protocol 1000, spray bottle protocol for skin ulcers; gas protocol for skin ulcers (Activate 6 drops MMS in a clear glass and place the mouth of the glass over the boil right-side-up in such a way that no liquid touches the skin. Leave in place for 5 minutes and NO MORE. Cover with vaseline and a bandage and wait at least 4 hours before doint it again.)</t>
  </si>
  <si>
    <t>Urinary Tract Infection (UTI)</t>
  </si>
  <si>
    <t>V</t>
  </si>
  <si>
    <t xml:space="preserve">Vertigo </t>
  </si>
  <si>
    <t>Protocol 1000, mix 4 activated drops MMS in 1/2 cup water and drop 3-4 drops into ears every hour while laying on your side for 5 minutes (cover and keep the solution to use throughout the day)</t>
  </si>
  <si>
    <t>W</t>
  </si>
  <si>
    <t>X</t>
  </si>
  <si>
    <t xml:space="preserve">Yeast infection </t>
  </si>
  <si>
    <t>(Candida)Protocol 1000, douche protocol for females, spray bottle protocol</t>
  </si>
  <si>
    <t>Z</t>
  </si>
  <si>
    <t>MMS EXTRA PROTOCOL "HACKS"</t>
  </si>
  <si>
    <t>Extras list and directions</t>
  </si>
  <si>
    <t>Spray Bottle Protocol (Skin Care)</t>
  </si>
  <si>
    <t xml:space="preserve">10 drop MMS with about 1.5 - 2 oz water in spray bottle.  (Dark bottle if you can to avoid sunlight)
Spray any sore or sunburn about every 1-3 hours. Allow the solution to dry on the area. In case of a rash, spray it on the entire rash. Rinse off with clean water in the evening before bed, dry, and re-spray before going to bed. In case of babies under 2 years old I would suggest that you dilute the solution at least twice or start out with only 5 drops of MMS instead of 20.
When sprayed on the skin, MMS Miracle Mineral Supplement should not cause any stinging or burning or pain, but it can happen. If it does,double the water in the mix (or remove half the mix and add water to the initial 1.5 - 2 oz.  If you are using CDS (Chlorine Dioxide Solution, you can make a 1:3 mix of CDS:Water mix for the same kind of spray.  This means 1 part CDS and 3 parts water).  </t>
  </si>
  <si>
    <t>MMS Miracle Mineral Supplement is very beneficial when used on the skin. Even on gentle babies skin. It destroys almost every kind of skin disorder known, from burns to severe rashes and wounds of all kinds to heal often in less that 1/2 the ordinary time. One product, so many great uses. Use MMS Miracle Mineral Supplement for healing sores, burns, wounds, psoriasis, eczema, skin cancer, ringworm, acne, rashes, staph infections, athletes feet, and a hundred other problems of the skin.</t>
  </si>
  <si>
    <t>https://raccoonmedicine.com/wp/2011/10/01/how-to-use-mms-as-a-skin-spray/#.XtIH0zpKjcs</t>
  </si>
  <si>
    <t>Bath Protocol</t>
  </si>
  <si>
    <t xml:space="preserve">30 drop dose, tub of comfortably hot water, no other soaps toys or anything in the tub. be sure tub is clean beforehand too.  Up to 20 minutes bath time.  This treats the skin and also is absorbed into the body through the skin.  Used as a suppliment to the Protocol 1000-4000. </t>
  </si>
  <si>
    <t>Breathing Protocol</t>
  </si>
  <si>
    <t>5 drops MMS, 2 very slight breaths through mouth, 2 very light breaths through nose (Not More)</t>
  </si>
  <si>
    <t xml:space="preserve">Very importan to knot that these are slow and shallow breathings.  Not deep breaths.  Only do it 2 times per dose.  Otherwise, you are ingesting too much for a single dose. </t>
  </si>
  <si>
    <t>Bag Protocol</t>
  </si>
  <si>
    <t xml:space="preserve">Sinus, nose, broncheal protocol </t>
  </si>
  <si>
    <t>https://www.jahealthadvocate.com/mms-nose-sinus-bronchial-treatment.html</t>
  </si>
  <si>
    <t>B Clay Protocol</t>
  </si>
  <si>
    <r>
      <rPr>
        <rFont val="Arial"/>
        <b/>
        <color theme="1"/>
      </rPr>
      <t>Step 1</t>
    </r>
    <r>
      <rPr>
        <rFont val="Arial"/>
        <color theme="1"/>
      </rPr>
      <t>:  5 doses in a day 2 hours apart from each other.  Dose 1 and 2 are 1/2 tsp clay mixed in 4oz.  Dose 3-5 are 1 tsp clay in 4 oz.  (Stir all doses so clay mixes in well)</t>
    </r>
  </si>
  <si>
    <r>
      <rPr>
        <rFont val="Arial"/>
        <b/>
        <color theme="1"/>
      </rPr>
      <t>Step 2</t>
    </r>
    <r>
      <rPr>
        <rFont val="Arial"/>
        <color theme="1"/>
      </rPr>
      <t>:  After first day, check if feeling alright, not worse than at begining.  If worse, continue with Step 1.  If alright, move to step 3.</t>
    </r>
  </si>
  <si>
    <r>
      <rPr>
        <rFont val="Arial"/>
        <b/>
        <color theme="1"/>
      </rPr>
      <t>Step 3</t>
    </r>
    <r>
      <rPr>
        <rFont val="Arial"/>
        <color theme="1"/>
      </rPr>
      <t>:  Alternating dosages of MMS and 1tsp Clay each hour.  Totaling 8 doses.  Do this for at least 2 days.  If improvement continues, keeep doing it until completely well.  If improvement stops and still not well, go to Step 4.</t>
    </r>
  </si>
  <si>
    <r>
      <rPr>
        <rFont val="Arial"/>
        <b/>
        <color theme="1"/>
      </rPr>
      <t>Step 4</t>
    </r>
    <r>
      <rPr>
        <rFont val="Arial"/>
        <color theme="1"/>
      </rPr>
      <t xml:space="preserve">:  Clay and MMS in the SAME DOSAGE.  Mix MMS with Carbonated water (soda) first then add clay.  Mix all ingredients with 2oz soda water first, then add 2oz more.  Drink this dose slowly over about 5 min.  Do all of this every hour for 8 hrs...at least one day of this.  </t>
    </r>
  </si>
  <si>
    <t>Corona Testimony</t>
  </si>
  <si>
    <r>
      <rPr>
        <rFont val="Arial, Helvetica, sans-serif"/>
        <i/>
        <color rgb="FF000000"/>
        <sz val="11.0"/>
      </rPr>
      <t xml:space="preserve">Tons:  See </t>
    </r>
    <r>
      <rPr>
        <rFont val="Arial, Helvetica, sans-serif"/>
        <i/>
        <color rgb="FF1155CC"/>
        <sz val="11.0"/>
        <u/>
      </rPr>
      <t>mmstestimonials.co</t>
    </r>
    <r>
      <rPr>
        <rFont val="Arial, Helvetica, sans-serif"/>
        <i/>
        <color rgb="FF000000"/>
        <sz val="11.0"/>
      </rPr>
      <t xml:space="preserve"> to start with.  Then check out </t>
    </r>
    <r>
      <rPr>
        <rFont val="Arial, Helvetica, sans-serif"/>
        <i/>
        <color rgb="FF1155CC"/>
        <sz val="11.0"/>
        <u/>
      </rPr>
      <t>comusav.com</t>
    </r>
  </si>
  <si>
    <t>COVID-19 G2  (Or any other virus)</t>
  </si>
  <si>
    <t>Startup Procedure (See my Video E) , Then 6drop in 4oz of water, every 2 hours.  Do this 4-5 times a day for two days.  Then, do Protocol 1000 for a few days after just to be sure.  After that, you can continue with Protocol 1000 for a couple of weeks or just go a maintenance with Protocol 1.</t>
  </si>
  <si>
    <t>Or...Protocol F from Kalckers book with CDS for a few days (Chlorine Dioxide Solution), then go to a Protocol C for 2-3 weeks after that.</t>
  </si>
  <si>
    <t>scabies (or mites)</t>
  </si>
  <si>
    <t>20 drop mms with 1/2 TSP dmso.  (Use a q tip to dab the mms on the sections.  Then put dmso to push it thorugh the skin.</t>
  </si>
  <si>
    <t>Vaccine Neutralizer (Grenon Method)</t>
  </si>
  <si>
    <t>Start Protocol 1000 about a week before vaccine (Or Protol C with CDS)</t>
  </si>
  <si>
    <t>As soon as you get injection, put bandaid "patch" with ClO2 on it on the wound (pin prick area)  (I assume that this mms amount is a 20 drop per oz mix - like the protocol 3000 method)</t>
  </si>
  <si>
    <t>If you get a rash or swollen area around the jab area, do the same mms covering on the swollen area like on the pin prick...you can use dmso to cover the MMS area too.  Dmso helps to push the MMS into the tissue area and bloodstream so that it covers a greater area.</t>
  </si>
  <si>
    <t>Stay on the Protocol 1000 a week after the injection</t>
  </si>
  <si>
    <t>Food Poisioning (Or any other type of poisioning)</t>
  </si>
  <si>
    <r>
      <rPr>
        <rFont val="Arial"/>
        <b/>
        <color theme="1"/>
        <sz val="12.0"/>
      </rPr>
      <t xml:space="preserve">Remember 15-6-6: </t>
    </r>
    <r>
      <rPr>
        <rFont val="Arial"/>
        <color theme="1"/>
      </rPr>
      <t xml:space="preserve"> 15 Drop mix in 4 oz water.  Wait 15 minutes and then take another 6 Drop mix in water.  15 minutes later, take a third dose, 6 drops in water.  You may vomit from the dosages but that is ok.  It is they body's way of removing the poison.  (Vomit is a natural way to do what the hospitals do when they pump your stomach for food poisoning.  It is simpler, cheaper and does the same thing).  Even if the clo2 only stays in the body for 5 minutes and is vomited out, it will do its work of oxidizing whatever poisons that it comes across and then the body extracts both poison and clo2.  You could save a life with this method...and a big hospital bill.  </t>
    </r>
  </si>
  <si>
    <t>Nebulizer (Vaporizer)</t>
  </si>
  <si>
    <r>
      <rPr/>
      <t xml:space="preserve">Just a video to show how it is being used:  </t>
    </r>
    <r>
      <rPr>
        <color rgb="FF1155CC"/>
        <u/>
      </rPr>
      <t>https://www.brighteon.com/ef2dae3d-771b-4eb8-99bd-1b78d98fd8dc</t>
    </r>
  </si>
  <si>
    <t>GOLDEN RULES FOR REQULATING DOSAGES</t>
  </si>
  <si>
    <t>When to increase or Decrease the Dosages</t>
  </si>
  <si>
    <t>3 Golden Rules of While Taking MMS &amp; CDS</t>
  </si>
  <si>
    <t>Feeling worse?  Prolonged nausea or diarrhea?  Reduce your MMS intake by 50% (but keep taking it).</t>
  </si>
  <si>
    <t>Not getting better or worse?  If there are no signs of improvement, do the next increase in dosage or go to the next protocol according to the Healing Protocol tab on the bottom left of this spreadsheet.  (Highest dosage is still on 3-drops)</t>
  </si>
  <si>
    <t>PURIFYING WATER WITH CLO2</t>
  </si>
  <si>
    <t>One of the wolds best and safest purifiers of water</t>
  </si>
  <si>
    <t>TO PURIFY WATER</t>
  </si>
  <si>
    <t>It Depends on the Level of Water Cleanliness</t>
  </si>
  <si>
    <t>Number of Activated MMS Drops Per Gallon</t>
  </si>
  <si>
    <t>5-gallon bucket/cooler</t>
  </si>
  <si>
    <t>20 gallon Container</t>
  </si>
  <si>
    <t>50-Gallon drum</t>
  </si>
  <si>
    <t>Rainwater or Stored Potable Water</t>
  </si>
  <si>
    <t>Clean River or River Water</t>
  </si>
  <si>
    <t>5 Gallon</t>
  </si>
  <si>
    <t>Questionable River Water</t>
  </si>
  <si>
    <t>Murky Gross Water</t>
  </si>
  <si>
    <t>55 Gallon</t>
  </si>
  <si>
    <t>1 gallon = 3.7 Liders</t>
  </si>
  <si>
    <t>Step 1:</t>
  </si>
  <si>
    <t>Run the water through a cloth to filter larger solids out (if needed)</t>
  </si>
  <si>
    <t>Step 2:</t>
  </si>
  <si>
    <t>Activate MMS drops and wait 20-30 seconds</t>
  </si>
  <si>
    <t>Step 3:</t>
  </si>
  <si>
    <t>Add an ounce or more of water to slow down the activation</t>
  </si>
  <si>
    <t>Step 4:</t>
  </si>
  <si>
    <t>Add the MMS to the water</t>
  </si>
  <si>
    <t>Step 5:</t>
  </si>
  <si>
    <t>Mix, the purified water as best as you can for 5 - 30 seconds</t>
  </si>
  <si>
    <t>Step 6:</t>
  </si>
  <si>
    <t>Wait about 30 minutes or more before drinking it</t>
  </si>
  <si>
    <t>Drops to mililiter amounts (Reference)</t>
  </si>
  <si>
    <t xml:space="preserve">Drops </t>
  </si>
  <si>
    <t>ml's on a syringe</t>
  </si>
  <si>
    <t>Teaspoons</t>
  </si>
  <si>
    <t>=</t>
  </si>
  <si>
    <t>1 (1-2 ml)</t>
  </si>
  <si>
    <t>2 (2-4 ml)</t>
  </si>
  <si>
    <t>3 (3-6 ml)</t>
  </si>
  <si>
    <t>4 (4-8 ml)</t>
  </si>
  <si>
    <t>5 (5-10 ml)</t>
  </si>
  <si>
    <t>MAKING YOUR OWN A &amp; B MIXES AND DMSO</t>
  </si>
  <si>
    <t>Liquid diluted to liquid</t>
  </si>
  <si>
    <t>Sodium Chlorite - NaClO2 Flakes to Liquid</t>
  </si>
  <si>
    <t>Hydrochloric Acid - HCL Liquid to Liquid</t>
  </si>
  <si>
    <t>*DMSO Liquid to Liquid</t>
  </si>
  <si>
    <t xml:space="preserve">*Remember!  DMSO gets hot for a few minutes when you mix it with water.  It is a chemical reaction.  Put the bottle down on a counter when mixing it.  You may even want to have a hot pad under the bottle when mixing it.  Also, use a wood or plastic spoon.  No metal.  </t>
  </si>
  <si>
    <t>Starting potency (Flakes)%</t>
  </si>
  <si>
    <t>Starting potency %</t>
  </si>
  <si>
    <t>Key</t>
  </si>
  <si>
    <t>Inputs</t>
  </si>
  <si>
    <t>Outputs</t>
  </si>
  <si>
    <t>Desired final potency %</t>
  </si>
  <si>
    <t>How much liquid weight will the total mix be?  (Water grams)</t>
  </si>
  <si>
    <t>How big is the total mix (water grams)</t>
  </si>
  <si>
    <t>How big is the total mix (grams)</t>
  </si>
  <si>
    <t xml:space="preserve">1 ounce = </t>
  </si>
  <si>
    <t>ml</t>
  </si>
  <si>
    <t>Number of portion Parts total</t>
  </si>
  <si>
    <t xml:space="preserve">10 ml = </t>
  </si>
  <si>
    <t>oz</t>
  </si>
  <si>
    <t>Parts of NaClO2 flakes</t>
  </si>
  <si>
    <t>Parts of HCL</t>
  </si>
  <si>
    <t>DMSO part</t>
  </si>
  <si>
    <t xml:space="preserve"> </t>
  </si>
  <si>
    <t>Parts of Water</t>
  </si>
  <si>
    <t>Mililiter</t>
  </si>
  <si>
    <t>Ounce</t>
  </si>
  <si>
    <t>Amount per Part (grams)</t>
  </si>
  <si>
    <t>In case you don't have a full amt of NaCl2</t>
  </si>
  <si>
    <t>How much to mix (g, ml or oz)</t>
  </si>
  <si>
    <t>Actual Units (Metric or Imperial - g or oz)</t>
  </si>
  <si>
    <t>SC flakes to add (Grams)</t>
  </si>
  <si>
    <t>Acid Amount</t>
  </si>
  <si>
    <t>Water (Grams - Distilled)</t>
  </si>
  <si>
    <t>Water (Distilled)</t>
  </si>
  <si>
    <t>Total (liquid grams of HCL)</t>
  </si>
  <si>
    <t>Total (liquid grams of DMSO)</t>
  </si>
  <si>
    <t xml:space="preserve">ml per drop = </t>
  </si>
  <si>
    <t>Total (Liquid grams of diluted NaClO2)</t>
  </si>
  <si>
    <t>Translated to gallons</t>
  </si>
  <si>
    <t>How many liquid ounces is this?</t>
  </si>
  <si>
    <t>How many gallons this is?</t>
  </si>
  <si>
    <t>How many drops this can make of SC</t>
  </si>
  <si>
    <t>How many 8-drop gallons can it purify?</t>
  </si>
  <si>
    <t>ppm</t>
  </si>
  <si>
    <t>How many 3-drop dosages this is</t>
  </si>
  <si>
    <t>How many 8-dosage days this is</t>
  </si>
  <si>
    <t>How many Protocol 1000 21-day sessions</t>
  </si>
  <si>
    <t>How Many Maintenance years (&lt;200lbs, &lt;60yrs old)</t>
  </si>
  <si>
    <t>These are YEARS of dosages!!!</t>
  </si>
  <si>
    <t>Or, if &gt;200, &lt;60yrs old</t>
  </si>
  <si>
    <t>ClO2 Quantities - Mixed</t>
  </si>
  <si>
    <t>Dry &amp; Condensed Mix Number Ratios (As if mixing 1 oz of MMS parts)</t>
  </si>
  <si>
    <t>HCL Mix</t>
  </si>
  <si>
    <t>Dosage</t>
  </si>
  <si>
    <t>ml Per Cup</t>
  </si>
  <si>
    <t>ml Per Gallon</t>
  </si>
  <si>
    <t>ml Per 5-Gallon</t>
  </si>
  <si>
    <t>Dry/Condensed Chemical</t>
  </si>
  <si>
    <t>Water</t>
  </si>
  <si>
    <t>Total full bottle Weight</t>
  </si>
  <si>
    <t>A.  Hydrochloric Acid 4%</t>
  </si>
  <si>
    <t>5.67 grams</t>
  </si>
  <si>
    <t>22.66 grams</t>
  </si>
  <si>
    <t>a gram is a ml is a cc</t>
  </si>
  <si>
    <t>1 part 20% HCL</t>
  </si>
  <si>
    <t>4 parts</t>
  </si>
  <si>
    <t>=5 parts in all (</t>
  </si>
  <si>
    <t>Lemon Juice Mix (5:1) - Fresh</t>
  </si>
  <si>
    <t>B.  Sodium Chlorite Liquid to about 22.4%</t>
  </si>
  <si>
    <t>8 Grams of flakes (80%)</t>
  </si>
  <si>
    <t>20 grams</t>
  </si>
  <si>
    <t>= 29+ grams</t>
  </si>
  <si>
    <t xml:space="preserve">.28 ounces </t>
  </si>
  <si>
    <t>.72 ounces</t>
  </si>
  <si>
    <t>Dry &amp; Condensed Mixes By Volume of Final Liquid</t>
  </si>
  <si>
    <t>Dry Flakes to Send</t>
  </si>
  <si>
    <t>Add this much water before using</t>
  </si>
  <si>
    <t>Chlorine Dioxide Dry Flakes to send</t>
  </si>
  <si>
    <t>ClO2 Flakes 80%</t>
  </si>
  <si>
    <t>ClO2 Flakes Bottle (Volume)</t>
  </si>
  <si>
    <t>1 ounce bottles</t>
  </si>
  <si>
    <t>10 grams</t>
  </si>
  <si>
    <t>fill to 1 oz line</t>
  </si>
  <si>
    <t>(30 ml)</t>
  </si>
  <si>
    <t>2 ounce bottles</t>
  </si>
  <si>
    <t>fill to 2 oz line</t>
  </si>
  <si>
    <t>(60 ml)</t>
  </si>
  <si>
    <t>4 ounce bottles</t>
  </si>
  <si>
    <t>40 grams</t>
  </si>
  <si>
    <t>fill to 4 oz line</t>
  </si>
  <si>
    <t>(120 ml)</t>
  </si>
  <si>
    <t>24 ounce bottles</t>
  </si>
  <si>
    <t>240 grams</t>
  </si>
  <si>
    <t>fill to 24 oz line</t>
  </si>
  <si>
    <t>(709 ml)</t>
  </si>
  <si>
    <t>Basic Ratio:  10g flakes per 1 oz water (put flakes in first and fill to water to oz level)</t>
  </si>
  <si>
    <t>Step 1</t>
  </si>
  <si>
    <t>Step 2</t>
  </si>
  <si>
    <t>Condensed HCL to Send</t>
  </si>
  <si>
    <t>Hydrochloric Acid Condensed Mix (If it is at 20%)</t>
  </si>
  <si>
    <t>HCL @ 20%</t>
  </si>
  <si>
    <t>5.7 ml</t>
  </si>
  <si>
    <t>22.6 grams</t>
  </si>
  <si>
    <t>11.4 ml</t>
  </si>
  <si>
    <t>45.4 grams</t>
  </si>
  <si>
    <t>22.7 ml</t>
  </si>
  <si>
    <t>90.8 grams</t>
  </si>
  <si>
    <t>24 ounces</t>
  </si>
  <si>
    <t>136 ml</t>
  </si>
  <si>
    <t>544 grams</t>
  </si>
  <si>
    <t>32 ounce</t>
  </si>
  <si>
    <t>181.8 ml</t>
  </si>
  <si>
    <t>727.3 grams</t>
  </si>
  <si>
    <t xml:space="preserve">EDUCATIONAL VIDEOS </t>
  </si>
  <si>
    <t>How to videos and lots of education about Chlorine Dioxide</t>
  </si>
  <si>
    <t>ABC's of MMS Basics Training Videos</t>
  </si>
  <si>
    <t>Short Training Videos on MMS &amp; CDS</t>
  </si>
  <si>
    <t>Video Index</t>
  </si>
  <si>
    <t>Quick Title</t>
  </si>
  <si>
    <t>Watch Video Here</t>
  </si>
  <si>
    <t>Download Video From Here</t>
  </si>
  <si>
    <t>Explanation &amp; Watch</t>
  </si>
  <si>
    <t>Intro</t>
  </si>
  <si>
    <t>Intro of Me</t>
  </si>
  <si>
    <t>INTRODUCTION TO MMS: Who I am and why it would interest you?</t>
  </si>
  <si>
    <t>https://drive.google.com/file/d/1c2GyMpQSIbWkM889m6jrDnEMG52F6vEc/view?usp=sharing</t>
  </si>
  <si>
    <t>1A</t>
  </si>
  <si>
    <t>1-Drop Mix</t>
  </si>
  <si>
    <t>1A. MMS QUICK-VIDS: 1-Drop Mix Demonstration</t>
  </si>
  <si>
    <t>https://drive.google.com/file/d/140-ZGQqp_FUF3nyr09rkKJp8ZG2FlYLa/view?usp=sharing</t>
  </si>
  <si>
    <t>Intro Sheet</t>
  </si>
  <si>
    <t>Spreadsheet Info</t>
  </si>
  <si>
    <t>Video:
Link to Spreadsheet:</t>
  </si>
  <si>
    <t>https://docs.google.com/spreadsheets/d/1v5thZf3FTXQ3lA8jN1NOMOEa0Ns7ETfPVR8IiPGo7i4/edit?usp=sharing</t>
  </si>
  <si>
    <t>1B</t>
  </si>
  <si>
    <t>3-Drop Mix</t>
  </si>
  <si>
    <t>1B. MMS QUICK-VIDS: 3-drop mix for Protocols 1000, 1000+, 2000 and 3000</t>
  </si>
  <si>
    <t>https://drive.google.com/file/d/19w_2vYRhGLx3UiCI7ABOhPPMbuTozCyb/view?usp=sharing</t>
  </si>
  <si>
    <t>MMS Quick Facts</t>
  </si>
  <si>
    <t>A. MMS: "Quick Facts" Introduction to Chlorine Dioxide as a health supplement &amp; medicine</t>
  </si>
  <si>
    <t>https://drive.google.com/file/d/1zvrQy09DrgcNyXjLuMVD7sZiGNQ_L43N/view?usp=sharing</t>
  </si>
  <si>
    <t>1C</t>
  </si>
  <si>
    <t>Mini-Bottle Mix</t>
  </si>
  <si>
    <t>1C. MMS QUICK-VIDS: Mini-Bottle Mix for protocols and other uses</t>
  </si>
  <si>
    <t>https://drive.google.com/file/d/1vxvhjUmB2mPtKSfsy25396CM7LoXYyXi/view?usp=sharing</t>
  </si>
  <si>
    <t>1-drop demonstration</t>
  </si>
  <si>
    <t>B. MMS DIY: 1-drop Mixing Demonstration into 4 oz of water</t>
  </si>
  <si>
    <t>https://drive.google.com/file/d/1UASJY9SDnBfZsGn7vuHRjS1YGB213DiU/view?usp=sharing</t>
  </si>
  <si>
    <t>1D</t>
  </si>
  <si>
    <t>Premeasured ClO2 Storage (flakes)</t>
  </si>
  <si>
    <t>AZ. MMS EMERGENCY MEDICINE: Premeasured Dry Mix of ClO2 for storage - How to measure, how to store</t>
  </si>
  <si>
    <t>https://drive.google.com/file/d/1_AvTVSySesDtBKrfFdqlmHiKKgyobewe/view?usp=sharing</t>
  </si>
  <si>
    <t>First 7 days - Herxheimer</t>
  </si>
  <si>
    <t>C. MMS: The First Seven Days Taking a Chlorine Dioxide "Protocol"....Remember the H's</t>
  </si>
  <si>
    <t>https://drive.google.com/file/d/1SLfHhUGC1VP-FEjGp9SZuHVEjxfntYFk/view?usp=sharing</t>
  </si>
  <si>
    <t>1E</t>
  </si>
  <si>
    <t>Maintenance Dose (Capsules)</t>
  </si>
  <si>
    <t>Maintenance Dose in Capsules - 6 or 8 drops (No Sour Taste!)</t>
  </si>
  <si>
    <t>First 28 days</t>
  </si>
  <si>
    <t>D. MMS: My first 28 days taking Chlorine Dioxide. A day-to-day Journal record.</t>
  </si>
  <si>
    <t>https://drive.google.com/file/d/1g33OZHLKSmukGDNUhMbm_ZtJxQfEjDJ_/view?usp=sharing</t>
  </si>
  <si>
    <t>1F</t>
  </si>
  <si>
    <t>Protocol 4000</t>
  </si>
  <si>
    <t>Protocol 4000 with Calcium Hypochlorite (MMS 2) short version</t>
  </si>
  <si>
    <t>Starting Procedure</t>
  </si>
  <si>
    <t>E. MMS DIY: First time taking it...How to mix...why you should start small (Starting Procedure)</t>
  </si>
  <si>
    <t>https://drive.google.com/file/d/1Q5gPdEsiOS-LHzC7x3f9FSZfZnEm1BL7/view?usp=sharing</t>
  </si>
  <si>
    <t>1G</t>
  </si>
  <si>
    <t>Explain Medicinal ClO2 in 1.5 minutes</t>
  </si>
  <si>
    <t>Elevator Speech on using Chlorine Dioxide</t>
  </si>
  <si>
    <t>F. MMS: What is a "Maintenance Protocol" dosage? How often and how much to take it?</t>
  </si>
  <si>
    <t>1H</t>
  </si>
  <si>
    <t>Lung Treatment</t>
  </si>
  <si>
    <t>Lung treatment with Chlorine Dioxide (Be very careful to follow instructions)</t>
  </si>
  <si>
    <t>Protocol 1000 &amp; 1000+</t>
  </si>
  <si>
    <t>G. MMS: Protocol 1000 and Protocol 1000+ explained in detail. Also, a little on the "Maintenance Dosage".</t>
  </si>
  <si>
    <t>https://drive.google.com/file/d/145GCvRzRUYN2VfGx-tKHE_ILOddOKuxp/view?usp=sharing</t>
  </si>
  <si>
    <t>1I</t>
  </si>
  <si>
    <t>Make 24oz Naclo2 &amp; HCL (A and B mix)</t>
  </si>
  <si>
    <t>1I. MMS QUICK-VIDS: How to make 24 oz of materials for Chlorine Dioxide in under 5 minutes</t>
  </si>
  <si>
    <t>https://drive.google.com/file/d/1wRghNQS2VwqeBAbpHgssWNJ-1yfQtyqW/view?usp=sharing</t>
  </si>
  <si>
    <t>H. MMS: Protocol 2000 Explained in detail.</t>
  </si>
  <si>
    <t>https://drive.google.com/file/d/1clY73jyLweyzADl1hyCKwpQhk027iEbq/view?usp=sharing</t>
  </si>
  <si>
    <t>1J</t>
  </si>
  <si>
    <t>Make your own CDS - 40 hrs</t>
  </si>
  <si>
    <t>Make your own CDS with less than 5 minutes of work (Chlorine Dioxide Solution)</t>
  </si>
  <si>
    <t>DMSO 1</t>
  </si>
  <si>
    <t>I. MMS: DMSO, What it is and how it gives Chlorine Dioxide a boost.</t>
  </si>
  <si>
    <t>1K</t>
  </si>
  <si>
    <t>$100 for 25+ years of Clo2</t>
  </si>
  <si>
    <t>How $100 buys you over 25 years worth of Chlorine Dioxide</t>
  </si>
  <si>
    <t>MMS 2</t>
  </si>
  <si>
    <t>J. MMS: What is MMS 2? How is it different from the normal MMS 1 (activated sodium chlorite)</t>
  </si>
  <si>
    <t>https://drive.google.com/file/d/1sVvAHcZ0BK5slUt7tyhKBts25bAmEpqD/view?usp=sharing</t>
  </si>
  <si>
    <t>CF</t>
  </si>
  <si>
    <t>Make your own CDS - 3 hrs</t>
  </si>
  <si>
    <t>3 hour CDS: Lackney &amp; Perrone Method</t>
  </si>
  <si>
    <t>Protocol 3000</t>
  </si>
  <si>
    <t>K. MMS: Protocol 3000 Explained in detail. (The Most Intensive and Powerful Protocol for Disease)</t>
  </si>
  <si>
    <t>https://drive.google.com/file/d/1xNJBoAFKjLxA_Kh2SqyIn1AE2AWa5KDF/view?usp=sharing</t>
  </si>
  <si>
    <t>CG</t>
  </si>
  <si>
    <t>Make your own CDS - Water Bottle Method (my favorite) - 14 hours</t>
  </si>
  <si>
    <t>CDS Water Bottle Method:  My Favorite</t>
  </si>
  <si>
    <t>https://www.brighteon.com/20b5ab70-043b-423f-a297-c4e3434e70e1</t>
  </si>
  <si>
    <t>L. Protocol 4000 with Calcium Hypochlorite (MMS 2) Explained in Detail</t>
  </si>
  <si>
    <t>N. MMS MINI-BOTTLE MIX: A revolutionary and convenient way to take Protocol 1000, 1000+, 2000 &amp; 3000.</t>
  </si>
  <si>
    <t>https://drive.google.com/file/d/1pK3HI_h-7xwwV2RoVHpNSl97hPPVjRjp/view?usp=sharing</t>
  </si>
  <si>
    <t>3 days Mini-Bottle Mixing</t>
  </si>
  <si>
    <t>N. MMS MINI-BOTTLE MIX: 3 days video journal. Its SO EASY TO MIX! - demonstration at the end</t>
  </si>
  <si>
    <t>MMS 1 Capsules</t>
  </si>
  <si>
    <t>O. MMS: How to make and take MMS 1 drops in a Capsule. Preparation and Demonstration. (No sour taste!)</t>
  </si>
  <si>
    <t>https://drive.google.com/file/d/1InIF4upaPyQrOXJBzeG5Phuxu8ctZBT3/view?usp=sharing</t>
  </si>
  <si>
    <t>Spray Bottle</t>
  </si>
  <si>
    <t>P. MMS: Spray Bottle Mix Demonstration: 10-drops in 2 oz water</t>
  </si>
  <si>
    <t>https://drive.google.com/file/d/1-zzd7sZ3334g6kCh1p-f2lMWsLGvHP8V/view?usp=sharing</t>
  </si>
  <si>
    <t>Bug Out bag $180</t>
  </si>
  <si>
    <t>Q. MMS: "Bug Out" go-bag Pharmacy supplies with MMS for under $200. (SHTF Prepper Medicine)</t>
  </si>
  <si>
    <t>https://drive.google.com/file/d/17eRo3h2iR7d_a-hcpSbmTZTlw5zjyHhz/view?usp=sharing</t>
  </si>
  <si>
    <t>Med Supplies</t>
  </si>
  <si>
    <t>R. MMS: Medicine Supplies in my Emergency Storage. (SHTF Prepper Medicine)</t>
  </si>
  <si>
    <t>https://drive.google.com/file/d/1AKztgEdVZTbIo70kmqOqTh-n8lYNgpyC/view?usp=sharing</t>
  </si>
  <si>
    <t>1 Person 1 Year</t>
  </si>
  <si>
    <t>S. MMS: Cost and quantity needed for 1 Person for 1 Year. (SHTF Prepper Medicine)</t>
  </si>
  <si>
    <t>https://drive.google.com/file/d/1FtKSHki62OkKazmFASTCzPCEmwr8hQOW/view?usp=sharing</t>
  </si>
  <si>
    <t>Purify 1 Gallon - Redo</t>
  </si>
  <si>
    <t>T. MMS: Purifying Water with Chlorine Dioxide. How many drops and how dirty is the water?</t>
  </si>
  <si>
    <t>https://drive.google.com/file/d/1nIpuOrAR3qqeSN70PQfv1w48WtCVh-5Z/view?usp=sharing</t>
  </si>
  <si>
    <t>Make NaClO2
(Sodium Chlorite)</t>
  </si>
  <si>
    <t>U. MMS: Making your own liquid Sodium Chlorite from 80% flakes down to 22.4% liquid</t>
  </si>
  <si>
    <t>https://drive.google.com/file/d/1_6q2qyUqK0OuhvfSdk-F8ZoYy9SABUkM/view?usp=sharing</t>
  </si>
  <si>
    <t>Make HCL</t>
  </si>
  <si>
    <t>V. MMS DIY: Making your own Hydrochloric Acid from 20% down to 4%</t>
  </si>
  <si>
    <t>https://drive.google.com/file/d/1_PJRrcJc6b2d3w9516PV1NHyrUg8uBra/view?usp=sharing</t>
  </si>
  <si>
    <t>Free Books</t>
  </si>
  <si>
    <t>W. MMS: Free Books on MMS - "Imagine a world without Dis-ease", by Mark Grenon</t>
  </si>
  <si>
    <t>https://drive.google.com/file/d/1DkiUC_-xTUBIzMknJmOTdgN9UDyKUtLi/view?usp=sharing</t>
  </si>
  <si>
    <t>4 Pioneers</t>
  </si>
  <si>
    <t>X. MMS: The 4 Pioneers of Chlorine Dioxide as a Medicine</t>
  </si>
  <si>
    <t>https://drive.google.com/file/d/1r3R8a6DDw4oO60h6Bblaj6xEgjRGRCbH/view?usp=sharing</t>
  </si>
  <si>
    <t>My Understanding</t>
  </si>
  <si>
    <t>Y. MMS - My Understanding of What it is and Does (Revised 11/18/20)</t>
  </si>
  <si>
    <t>https://www.brighteon.com/4bcdf475-2a58-45fb-8ae4-4706d9e93cb9</t>
  </si>
  <si>
    <t>Top 12 Sicknesses</t>
  </si>
  <si>
    <t>Z. MMS: Top 12 treatments for common Illnesses and Injury in your family using Chlorine Dioxide (SHTF Prepper Medicine)</t>
  </si>
  <si>
    <t>https://drive.google.com/file/d/1jlh3S2JNbyY8FnbPaGL0rEcKBW33qY2u/view?usp=sharing</t>
  </si>
  <si>
    <t>AA</t>
  </si>
  <si>
    <t>Spreadsheet math</t>
  </si>
  <si>
    <t>AA. MMS: Doing the math to mix my own Sodium Chlorite (22.4%), Hydrochloric Acid (4%) and DMSO (70%). (Free Spreadsheet Shared)</t>
  </si>
  <si>
    <t>https://drive.google.com/file/d/1U_cBk4aMGUxzXJaqDsl-sidzAWiPvBds/view?usp=sharing</t>
  </si>
  <si>
    <t>AB</t>
  </si>
  <si>
    <t>Big Pharma Hate</t>
  </si>
  <si>
    <t>AB. MMS: Why big Pharmaceuticals and Government don't like ClO2 as a medicine</t>
  </si>
  <si>
    <t>https://drive.google.com/file/d/1CHjN15RLwFLAmEYRNVAVfG1Nm1Ma0Mg2/view?usp=sharing</t>
  </si>
  <si>
    <t>AC</t>
  </si>
  <si>
    <t>PPM Testing</t>
  </si>
  <si>
    <t>AC. MMS: How to test parts per million for each drop of Chlorine Dioxide. Tests with water, cranberry juice and apple juice.</t>
  </si>
  <si>
    <t>https://drive.google.com/file/d/1zfh375snoLjxeJnx8z-8CqtkhqyRd-Kq/view?usp=sharing</t>
  </si>
  <si>
    <t>AD</t>
  </si>
  <si>
    <t>82 year old case</t>
  </si>
  <si>
    <t>AD. MMS: Protocol 1000 use with an elderly woman (82 years old) and her experience</t>
  </si>
  <si>
    <t>https://drive.google.com/file/d/1zDIKfbPOEGSMkkTvHLPZxRSSlTLTNxtW/view?usp=sharing</t>
  </si>
  <si>
    <t>AE</t>
  </si>
  <si>
    <t>32 oz mix - 24 drops</t>
  </si>
  <si>
    <t>AE. MMS DIY: Mixing 24 drops, in 32 oz water - Protocol 1000 for the day: (Also, how to make it a 2000 or 3000)</t>
  </si>
  <si>
    <t>https://drive.google.com/file/d/1_nf_iWck6CakHINI3HPmjdvV0hZtMJ8-/view?usp=sharing</t>
  </si>
  <si>
    <t>AF</t>
  </si>
  <si>
    <t>MMS vs Covid</t>
  </si>
  <si>
    <t>AF. MMS: Best scientific explanation so far about what Chlorine Dioxide does in the body</t>
  </si>
  <si>
    <t>https://drive.google.com/file/d/1OlYvXiPtRvDm1jgbnefI08nkoJn-aQhO/view?usp=sharing</t>
  </si>
  <si>
    <t>AG</t>
  </si>
  <si>
    <t>COMUSAV.COM</t>
  </si>
  <si>
    <t>AG. MMS: COMUSAV.ORG A 3000-strong coalition of doctors worldwide pushing for the truth about Chlorine Dioxide</t>
  </si>
  <si>
    <t>AH</t>
  </si>
  <si>
    <t>CDS vs Covid</t>
  </si>
  <si>
    <t>AH. MMS SPAIN: A Biologist explains how Chlorine Dioxide helps a Covid-19 patient towards recovery (English Subtitled)</t>
  </si>
  <si>
    <t>https://drive.google.com/file/d/11nOUzRHhcjpgtSPTML_pbn0DGdph0sle/view?usp=sharing</t>
  </si>
  <si>
    <t>AI</t>
  </si>
  <si>
    <t>80% drop in meds</t>
  </si>
  <si>
    <t>AI. MMS ARGENTINA\SPAIN: Molecular Biologist predicts that up to 80% of medicines could be replaced with Chlorine Dioxide (Subtitles)</t>
  </si>
  <si>
    <t>AJ</t>
  </si>
  <si>
    <t>AJ. MMS COLOMBIA: Dr. explains how chlorine dioxide destroys the coronavirus (Subtitled)</t>
  </si>
  <si>
    <t>AK</t>
  </si>
  <si>
    <t>Spray Bottle PPM</t>
  </si>
  <si>
    <t>AK. MMS: Spray bottle mix. Comparing between fresh and 2 week old mixes. (PPM test)</t>
  </si>
  <si>
    <t>https://drive.google.com/file/d/1utkQR1DBNZe3HchLeHKqp_lK3Ny5uEXV/view?usp=sharing</t>
  </si>
  <si>
    <t>AL</t>
  </si>
  <si>
    <t>Spray Bottle Shirt</t>
  </si>
  <si>
    <t>AL. MMS: Spray Bottle experiment. Resurrecting a wet moldy stinky shirt with Chlorine Dioxide.</t>
  </si>
  <si>
    <t>https://drive.google.com/file/d/1VO9zPet7hc14m7ms3gM-qVBfwg2xsJWS/view?usp=sharing</t>
  </si>
  <si>
    <t>AM</t>
  </si>
  <si>
    <t>Spray Bottle 29</t>
  </si>
  <si>
    <t>AM. MMS SPRAY BOTTLE DEMONSTRATION: 29 things around the house that you can spray with Chlorine Dioxide</t>
  </si>
  <si>
    <t>AN</t>
  </si>
  <si>
    <t>Detox Meds</t>
  </si>
  <si>
    <t>AN. MMS: Getting off meds and other addictive/toxic substances with Chlorine Dioxide. My "meds" Experience</t>
  </si>
  <si>
    <t>AO</t>
  </si>
  <si>
    <t>Glyphosate</t>
  </si>
  <si>
    <t>AO. MMS: The Glyphosate Problem and the Chlorine Dioxide Solution.</t>
  </si>
  <si>
    <t>https://drive.google.com/file/d/1ZFR3uTkY4BC0c0nvs9PuHdBXPB32CqdH/view?usp=sharing</t>
  </si>
  <si>
    <t>AP</t>
  </si>
  <si>
    <t>4 Months of MMS</t>
  </si>
  <si>
    <t>AP. MMS: 4 Months taking Chlorine Dioxide. My Experience.</t>
  </si>
  <si>
    <t>https://drive.google.com/file/d/1JQJpLYD62rWhOoPgXSChVaWhQzf4PLx8/view?usp=sharing</t>
  </si>
  <si>
    <t>AQ</t>
  </si>
  <si>
    <t>Censorship 1</t>
  </si>
  <si>
    <t>AQ. MMS: Censorship, Chlorine Dioxide and focusing on truth.</t>
  </si>
  <si>
    <t>https://drive.google.com/file/d/1RLwNvHpj020YzNoRfP04p2BcVws6VD9W/view?usp=sharing</t>
  </si>
  <si>
    <t>AR</t>
  </si>
  <si>
    <t>MMS Vs. Antibiotics</t>
  </si>
  <si>
    <t>AR. MMS vs. ANTIBIOTICS: Which is cheaper, faster and stronger against Strep, UTI's, Ear and Sinus Infections?</t>
  </si>
  <si>
    <t>https://drive.google.com/file/d/1UEk1P8NsjxWUQDb5dkm2smQkBmp5fr_a/view?usp=sharing</t>
  </si>
  <si>
    <t>AS</t>
  </si>
  <si>
    <t>Capsules for Maintenance Dose</t>
  </si>
  <si>
    <t>AS. MMS: Taking a Maintenance Dose in Capsules (No sour taste!)</t>
  </si>
  <si>
    <t>https://drive.google.com/file/d/1x-cLNZRLiXu4y14QRIydIJajK4zTZAcq/view?usp=sharing</t>
  </si>
  <si>
    <t>AT</t>
  </si>
  <si>
    <t>MMS forever? Or When to Stop?</t>
  </si>
  <si>
    <t>AT. MMS: How long are you supposed to take Chlorine Dioxide? (Is there an end?)</t>
  </si>
  <si>
    <t>https://drive.google.com/file/d/1er3J-Tjg71Qab0oZ9C6lwIUkopJXbFlX/view?usp=sharing</t>
  </si>
  <si>
    <t>AU</t>
  </si>
  <si>
    <t>Covid-19 Dosage</t>
  </si>
  <si>
    <t>AU. MMS: So you have "THE VIRUS". How to treat it with Chlorine Dioxide.</t>
  </si>
  <si>
    <t>AV</t>
  </si>
  <si>
    <t>MMS Lab at Home</t>
  </si>
  <si>
    <t>AV. MMS HOME LABORATORY: Check out my Chlorine Dioxide lab! You can do this too!</t>
  </si>
  <si>
    <t>AW</t>
  </si>
  <si>
    <t>Download Videos Free</t>
  </si>
  <si>
    <t>AW. MMS: All my demo videos are FREE to download.</t>
  </si>
  <si>
    <t>KEY WORDS</t>
  </si>
  <si>
    <t>TITLE</t>
  </si>
  <si>
    <t>LINK</t>
  </si>
  <si>
    <t>Intro Me</t>
  </si>
  <si>
    <t>INTRODUCTION TO  MMS:  Who I am and why it would interest you?</t>
  </si>
  <si>
    <t>https://www.brighteon.com/7037ca67-d431-461e-85e5-a4b4129b4e03</t>
  </si>
  <si>
    <t>A.  MMS:  "Quick Facts" Introduction to Chlorine Dioxide as a health suppliment &amp; medicine</t>
  </si>
  <si>
    <t>https://www.brighteon.com/d3372651-75bb-4fe6-bd68-5015c3141ca9</t>
  </si>
  <si>
    <t>B.  MMS DIY: 1-drop Mixing Demonstration into 4 oz of water</t>
  </si>
  <si>
    <t>https://www.brighteon.com/576e405a-0a84-44ad-bcd6-d49c772bc16e</t>
  </si>
  <si>
    <t>First 7 days - Herximer</t>
  </si>
  <si>
    <t>https://www.brighteon.com/91c02f24-5471-4012-a04f-01add668053b</t>
  </si>
  <si>
    <t>https://www.brighteon.com/e0fe3d35-87e1-4565-bd8a-ea2daae7d48b</t>
  </si>
  <si>
    <t>https://www.brighteon.com/e9a9a5b2-cd25-4188-8d50-9fd9abacf7cc</t>
  </si>
  <si>
    <t>F.  MMS:  What is a "Maintenance Protocol" dosage?  How often and how much to take it?</t>
  </si>
  <si>
    <t>https://www.brighteon.com/07c9ce92-bd75-43ef-8570-3338cb7f8979</t>
  </si>
  <si>
    <t>G.  MMS:  Protocol 1000 and Protocol 1000+ explained in detail.  Also, a little on the "Maintenance Dosage".</t>
  </si>
  <si>
    <t>https://www.brighteon.com/c0b9ffb5-1669-4e7c-959f-66b5522cb499</t>
  </si>
  <si>
    <t>H.  MMS:  Protocol 2000 Explained in detail.</t>
  </si>
  <si>
    <t>https://www.brighteon.com/ba491d92-639b-433e-83cf-aedcaa6f2d74</t>
  </si>
  <si>
    <t>I.  MMS:  DMSO, What it is and how it gives Chlorine Dioxide a boost.</t>
  </si>
  <si>
    <t>https://www.brighteon.com/c1e41e0c-b609-4ae6-9652-ffa21474cda7</t>
  </si>
  <si>
    <t>J.  MMS:  What is MMS 2?  How is it different from the normal MMS 1 (activated sodium chlorite)</t>
  </si>
  <si>
    <t>https://www.brighteon.com/0f304c9f-bbee-4636-bb60-db3ead54efdf</t>
  </si>
  <si>
    <t>K.  MMS:  Protocol 3000 Explained in detail.  (The Most Intensive and Powerful Protocol for Disease)</t>
  </si>
  <si>
    <t>https://www.brighteon.com/911a26a7-42be-42f6-ad08-f444e260df11</t>
  </si>
  <si>
    <t>Coming soon</t>
  </si>
  <si>
    <t>N.  MMS MINI-BOTTLE MIX:  A revolutionary and convienient way to take Protocol 1000, 1000+, 2000 &amp; 3000.</t>
  </si>
  <si>
    <t>https://www.brighteon.com/a8a1db2f-47f1-4bae-af03-8da70bb226e8</t>
  </si>
  <si>
    <t>Day in the life Mini bottle</t>
  </si>
  <si>
    <t>Coming Soon</t>
  </si>
  <si>
    <t>O. MMS:  How to make and take MMS 1 drops in a Capsule.  Preparation and Demonstration.  (No sour taste!)</t>
  </si>
  <si>
    <t>https://www.brighteon.com/20ebe101-5047-4104-b999-2af691a2b9b8</t>
  </si>
  <si>
    <t>P.  MMS: Spray Bottle Mix Demonstration:  10-drops in 2 oz water</t>
  </si>
  <si>
    <t>https://www.brighteon.com/9bcbd750-c25f-4e8a-8b32-777d51012c0c</t>
  </si>
  <si>
    <t>Q.  MMS:  "Bug Out" go-bag Pharmacy supplies with MMS for under $200.  (SHTF Prepper Medicine)</t>
  </si>
  <si>
    <t>https://www.brighteon.com/b67de23b-6cd9-42bd-a8fe-6169d7941302</t>
  </si>
  <si>
    <t>R. MMS: Medicine Supplies in my Emergency Storage.  (SHTF Prepper Medicine)</t>
  </si>
  <si>
    <t>https://www.brighteon.com/09ba16aa-c292-4be8-a3b2-27d481a2b9fb</t>
  </si>
  <si>
    <t>S.  MMS:  Cost and quantity needed for 1 Person for 1 Year.  (SHTF Prepper Medicine)</t>
  </si>
  <si>
    <t>https://www.brighteon.com/4078d2ab-c1d3-4b2d-8089-f2495116b025</t>
  </si>
  <si>
    <t>T.  MMS: Mixing 3-drops in 4 oz water - enough to purify a gallon of water.</t>
  </si>
  <si>
    <t>https://www.brighteon.com/fe2e1102-f329-4d3a-9775-b96f42660831</t>
  </si>
  <si>
    <t>Make ClO2</t>
  </si>
  <si>
    <t>U.  MMS:  Making your own liquid Sodium Chlorite from 80% flakes down to 22.4% liquid</t>
  </si>
  <si>
    <t>https://www.brighteon.com/b153a86b-edd0-4ca8-b211-c6453e9e99c5</t>
  </si>
  <si>
    <t>V.  MMS DIY:  Making your own Hydrochloric Acid from 20% down to 4%</t>
  </si>
  <si>
    <t>https://www.brighteon.com/f5a6d640-a622-4b3c-9961-4d4671120ff6</t>
  </si>
  <si>
    <t>W.  MMS:  Free Books on MMS - "Imagine a world without Dis-ease", by Mark Grenon</t>
  </si>
  <si>
    <t>https://www.brighteon.com/8bb23e30-ff1c-4228-a85e-0a8459ecbdea</t>
  </si>
  <si>
    <t xml:space="preserve">4 Pioneers </t>
  </si>
  <si>
    <t>X.  MMS:  The 4 Pioneers of Chlorine Dioxide as a Medicine</t>
  </si>
  <si>
    <t>https://www.brighteon.com/96c695a1-2c3a-402a-a50e-af2e0604fc68</t>
  </si>
  <si>
    <t>Y.  MMS - My Understanding of What it is and Does (Revised 6/26/20)</t>
  </si>
  <si>
    <t>Z.  MMS:  Top 12 treatments for common Illnesses and Injury in your family using Chlorine Dioxide (SHTF Prepper Medicine)</t>
  </si>
  <si>
    <t>https://www.brighteon.com/f0cfdc23-1ca4-4761-ad7b-f04dd7dee660</t>
  </si>
  <si>
    <t>AA. MMS:  Doing the math to mix my own Sodium Chlorite (22.4%), Hydrochloric Acid (4%) and DMSO (70%).  (Free Spreadsheet Shared)</t>
  </si>
  <si>
    <t>https://www.brighteon.com/c5153668-40e5-4410-a20b-f9229eb05766</t>
  </si>
  <si>
    <t>AB.  MMS:  Why big Pharmaceuticals and Government don't like ClO2 as a medicine</t>
  </si>
  <si>
    <t>https://www.brighteon.com/ea03b958-db03-4421-ac84-431cae5f2ede</t>
  </si>
  <si>
    <t>AC.  MMS:  How to test parts per million for each drop of Chlorine Dioxide.  Tests with water, cranberry juice and apple juice.</t>
  </si>
  <si>
    <t>https://www.brighteon.com/2ca23311-3197-4422-a237-6e0f03260b91</t>
  </si>
  <si>
    <t>AD.  MMS:  Protocol 1000 use with an elderly woman (82 years old) and her experience</t>
  </si>
  <si>
    <t>https://www.brighteon.com/88e039b4-d559-43eb-bd41-157bd4265f14</t>
  </si>
  <si>
    <t>AE.  MMS DIY: Mixing 24 drops, in 32 oz water - Protocol 1000 for the day:   (Also, how to make it a 2000 or 3000)</t>
  </si>
  <si>
    <t>https://www.brighteon.com/44e7b3e4-00f0-41c6-81ec-720e42a95a27</t>
  </si>
  <si>
    <t>AF.  MMS:  Best scientific explanation so far about what Chlorine Dioxide does in the body</t>
  </si>
  <si>
    <t>https://www.brighteon.com/b56433b0-ee06-4ba9-85a0-c7c300f38c08</t>
  </si>
  <si>
    <t>AG.  MMS:  COMUSAV.ORG  A 3000-strong coilition of doctors worldwide pushing for the truth about Chlorine Dioxide</t>
  </si>
  <si>
    <t>https://www.brighteon.com/bbd92ee3-511d-4311-bc1c-7f35e2cc9a01</t>
  </si>
  <si>
    <t>AH. MMS SPAIN:  A Biologist explains how Chlorine Dioxide helps a Covid-19 patient towards recovery (English Subtitled)</t>
  </si>
  <si>
    <t>https://www.brighteon.com/08720ee4-f6f3-42ce-a0a8-a81f06774d12</t>
  </si>
  <si>
    <t>AI.  MMS ARGENTINA\SPAIN:  Molecular Biologist predicts that up to 80% of medicines could be replaced with Chlorine Dioxide (Subtitles)</t>
  </si>
  <si>
    <t>https://www.brighteon.com/bf081743-2cfa-42f0-91ef-7010c86d0149</t>
  </si>
  <si>
    <t>AJ.  MMS COLOMBIA:  Dr. explains how chlorine dioxide destroys the coronavirus (Subtitled)</t>
  </si>
  <si>
    <t>https://www.brighteon.com/29eeb8b1-1f9c-4184-bc17-91b2597681a8</t>
  </si>
  <si>
    <t>AK.  MMS:  Spray bottle mix.  Comparing between fresh and 2 week old mixes.  (PPM test)</t>
  </si>
  <si>
    <t>https://www.brighteon.com/4ba32e73-1a39-4d5c-97a1-0253f6904558</t>
  </si>
  <si>
    <t>AL.  MMS:  Spraybottle experiment.  Resurrecting a wet moldy stinky shirt with Chlorine Dioxide.</t>
  </si>
  <si>
    <t>https://www.brighteon.com/405bffa7-240f-4990-a9ec-18c9e8fe3f21</t>
  </si>
  <si>
    <t>AM.  MMS SPRAY BOTTLE DEMONSTRATION:  29 things around the house that you can spray with Chlorine Dioxide</t>
  </si>
  <si>
    <t>https://www.brighteon.com/23e05d55-dba9-49e2-8a62-1492beb83e64</t>
  </si>
  <si>
    <t>AN.  MMS:  Getting off meds and other addictive/toxic substances with Chlorine Dioxide.  My "meds" Experience</t>
  </si>
  <si>
    <t>https://www.brighteon.com/156c15cc-cae9-49b8-a13a-04e7284164cf</t>
  </si>
  <si>
    <t>AO.  MMS:  The Glyphosate Problem and the Chlorine Dioxide Solution.</t>
  </si>
  <si>
    <t>https://www.brighteon.com/c7467712-0d9b-42af-aecd-a50c767959c3</t>
  </si>
  <si>
    <t>AP.  MMS:  4 Months taking Chlorine Dioxide.  My Experience.</t>
  </si>
  <si>
    <t>https://www.brighteon.com/5cdf74da-5a99-40c0-96fb-bb589c4a34ca</t>
  </si>
  <si>
    <t>AQ.  MMS:  Censorship, Chlorine Dioxide and focusing on truth.</t>
  </si>
  <si>
    <t>https://www.brighteon.com/d7d62b9a-78eb-4c86-8a39-662922101ecb</t>
  </si>
  <si>
    <t>AR.  MMS vs. ANTIBIOTICS:  Which is cheaper, faster and stronger against Strep, UTI's, Ear and Sinus Infections?</t>
  </si>
  <si>
    <t>https://www.brighteon.com/b04d2a85-677c-4dc9-aa6f-61205f1b7d34</t>
  </si>
  <si>
    <t>Maintenance Capsules</t>
  </si>
  <si>
    <t>AS.  MMS:  Taking a Maintenance Dose in Capsules (No sour taste!)</t>
  </si>
  <si>
    <t>https://www.brighteon.com/60ee946c-3230-45c5-8524-11074af83063</t>
  </si>
  <si>
    <t>Censorship 2</t>
  </si>
  <si>
    <t>Strike 1 coming from youtube</t>
  </si>
  <si>
    <t>Free Book &amp; Webpage</t>
  </si>
  <si>
    <t>keep it simple and on the low down</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</si>
  <si>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</si>
  <si>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</si>
  <si>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</si>
  <si>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</si>
  <si>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</si>
  <si>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</si>
  <si>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</si>
  <si>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</si>
  <si>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</si>
  <si>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</si>
  <si>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</si>
  <si>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</si>
  <si>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</si>
  <si>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</si>
  <si>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</si>
  <si>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</si>
  <si>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</si>
  <si>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</si>
  <si>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</si>
  <si>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</si>
  <si>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</si>
  <si>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</si>
  <si>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</si>
  <si>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</si>
  <si>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</si>
  <si>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</si>
  <si>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</si>
  <si>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</si>
  <si>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</si>
  <si>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</si>
  <si>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</si>
  <si>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</si>
  <si>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</si>
  <si>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</si>
  <si>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</si>
  <si>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</si>
  <si>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</si>
  <si>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</si>
  <si>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</si>
  <si>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</si>
  <si>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</si>
  <si>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</si>
  <si>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</si>
  <si>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</si>
  <si>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r>
      <rPr>
        <rFont val="Arial"/>
        <b/>
        <color theme="1"/>
        <sz val="14.0"/>
      </rPr>
      <t>Hydrochloric Acid 4%</t>
    </r>
    <r>
      <rPr>
        <rFont val="Arial"/>
        <color theme="1"/>
      </rPr>
      <t xml:space="preserve">  Mix 1:1 ratio with NaClO2 (Sodium Chlorite 22.4%)  </t>
    </r>
    <r>
      <rPr>
        <rFont val="Arial"/>
        <b/>
        <i/>
        <color theme="1"/>
      </rPr>
      <t>[3-4 drops of activated mix will sanitize gallon of water to drink]</t>
    </r>
  </si>
  <si>
    <r>
      <rPr>
        <rFont val="Arial"/>
        <b/>
        <color theme="1"/>
        <sz val="14.0"/>
      </rPr>
      <t xml:space="preserve">Water Purification Drops           </t>
    </r>
    <r>
      <rPr>
        <rFont val="Arial"/>
        <color theme="1"/>
        <sz val="11.0"/>
      </rPr>
      <t>NaClO2 (Sodium Chlorite 22.4%)   Mix 1:1 ratio with HCl (Hydrachloric Acid 4%)</t>
    </r>
    <r>
      <rPr>
        <rFont val="Arial"/>
        <color theme="1"/>
      </rPr>
      <t xml:space="preserve">        </t>
    </r>
    <r>
      <rPr>
        <rFont val="Arial"/>
        <b/>
        <color theme="1"/>
      </rPr>
      <t>[3-4 drops of activated mix will sanitize gallon of water to drink]</t>
    </r>
  </si>
  <si>
    <t>H2O                                                                       Distilled Water</t>
  </si>
  <si>
    <t>DMSO 70%</t>
  </si>
  <si>
    <t>I.  FIRST TIME TAKING MMS?  "STARTING PROCEDURE"</t>
  </si>
  <si>
    <t>Starting Up (Day 1)</t>
  </si>
  <si>
    <t>Day 2 - 7</t>
  </si>
  <si>
    <t>Very Healthy Person:</t>
  </si>
  <si>
    <t>First dose</t>
  </si>
  <si>
    <t xml:space="preserve">1 drop dosage, only drink about 2 oz of the 4.  </t>
  </si>
  <si>
    <r>
      <rPr>
        <rFont val="Arial"/>
        <color theme="1"/>
      </rPr>
      <t xml:space="preserve">Same as day 1 but trying to increase up to a tolerance of 3 drops per hour without causing excessive nausea (aka: "Herxheimer reaction").  With any taking of MMS, remember that some nausea and diarrhea is a positive side effect because the pathogens/toxins are being killed, dislodged and exiting the body.  </t>
    </r>
    <r>
      <rPr>
        <rFont val="Arial"/>
        <color rgb="FFFF0000"/>
        <u/>
      </rPr>
      <t>(Follow the "3 Golden Rules" tab below)</t>
    </r>
    <r>
      <rPr>
        <rFont val="Arial"/>
        <color theme="1"/>
      </rPr>
      <t>.  Once you can take 3 MMS drops per hour, you can begin one of the Protocols.</t>
    </r>
  </si>
  <si>
    <t>1 hr later</t>
  </si>
  <si>
    <t>1 drop dosage, drink all 4 oz</t>
  </si>
  <si>
    <t>2 drop dosage, drink all 4 oz</t>
  </si>
  <si>
    <t>3 drop dosage, drink all 4 oz (3 drops is highest for normal protocols)</t>
  </si>
  <si>
    <t>Average healthy person</t>
  </si>
  <si>
    <t xml:space="preserve">1 drop dosage, only drink about 1 oz of the 4.  </t>
  </si>
  <si>
    <t>1 drop dosage, drink 2 of the 4 oz</t>
  </si>
  <si>
    <t>2 drop dosage, drink all 4 oz (3 drops is highest for normal protocols)</t>
  </si>
  <si>
    <t>Unhealthy or Diseased Person</t>
  </si>
  <si>
    <t>1 drop dosage, only drink about 1 oz of the 4.  (Throw away the rest)</t>
  </si>
  <si>
    <t>II.  AFTER A PERSON IS ACCLIMATED TO 3 DROP DOSAGES OF MMS...</t>
  </si>
  <si>
    <t>HEALTH ISSUE</t>
  </si>
  <si>
    <t>SUGGESTION</t>
  </si>
  <si>
    <t>DURATION</t>
  </si>
  <si>
    <t>WHAT NEXT?</t>
  </si>
  <si>
    <t>Minor to mid-level health issues</t>
  </si>
  <si>
    <t>Protocol 1000 or 1000+</t>
  </si>
  <si>
    <r>
      <rPr>
        <rFont val="Arial"/>
        <color theme="1"/>
      </rPr>
      <t>Maintenance (See "</t>
    </r>
    <r>
      <rPr>
        <rFont val="Arial"/>
        <b/>
        <color theme="1"/>
      </rPr>
      <t>Protocol Summary"</t>
    </r>
    <r>
      <rPr>
        <rFont val="Arial"/>
        <color theme="1"/>
      </rPr>
      <t xml:space="preserve"> tab)</t>
    </r>
  </si>
  <si>
    <t>Life threatening disease?  (ie:  Cancer)</t>
  </si>
  <si>
    <r>
      <rPr>
        <rFont val="Arial"/>
        <color theme="1"/>
      </rPr>
      <t>Maintenance (See "</t>
    </r>
    <r>
      <rPr>
        <rFont val="Arial"/>
        <b/>
        <color theme="1"/>
      </rPr>
      <t>Protocol Summary"</t>
    </r>
    <r>
      <rPr>
        <rFont val="Arial"/>
        <color theme="1"/>
      </rPr>
      <t xml:space="preserve"> tab)</t>
    </r>
  </si>
  <si>
    <t>Life threatening + active tumors</t>
  </si>
  <si>
    <r>
      <rPr>
        <rFont val="Arial"/>
        <color theme="1"/>
      </rPr>
      <t>Maintenance (See "</t>
    </r>
    <r>
      <rPr>
        <rFont val="Arial"/>
        <b/>
        <color theme="1"/>
      </rPr>
      <t>Protocol Summary"</t>
    </r>
    <r>
      <rPr>
        <rFont val="Arial"/>
        <color theme="1"/>
      </rPr>
      <t xml:space="preserve"> tab)</t>
    </r>
  </si>
  <si>
    <t>Life threatening (prostate, pig flu, other "incurables")</t>
  </si>
  <si>
    <r>
      <rPr>
        <rFont val="Arial"/>
        <color theme="1"/>
      </rPr>
      <t>Maintenance (See "</t>
    </r>
    <r>
      <rPr>
        <rFont val="Arial"/>
        <b/>
        <color theme="1"/>
      </rPr>
      <t>Protocol Summary"</t>
    </r>
    <r>
      <rPr>
        <rFont val="Arial"/>
        <color theme="1"/>
      </rPr>
      <t xml:space="preserve"> tab)</t>
    </r>
  </si>
  <si>
    <t>Pains, Flu, Colds, Pneumonia, etc.</t>
  </si>
  <si>
    <t>6 &amp; 6 (See first tab on bottom left)</t>
  </si>
  <si>
    <t>Protocol 1000 as needed</t>
  </si>
  <si>
    <t>Notes:</t>
  </si>
  <si>
    <t>Dosage Amounts:</t>
  </si>
  <si>
    <t>"1 drop MMS dose" = 1 drop Sodium Chlorite + 1 drop Hydrochloric Acid (or other activator acid) + 4 oz clean water</t>
  </si>
  <si>
    <t>These Are Only Suggestions</t>
  </si>
  <si>
    <t>Dosage amounts are suggestions for beginners.  The intent, is to get the body acclimated to the dosages and pathogen kill off.  Time frames are always an hour apart.</t>
  </si>
  <si>
    <t xml:space="preserve">Foods to avoid while on a protocol:  </t>
  </si>
  <si>
    <t>Vitamin C, Antioxidant foods, Antioxidant shakes, Milk, Milk Chocolate, Coffee, Cafiene, Multivitamins, Citric Acid</t>
  </si>
  <si>
    <t>Under 60 Yrs Old, Over 200 lbs</t>
  </si>
  <si>
    <t>Dosages</t>
  </si>
  <si>
    <t>Drops</t>
  </si>
  <si>
    <t>Ounces of MMS</t>
  </si>
  <si>
    <t>Purifying drinking water (1 gal per day)</t>
  </si>
  <si>
    <t>Just Maintenance</t>
  </si>
  <si>
    <t>6 &amp; 6 dosages</t>
  </si>
  <si>
    <t>Protocol 1k, 2k or 3k</t>
  </si>
  <si>
    <t>Total Ounces of MMS requirement per 1 year for 1 person</t>
  </si>
  <si>
    <t>Ounces</t>
  </si>
  <si>
    <t>Estimated cost to make this amount of MMS</t>
  </si>
  <si>
    <t>Dollars</t>
  </si>
  <si>
    <t>Cost to purchase online</t>
  </si>
  <si>
    <t>Making it Yourself</t>
  </si>
  <si>
    <t>How many years can 1 lb of NaClO2 + HCL acid (activator) provide MMS for a person?</t>
  </si>
  <si>
    <t>Years</t>
  </si>
  <si>
    <t>Cost</t>
  </si>
  <si>
    <t>Over 60 Yrs Old, Over 200 lbs</t>
  </si>
  <si>
    <t>Under 60 Yrs Old, Under 200 lbs</t>
  </si>
  <si>
    <t>Over 60 Yrs Old, Under 200 lbs</t>
  </si>
  <si>
    <t>Emergency Bug out Medicine Item</t>
  </si>
  <si>
    <t>Quantity</t>
  </si>
  <si>
    <t>Type</t>
  </si>
  <si>
    <t>Where I would buy</t>
  </si>
  <si>
    <t>Notes</t>
  </si>
  <si>
    <t>Sodium Chlorite</t>
  </si>
  <si>
    <t>Kilo</t>
  </si>
  <si>
    <t>Ebay</t>
  </si>
  <si>
    <t>https://www.ebay.com/itm/NA-Chlorite-Flakes-Tech-Grade-1-Pound/153928321857?_trkparms=aid%3D1110006%26algo%3DHOMESPLICE.SIM%26ao%3D1%26asc%3D225074%26meid%3D601be253ff394f1ca118fb0312eb45b4%26pid%3D100010%26rk%3D2%26rkt%3D12%26mehot%3Dpp%26sd%3D153884822708%26itm%3D153928321857%26pmt%3D0%26noa%3D1%26pg%3D2047675%26algv%3DDefaultOrganic%26brand%3DStellar+Chemical+Corp.&amp;_trksid=p2047675.c100010.m2109</t>
  </si>
  <si>
    <t>Hydrochloric Acid (Muriadic Acid) 20%</t>
  </si>
  <si>
    <t>Gal</t>
  </si>
  <si>
    <t>Home Depot</t>
  </si>
  <si>
    <t>https://www.homedepot.com/p/Klean-Strip-Green-1-Gal-Green-Muriatic-Acid-GKGM75006/202690263</t>
  </si>
  <si>
    <t>Mixing Jar (Glass or Plastic)</t>
  </si>
  <si>
    <t>quart or bigger</t>
  </si>
  <si>
    <t>Walmart or other</t>
  </si>
  <si>
    <t>Scale with Tare button</t>
  </si>
  <si>
    <t>Amazon or other</t>
  </si>
  <si>
    <t>Graduated Cylinder (for measuring)</t>
  </si>
  <si>
    <t>100 ml</t>
  </si>
  <si>
    <t>2 oz brown glass bottles with droppers</t>
  </si>
  <si>
    <t>12 pack</t>
  </si>
  <si>
    <t>Hypochlorous Acid (Powder form) 68% or higher</t>
  </si>
  <si>
    <t>pouches</t>
  </si>
  <si>
    <t>Hardware or pool supply store</t>
  </si>
  <si>
    <t>Gel capsules</t>
  </si>
  <si>
    <t>1000 pack "O" size</t>
  </si>
  <si>
    <t>Amazon or Health Food Store</t>
  </si>
  <si>
    <t>Mini spoon (for mixing MMS 2 geltabs</t>
  </si>
  <si>
    <t>spoon</t>
  </si>
  <si>
    <t>Pill Capsule Holder</t>
  </si>
  <si>
    <t>holder</t>
  </si>
  <si>
    <t>Holder</t>
  </si>
  <si>
    <t>Bottle of Dymethol Sulfoxide (DMSO)</t>
  </si>
  <si>
    <t>8 oz bottle</t>
  </si>
  <si>
    <t>Amazon or Animal Stock Store</t>
  </si>
  <si>
    <t>Newly Added</t>
  </si>
  <si>
    <t>Plastic caps for mixing jars (mason caps)</t>
  </si>
  <si>
    <t>pack of about 5</t>
  </si>
  <si>
    <t>Walmart</t>
  </si>
  <si>
    <t>Mini 2oz spray bottles</t>
  </si>
  <si>
    <t>plastic bottles</t>
  </si>
  <si>
    <t>Walmart or Target</t>
  </si>
  <si>
    <t>Black duct tape or electrical tape</t>
  </si>
  <si>
    <t>roll</t>
  </si>
  <si>
    <t>walmart, target or hardware store</t>
  </si>
  <si>
    <t>Padding or padded bag/container for glass bottles</t>
  </si>
  <si>
    <t>???</t>
  </si>
  <si>
    <t>Hardware store, walmart or target</t>
  </si>
  <si>
    <t>Clear packing tape to label bottles</t>
  </si>
  <si>
    <t>Walmart or any store</t>
  </si>
  <si>
    <t>Single "Medicine" bag to carry all</t>
  </si>
  <si>
    <t>bag</t>
  </si>
  <si>
    <t>Goodwill or Walmart</t>
  </si>
  <si>
    <t>Shot glasses or larger thick-walled glass cups</t>
  </si>
  <si>
    <t>glass</t>
  </si>
  <si>
    <t>Total cost</t>
  </si>
  <si>
    <t>Clara’s 6 and 6 Protocol</t>
  </si>
  <si>
    <t>BUY MMS SUPPLEMENTS</t>
  </si>
  <si>
    <t>This protocol is for people who have pain, flu, colds, pneumonia, or other diseases that are not generally considered incurable and also for physical pains that have been present for some time.. When people are very sick and in bed they should use the “Basic Standard Method” (one drop of MMS activated with five drops of citric acid), starting out with a tiny dose. See the top item (BASIC STANDARD METHOD) in the list of methods.</t>
  </si>
  <si>
    <t>I’ve named this new protocol Clara’s because she was the first to really apply it consistently. You may have read the last chapter in the second edition of the book The Miracle Mineral Supplement of the 21st Centuryfor sale on this Web Site (www.miraclemineral.org) You will recall that there were a number of success stories about Clara treating people in her home. Since then I have rented an office from Clara and her mother and I have seen quite a few more people come in.</t>
  </si>
  <si>
    <t>Last night 12/14/07 a lady about 65 years old and her husband arrived to buy some MMS and Clara always gives them a 6 drop dose, has them wait one hour, and then she has them mix the next dose to make sure that they have it right. Then she has them wait a few minutes up to an hour before they leave.</t>
  </si>
  <si>
    <t>Both the right hand and the right foot of the lady that came in last night was completely paralyzed. She came in with a walker but she could not hold on to the walker so her husband had to hold her to the walker. It was a chore getting in the door. Clara gave her a 6 drop dose with 30 drops of citric acid as the activator, she waited the 3 minutes as always and then added 1/2 glass of water and handed it to the lady. The lady lifted the glass with with some difficultly to her mouth with her left hand as her sciatica (lower back pain) was also paining her.</t>
  </si>
  <si>
    <t>Within 40 minutes she was starting to feel a reduction of pain in her back and some tingling in her hand. At 60 minutes she could slightly move several fingers. Clara handed her another 6 drop identical drink. As we waited for the second hour to pass, Clara called me in from the office. The lady was exercising her hand. She had complete mobility in her hand and she had her shoe off and was exercising her toes. In fact she was exercising her entire foot and she could move her toes and other muscles better than most people I know.</t>
  </si>
  <si>
    <t>When she left, she was still using the walker, but her husband didn’t have to help her and her lower back pain was gone. I could see that she would be walking without that walker in a few days. This is not unusual. It happens around here all the time.</t>
  </si>
  <si>
    <t>So this is “Clara’s 6 and 6 protocol” for MMS. It is simple. It’s for most conditions, such as flu, colds, pheumonia, physical pains either immediate or chronic, and most other home sicknesses.</t>
  </si>
  <si>
    <t>Step No. 1. Put 6 drops of MMS in a glass and add 30 drops of 10% solution of citric acid, or 30 drops of lemon juice, or 30 drops of lime juice. Shake the glass so that the acid and MMS are mixed and wait at least 3 minutes. A little longer is OK in case you walked away and forgot. 10 or 15 minutes would be OK as the solution remains at about the same strength. Then add about 1/2 glass of water to the solution and drink. You can also use a juice that does not have added vitamin C. Use apple juice, grape juice, pineapple juice, or cranberry juice.</t>
  </si>
  <si>
    <t>Step No. 2. Wait one hour and do exactly the same thing as in step No. 1. Normally the person will experience some relief within two hours of taking the first dose especially if he goes ahead and takes the second dose. Of course, here is no guarantee. If the person does or does not experience relief he should go to 7 and 7, that is a 7 drop dose and in one hour a second 7 drop dose. Generally it will take more doses.</t>
  </si>
  <si>
    <t>Do two double doses each day – One in the morning and one in the afternoon or evening. It’s best to do the doses one hour after eating.</t>
  </si>
  <si>
    <t>Of course, here is no guarantee. One should continue on to 7 and 7 that is a 7 drop dose and in one hour a second 7 drop dose, but only if the person did not get sick from the 6 drops doses. By getting sick I’d mean that he was nauseous for more than 10 minutes or he vomited, or he had diarrhea. In cases when the person did get sick you should not increase to 7 and 7, but rather again do 6 and 6. If he was very sick it would be best to drop back more, such as 3 and 3, but that seldom happens. Normally do 6 and 6 until one can tolerate it without being nauseous, and then begin increasing to 7 and 7 just as given in step 2 above etc.</t>
  </si>
  <si>
    <t>Once the flu is gone, one should begin increasing towards 15 and 15 or he could revert to the Standard protocol as given above and increase as quickly as reasonable to 15 drops and then increase to 15 drops twice a day or 3 times a day for one week as explained below.</t>
  </si>
  <si>
    <t>The general goal of the number of drops that anyone should take is 15 drops 2 or 3 times a day and of course, less for children. For children normally it would be 3 drops for each 25 pounds (11.4 KG) of body weight. This number of drops, 15, would be OK twice a day for a grown up that weighed 150 pounds (68.1 KG) or less and 15 drops three times a day for a grown up weighing over 150 pounds (68.1KG) or less and 15 drops three times a day for a grown up weighing over 150 pounds. This is not an exact number. One should evaluate his own case and how he feels to decide the number of drops.</t>
  </si>
  <si>
    <t>This number of drops pretty well ensures that one’s body is completely free of pathogenic microorganisms and heavy metals. Once one has reached this goal for a week, he should drop back to a maintenance level of one 6 drop dose twice a week. (In all cases when drops of MMS are mentioned we also mean that 5 drops of lemon, or lime, or citric solution is added for each 1 drop of MMS and one then waits 3 minutes before adding water or juice and consuming it.)</t>
  </si>
  <si>
    <t>Of course, the goal of it all is not being sick. So take 6 drops twice a week. If you feel the flu coming on, then do the Clara 6 and 6 protocol as described above. You will have the flu for no more that 12 to 24 hours and usually less than 6 hours after taking your 2nd dose. However, never give the flu a chance. The best way to kill the flu is to take two or three drops every hour all day long until you know the flu is gone. The 6 drops twice a week keeps your immune system strong and the pathogens weak. You probably remember from school that there are always pathogens in your body. The 6 drops keeps them at bay.</t>
  </si>
  <si>
    <t>Updated on November 2018</t>
  </si>
  <si>
    <t>MINI-BOTTLE Mix (Just an extra one I made)</t>
  </si>
  <si>
    <t>Premix Drips and put in mini bottle</t>
  </si>
  <si>
    <t>Mixed Bottle Dosages</t>
  </si>
  <si>
    <t>Total Drops in Bottle</t>
  </si>
  <si>
    <r>
      <rPr>
        <rFont val="Arial"/>
        <b/>
        <color theme="1"/>
        <sz val="8.0"/>
      </rPr>
      <t xml:space="preserve">Bottle Drops </t>
    </r>
    <r>
      <rPr>
        <rFont val="Arial"/>
        <b/>
        <color theme="1"/>
        <sz val="8.0"/>
        <u/>
      </rPr>
      <t>Per Dose</t>
    </r>
  </si>
  <si>
    <t>Activator HCL 4%</t>
  </si>
  <si>
    <t>NaClO2 Sodium Chlorite</t>
  </si>
  <si>
    <t>Distilled H2O</t>
  </si>
  <si>
    <t>Mix it with 4oz water</t>
  </si>
  <si>
    <t>Basic Ratio Standard</t>
  </si>
  <si>
    <t>All 4 drops</t>
  </si>
  <si>
    <t>P1000, 1000+, or P3000 (Full 1-day of drops)</t>
  </si>
  <si>
    <t>P2000 (Full 1-day of drops)</t>
  </si>
  <si>
    <t>Maintenance 6-Drops</t>
  </si>
  <si>
    <t>All 24</t>
  </si>
  <si>
    <t>Maintenance 8-Drops</t>
  </si>
  <si>
    <t>All 32</t>
  </si>
  <si>
    <r>
      <rPr>
        <rFont val="Arial"/>
        <color theme="1"/>
      </rPr>
      <t xml:space="preserve">1.  Keep the </t>
    </r>
    <r>
      <rPr>
        <rFont val="Arial"/>
        <b/>
        <color theme="1"/>
        <u/>
      </rPr>
      <t>MINI-BOTTLE</t>
    </r>
    <r>
      <rPr>
        <rFont val="Arial"/>
        <color theme="1"/>
      </rPr>
      <t xml:space="preserve"> mix stored air tight and in a fridge or iced water (Below 10 degrees C or 51 degrees F).  If you accidently freeze it, it is still useful after thawing. </t>
    </r>
  </si>
  <si>
    <r>
      <rPr>
        <rFont val="Arial"/>
        <color theme="1"/>
      </rPr>
      <t xml:space="preserve">2.  You </t>
    </r>
    <r>
      <rPr>
        <rFont val="Arial"/>
        <b/>
        <color theme="1"/>
        <u/>
      </rPr>
      <t>MUST</t>
    </r>
    <r>
      <rPr>
        <rFont val="Arial"/>
        <b/>
        <color theme="1"/>
      </rPr>
      <t xml:space="preserve"> </t>
    </r>
    <r>
      <rPr>
        <rFont val="Arial"/>
        <color theme="1"/>
      </rPr>
      <t xml:space="preserve">mix the drops from the </t>
    </r>
    <r>
      <rPr>
        <rFont val="Arial"/>
        <b/>
        <color theme="1"/>
        <u/>
      </rPr>
      <t>MINI-BOTTLE</t>
    </r>
    <r>
      <rPr>
        <rFont val="Arial"/>
        <color theme="1"/>
      </rPr>
      <t xml:space="preserve"> with water before drinking it...or if you use a capsule - Drink at least 4oz of water to wash it down</t>
    </r>
  </si>
  <si>
    <r>
      <rPr>
        <rFont val="Arial"/>
        <color theme="1"/>
      </rPr>
      <t xml:space="preserve">3.  Each 4 drops from the </t>
    </r>
    <r>
      <rPr>
        <rFont val="Arial"/>
        <b/>
        <color theme="1"/>
        <u/>
      </rPr>
      <t>MINI-BOTTLE</t>
    </r>
    <r>
      <rPr>
        <rFont val="Arial"/>
        <color theme="1"/>
      </rPr>
      <t xml:space="preserve"> mix equals a single drop of activated MMS (1 drop NaClO2 and 1 drop Acid Activator)</t>
    </r>
  </si>
  <si>
    <r>
      <rPr>
        <rFont val="Arial"/>
        <color theme="1"/>
      </rPr>
      <t xml:space="preserve">4.  A cold </t>
    </r>
    <r>
      <rPr>
        <rFont val="Arial"/>
        <b/>
        <color theme="1"/>
        <u/>
      </rPr>
      <t>MINI-BOTTLE</t>
    </r>
    <r>
      <rPr>
        <rFont val="Arial"/>
        <color theme="1"/>
      </rPr>
      <t xml:space="preserve"> mix will last up to 3 days before the dosages start to loose their potency (Parts per million of ClO2 goes down)</t>
    </r>
  </si>
  <si>
    <t>Figuring Drops for MINI-BOTTLE Mix</t>
  </si>
  <si>
    <t>How many "Days Mix" are you making?</t>
  </si>
  <si>
    <t>Total Drops</t>
  </si>
  <si>
    <t>Drops Per Single Full Dose</t>
  </si>
  <si>
    <t>How Many Doses per Day</t>
  </si>
  <si>
    <t>Mini Bottle drops per normal MMS drops mix</t>
  </si>
  <si>
    <t>Acid, Activator</t>
  </si>
  <si>
    <t>NaClo2</t>
  </si>
  <si>
    <t>To put in Mini-Bottle</t>
  </si>
  <si>
    <t>Drink with 4oz of Water!!!</t>
  </si>
  <si>
    <t>Protocol 1000+</t>
  </si>
  <si>
    <t>Maintenance 6-drop</t>
  </si>
  <si>
    <t>Depends</t>
  </si>
  <si>
    <t>Maintenance 8-drop</t>
  </si>
  <si>
    <t>Remember the "Golden Rules"!  If your dose is making you have high nausea or high diarrhea, cut back on your dosage amount...but don't stop taking it.</t>
  </si>
  <si>
    <t xml:space="preserve">Notes: </t>
  </si>
  <si>
    <t xml:space="preserve">20 Drops </t>
  </si>
  <si>
    <t>1 ml on a syringe</t>
  </si>
  <si>
    <t>https://www.statista.com/statistics/1105914/coronavirus-death-rates-worldwide/</t>
  </si>
  <si>
    <t>As of Nov 27, 2020</t>
  </si>
  <si>
    <t>Population (Millions)</t>
  </si>
  <si>
    <t>Confirmed cases</t>
  </si>
  <si>
    <t>Cases in last 7 days</t>
  </si>
  <si>
    <t>Daily increase (# cases)</t>
  </si>
  <si>
    <t>Number of deaths</t>
  </si>
  <si>
    <t>Daily increase (# deaths)</t>
  </si>
  <si>
    <t>Death rate (%)</t>
  </si>
  <si>
    <t>Daily Cases per Million</t>
  </si>
  <si>
    <t>Deaths per confirmed case</t>
  </si>
  <si>
    <t>US</t>
  </si>
  <si>
    <t>China</t>
  </si>
  <si>
    <t>Equador</t>
  </si>
  <si>
    <t>Guatemala</t>
  </si>
  <si>
    <t>Bolivia</t>
  </si>
  <si>
    <t>Mexico</t>
  </si>
  <si>
    <t>Peru</t>
  </si>
  <si>
    <t>Argentina</t>
  </si>
  <si>
    <t>Chile</t>
  </si>
  <si>
    <t>Paraguay</t>
  </si>
  <si>
    <t>Columbia</t>
  </si>
  <si>
    <t>Brazil</t>
  </si>
  <si>
    <t>Panama</t>
  </si>
  <si>
    <t>Hunduras</t>
  </si>
  <si>
    <t>States</t>
  </si>
  <si>
    <t>Times more likely to get it here than in Bolivia</t>
  </si>
  <si>
    <t>Times more likely to die from Covid-19</t>
  </si>
  <si>
    <t>Utah</t>
  </si>
  <si>
    <t>Illinois</t>
  </si>
  <si>
    <t>California</t>
  </si>
  <si>
    <t>Antibiotic</t>
  </si>
  <si>
    <t>Researchers as early as 1975 discovered that DMSO could break down resistance developed by certain bacteria. Feldman, W.E., Punch, J.D., Holden, P. In vivo and in vitro effects of dimethyl sulfoxide on streptomycin-sensitive and resistant Escherichia coli. Ann Acad Sci 141:231, 1967.</t>
  </si>
  <si>
    <t>Arthritis(Osteoarthritis)</t>
  </si>
  <si>
    <t>DMSO can relieve joint pain, increase range of motion and increase grip strength in arthritis, but DMSO works best of all in osteoarthritis - Patients of all ages get good results, no matter how long or how severe the condition. Larger joints - hip, knee, shoulder - may require longer treatment. In the largest study, in Germany, over 1641 patients applied topical DMSO 2-4 times /day for the first week, then twice/day for the remainder of 2-6 months, until remission of symptoms occurred. 851 one patients enjoyed full remission, 553 had partial relief, and 237 reported no benefit. In another study with 152 patients, a 90% solution of DMSO was applied topically 4 times /day to the joints and surrounding areas. Patients reported considerable pain relief just minutes after application, lasting 4-6 hours. Almost 85% reported significant results. Steinberg A. The employment of dimethyl sulfoxide as an antiinflammatory agent and steroid-transporter in diversified clinical diseases. Ann N Y Acad Sci. 1967 Mar 15;141(1):532-50. In a Russian test, scientists concluded that "the use of DMSO for inflammatory and degenerative joint disease is well founded. Treatment with DMSO in different combinations is tolerated well by patients and adverse side effects are seldom encountered." DMSO is most effective for those who have had arthritis for a short time - Although it relieves pain in both acute and chronic arthritis, it works best in the acute forms, due to DMSO's reducing inflammation and autoimmune antibodies that damage or destroy tissue. It also prevents free radicals from destroying lubricating fluid in the joints. DMSO injections (rather than application to the skin) may be indicated in really severe conditions</t>
  </si>
  <si>
    <t>Arthritis(Rheumatoid arthritis)</t>
  </si>
  <si>
    <t>Sometimes it works for RA, sometimes it doesn't - Although controversial, DMSO's pain-relieving, collagen-softening, and anti-inflammatory characteristics make it a likely choice against arthritis. Not only has the FDA not given approval for this use, but has instead turned down 3 Investigational New Drug (IND) applications to conduct extensive clinical trials. Robert Bennett, MD, F.R.C.P., F.A.C.R., F.A.C.P., professor of medicine and chief, division of arthritis and rheumatic disease at Oregon Health Sciences University (Dr. Jacob's university), says other drugs work better. Dava Sobel and Arthur Klein conducted their own informal study of 47 arthritis patients using DMSO in preparation for writing their book, Arthritis: What Works, and came to the same conclusion. Sobel, D., Klein, A.C. Arthritis: What Works. New York: St. Martins Yet laboratory studies have indicated that DMSO's capacity as a free-radical scavenger suggests an important role for it in arthritis. Santos, L., Tipping, P.G. Attenuation of adjuvant arthritis in rats by treatment with oxygen radical scavengers. Immunol Cell Biol 72:406-414, 1994 The Committee of Clinical Drug Trials of the Japanese Rheumatism Association conducted a trial with 318 patients at several clinics using 90% DMSO for 4 weeks and concluded that DMSO relieved joint pain and increased range of joint motion and grip strength, although performing better in more recent cases of the disease. Matsumoto, J. Clinical trials of dimethyl sulfoxide in rheumatoid arthritis patients in Japan. Ann NY Acad Sci 141:560-568, 1967. The former Soviet Union and other countries use DMSO for different types of arthritis. “You talk to veterinarians associated with any race track, and you'll find there's hardly an animal there that hasn't been treated with DMSO. No veterinarian is going to give his patient something that does not work. There's no placebo effect on a horse."</t>
  </si>
  <si>
    <t>Burns/Sunburn</t>
  </si>
  <si>
    <t>A 50-100% solution, applied as quickly as possible after the burn, can ease pain and diminish scarring.</t>
  </si>
  <si>
    <t>DMSO relieves acute bursitis 80-90% of the time - Even in chronic bursitis with calcium deposits, DMSO brings good results in weeks to months, and the calcium deposits eventually fade away. DMSO research: A study involving 293 patients with acute bursitis showed complete relief in 136 patients, partial relief in 121, and 36 with no change. In the same study, of 782 patients with chronic bursitis, 345 experienced complete relief, 321 showed partial remission, and 116 saw no change in three months. The protocol was 5 ml (1 tsp.) of 90% DMSO topically applied to the affected and surrounding area 2-4 times/day. John H, Laudahn G. Clinical experiences with the topical application of DMSO in orthopedic diseases: evaluation of 4180 cases. Ann N Y Acad Sci. 1967 Mar 15;141(1):506-16.</t>
  </si>
  <si>
    <t>One rat study found DMSO to delay the spread of one cancer and prolong survival rates with another. Miller, L., Hansbrough, J., Slater, H., et al. Sildimac: A new deliver system for silver sulfadiazine in the treatment of fullthickness burn injuries. J Burn Care Rehab 11:35-41, 1990 In other studies, it has been found to protect non-cancerous cells while potentiating the chemotherapeutic agent.</t>
  </si>
  <si>
    <t>CNS Trauma / Paralysis / Stroke</t>
  </si>
  <si>
    <t>DMSO quickly and effectively lowers intracranial pressure - Since 1971, Dr. de la Torre, then at the University of Chicago, has experimented using DMSO with injury to the CNS. Working with laboratory animals, he discovered that DMSO lowered intracranial pressure faster and more effectively than any other drug. DMSO also stabilized blood pressure, improved respiration, and increased urine output by five times and increased blood flow through the spinal cord to areas of injury. Imagine, A World Without DIS-EASE 332 de la Torre, J.C., et al. Modifications of experimental spinal cord injuries using dimethyl sulfoxide. Trans Am Neurol Assoc 97:230, 1971. de la Torre, J.C., et al. Dimethyl sulfoxide in the treatment of experimental brain compression. J Neurosurg 38:343, 1972. de la Torre, J.C., et al. Dimethyl sulfoxide in the central nervous system trauma. Ann NY Acad Sci 243:362, 1975. Since then, DMSO has used for human patients suffering severe head trauma, in those whose intracranial pressure initially remained high, despite the administration of mannitol, steroids, and barbiturates. In addition to its ability to lower intracranial pressure following closed head injury, Dr. de la Torre's work suggests that DMSO may prevent paralysis, given its ability to speedily clean out cellular debris, stopping the inflammation that leads to muscle tissue death by preventing blood from reaching muscle DMSO has proven to be the first substance to significantly lower intracranial pressure, the number one problem with severe head trauma, in humans and animals. ”We believe that DMSO may be a very good product for stroke, and that is a devastating illness which affects many more people than head injury. We have done some preliminary clinical trials, and there's a lot of animal data showing that it is a very good agent in dissolving clots.” - Dr. de la Torre</t>
  </si>
  <si>
    <t>Frostbite</t>
  </si>
  <si>
    <t>People using DMSO even up to 24 hours after the frostbite showed total recovery.</t>
  </si>
  <si>
    <t>Frozen shoulder</t>
  </si>
  <si>
    <t>A 70 % solution of DMSO can relieve pain and increase mobility - Apply for up to a month.</t>
  </si>
  <si>
    <t>Healing</t>
  </si>
  <si>
    <t>Used for minor cuts and burns with reports of speedy recovery - Several studies have documented DMSO use with soft tissue damage, local tissue death, skin ulcers, and burns. Imagine, A World Without DIS-EASE 333 Lawrence, H.H., Goodnight, S.H. Dimethyl sulfoxide and extraversion of anthracycline agents. Ann Inter Med 98:1025, 1983. Lubredo, L., Barrie, M.S., Woltering, E.A. DMSO protects against Adriamycin-induced skin necrosis. J. Surg Res 53:62-65, 1992. Alberts, D.S., Dorr, R.T. Case report: Topical DMSO for mitomycin-C-induced skin ulceration. Oncol Nurs Forum 18:693- 695, 1991. Cruse, C.W., Daniels, S. Minor burns: Treatment using a new drug delivery system with silver sulfadiazine. South Med J
82:1135-1137, 1989.</t>
  </si>
  <si>
    <t>Apply a 70 % solution to the hemorrhoid for quick relief of pain and swelling.</t>
  </si>
  <si>
    <t>Injuries / Inflammation</t>
  </si>
  <si>
    <t>DMSO's abilities to reduce inflammatory/pain and increase circulation produces impressive results - with strains, sprains, bruising, bone fractures, whiplash, athletic injuries etc: especially if treatment is begun sooner rather than later. Expect pain relief within 20 minutes- swelling is dispelled almost completely within a few hours of application. Apply 90% solution topically 2-4 times daily. Swollen ankles reportedly shrink in less than an hour.</t>
  </si>
  <si>
    <t>Insect stings</t>
  </si>
  <si>
    <t>Immediate topical application on bee/wasp stings stops pain and swelling in minutes - Nothing beats DMSO for this use!</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</si>
</sst>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d"/>
    <numFmt numFmtId="165" formatCode="0.0%"/>
    <numFmt numFmtId="166" formatCode="&quot;$&quot;#,##0.00"/>
    <numFmt numFmtId="167" formatCode="0.0"/>
    <numFmt numFmtId="168" formatCode="&quot;$&quot;#,##0"/>
  </numFmts>
  <fonts count="147">
    <font>
      <sz val="10.0"/>
      <color rgb="FF000000"/>
      <name val="Arial"/>
      <scheme val="minor"/>
    </font>
    <font>
      <b/>
      <sz val="36.0"/>
      <color rgb="FFFF0000"/>
      <name val="Georgia"/>
    </font>
    <font>
      <color theme="1"/>
      <name val="Georgia"/>
    </font>
    <font>
      <color rgb="FFFF0000"/>
      <name val="Georgia"/>
    </font>
    <font>
      <b/>
      <sz val="12.0"/>
      <color theme="1"/>
      <name val="Georgia"/>
    </font>
    <font>
      <b/>
      <color theme="1"/>
      <name val="Georgia"/>
    </font>
    <font/>
    <font>
      <b/>
      <u/>
      <color rgb="FF1155CC"/>
      <name val="Georgia"/>
    </font>
    <font>
      <b/>
      <u/>
      <color rgb="FF1155CC"/>
      <name val="Georgia"/>
    </font>
    <font>
      <b/>
      <u/>
      <sz val="10.0"/>
      <color rgb="FF1155CC"/>
      <name val="Georgia"/>
    </font>
    <font>
      <b/>
      <u/>
      <color rgb="FF1155CC"/>
      <name val="Georgia"/>
    </font>
    <font>
      <b/>
      <sz val="14.0"/>
      <color theme="1"/>
      <name val="Georgia"/>
    </font>
    <font>
      <u/>
      <color rgb="FF1155CC"/>
      <name val="Georgia"/>
    </font>
    <font>
      <b/>
      <sz val="18.0"/>
      <color theme="1"/>
      <name val="Georgia"/>
    </font>
    <font>
      <b/>
      <u/>
      <color rgb="FF1155CC"/>
      <name val="Georgia"/>
    </font>
    <font>
      <b/>
      <u/>
      <color rgb="FF1155CC"/>
      <name val="Georgia"/>
    </font>
    <font>
      <b/>
      <u/>
      <color rgb="FF1155CC"/>
      <name val="Georgia"/>
    </font>
    <font>
      <b/>
      <sz val="24.0"/>
      <color theme="1"/>
      <name val="Georgia"/>
    </font>
    <font>
      <b/>
      <sz val="9.0"/>
      <color theme="1"/>
      <name val="Georgia"/>
    </font>
    <font>
      <sz val="9.0"/>
      <color theme="1"/>
      <name val="Georgia"/>
    </font>
    <font>
      <b/>
      <u/>
      <sz val="9.0"/>
      <color rgb="FF1155CC"/>
      <name val="Georgia"/>
    </font>
    <font>
      <b/>
      <sz val="14.0"/>
      <color rgb="FFFF0000"/>
      <name val="Georgia"/>
    </font>
    <font>
      <b/>
      <sz val="18.0"/>
      <color theme="1"/>
      <name val="Arial"/>
      <scheme val="minor"/>
    </font>
    <font>
      <b/>
      <sz val="12.0"/>
      <color theme="1"/>
      <name val="Arial"/>
      <scheme val="minor"/>
    </font>
    <font>
      <sz val="11.0"/>
      <color rgb="FFFF0000"/>
      <name val="Arial"/>
      <scheme val="minor"/>
    </font>
    <font>
      <b/>
      <sz val="12.0"/>
      <color rgb="FFFF0000"/>
      <name val="Arial"/>
      <scheme val="minor"/>
    </font>
    <font>
      <b/>
      <sz val="14.0"/>
      <color theme="1"/>
      <name val="Arial"/>
      <scheme val="minor"/>
    </font>
    <font>
      <b/>
      <color theme="1"/>
      <name val="Arial"/>
      <scheme val="minor"/>
    </font>
    <font>
      <sz val="10.0"/>
      <color theme="1"/>
      <name val="Arial"/>
      <scheme val="minor"/>
    </font>
    <font>
      <b/>
      <sz val="24.0"/>
      <color theme="1"/>
      <name val="Arial"/>
      <scheme val="minor"/>
    </font>
    <font>
      <color theme="1"/>
      <name val="Arial"/>
      <scheme val="minor"/>
    </font>
    <font>
      <sz val="7.0"/>
      <color theme="1"/>
      <name val="Arial"/>
      <scheme val="minor"/>
    </font>
    <font>
      <sz val="8.0"/>
      <color theme="1"/>
      <name val="Arial"/>
      <scheme val="minor"/>
    </font>
    <font>
      <u/>
      <sz val="7.0"/>
      <color rgb="FF0000FF"/>
    </font>
    <font>
      <u/>
      <color rgb="FF0000FF"/>
    </font>
    <font>
      <i/>
      <color rgb="FF000000"/>
      <name val="Arial"/>
      <scheme val="minor"/>
    </font>
    <font>
      <b/>
      <sz val="11.0"/>
      <color theme="1"/>
      <name val="Arial"/>
    </font>
    <font>
      <b/>
      <sz val="11.0"/>
      <color rgb="FF1A1818"/>
      <name val="Arial"/>
    </font>
    <font>
      <b/>
      <sz val="9.0"/>
      <color theme="1"/>
      <name val="Arial"/>
      <scheme val="minor"/>
    </font>
    <font>
      <b/>
      <sz val="10.0"/>
      <color rgb="FF1A1818"/>
      <name val="&quot;Times New Roman&quot;"/>
    </font>
    <font>
      <sz val="10.0"/>
      <color rgb="FF1A1818"/>
      <name val="&quot;Times New Roman&quot;"/>
    </font>
    <font>
      <sz val="10.0"/>
      <color rgb="FF525252"/>
      <name val="Lato"/>
    </font>
    <font>
      <sz val="11.0"/>
      <color theme="1"/>
      <name val="Arial"/>
      <scheme val="minor"/>
    </font>
    <font>
      <b/>
      <sz val="36.0"/>
      <color theme="1"/>
      <name val="Georgia"/>
    </font>
    <font>
      <color rgb="FF000000"/>
      <name val="Arial"/>
      <scheme val="minor"/>
    </font>
    <font>
      <color rgb="FFFF0000"/>
      <name val="Arial"/>
      <scheme val="minor"/>
    </font>
    <font>
      <b/>
      <u/>
      <color rgb="FF1155CC"/>
      <name val="Arial"/>
      <scheme val="minor"/>
    </font>
    <font>
      <b/>
      <u/>
      <color rgb="FF1155CC"/>
    </font>
    <font>
      <b/>
      <sz val="14.0"/>
      <color rgb="FF000000"/>
      <name val="Georgia"/>
    </font>
    <font>
      <b/>
      <sz val="9.0"/>
      <color rgb="FF000000"/>
      <name val="Georgia"/>
    </font>
    <font>
      <b/>
      <u/>
      <sz val="9.0"/>
      <color rgb="FF0000FF"/>
      <name val="Georgia"/>
    </font>
    <font>
      <b/>
      <u/>
      <sz val="9.0"/>
      <color rgb="FF1155CC"/>
      <name val="Georgia"/>
    </font>
    <font>
      <b/>
      <sz val="12.0"/>
      <color rgb="FF000000"/>
      <name val="Arial"/>
    </font>
    <font>
      <sz val="11.0"/>
      <color rgb="FF000000"/>
      <name val="Georgia"/>
    </font>
    <font>
      <b/>
      <sz val="18.0"/>
      <color rgb="FF434343"/>
      <name val="Arial"/>
    </font>
    <font>
      <b/>
      <u/>
      <sz val="12.0"/>
      <color rgb="FF434343"/>
      <name val="Arial"/>
    </font>
    <font>
      <sz val="11.0"/>
      <color rgb="FF000000"/>
      <name val="Arial"/>
    </font>
    <font>
      <color rgb="FF000000"/>
      <name val="Roboto"/>
    </font>
    <font>
      <sz val="12.0"/>
      <color rgb="FF000000"/>
      <name val="Arial"/>
    </font>
    <font>
      <sz val="12.0"/>
      <color rgb="FF000000"/>
      <name val="Lato"/>
    </font>
    <font>
      <i/>
      <sz val="12.0"/>
      <color rgb="FF000000"/>
      <name val="Lato"/>
    </font>
    <font>
      <i/>
      <u/>
      <sz val="12.0"/>
      <color rgb="FF000000"/>
      <name val="Arial"/>
    </font>
    <font>
      <u/>
      <color rgb="FF000000"/>
      <name val="&quot;Open Sans&quot;"/>
    </font>
    <font>
      <u/>
      <color rgb="FF000000"/>
      <name val="&quot;Open Sans&quot;"/>
    </font>
    <font>
      <u/>
      <sz val="12.0"/>
      <color rgb="FF000000"/>
      <name val="Lato"/>
    </font>
    <font>
      <i/>
      <u/>
      <sz val="11.0"/>
      <color rgb="FF000000"/>
      <name val="Arial"/>
    </font>
    <font>
      <i/>
      <sz val="11.0"/>
      <color rgb="FF000000"/>
      <name val="Arial"/>
    </font>
    <font>
      <u/>
      <color rgb="FF0000FF"/>
    </font>
    <font>
      <b/>
      <sz val="14.0"/>
      <color rgb="FF1A1818"/>
      <name val="Georgia"/>
    </font>
    <font>
      <b/>
      <sz val="11.0"/>
      <color theme="1"/>
      <name val="Arial"/>
      <scheme val="minor"/>
    </font>
    <font>
      <b/>
      <sz val="18.0"/>
      <color rgb="FFFF0000"/>
      <name val="Arial"/>
      <scheme val="minor"/>
    </font>
    <font>
      <sz val="18.0"/>
      <color theme="1"/>
      <name val="Arial"/>
      <scheme val="minor"/>
    </font>
    <font>
      <b/>
      <color rgb="FFFF0000"/>
      <name val="Arial"/>
      <scheme val="minor"/>
    </font>
    <font>
      <b/>
      <color theme="1"/>
      <name val="Arial"/>
    </font>
    <font>
      <color theme="1"/>
      <name val="Arial"/>
    </font>
    <font>
      <b/>
      <color rgb="FF980000"/>
      <name val="Arial"/>
      <scheme val="minor"/>
    </font>
    <font>
      <b/>
      <color rgb="FF4A86E8"/>
      <name val="Arial"/>
      <scheme val="minor"/>
    </font>
    <font>
      <color rgb="FF980000"/>
      <name val="Arial"/>
      <scheme val="minor"/>
    </font>
    <font>
      <color rgb="FF4A86E8"/>
      <name val="Arial"/>
      <scheme val="minor"/>
    </font>
    <font>
      <sz val="24.0"/>
      <color theme="1"/>
      <name val="Georgia"/>
    </font>
    <font>
      <b/>
      <sz val="12.0"/>
      <color rgb="FF000000"/>
      <name val="Georgia"/>
    </font>
    <font>
      <b/>
      <sz val="11.0"/>
      <color rgb="FF000000"/>
      <name val="Arial"/>
    </font>
    <font>
      <b/>
      <u/>
      <sz val="8.0"/>
      <color rgb="FF1155CC"/>
      <name val="Arial"/>
    </font>
    <font>
      <u/>
      <sz val="8.0"/>
      <color rgb="FF1155CC"/>
      <name val="Arial"/>
    </font>
    <font>
      <b/>
      <u/>
      <sz val="9.0"/>
      <color rgb="FF1155CC"/>
      <name val="Roboto"/>
    </font>
    <font>
      <u/>
      <sz val="5.0"/>
      <color rgb="FF1155CC"/>
      <name val="Arial"/>
    </font>
    <font>
      <b/>
      <color rgb="FF000000"/>
      <name val="Georgia"/>
    </font>
    <font>
      <b/>
      <u/>
      <sz val="8.0"/>
      <color rgb="FF000000"/>
      <name val="Roboto"/>
    </font>
    <font>
      <b/>
      <u/>
      <sz val="8.0"/>
      <color rgb="FF1155CC"/>
      <name val="Roboto"/>
    </font>
    <font>
      <b/>
      <u/>
      <color rgb="FF1155CC"/>
      <name val="Georgia"/>
    </font>
    <font>
      <b/>
      <u/>
      <sz val="7.0"/>
      <color rgb="FF0000FF"/>
      <name val="Georgia"/>
    </font>
    <font>
      <u/>
      <sz val="8.0"/>
      <color rgb="FF1155CC"/>
      <name val="Roboto"/>
    </font>
    <font>
      <u/>
      <sz val="8.0"/>
      <color rgb="FF1155CC"/>
      <name val="Roboto"/>
    </font>
    <font>
      <b/>
      <u/>
      <color rgb="FF1155CC"/>
      <name val="Georgia"/>
    </font>
    <font>
      <b/>
      <sz val="12.0"/>
      <color rgb="FF434343"/>
      <name val="Arial"/>
      <scheme val="minor"/>
    </font>
    <font>
      <b/>
      <u/>
      <sz val="12.0"/>
      <color rgb="FF434343"/>
      <name val="Roboto"/>
    </font>
    <font>
      <b/>
      <sz val="10.0"/>
      <color rgb="FF000000"/>
      <name val="Arial"/>
      <scheme val="minor"/>
    </font>
    <font>
      <u/>
      <sz val="8.0"/>
      <color rgb="FFFF0000"/>
      <name val="Roboto"/>
    </font>
    <font>
      <b/>
      <sz val="11.0"/>
      <color rgb="FF525066"/>
      <name val="Monospace"/>
    </font>
    <font>
      <b/>
      <sz val="10.0"/>
      <color rgb="FF000000"/>
      <name val="Roboto"/>
    </font>
    <font>
      <u/>
      <sz val="8.0"/>
      <color rgb="FFFF0000"/>
      <name val="Roboto"/>
    </font>
    <font>
      <b/>
      <sz val="11.0"/>
      <color rgb="FF525066"/>
      <name val="Arial"/>
    </font>
    <font>
      <b/>
      <u/>
      <sz val="10.0"/>
      <color rgb="FF000000"/>
      <name val="Arial"/>
      <scheme val="minor"/>
    </font>
    <font>
      <u/>
      <sz val="10.0"/>
      <color rgb="FFFF0000"/>
      <name val="Roboto"/>
    </font>
    <font>
      <b/>
      <u/>
      <sz val="10.0"/>
      <color rgb="FF1155CC"/>
    </font>
    <font>
      <u/>
      <sz val="10.0"/>
      <color rgb="FFFF0000"/>
      <name val="Roboto"/>
    </font>
    <font>
      <sz val="10.0"/>
      <color rgb="FFFF0000"/>
      <name val="Arial"/>
      <scheme val="minor"/>
    </font>
    <font>
      <sz val="8.0"/>
      <color rgb="FFFF0000"/>
      <name val="Arial"/>
      <scheme val="minor"/>
    </font>
    <font>
      <b/>
      <sz val="24.0"/>
      <color rgb="FF000000"/>
      <name val="Arial"/>
    </font>
    <font>
      <sz val="24.0"/>
      <color theme="1"/>
      <name val="Arial"/>
      <scheme val="minor"/>
    </font>
    <font>
      <b/>
      <sz val="24.0"/>
      <color rgb="FFFF0000"/>
      <name val="Arial"/>
      <scheme val="minor"/>
    </font>
    <font>
      <b/>
      <i/>
      <color theme="1"/>
      <name val="Arial"/>
      <scheme val="minor"/>
    </font>
    <font>
      <b/>
      <sz val="8.0"/>
      <color theme="1"/>
      <name val="Arial"/>
      <scheme val="minor"/>
    </font>
    <font>
      <u/>
      <color rgb="FF1155CC"/>
    </font>
    <font>
      <u/>
      <color rgb="FF1155CC"/>
    </font>
    <font>
      <u/>
      <color rgb="FF1155CC"/>
    </font>
    <font>
      <b/>
      <sz val="10.0"/>
      <color theme="1"/>
      <name val="Arial"/>
      <scheme val="minor"/>
    </font>
    <font>
      <sz val="12.0"/>
      <color theme="1"/>
      <name val="Arial"/>
      <scheme val="minor"/>
    </font>
    <font>
      <b/>
      <color rgb="FF000000"/>
      <name val="Arial"/>
      <scheme val="minor"/>
    </font>
    <font>
      <color rgb="FFFFFFFF"/>
      <name val="Arial"/>
      <scheme val="minor"/>
    </font>
    <font>
      <color rgb="FF0000FF"/>
      <name val="Arial"/>
      <scheme val="minor"/>
    </font>
    <font>
      <sz val="8.0"/>
      <color rgb="FF0000FF"/>
      <name val="Arial"/>
      <scheme val="minor"/>
    </font>
    <font>
      <sz val="18.0"/>
      <color rgb="FF555555"/>
      <name val="&quot;Open Sans&quot;"/>
    </font>
    <font>
      <u/>
      <color rgb="FF627F9A"/>
      <name val="Inherit"/>
    </font>
    <font>
      <sz val="36.0"/>
      <color theme="1"/>
      <name val="Arial"/>
      <scheme val="minor"/>
    </font>
    <font>
      <b/>
      <sz val="7.0"/>
      <color theme="1"/>
      <name val="Arial"/>
      <scheme val="minor"/>
    </font>
    <font>
      <b/>
      <i/>
      <color rgb="FF3C78D8"/>
      <name val="Arial"/>
      <scheme val="minor"/>
    </font>
    <font>
      <b/>
      <color rgb="FF9900FF"/>
      <name val="Arial"/>
      <scheme val="minor"/>
    </font>
    <font>
      <sz val="9.0"/>
      <color theme="1"/>
      <name val="Arial"/>
      <scheme val="minor"/>
    </font>
    <font>
      <sz val="9.0"/>
      <color rgb="FFFF0000"/>
      <name val="Arial"/>
      <scheme val="minor"/>
    </font>
    <font>
      <i/>
      <sz val="14.0"/>
      <color theme="1"/>
      <name val="Arial"/>
      <scheme val="minor"/>
    </font>
    <font>
      <b/>
      <color rgb="FFFFFF00"/>
      <name val="Arial"/>
      <scheme val="minor"/>
    </font>
    <font>
      <b/>
      <u/>
      <color rgb="FF0000FF"/>
    </font>
    <font>
      <b/>
      <color rgb="FFFF0000"/>
      <name val="&quot;Open Sans&quot;"/>
    </font>
    <font>
      <b/>
      <color rgb="FF4F4F4F"/>
      <name val="&quot;Open Sans&quot;"/>
    </font>
    <font>
      <b/>
      <i/>
      <color rgb="FF4F4F4F"/>
      <name val="&quot;Open Sans&quot;"/>
    </font>
    <font>
      <b/>
      <i/>
      <color rgb="FFFF0000"/>
      <name val="&quot;Open Sans&quot;"/>
    </font>
    <font>
      <b/>
      <sz val="12.0"/>
      <color rgb="FF000000"/>
      <name val="&quot;Open Sans&quot;"/>
    </font>
    <font>
      <sz val="14.0"/>
      <color rgb="FF000000"/>
      <name val="&quot;Open Sans&quot;"/>
    </font>
    <font>
      <sz val="14.0"/>
      <color rgb="FFFF0000"/>
      <name val="Arial"/>
      <scheme val="minor"/>
    </font>
    <font>
      <b/>
      <sz val="14.0"/>
      <color rgb="FFFF0000"/>
      <name val="Arial"/>
      <scheme val="minor"/>
    </font>
    <font>
      <b/>
      <sz val="14.0"/>
      <color rgb="FF434343"/>
      <name val="&quot;Open Sans&quot;"/>
    </font>
    <font>
      <b/>
      <sz val="12.0"/>
      <color rgb="FF000000"/>
      <name val="Arial"/>
      <scheme val="minor"/>
    </font>
    <font>
      <sz val="14.0"/>
      <color rgb="FF000000"/>
      <name val="Arial"/>
      <scheme val="minor"/>
    </font>
    <font>
      <sz val="14.0"/>
      <color rgb="FF696969"/>
      <name val="&quot;Open Sans&quot;"/>
    </font>
    <font>
      <sz val="14.0"/>
      <color theme="1"/>
      <name val="Arial"/>
      <scheme val="minor"/>
    </font>
    <font>
      <color rgb="FF000000"/>
      <name val="Arial"/>
    </font>
  </fonts>
  <fills count="14">
    <fill>
      <patternFill patternType="none"/>
    </fill>
    <fill>
      <patternFill patternType="lightGray"/>
    </fill>
    <fill>
      <patternFill patternType="solid">
        <fgColor rgb="FFFFFF00"/>
        <bgColor rgb="FFFFFF00"/>
      </patternFill>
    </fill>
    <fill>
      <patternFill patternType="solid">
        <fgColor rgb="FFFFFFFF"/>
        <bgColor rgb="FFFFFFFF"/>
      </patternFill>
    </fill>
    <fill>
      <patternFill patternType="solid">
        <fgColor rgb="FF93C47D"/>
        <bgColor rgb="FF93C47D"/>
      </patternFill>
    </fill>
    <fill>
      <patternFill patternType="solid">
        <fgColor rgb="FF8E7CC3"/>
        <bgColor rgb="FF8E7CC3"/>
      </patternFill>
    </fill>
    <fill>
      <patternFill patternType="solid">
        <fgColor rgb="FFF8F8F8"/>
        <bgColor rgb="FFF8F8F8"/>
      </patternFill>
    </fill>
    <fill>
      <patternFill patternType="solid">
        <fgColor rgb="FFD9D2E9"/>
        <bgColor rgb="FFD9D2E9"/>
      </patternFill>
    </fill>
    <fill>
      <patternFill patternType="solid">
        <fgColor rgb="FFA2C4C9"/>
        <bgColor rgb="FFA2C4C9"/>
      </patternFill>
    </fill>
    <fill>
      <patternFill patternType="solid">
        <fgColor rgb="FFF1F1F1"/>
        <bgColor rgb="FFF1F1F1"/>
      </patternFill>
    </fill>
    <fill>
      <patternFill patternType="solid">
        <fgColor rgb="FF627F9A"/>
        <bgColor rgb="FF627F9A"/>
      </patternFill>
    </fill>
    <fill>
      <patternFill patternType="solid">
        <fgColor theme="9"/>
        <bgColor theme="9"/>
      </patternFill>
    </fill>
    <fill>
      <patternFill patternType="solid">
        <fgColor rgb="FF000000"/>
        <bgColor rgb="FF000000"/>
      </patternFill>
    </fill>
    <fill>
      <patternFill patternType="solid">
        <fgColor rgb="FFF5F8FB"/>
        <bgColor rgb="FFF5F8FB"/>
      </patternFill>
    </fill>
  </fills>
  <borders count="86">
    <border/>
    <border>
      <left style="thick">
        <color rgb="FF000000"/>
      </left>
      <top style="thick">
        <color rgb="FF000000"/>
      </top>
      <bottom style="thick">
        <color rgb="FF000000"/>
      </bottom>
    </border>
    <border>
      <left style="thick">
        <color rgb="FF000000"/>
      </left>
      <top style="thick">
        <color rgb="FF000000"/>
      </top>
    </border>
    <border>
      <top style="thick">
        <color rgb="FF000000"/>
      </top>
    </border>
    <border>
      <right style="thick">
        <color rgb="FF000000"/>
      </right>
      <top style="thick">
        <color rgb="FF000000"/>
      </top>
    </border>
    <border>
      <left style="thick">
        <color rgb="FF000000"/>
      </left>
    </border>
    <border>
      <right style="thick">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ck">
        <color rgb="FF000000"/>
      </left>
      <right style="thick">
        <color rgb="FF000000"/>
      </right>
      <top style="thick">
        <color rgb="FF000000"/>
      </top>
      <bottom style="thick">
        <color rgb="FF000000"/>
      </bottom>
    </border>
    <border>
      <left style="thick">
        <color rgb="FF000000"/>
      </left>
      <right style="thick">
        <color rgb="FF000000"/>
      </right>
      <top style="thick">
        <color rgb="FF000000"/>
      </top>
    </border>
    <border>
      <left style="thick">
        <color rgb="FF000000"/>
      </left>
      <right style="thick">
        <color rgb="FF000000"/>
      </right>
    </border>
    <border>
      <left style="thick">
        <color rgb="FF000000"/>
      </left>
      <right style="thick">
        <color rgb="FF000000"/>
      </right>
      <bottom style="thick">
        <color rgb="FF000000"/>
      </bottom>
    </border>
    <border>
      <left style="medium">
        <color rgb="FF000000"/>
      </left>
      <top style="medium">
        <color rgb="FF000000"/>
      </top>
    </border>
    <border>
      <top style="medium">
        <color rgb="FF000000"/>
      </top>
    </border>
    <border>
      <left style="thick">
        <color rgb="FF000000"/>
      </left>
      <right style="thin">
        <color rgb="FF000000"/>
      </right>
      <top style="thick">
        <color rgb="FF000000"/>
      </top>
      <bottom style="thin">
        <color rgb="FF000000"/>
      </bottom>
    </border>
    <border>
      <left style="thin">
        <color rgb="FF000000"/>
      </left>
      <right style="thin">
        <color rgb="FF000000"/>
      </right>
      <top style="thick">
        <color rgb="FF000000"/>
      </top>
      <bottom style="thin">
        <color rgb="FF000000"/>
      </bottom>
    </border>
    <border>
      <left style="thin">
        <color rgb="FF000000"/>
      </left>
      <right style="thick">
        <color rgb="FF000000"/>
      </right>
      <top style="thick">
        <color rgb="FF000000"/>
      </top>
      <bottom style="thin">
        <color rgb="FF000000"/>
      </bottom>
    </border>
    <border>
      <left style="thick">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ck">
        <color rgb="FF000000"/>
      </right>
      <top style="thin">
        <color rgb="FF000000"/>
      </top>
      <bottom style="thin">
        <color rgb="FF000000"/>
      </bottom>
    </border>
    <border>
      <left style="thick">
        <color rgb="FF000000"/>
      </left>
      <right style="thin">
        <color rgb="FF000000"/>
      </right>
      <top style="thin">
        <color rgb="FF000000"/>
      </top>
      <bottom style="thick">
        <color rgb="FF000000"/>
      </bottom>
    </border>
    <border>
      <left style="thin">
        <color rgb="FF000000"/>
      </left>
      <right style="thin">
        <color rgb="FF000000"/>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medium">
        <color rgb="FF000000"/>
      </left>
      <right style="thin">
        <color rgb="FF000000"/>
      </right>
      <top style="thin">
        <color rgb="FF000000"/>
      </top>
    </border>
    <border>
      <top style="thick">
        <color rgb="FF000000"/>
      </top>
      <bottom style="thick">
        <color rgb="FF000000"/>
      </bottom>
    </border>
    <border>
      <right style="thick">
        <color rgb="FF000000"/>
      </right>
      <top style="thick">
        <color rgb="FF000000"/>
      </top>
      <bottom style="thick">
        <color rgb="FF000000"/>
      </bottom>
    </border>
    <border>
      <right style="medium">
        <color rgb="FF000000"/>
      </right>
      <top style="medium">
        <color rgb="FF000000"/>
      </top>
    </border>
    <border>
      <left style="medium">
        <color rgb="FF000000"/>
      </left>
    </border>
    <border>
      <right style="medium">
        <color rgb="FF000000"/>
      </right>
    </border>
    <border>
      <left style="thick">
        <color rgb="FF000000"/>
      </left>
      <top style="thick">
        <color rgb="FF000000"/>
      </top>
      <bottom style="thin">
        <color rgb="FF000000"/>
      </bottom>
    </border>
    <border>
      <top style="thick">
        <color rgb="FF000000"/>
      </top>
      <bottom style="thin">
        <color rgb="FF000000"/>
      </bottom>
    </border>
    <border>
      <right style="thick">
        <color rgb="FF000000"/>
      </right>
      <top style="thick">
        <color rgb="FF000000"/>
      </top>
      <bottom style="thin">
        <color rgb="FF000000"/>
      </bottom>
    </border>
    <border>
      <left style="thick">
        <color rgb="FF000000"/>
      </left>
      <bottom style="thin">
        <color rgb="FF000000"/>
      </bottom>
    </border>
    <border>
      <bottom style="thin">
        <color rgb="FF000000"/>
      </bottom>
    </border>
    <border>
      <right style="thick">
        <color rgb="FF000000"/>
      </right>
      <bottom style="thin">
        <color rgb="FF000000"/>
      </bottom>
    </border>
    <border>
      <left style="medium">
        <color rgb="FF000000"/>
      </left>
      <right style="medium">
        <color rgb="FF000000"/>
      </right>
      <bottom style="medium">
        <color rgb="FF000000"/>
      </bottom>
    </border>
    <border>
      <left style="medium">
        <color rgb="FF000000"/>
      </lef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medium">
        <color rgb="FF000000"/>
      </bottom>
    </border>
    <border>
      <right style="medium">
        <color rgb="FF000000"/>
      </right>
      <top style="medium">
        <color rgb="FF000000"/>
      </top>
      <bottom style="medium">
        <color rgb="FF000000"/>
      </bottom>
    </border>
    <border>
      <bottom style="medium">
        <color rgb="FF000000"/>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top style="thick">
        <color rgb="FF000000"/>
      </top>
      <bottom style="medium">
        <color rgb="FF000000"/>
      </bottom>
    </border>
    <border>
      <top style="thick">
        <color rgb="FF000000"/>
      </top>
      <bottom style="medium">
        <color rgb="FF000000"/>
      </bottom>
    </border>
    <border>
      <right style="medium">
        <color rgb="FF000000"/>
      </right>
      <top style="thick">
        <color rgb="FF000000"/>
      </top>
      <bottom style="medium">
        <color rgb="FF000000"/>
      </bottom>
    </border>
    <border>
      <left style="thick">
        <color rgb="FF000000"/>
      </left>
      <right style="thin">
        <color rgb="FF000000"/>
      </right>
      <bottom style="thin">
        <color rgb="FF000000"/>
      </bottom>
    </border>
    <border>
      <right style="thin">
        <color rgb="FF000000"/>
      </right>
      <bottom style="thin">
        <color rgb="FF000000"/>
      </bottom>
    </border>
    <border>
      <right style="thin">
        <color rgb="FF000000"/>
      </right>
      <top style="thin">
        <color rgb="FF000000"/>
      </top>
      <bottom style="thin">
        <color rgb="FF000000"/>
      </bottom>
    </border>
    <border>
      <left style="thick">
        <color rgb="FF000000"/>
      </left>
      <right style="thin">
        <color rgb="FF000000"/>
      </right>
      <bottom style="thick">
        <color rgb="FF000000"/>
      </bottom>
    </border>
    <border>
      <right style="thin">
        <color rgb="FF000000"/>
      </right>
      <bottom style="thick">
        <color rgb="FF000000"/>
      </bottom>
    </border>
    <border>
      <right style="thin">
        <color rgb="FF000000"/>
      </right>
      <top style="thin">
        <color rgb="FF000000"/>
      </top>
      <bottom style="thick">
        <color rgb="FF000000"/>
      </bottom>
    </border>
    <border>
      <left style="thick">
        <color rgb="FF000000"/>
      </left>
      <right style="thick">
        <color rgb="FF000000"/>
      </right>
      <bottom style="thin">
        <color rgb="FF000000"/>
      </bottom>
    </border>
    <border>
      <left style="thick">
        <color rgb="FF000000"/>
      </left>
      <right style="thick">
        <color rgb="FF000000"/>
      </right>
      <top style="thin">
        <color rgb="FF000000"/>
      </top>
      <bottom style="thin">
        <color rgb="FF000000"/>
      </bottom>
    </border>
    <border>
      <left style="thick">
        <color rgb="FF000000"/>
      </left>
      <right style="thick">
        <color rgb="FF000000"/>
      </right>
      <top style="thin">
        <color rgb="FF000000"/>
      </top>
      <bottom style="thick">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left style="thick">
        <color rgb="FF000000"/>
      </left>
      <top style="thin">
        <color rgb="FF000000"/>
      </top>
      <bottom style="thick">
        <color rgb="FF000000"/>
      </bottom>
    </border>
    <border>
      <top style="thin">
        <color rgb="FF000000"/>
      </top>
      <bottom style="thick">
        <color rgb="FF000000"/>
      </bottom>
    </border>
    <border>
      <right style="thick">
        <color rgb="FF000000"/>
      </right>
      <top style="thin">
        <color rgb="FF000000"/>
      </top>
      <bottom style="thick">
        <color rgb="FF000000"/>
      </bottom>
    </border>
    <border>
      <left style="thick">
        <color rgb="FF000000"/>
      </left>
      <right style="thick">
        <color rgb="FF000000"/>
      </right>
      <top style="thick">
        <color rgb="FF000000"/>
      </top>
      <bottom style="thin">
        <color rgb="FF000000"/>
      </bottom>
    </border>
    <border>
      <left style="thick">
        <color rgb="FF000000"/>
      </left>
      <top style="thin">
        <color rgb="FF000000"/>
      </top>
      <bottom style="thin">
        <color rgb="FF000000"/>
      </bottom>
    </border>
    <border>
      <top style="thin">
        <color rgb="FF000000"/>
      </top>
      <bottom style="thin">
        <color rgb="FF000000"/>
      </bottom>
    </border>
    <border>
      <right style="thick">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ttom style="thin">
        <color rgb="FFEAEAEA"/>
      </bottom>
    </border>
    <border>
      <left style="thin">
        <color rgb="FF000000"/>
      </left>
      <right style="thin">
        <color rgb="FF000000"/>
      </right>
      <top style="thin">
        <color rgb="FFEAEAEA"/>
      </top>
      <bottom style="thin">
        <color rgb="FFEAEAEA"/>
      </bottom>
    </border>
    <border>
      <left style="thin">
        <color rgb="FF000000"/>
      </left>
      <right style="thin">
        <color rgb="FF000000"/>
      </right>
      <top style="thin">
        <color rgb="FFEAEAEA"/>
      </top>
    </border>
    <border>
      <right style="thin">
        <color rgb="FF000000"/>
      </right>
      <top style="thin">
        <color rgb="FFEAEAEA"/>
      </top>
      <bottom style="thin">
        <color rgb="FFEAEAEA"/>
      </bottom>
    </border>
    <border>
      <left style="thin">
        <color rgb="FF000000"/>
      </left>
      <right style="thin">
        <color rgb="FF000000"/>
      </right>
      <bottom style="thin">
        <color rgb="FFEAEAEA"/>
      </bottom>
    </border>
    <border>
      <left style="thin">
        <color rgb="FF000000"/>
      </left>
      <right style="thin">
        <color rgb="FF000000"/>
      </right>
      <top style="thin">
        <color rgb="FFEAEAEA"/>
      </top>
      <bottom style="thin">
        <color rgb="FF000000"/>
      </bottom>
    </border>
  </borders>
  <cellStyleXfs count="1">
    <xf borderId="0" fillId="0" fontId="0" numFmtId="0" applyAlignment="1" applyFont="1"/>
  </cellStyleXfs>
  <cellXfs count="645">
    <xf borderId="0" fillId="0" fontId="0" numFmtId="0" xfId="0" applyAlignment="1" applyFont="1">
      <alignment readingOrder="0" shrinkToFit="0" vertical="bottom" wrapText="0"/>
    </xf>
    <xf borderId="0" fillId="0" fontId="1" numFmtId="0" xfId="0" applyAlignment="1" applyFont="1">
      <alignment horizontal="left" readingOrder="0"/>
    </xf>
    <xf borderId="0" fillId="0" fontId="2" numFmtId="0" xfId="0" applyFont="1"/>
    <xf borderId="0" fillId="0" fontId="3" numFmtId="0" xfId="0" applyAlignment="1" applyFont="1">
      <alignment readingOrder="0"/>
    </xf>
    <xf borderId="0" fillId="0" fontId="2" numFmtId="0" xfId="0" applyAlignment="1" applyFont="1">
      <alignment horizontal="center"/>
    </xf>
    <xf borderId="1" fillId="2" fontId="4" numFmtId="0" xfId="0" applyAlignment="1" applyBorder="1" applyFill="1" applyFont="1">
      <alignment horizontal="center" readingOrder="0"/>
    </xf>
    <xf borderId="2" fillId="2" fontId="5" numFmtId="0" xfId="0" applyAlignment="1" applyBorder="1" applyFont="1">
      <alignment horizontal="center" readingOrder="0"/>
    </xf>
    <xf borderId="3" fillId="0" fontId="6" numFmtId="0" xfId="0" applyBorder="1" applyFont="1"/>
    <xf borderId="4" fillId="0" fontId="6" numFmtId="0" xfId="0" applyBorder="1" applyFont="1"/>
    <xf borderId="5" fillId="0" fontId="5" numFmtId="0" xfId="0" applyAlignment="1" applyBorder="1" applyFont="1">
      <alignment horizontal="center" readingOrder="0"/>
    </xf>
    <xf borderId="2" fillId="0" fontId="7" numFmtId="0" xfId="0" applyAlignment="1" applyBorder="1" applyFont="1">
      <alignment readingOrder="0"/>
    </xf>
    <xf borderId="2" fillId="0" fontId="2" numFmtId="0" xfId="0" applyAlignment="1" applyBorder="1" applyFont="1">
      <alignment readingOrder="0"/>
    </xf>
    <xf borderId="5" fillId="0" fontId="8" numFmtId="0" xfId="0" applyAlignment="1" applyBorder="1" applyFont="1">
      <alignment readingOrder="0"/>
    </xf>
    <xf borderId="5" fillId="0" fontId="2" numFmtId="0" xfId="0" applyAlignment="1" applyBorder="1" applyFont="1">
      <alignment readingOrder="0"/>
    </xf>
    <xf borderId="6" fillId="0" fontId="6" numFmtId="0" xfId="0" applyBorder="1" applyFont="1"/>
    <xf borderId="5" fillId="3" fontId="9" numFmtId="0" xfId="0" applyAlignment="1" applyBorder="1" applyFill="1" applyFont="1">
      <alignment readingOrder="0"/>
    </xf>
    <xf borderId="7" fillId="0" fontId="5" numFmtId="0" xfId="0" applyAlignment="1" applyBorder="1" applyFont="1">
      <alignment horizontal="center" readingOrder="0"/>
    </xf>
    <xf borderId="7" fillId="0" fontId="10" numFmtId="0" xfId="0" applyAlignment="1" applyBorder="1" applyFont="1">
      <alignment readingOrder="0"/>
    </xf>
    <xf borderId="7" fillId="0" fontId="2" numFmtId="0" xfId="0" applyAlignment="1" applyBorder="1" applyFont="1">
      <alignment readingOrder="0"/>
    </xf>
    <xf borderId="8" fillId="0" fontId="6" numFmtId="0" xfId="0" applyBorder="1" applyFont="1"/>
    <xf borderId="9" fillId="0" fontId="6" numFmtId="0" xfId="0" applyBorder="1" applyFont="1"/>
    <xf borderId="0" fillId="0" fontId="2" numFmtId="0" xfId="0" applyAlignment="1" applyFont="1">
      <alignment readingOrder="0"/>
    </xf>
    <xf borderId="0" fillId="0" fontId="11" numFmtId="0" xfId="0" applyAlignment="1" applyFont="1">
      <alignment readingOrder="0"/>
    </xf>
    <xf borderId="0" fillId="0" fontId="12" numFmtId="0" xfId="0" applyAlignment="1" applyFont="1">
      <alignment readingOrder="0"/>
    </xf>
    <xf borderId="2" fillId="0" fontId="2" numFmtId="0" xfId="0" applyBorder="1" applyFont="1"/>
    <xf borderId="3" fillId="0" fontId="2" numFmtId="0" xfId="0" applyBorder="1" applyFont="1"/>
    <xf borderId="4" fillId="0" fontId="2" numFmtId="0" xfId="0" applyBorder="1" applyFont="1"/>
    <xf borderId="5" fillId="0" fontId="2" numFmtId="0" xfId="0" applyBorder="1" applyFont="1"/>
    <xf borderId="6" fillId="0" fontId="2" numFmtId="0" xfId="0" applyBorder="1" applyFont="1"/>
    <xf borderId="5" fillId="0" fontId="4" numFmtId="0" xfId="0" applyAlignment="1" applyBorder="1" applyFont="1">
      <alignment horizontal="center" readingOrder="0"/>
    </xf>
    <xf borderId="5" fillId="0" fontId="2" numFmtId="0" xfId="0" applyAlignment="1" applyBorder="1" applyFont="1">
      <alignment horizontal="center" readingOrder="0"/>
    </xf>
    <xf borderId="7" fillId="0" fontId="2" numFmtId="0" xfId="0" applyAlignment="1" applyBorder="1" applyFont="1">
      <alignment horizontal="center" readingOrder="0"/>
    </xf>
    <xf borderId="0" fillId="0" fontId="4" numFmtId="0" xfId="0" applyAlignment="1" applyFont="1">
      <alignment readingOrder="0"/>
    </xf>
    <xf borderId="0" fillId="0" fontId="13" numFmtId="0" xfId="0" applyAlignment="1" applyFont="1">
      <alignment horizontal="center" readingOrder="0" shrinkToFit="0" wrapText="1"/>
    </xf>
    <xf borderId="10" fillId="2" fontId="13" numFmtId="0" xfId="0" applyAlignment="1" applyBorder="1" applyFont="1">
      <alignment horizontal="center" readingOrder="0" shrinkToFit="0" wrapText="1"/>
    </xf>
    <xf borderId="0" fillId="0" fontId="14" numFmtId="0" xfId="0" applyAlignment="1" applyFont="1">
      <alignment readingOrder="0"/>
    </xf>
    <xf borderId="11" fillId="0" fontId="15" numFmtId="0" xfId="0" applyAlignment="1" applyBorder="1" applyFont="1">
      <alignment readingOrder="0"/>
    </xf>
    <xf borderId="12" fillId="0" fontId="16" numFmtId="0" xfId="0" applyAlignment="1" applyBorder="1" applyFont="1">
      <alignment readingOrder="0"/>
    </xf>
    <xf borderId="13" fillId="0" fontId="2" numFmtId="0" xfId="0" applyAlignment="1" applyBorder="1" applyFont="1">
      <alignment readingOrder="0"/>
    </xf>
    <xf borderId="12" fillId="0" fontId="5" numFmtId="0" xfId="0" applyAlignment="1" applyBorder="1" applyFont="1">
      <alignment horizontal="center" readingOrder="0"/>
    </xf>
    <xf borderId="12" fillId="0" fontId="2" numFmtId="0" xfId="0" applyBorder="1" applyFont="1"/>
    <xf borderId="0" fillId="0" fontId="13" numFmtId="0" xfId="0" applyAlignment="1" applyFont="1">
      <alignment horizontal="center" readingOrder="0"/>
    </xf>
    <xf borderId="0" fillId="0" fontId="5" numFmtId="0" xfId="0" applyFont="1"/>
    <xf borderId="2" fillId="2" fontId="17" numFmtId="0" xfId="0" applyAlignment="1" applyBorder="1" applyFont="1">
      <alignment horizontal="center" readingOrder="0" shrinkToFit="0" wrapText="1"/>
    </xf>
    <xf borderId="10" fillId="2" fontId="11" numFmtId="0" xfId="0" applyAlignment="1" applyBorder="1" applyFont="1">
      <alignment horizontal="center" readingOrder="0" shrinkToFit="0" wrapText="1"/>
    </xf>
    <xf borderId="3" fillId="2" fontId="17" numFmtId="0" xfId="0" applyAlignment="1" applyBorder="1" applyFont="1">
      <alignment horizontal="center" readingOrder="0" shrinkToFit="0" wrapText="1"/>
    </xf>
    <xf borderId="12" fillId="0" fontId="5" numFmtId="0" xfId="0" applyBorder="1" applyFont="1"/>
    <xf borderId="0" fillId="0" fontId="5" numFmtId="0" xfId="0" applyAlignment="1" applyFont="1">
      <alignment readingOrder="0"/>
    </xf>
    <xf borderId="2" fillId="0" fontId="18" numFmtId="0" xfId="0" applyAlignment="1" applyBorder="1" applyFont="1">
      <alignment horizontal="center" readingOrder="0"/>
    </xf>
    <xf borderId="0" fillId="0" fontId="19" numFmtId="0" xfId="0" applyAlignment="1" applyFont="1">
      <alignment horizontal="center" readingOrder="0"/>
    </xf>
    <xf borderId="5" fillId="0" fontId="18" numFmtId="0" xfId="0" applyAlignment="1" applyBorder="1" applyFont="1">
      <alignment horizontal="center" readingOrder="0"/>
    </xf>
    <xf borderId="5" fillId="0" fontId="20" numFmtId="0" xfId="0" applyAlignment="1" applyBorder="1" applyFont="1">
      <alignment horizontal="center" readingOrder="0"/>
    </xf>
    <xf borderId="5" fillId="0" fontId="18" numFmtId="0" xfId="0" applyAlignment="1" applyBorder="1" applyFont="1">
      <alignment horizontal="center" readingOrder="0"/>
    </xf>
    <xf borderId="0" fillId="0" fontId="5" numFmtId="0" xfId="0" applyAlignment="1" applyFont="1">
      <alignment horizontal="center" readingOrder="0"/>
    </xf>
    <xf borderId="0" fillId="0" fontId="2" numFmtId="0" xfId="0" applyAlignment="1" applyFont="1">
      <alignment horizontal="center" readingOrder="0"/>
    </xf>
    <xf borderId="12" fillId="0" fontId="2" numFmtId="0" xfId="0" applyAlignment="1" applyBorder="1" applyFont="1">
      <alignment horizontal="center" readingOrder="0"/>
    </xf>
    <xf borderId="13" fillId="0" fontId="2" numFmtId="0" xfId="0" applyAlignment="1" applyBorder="1" applyFont="1">
      <alignment horizontal="center" readingOrder="0"/>
    </xf>
    <xf borderId="7" fillId="0" fontId="18" numFmtId="0" xfId="0" applyAlignment="1" applyBorder="1" applyFont="1">
      <alignment horizontal="center" readingOrder="0"/>
    </xf>
    <xf borderId="8" fillId="0" fontId="19" numFmtId="0" xfId="0" applyAlignment="1" applyBorder="1" applyFont="1">
      <alignment horizontal="center" readingOrder="0"/>
    </xf>
    <xf borderId="0" fillId="0" fontId="4" numFmtId="0" xfId="0" applyAlignment="1" applyFont="1">
      <alignment readingOrder="0" shrinkToFit="0" wrapText="0"/>
    </xf>
    <xf borderId="0" fillId="0" fontId="21" numFmtId="0" xfId="0" applyAlignment="1" applyFont="1">
      <alignment readingOrder="0" shrinkToFit="0" wrapText="1"/>
    </xf>
    <xf borderId="0" fillId="0" fontId="22" numFmtId="0" xfId="0" applyAlignment="1" applyFont="1">
      <alignment horizontal="center" readingOrder="0" shrinkToFit="0" wrapText="1"/>
    </xf>
    <xf borderId="0" fillId="0" fontId="23" numFmtId="0" xfId="0" applyAlignment="1" applyFont="1">
      <alignment horizontal="center" readingOrder="0" shrinkToFit="0" wrapText="1"/>
    </xf>
    <xf borderId="0" fillId="0" fontId="23" numFmtId="0" xfId="0" applyAlignment="1" applyFont="1">
      <alignment horizontal="center" shrinkToFit="0" wrapText="1"/>
    </xf>
    <xf borderId="0" fillId="0" fontId="24" numFmtId="0" xfId="0" applyAlignment="1" applyFont="1">
      <alignment horizontal="center" readingOrder="0" shrinkToFit="0" wrapText="1"/>
    </xf>
    <xf borderId="0" fillId="0" fontId="25" numFmtId="0" xfId="0" applyAlignment="1" applyFont="1">
      <alignment horizontal="center" readingOrder="0" shrinkToFit="0" wrapText="1"/>
    </xf>
    <xf borderId="2" fillId="4" fontId="26" numFmtId="0" xfId="0" applyAlignment="1" applyBorder="1" applyFill="1" applyFont="1">
      <alignment horizontal="center" readingOrder="0" shrinkToFit="0" wrapText="1"/>
    </xf>
    <xf borderId="3" fillId="4" fontId="23" numFmtId="0" xfId="0" applyAlignment="1" applyBorder="1" applyFont="1">
      <alignment horizontal="right" readingOrder="0"/>
    </xf>
    <xf borderId="3" fillId="4" fontId="27" numFmtId="0" xfId="0" applyAlignment="1" applyBorder="1" applyFont="1">
      <alignment readingOrder="0"/>
    </xf>
    <xf borderId="3" fillId="4" fontId="23" numFmtId="0" xfId="0" applyAlignment="1" applyBorder="1" applyFont="1">
      <alignment horizontal="center" readingOrder="0" shrinkToFit="0" wrapText="1"/>
    </xf>
    <xf borderId="4" fillId="4" fontId="23" numFmtId="0" xfId="0" applyAlignment="1" applyBorder="1" applyFont="1">
      <alignment horizontal="center" readingOrder="0" shrinkToFit="0" wrapText="1"/>
    </xf>
    <xf borderId="7" fillId="4" fontId="28" numFmtId="0" xfId="0" applyAlignment="1" applyBorder="1" applyFont="1">
      <alignment horizontal="center" readingOrder="0" shrinkToFit="0" wrapText="1"/>
    </xf>
    <xf borderId="8" fillId="4" fontId="23" numFmtId="0" xfId="0" applyAlignment="1" applyBorder="1" applyFont="1">
      <alignment horizontal="right" readingOrder="0"/>
    </xf>
    <xf borderId="8" fillId="4" fontId="27" numFmtId="0" xfId="0" applyAlignment="1" applyBorder="1" applyFont="1">
      <alignment readingOrder="0"/>
    </xf>
    <xf borderId="8" fillId="4" fontId="23" numFmtId="0" xfId="0" applyAlignment="1" applyBorder="1" applyFont="1">
      <alignment horizontal="center" readingOrder="0" shrinkToFit="0" wrapText="1"/>
    </xf>
    <xf borderId="9" fillId="4" fontId="23" numFmtId="0" xfId="0" applyAlignment="1" applyBorder="1" applyFont="1">
      <alignment horizontal="center" readingOrder="0" shrinkToFit="0" wrapText="1"/>
    </xf>
    <xf borderId="0" fillId="0" fontId="29" numFmtId="0" xfId="0" applyAlignment="1" applyFont="1">
      <alignment horizontal="center" readingOrder="0" shrinkToFit="0" wrapText="1"/>
    </xf>
    <xf borderId="14" fillId="4" fontId="23" numFmtId="0" xfId="0" applyAlignment="1" applyBorder="1" applyFont="1">
      <alignment horizontal="center" readingOrder="0" shrinkToFit="0" wrapText="1"/>
    </xf>
    <xf borderId="15" fillId="4" fontId="23" numFmtId="0" xfId="0" applyAlignment="1" applyBorder="1" applyFont="1">
      <alignment horizontal="center" readingOrder="0" shrinkToFit="0" wrapText="1"/>
    </xf>
    <xf borderId="0" fillId="0" fontId="26" numFmtId="0" xfId="0" applyAlignment="1" applyFont="1">
      <alignment horizontal="right" readingOrder="0" vertical="center"/>
    </xf>
    <xf borderId="0" fillId="0" fontId="26" numFmtId="0" xfId="0" applyAlignment="1" applyFont="1">
      <alignment horizontal="right" readingOrder="0" shrinkToFit="0" vertical="center" wrapText="1"/>
    </xf>
    <xf borderId="16" fillId="0" fontId="30" numFmtId="0" xfId="0" applyAlignment="1" applyBorder="1" applyFont="1">
      <alignment horizontal="center" readingOrder="0" shrinkToFit="0" vertical="center" wrapText="1"/>
    </xf>
    <xf borderId="17" fillId="0" fontId="30" numFmtId="0" xfId="0" applyAlignment="1" applyBorder="1" applyFont="1">
      <alignment horizontal="center" readingOrder="0" shrinkToFit="0" vertical="center" wrapText="1"/>
    </xf>
    <xf borderId="17" fillId="0" fontId="30" numFmtId="164" xfId="0" applyAlignment="1" applyBorder="1" applyFont="1" applyNumberFormat="1">
      <alignment horizontal="center" readingOrder="0" shrinkToFit="0" vertical="center" wrapText="1"/>
    </xf>
    <xf borderId="17" fillId="0" fontId="31" numFmtId="0" xfId="0" applyAlignment="1" applyBorder="1" applyFont="1">
      <alignment horizontal="center" readingOrder="0" shrinkToFit="0" vertical="center" wrapText="1"/>
    </xf>
    <xf borderId="17" fillId="0" fontId="31" numFmtId="0" xfId="0" applyAlignment="1" applyBorder="1" applyFont="1">
      <alignment readingOrder="0" shrinkToFit="0" vertical="center" wrapText="1"/>
    </xf>
    <xf borderId="18" fillId="0" fontId="32" numFmtId="0" xfId="0" applyAlignment="1" applyBorder="1" applyFont="1">
      <alignment readingOrder="0" shrinkToFit="0" vertical="center" wrapText="1"/>
    </xf>
    <xf borderId="0" fillId="0" fontId="30" numFmtId="0" xfId="0" applyAlignment="1" applyFont="1">
      <alignment readingOrder="0" shrinkToFit="0" wrapText="1"/>
    </xf>
    <xf borderId="19" fillId="0" fontId="30" numFmtId="0" xfId="0" applyAlignment="1" applyBorder="1" applyFont="1">
      <alignment horizontal="center" readingOrder="0" shrinkToFit="0" vertical="center" wrapText="1"/>
    </xf>
    <xf borderId="20" fillId="0" fontId="30" numFmtId="0" xfId="0" applyAlignment="1" applyBorder="1" applyFont="1">
      <alignment horizontal="center" readingOrder="0" shrinkToFit="0" vertical="center" wrapText="1"/>
    </xf>
    <xf borderId="20" fillId="0" fontId="31" numFmtId="0" xfId="0" applyAlignment="1" applyBorder="1" applyFont="1">
      <alignment horizontal="center" readingOrder="0" shrinkToFit="0" vertical="center" wrapText="1"/>
    </xf>
    <xf borderId="20" fillId="0" fontId="30" numFmtId="0" xfId="0" applyAlignment="1" applyBorder="1" applyFont="1">
      <alignment shrinkToFit="0" vertical="center" wrapText="1"/>
    </xf>
    <xf borderId="21" fillId="0" fontId="32" numFmtId="0" xfId="0" applyAlignment="1" applyBorder="1" applyFont="1">
      <alignment readingOrder="0" shrinkToFit="0" vertical="center" wrapText="1"/>
    </xf>
    <xf borderId="0" fillId="0" fontId="26" numFmtId="0" xfId="0" applyAlignment="1" applyFont="1">
      <alignment horizontal="center" readingOrder="0" shrinkToFit="0" vertical="center" wrapText="1"/>
    </xf>
    <xf borderId="20" fillId="0" fontId="31" numFmtId="0" xfId="0" applyAlignment="1" applyBorder="1" applyFont="1">
      <alignment shrinkToFit="0" vertical="center" wrapText="1"/>
    </xf>
    <xf borderId="21" fillId="0" fontId="31" numFmtId="0" xfId="0" applyAlignment="1" applyBorder="1" applyFont="1">
      <alignment readingOrder="0" shrinkToFit="0" vertical="center" wrapText="1"/>
    </xf>
    <xf borderId="20" fillId="0" fontId="31" numFmtId="0" xfId="0" applyAlignment="1" applyBorder="1" applyFont="1">
      <alignment readingOrder="0" shrinkToFit="0" vertical="center" wrapText="1"/>
    </xf>
    <xf borderId="19" fillId="0" fontId="30" numFmtId="0" xfId="0" applyAlignment="1" applyBorder="1" applyFont="1">
      <alignment horizontal="center" shrinkToFit="0" vertical="center" wrapText="1"/>
    </xf>
    <xf borderId="20" fillId="0" fontId="30" numFmtId="0" xfId="0" applyAlignment="1" applyBorder="1" applyFont="1">
      <alignment horizontal="center" shrinkToFit="0" vertical="center" wrapText="1"/>
    </xf>
    <xf borderId="20" fillId="0" fontId="31" numFmtId="0" xfId="0" applyAlignment="1" applyBorder="1" applyFont="1">
      <alignment horizontal="center" shrinkToFit="0" vertical="center" wrapText="1"/>
    </xf>
    <xf borderId="21" fillId="0" fontId="33" numFmtId="0" xfId="0" applyAlignment="1" applyBorder="1" applyFont="1">
      <alignment readingOrder="0" shrinkToFit="0" vertical="center" wrapText="1"/>
    </xf>
    <xf borderId="0" fillId="0" fontId="34" numFmtId="0" xfId="0" applyAlignment="1" applyFont="1">
      <alignment readingOrder="0"/>
    </xf>
    <xf borderId="22" fillId="0" fontId="30" numFmtId="0" xfId="0" applyAlignment="1" applyBorder="1" applyFont="1">
      <alignment horizontal="center" readingOrder="0" shrinkToFit="0" vertical="center" wrapText="1"/>
    </xf>
    <xf borderId="23" fillId="0" fontId="30" numFmtId="0" xfId="0" applyAlignment="1" applyBorder="1" applyFont="1">
      <alignment horizontal="center" readingOrder="0" shrinkToFit="0" vertical="center" wrapText="1"/>
    </xf>
    <xf borderId="23" fillId="0" fontId="31" numFmtId="0" xfId="0" applyAlignment="1" applyBorder="1" applyFont="1">
      <alignment horizontal="center" readingOrder="0" shrinkToFit="0" vertical="center" wrapText="1"/>
    </xf>
    <xf borderId="23" fillId="0" fontId="31" numFmtId="0" xfId="0" applyAlignment="1" applyBorder="1" applyFont="1">
      <alignment shrinkToFit="0" vertical="center" wrapText="1"/>
    </xf>
    <xf borderId="24" fillId="0" fontId="31" numFmtId="0" xfId="0" applyAlignment="1" applyBorder="1" applyFont="1">
      <alignment readingOrder="0" shrinkToFit="0" vertical="center" wrapText="1"/>
    </xf>
    <xf borderId="0" fillId="0" fontId="30" numFmtId="0" xfId="0" applyAlignment="1" applyFont="1">
      <alignment horizontal="right"/>
    </xf>
    <xf borderId="0" fillId="0" fontId="30" numFmtId="0" xfId="0" applyAlignment="1" applyFont="1">
      <alignment horizontal="right" readingOrder="0"/>
    </xf>
    <xf borderId="0" fillId="0" fontId="23" numFmtId="0" xfId="0" applyAlignment="1" applyFont="1">
      <alignment horizontal="right" readingOrder="0"/>
    </xf>
    <xf borderId="0" fillId="0" fontId="27" numFmtId="0" xfId="0" applyAlignment="1" applyFont="1">
      <alignment readingOrder="0"/>
    </xf>
    <xf borderId="0" fillId="0" fontId="30" numFmtId="0" xfId="0" applyAlignment="1" applyFont="1">
      <alignment shrinkToFit="0" wrapText="1"/>
    </xf>
    <xf borderId="0" fillId="0" fontId="30" numFmtId="0" xfId="0" applyAlignment="1" applyFont="1">
      <alignment readingOrder="0"/>
    </xf>
    <xf borderId="0" fillId="0" fontId="35" numFmtId="0" xfId="0" applyAlignment="1" applyFont="1">
      <alignment horizontal="right" readingOrder="0"/>
    </xf>
    <xf borderId="0" fillId="0" fontId="23" numFmtId="0" xfId="0" applyAlignment="1" applyFont="1">
      <alignment readingOrder="0"/>
    </xf>
    <xf borderId="25" fillId="0" fontId="30" numFmtId="0" xfId="0" applyAlignment="1" applyBorder="1" applyFont="1">
      <alignment horizontal="center" readingOrder="0"/>
    </xf>
    <xf borderId="0" fillId="0" fontId="23" numFmtId="0" xfId="0" applyAlignment="1" applyFont="1">
      <alignment horizontal="center" readingOrder="0"/>
    </xf>
    <xf borderId="1" fillId="2" fontId="23" numFmtId="0" xfId="0" applyAlignment="1" applyBorder="1" applyFont="1">
      <alignment horizontal="center" readingOrder="0"/>
    </xf>
    <xf borderId="26" fillId="0" fontId="6" numFmtId="0" xfId="0" applyBorder="1" applyFont="1"/>
    <xf borderId="27" fillId="0" fontId="6" numFmtId="0" xfId="0" applyBorder="1" applyFont="1"/>
    <xf borderId="0" fillId="0" fontId="36" numFmtId="0" xfId="0" applyAlignment="1" applyFont="1">
      <alignment readingOrder="0"/>
    </xf>
    <xf borderId="2" fillId="0" fontId="36" numFmtId="0" xfId="0" applyAlignment="1" applyBorder="1" applyFont="1">
      <alignment readingOrder="0"/>
    </xf>
    <xf borderId="3" fillId="3" fontId="37" numFmtId="0" xfId="0" applyAlignment="1" applyBorder="1" applyFont="1">
      <alignment horizontal="left" readingOrder="0"/>
    </xf>
    <xf borderId="3" fillId="0" fontId="30" numFmtId="0" xfId="0" applyBorder="1" applyFont="1"/>
    <xf borderId="3" fillId="0" fontId="30" numFmtId="0" xfId="0" applyAlignment="1" applyBorder="1" applyFont="1">
      <alignment shrinkToFit="0" wrapText="1"/>
    </xf>
    <xf borderId="4" fillId="0" fontId="30" numFmtId="0" xfId="0" applyAlignment="1" applyBorder="1" applyFont="1">
      <alignment shrinkToFit="0" wrapText="1"/>
    </xf>
    <xf borderId="5" fillId="0" fontId="36" numFmtId="0" xfId="0" applyAlignment="1" applyBorder="1" applyFont="1">
      <alignment readingOrder="0"/>
    </xf>
    <xf borderId="6" fillId="0" fontId="30" numFmtId="0" xfId="0" applyAlignment="1" applyBorder="1" applyFont="1">
      <alignment shrinkToFit="0" wrapText="1"/>
    </xf>
    <xf borderId="7" fillId="0" fontId="36" numFmtId="0" xfId="0" applyAlignment="1" applyBorder="1" applyFont="1">
      <alignment readingOrder="0"/>
    </xf>
    <xf borderId="8" fillId="0" fontId="36" numFmtId="0" xfId="0" applyAlignment="1" applyBorder="1" applyFont="1">
      <alignment readingOrder="0"/>
    </xf>
    <xf borderId="8" fillId="0" fontId="30" numFmtId="0" xfId="0" applyBorder="1" applyFont="1"/>
    <xf borderId="8" fillId="0" fontId="30" numFmtId="0" xfId="0" applyAlignment="1" applyBorder="1" applyFont="1">
      <alignment shrinkToFit="0" wrapText="1"/>
    </xf>
    <xf borderId="9" fillId="0" fontId="30" numFmtId="0" xfId="0" applyAlignment="1" applyBorder="1" applyFont="1">
      <alignment shrinkToFit="0" wrapText="1"/>
    </xf>
    <xf borderId="0" fillId="0" fontId="26" numFmtId="0" xfId="0" applyAlignment="1" applyFont="1">
      <alignment readingOrder="0"/>
    </xf>
    <xf borderId="14" fillId="5" fontId="26" numFmtId="0" xfId="0" applyAlignment="1" applyBorder="1" applyFill="1" applyFont="1">
      <alignment horizontal="center" readingOrder="0"/>
    </xf>
    <xf borderId="15" fillId="0" fontId="6" numFmtId="0" xfId="0" applyBorder="1" applyFont="1"/>
    <xf borderId="28" fillId="0" fontId="6" numFmtId="0" xfId="0" applyBorder="1" applyFont="1"/>
    <xf borderId="0" fillId="0" fontId="26" numFmtId="0" xfId="0" applyAlignment="1" applyFont="1">
      <alignment horizontal="center" readingOrder="0"/>
    </xf>
    <xf borderId="0" fillId="0" fontId="38" numFmtId="0" xfId="0" applyAlignment="1" applyFont="1">
      <alignment readingOrder="0"/>
    </xf>
    <xf borderId="29" fillId="5" fontId="38" numFmtId="0" xfId="0" applyAlignment="1" applyBorder="1" applyFont="1">
      <alignment horizontal="center" readingOrder="0"/>
    </xf>
    <xf borderId="30" fillId="0" fontId="6" numFmtId="0" xfId="0" applyBorder="1" applyFont="1"/>
    <xf borderId="0" fillId="0" fontId="38" numFmtId="0" xfId="0" applyAlignment="1" applyFont="1">
      <alignment horizontal="center" readingOrder="0"/>
    </xf>
    <xf borderId="0" fillId="6" fontId="39" numFmtId="0" xfId="0" applyAlignment="1" applyFill="1" applyFont="1">
      <alignment horizontal="center" readingOrder="0" shrinkToFit="0" wrapText="1"/>
    </xf>
    <xf borderId="31" fillId="6" fontId="39" numFmtId="0" xfId="0" applyAlignment="1" applyBorder="1" applyFont="1">
      <alignment horizontal="center" readingOrder="0" shrinkToFit="0" wrapText="1"/>
    </xf>
    <xf borderId="32" fillId="0" fontId="6" numFmtId="0" xfId="0" applyBorder="1" applyFont="1"/>
    <xf borderId="33" fillId="6" fontId="39" numFmtId="0" xfId="0" applyAlignment="1" applyBorder="1" applyFont="1">
      <alignment horizontal="center" readingOrder="0" shrinkToFit="0" wrapText="1"/>
    </xf>
    <xf borderId="0" fillId="3" fontId="40" numFmtId="0" xfId="0" applyAlignment="1" applyFont="1">
      <alignment horizontal="center" readingOrder="0" shrinkToFit="0" wrapText="1"/>
    </xf>
    <xf borderId="5" fillId="7" fontId="39" numFmtId="0" xfId="0" applyAlignment="1" applyBorder="1" applyFill="1" applyFont="1">
      <alignment horizontal="center" readingOrder="0" shrinkToFit="0" wrapText="1"/>
    </xf>
    <xf borderId="6" fillId="7" fontId="39" numFmtId="0" xfId="0" applyAlignment="1" applyBorder="1" applyFont="1">
      <alignment horizontal="center" readingOrder="0" shrinkToFit="0" wrapText="1"/>
    </xf>
    <xf borderId="0" fillId="0" fontId="39" numFmtId="0" xfId="0" applyAlignment="1" applyFont="1">
      <alignment horizontal="center" readingOrder="0" shrinkToFit="0" wrapText="1"/>
    </xf>
    <xf borderId="5" fillId="3" fontId="40" numFmtId="0" xfId="0" applyAlignment="1" applyBorder="1" applyFont="1">
      <alignment horizontal="center" readingOrder="0" shrinkToFit="0" wrapText="1"/>
    </xf>
    <xf borderId="6" fillId="3" fontId="40" numFmtId="0" xfId="0" applyAlignment="1" applyBorder="1" applyFont="1">
      <alignment horizontal="center" readingOrder="0" shrinkToFit="0" wrapText="1"/>
    </xf>
    <xf borderId="0" fillId="0" fontId="40" numFmtId="0" xfId="0" applyAlignment="1" applyFont="1">
      <alignment horizontal="right" readingOrder="0" shrinkToFit="0" wrapText="1"/>
    </xf>
    <xf borderId="0" fillId="0" fontId="40" numFmtId="0" xfId="0" applyAlignment="1" applyFont="1">
      <alignment horizontal="center" readingOrder="0" shrinkToFit="0" wrapText="1"/>
    </xf>
    <xf borderId="5" fillId="7" fontId="40" numFmtId="0" xfId="0" applyAlignment="1" applyBorder="1" applyFont="1">
      <alignment horizontal="center" readingOrder="0" shrinkToFit="0" wrapText="1"/>
    </xf>
    <xf borderId="6" fillId="7" fontId="40" numFmtId="0" xfId="0" applyAlignment="1" applyBorder="1" applyFont="1">
      <alignment horizontal="center" readingOrder="0" shrinkToFit="0" wrapText="1"/>
    </xf>
    <xf borderId="0" fillId="3" fontId="41" numFmtId="0" xfId="0" applyAlignment="1" applyFont="1">
      <alignment horizontal="left"/>
    </xf>
    <xf borderId="34" fillId="3" fontId="41" numFmtId="0" xfId="0" applyAlignment="1" applyBorder="1" applyFont="1">
      <alignment horizontal="left"/>
    </xf>
    <xf borderId="35" fillId="3" fontId="41" numFmtId="0" xfId="0" applyAlignment="1" applyBorder="1" applyFont="1">
      <alignment horizontal="left"/>
    </xf>
    <xf borderId="36" fillId="3" fontId="41" numFmtId="0" xfId="0" applyAlignment="1" applyBorder="1" applyFont="1">
      <alignment horizontal="left"/>
    </xf>
    <xf borderId="0" fillId="0" fontId="41" numFmtId="0" xfId="0" applyAlignment="1" applyFont="1">
      <alignment horizontal="left"/>
    </xf>
    <xf borderId="5" fillId="6" fontId="39" numFmtId="0" xfId="0" applyAlignment="1" applyBorder="1" applyFont="1">
      <alignment horizontal="center" readingOrder="0" shrinkToFit="0" wrapText="1"/>
    </xf>
    <xf borderId="6" fillId="0" fontId="28" numFmtId="0" xfId="0" applyBorder="1" applyFont="1"/>
    <xf borderId="0" fillId="0" fontId="28" numFmtId="0" xfId="0" applyFont="1"/>
    <xf borderId="7" fillId="7" fontId="40" numFmtId="0" xfId="0" applyAlignment="1" applyBorder="1" applyFont="1">
      <alignment horizontal="center" readingOrder="0" shrinkToFit="0" wrapText="1"/>
    </xf>
    <xf borderId="9" fillId="7" fontId="40" numFmtId="0" xfId="0" applyAlignment="1" applyBorder="1" applyFont="1">
      <alignment horizontal="center" readingOrder="0" shrinkToFit="0" wrapText="1"/>
    </xf>
    <xf borderId="2" fillId="5" fontId="26" numFmtId="0" xfId="0" applyAlignment="1" applyBorder="1" applyFont="1">
      <alignment horizontal="center" readingOrder="0"/>
    </xf>
    <xf borderId="2" fillId="5" fontId="42" numFmtId="0" xfId="0" applyAlignment="1" applyBorder="1" applyFont="1">
      <alignment horizontal="center" readingOrder="0"/>
    </xf>
    <xf borderId="2" fillId="7" fontId="39" numFmtId="0" xfId="0" applyAlignment="1" applyBorder="1" applyFont="1">
      <alignment horizontal="center" readingOrder="0" shrinkToFit="0" wrapText="1"/>
    </xf>
    <xf borderId="4" fillId="7" fontId="39" numFmtId="0" xfId="0" applyAlignment="1" applyBorder="1" applyFont="1">
      <alignment horizontal="center" readingOrder="0" shrinkToFit="0" wrapText="1"/>
    </xf>
    <xf borderId="0" fillId="0" fontId="43" numFmtId="0" xfId="0" applyAlignment="1" applyFont="1">
      <alignment horizontal="left" readingOrder="0"/>
    </xf>
    <xf borderId="0" fillId="0" fontId="44" numFmtId="0" xfId="0" applyAlignment="1" applyFont="1">
      <alignment readingOrder="0"/>
    </xf>
    <xf borderId="0" fillId="0" fontId="45" numFmtId="0" xfId="0" applyAlignment="1" applyFont="1">
      <alignment readingOrder="0"/>
    </xf>
    <xf borderId="0" fillId="0" fontId="45" numFmtId="0" xfId="0" applyFont="1"/>
    <xf borderId="0" fillId="0" fontId="46" numFmtId="0" xfId="0" applyAlignment="1" applyFont="1">
      <alignment readingOrder="0"/>
    </xf>
    <xf borderId="0" fillId="0" fontId="47" numFmtId="0" xfId="0" applyAlignment="1" applyFont="1">
      <alignment readingOrder="0"/>
    </xf>
    <xf borderId="0" fillId="0" fontId="48" numFmtId="0" xfId="0" applyAlignment="1" applyFont="1">
      <alignment readingOrder="0"/>
    </xf>
    <xf borderId="1" fillId="2" fontId="5" numFmtId="0" xfId="0" applyAlignment="1" applyBorder="1" applyFont="1">
      <alignment horizontal="center" readingOrder="0" shrinkToFit="0" wrapText="1"/>
    </xf>
    <xf borderId="26" fillId="2" fontId="5" numFmtId="0" xfId="0" applyAlignment="1" applyBorder="1" applyFont="1">
      <alignment horizontal="center" readingOrder="0"/>
    </xf>
    <xf borderId="27" fillId="2" fontId="5" numFmtId="0" xfId="0" applyAlignment="1" applyBorder="1" applyFont="1">
      <alignment horizontal="center" readingOrder="0"/>
    </xf>
    <xf borderId="0" fillId="0" fontId="49" numFmtId="0" xfId="0" applyAlignment="1" applyFont="1">
      <alignment readingOrder="0"/>
    </xf>
    <xf borderId="37" fillId="0" fontId="19" numFmtId="0" xfId="0" applyAlignment="1" applyBorder="1" applyFont="1">
      <alignment readingOrder="0"/>
    </xf>
    <xf borderId="38" fillId="0" fontId="19" numFmtId="0" xfId="0" applyAlignment="1" applyBorder="1" applyFont="1">
      <alignment readingOrder="0"/>
    </xf>
    <xf borderId="39" fillId="0" fontId="6" numFmtId="0" xfId="0" applyBorder="1" applyFont="1"/>
    <xf borderId="40" fillId="0" fontId="19" numFmtId="0" xfId="0" applyAlignment="1" applyBorder="1" applyFont="1">
      <alignment readingOrder="0"/>
    </xf>
    <xf borderId="41" fillId="0" fontId="19" numFmtId="0" xfId="0" applyAlignment="1" applyBorder="1" applyFont="1">
      <alignment readingOrder="0"/>
    </xf>
    <xf borderId="42" fillId="0" fontId="6" numFmtId="0" xfId="0" applyBorder="1" applyFont="1"/>
    <xf borderId="40" fillId="0" fontId="18" numFmtId="0" xfId="0" applyAlignment="1" applyBorder="1" applyFont="1">
      <alignment readingOrder="0"/>
    </xf>
    <xf borderId="41" fillId="0" fontId="18" numFmtId="0" xfId="0" applyAlignment="1" applyBorder="1" applyFont="1">
      <alignment readingOrder="0"/>
    </xf>
    <xf borderId="40" fillId="0" fontId="50" numFmtId="0" xfId="0" applyAlignment="1" applyBorder="1" applyFont="1">
      <alignment readingOrder="0"/>
    </xf>
    <xf borderId="40" fillId="0" fontId="51" numFmtId="0" xfId="0" applyAlignment="1" applyBorder="1" applyFont="1">
      <alignment readingOrder="0"/>
    </xf>
    <xf borderId="0" fillId="0" fontId="52" numFmtId="0" xfId="0" applyFont="1"/>
    <xf borderId="0" fillId="0" fontId="53" numFmtId="0" xfId="0" applyFont="1"/>
    <xf borderId="0" fillId="0" fontId="54" numFmtId="0" xfId="0" applyAlignment="1" applyFont="1">
      <alignment readingOrder="0"/>
    </xf>
    <xf borderId="0" fillId="0" fontId="42" numFmtId="0" xfId="0" applyFont="1"/>
    <xf borderId="0" fillId="0" fontId="55" numFmtId="0" xfId="0" applyAlignment="1" applyFont="1">
      <alignment readingOrder="0"/>
    </xf>
    <xf borderId="0" fillId="0" fontId="52" numFmtId="0" xfId="0" applyAlignment="1" applyFont="1">
      <alignment readingOrder="0"/>
    </xf>
    <xf borderId="0" fillId="0" fontId="52" numFmtId="0" xfId="0" applyAlignment="1" applyFont="1">
      <alignment horizontal="left" readingOrder="0" shrinkToFit="0" wrapText="1"/>
    </xf>
    <xf borderId="0" fillId="0" fontId="56" numFmtId="0" xfId="0" applyAlignment="1" applyFont="1">
      <alignment horizontal="left" readingOrder="0" shrinkToFit="0" wrapText="1"/>
    </xf>
    <xf borderId="0" fillId="0" fontId="52" numFmtId="0" xfId="0" applyAlignment="1" applyFont="1">
      <alignment horizontal="left" readingOrder="0"/>
    </xf>
    <xf borderId="0" fillId="3" fontId="57" numFmtId="0" xfId="0" applyAlignment="1" applyFont="1">
      <alignment readingOrder="0"/>
    </xf>
    <xf borderId="0" fillId="0" fontId="52" numFmtId="0" xfId="0" applyAlignment="1" applyFont="1">
      <alignment horizontal="left"/>
    </xf>
    <xf borderId="0" fillId="0" fontId="23" numFmtId="0" xfId="0" applyFont="1"/>
    <xf borderId="0" fillId="0" fontId="27" numFmtId="0" xfId="0" applyAlignment="1" applyFont="1">
      <alignment horizontal="center"/>
    </xf>
    <xf borderId="0" fillId="0" fontId="26" numFmtId="0" xfId="0" applyAlignment="1" applyFont="1">
      <alignment readingOrder="0" shrinkToFit="0" vertical="center" wrapText="1"/>
    </xf>
    <xf borderId="0" fillId="3" fontId="58" numFmtId="0" xfId="0" applyAlignment="1" applyFont="1">
      <alignment readingOrder="0" shrinkToFit="0" vertical="top" wrapText="1"/>
    </xf>
    <xf borderId="0" fillId="3" fontId="58" numFmtId="0" xfId="0" applyAlignment="1" applyFont="1">
      <alignment horizontal="left" readingOrder="0" shrinkToFit="0" vertical="top" wrapText="1"/>
    </xf>
    <xf borderId="0" fillId="0" fontId="26" numFmtId="0" xfId="0" applyAlignment="1" applyFont="1">
      <alignment shrinkToFit="0" wrapText="1"/>
    </xf>
    <xf borderId="0" fillId="3" fontId="59" numFmtId="0" xfId="0" applyAlignment="1" applyFont="1">
      <alignment readingOrder="0"/>
    </xf>
    <xf borderId="0" fillId="0" fontId="26" numFmtId="0" xfId="0" applyAlignment="1" applyFont="1">
      <alignment readingOrder="0" shrinkToFit="0" wrapText="1"/>
    </xf>
    <xf borderId="0" fillId="3" fontId="60" numFmtId="0" xfId="0" applyAlignment="1" applyFont="1">
      <alignment readingOrder="0" shrinkToFit="0" wrapText="1"/>
    </xf>
    <xf borderId="0" fillId="3" fontId="60" numFmtId="0" xfId="0" applyAlignment="1" applyFont="1">
      <alignment readingOrder="0"/>
    </xf>
    <xf borderId="0" fillId="3" fontId="61" numFmtId="0" xfId="0" applyAlignment="1" applyFont="1">
      <alignment readingOrder="0"/>
    </xf>
    <xf borderId="0" fillId="3" fontId="62" numFmtId="0" xfId="0" applyFont="1"/>
    <xf borderId="0" fillId="3" fontId="63" numFmtId="0" xfId="0" applyAlignment="1" applyFont="1">
      <alignment readingOrder="0"/>
    </xf>
    <xf borderId="0" fillId="3" fontId="64" numFmtId="0" xfId="0" applyAlignment="1" applyFont="1">
      <alignment readingOrder="0"/>
    </xf>
    <xf borderId="0" fillId="3" fontId="65" numFmtId="0" xfId="0" applyAlignment="1" applyFont="1">
      <alignment readingOrder="0" shrinkToFit="0" wrapText="1"/>
    </xf>
    <xf borderId="0" fillId="3" fontId="66" numFmtId="0" xfId="0" applyAlignment="1" applyFont="1">
      <alignment readingOrder="0" shrinkToFit="0" wrapText="1"/>
    </xf>
    <xf borderId="0" fillId="0" fontId="67" numFmtId="0" xfId="0" applyAlignment="1" applyFont="1">
      <alignment readingOrder="0"/>
    </xf>
    <xf borderId="0" fillId="3" fontId="30" numFmtId="0" xfId="0" applyFont="1"/>
    <xf borderId="1" fillId="2" fontId="13" numFmtId="0" xfId="0" applyAlignment="1" applyBorder="1" applyFont="1">
      <alignment horizontal="center" readingOrder="0" vertical="center"/>
    </xf>
    <xf borderId="5" fillId="2" fontId="11" numFmtId="0" xfId="0" applyAlignment="1" applyBorder="1" applyFont="1">
      <alignment horizontal="center" readingOrder="0" vertical="center"/>
    </xf>
    <xf borderId="0" fillId="2" fontId="68" numFmtId="0" xfId="0" applyAlignment="1" applyFont="1">
      <alignment horizontal="left" readingOrder="0" vertical="center"/>
    </xf>
    <xf borderId="0" fillId="2" fontId="11" numFmtId="0" xfId="0" applyAlignment="1" applyFont="1">
      <alignment readingOrder="0" shrinkToFit="0" vertical="center" wrapText="1"/>
    </xf>
    <xf borderId="7" fillId="2" fontId="11" numFmtId="0" xfId="0" applyAlignment="1" applyBorder="1" applyFont="1">
      <alignment horizontal="center" readingOrder="0" vertical="center"/>
    </xf>
    <xf borderId="8" fillId="2" fontId="11" numFmtId="0" xfId="0" applyAlignment="1" applyBorder="1" applyFont="1">
      <alignment readingOrder="0" shrinkToFit="0" vertical="center" wrapText="1"/>
    </xf>
    <xf borderId="1" fillId="2" fontId="29" numFmtId="0" xfId="0" applyAlignment="1" applyBorder="1" applyFont="1">
      <alignment horizontal="center" readingOrder="0"/>
    </xf>
    <xf borderId="0" fillId="0" fontId="69" numFmtId="0" xfId="0" applyAlignment="1" applyFont="1">
      <alignment horizontal="center" shrinkToFit="0" wrapText="1"/>
    </xf>
    <xf borderId="38" fillId="0" fontId="69" numFmtId="0" xfId="0" applyAlignment="1" applyBorder="1" applyFont="1">
      <alignment horizontal="center" readingOrder="0" shrinkToFit="0" wrapText="1"/>
    </xf>
    <xf borderId="43" fillId="0" fontId="69" numFmtId="0" xfId="0" applyAlignment="1" applyBorder="1" applyFont="1">
      <alignment horizontal="center" readingOrder="0" shrinkToFit="0" wrapText="1"/>
    </xf>
    <xf borderId="39" fillId="0" fontId="69" numFmtId="0" xfId="0" applyAlignment="1" applyBorder="1" applyFont="1">
      <alignment horizontal="center" readingOrder="0" shrinkToFit="0" wrapText="1"/>
    </xf>
    <xf borderId="44" fillId="0" fontId="30" numFmtId="0" xfId="0" applyAlignment="1" applyBorder="1" applyFont="1">
      <alignment horizontal="right" readingOrder="0"/>
    </xf>
    <xf borderId="45" fillId="0" fontId="30" numFmtId="0" xfId="0" applyAlignment="1" applyBorder="1" applyFont="1">
      <alignment horizontal="center" readingOrder="0"/>
    </xf>
    <xf borderId="45" fillId="0" fontId="30" numFmtId="0" xfId="0" applyAlignment="1" applyBorder="1" applyFont="1">
      <alignment horizontal="center"/>
    </xf>
    <xf borderId="46" fillId="0" fontId="30" numFmtId="0" xfId="0" applyAlignment="1" applyBorder="1" applyFont="1">
      <alignment horizontal="center"/>
    </xf>
    <xf borderId="47" fillId="0" fontId="30" numFmtId="0" xfId="0" applyAlignment="1" applyBorder="1" applyFont="1">
      <alignment horizontal="right" readingOrder="0"/>
    </xf>
    <xf borderId="20" fillId="0" fontId="30" numFmtId="0" xfId="0" applyAlignment="1" applyBorder="1" applyFont="1">
      <alignment horizontal="center" readingOrder="0"/>
    </xf>
    <xf borderId="20" fillId="0" fontId="30" numFmtId="0" xfId="0" applyAlignment="1" applyBorder="1" applyFont="1">
      <alignment horizontal="center"/>
    </xf>
    <xf borderId="48" fillId="0" fontId="30" numFmtId="0" xfId="0" applyAlignment="1" applyBorder="1" applyFont="1">
      <alignment horizontal="center"/>
    </xf>
    <xf borderId="49" fillId="0" fontId="30" numFmtId="0" xfId="0" applyAlignment="1" applyBorder="1" applyFont="1">
      <alignment horizontal="right" readingOrder="0"/>
    </xf>
    <xf borderId="50" fillId="0" fontId="30" numFmtId="0" xfId="0" applyAlignment="1" applyBorder="1" applyFont="1">
      <alignment horizontal="center" readingOrder="0"/>
    </xf>
    <xf borderId="50" fillId="0" fontId="30" numFmtId="0" xfId="0" applyAlignment="1" applyBorder="1" applyFont="1">
      <alignment horizontal="center"/>
    </xf>
    <xf borderId="51" fillId="0" fontId="30" numFmtId="0" xfId="0" applyAlignment="1" applyBorder="1" applyFont="1">
      <alignment horizontal="center"/>
    </xf>
    <xf borderId="0" fillId="0" fontId="27" numFmtId="0" xfId="0" applyAlignment="1" applyFont="1">
      <alignment horizontal="right" readingOrder="0"/>
    </xf>
    <xf borderId="0" fillId="0" fontId="26" numFmtId="0" xfId="0" applyAlignment="1" applyFont="1">
      <alignment horizontal="right" readingOrder="0"/>
    </xf>
    <xf borderId="0" fillId="0" fontId="26" numFmtId="0" xfId="0" applyFont="1"/>
    <xf borderId="0" fillId="0" fontId="26" numFmtId="0" xfId="0" applyAlignment="1" applyFont="1">
      <alignment horizontal="center" readingOrder="0" shrinkToFit="0" wrapText="1"/>
    </xf>
    <xf borderId="0" fillId="0" fontId="27" numFmtId="0" xfId="0" applyAlignment="1" applyFont="1">
      <alignment horizontal="right" readingOrder="0" shrinkToFit="0" wrapText="1"/>
    </xf>
    <xf borderId="52" fillId="0" fontId="26" numFmtId="0" xfId="0" applyAlignment="1" applyBorder="1" applyFont="1">
      <alignment horizontal="center" readingOrder="0"/>
    </xf>
    <xf borderId="53" fillId="0" fontId="26" numFmtId="0" xfId="0" applyAlignment="1" applyBorder="1" applyFont="1">
      <alignment horizontal="center"/>
    </xf>
    <xf borderId="53" fillId="0" fontId="26" numFmtId="0" xfId="0" applyAlignment="1" applyBorder="1" applyFont="1">
      <alignment horizontal="center" readingOrder="0" shrinkToFit="0" wrapText="1"/>
    </xf>
    <xf borderId="54" fillId="0" fontId="26" numFmtId="0" xfId="0" applyAlignment="1" applyBorder="1" applyFont="1">
      <alignment horizontal="center" readingOrder="0"/>
    </xf>
    <xf borderId="14" fillId="0" fontId="26" numFmtId="0" xfId="0" applyAlignment="1" applyBorder="1" applyFont="1">
      <alignment horizontal="right" readingOrder="0"/>
    </xf>
    <xf quotePrefix="1" borderId="15" fillId="0" fontId="26" numFmtId="0" xfId="0" applyAlignment="1" applyBorder="1" applyFont="1">
      <alignment horizontal="center" readingOrder="0"/>
    </xf>
    <xf borderId="15" fillId="0" fontId="26" numFmtId="0" xfId="0" applyAlignment="1" applyBorder="1" applyFont="1">
      <alignment horizontal="center" readingOrder="0"/>
    </xf>
    <xf borderId="28" fillId="0" fontId="30" numFmtId="0" xfId="0" applyBorder="1" applyFont="1"/>
    <xf borderId="29" fillId="0" fontId="26" numFmtId="0" xfId="0" applyAlignment="1" applyBorder="1" applyFont="1">
      <alignment horizontal="right" readingOrder="0"/>
    </xf>
    <xf quotePrefix="1" borderId="0" fillId="0" fontId="26" numFmtId="0" xfId="0" applyAlignment="1" applyFont="1">
      <alignment horizontal="center" readingOrder="0"/>
    </xf>
    <xf borderId="30" fillId="0" fontId="30" numFmtId="0" xfId="0" applyBorder="1" applyFont="1"/>
    <xf borderId="38" fillId="0" fontId="26" numFmtId="0" xfId="0" applyAlignment="1" applyBorder="1" applyFont="1">
      <alignment horizontal="right" readingOrder="0"/>
    </xf>
    <xf quotePrefix="1" borderId="43" fillId="0" fontId="26" numFmtId="0" xfId="0" applyAlignment="1" applyBorder="1" applyFont="1">
      <alignment horizontal="center" readingOrder="0"/>
    </xf>
    <xf borderId="43" fillId="0" fontId="26" numFmtId="0" xfId="0" applyAlignment="1" applyBorder="1" applyFont="1">
      <alignment horizontal="center" readingOrder="0"/>
    </xf>
    <xf borderId="39" fillId="0" fontId="26" numFmtId="0" xfId="0" applyAlignment="1" applyBorder="1" applyFont="1">
      <alignment horizontal="center" readingOrder="0"/>
    </xf>
    <xf borderId="0" fillId="0" fontId="27" numFmtId="0" xfId="0" applyAlignment="1" applyFont="1">
      <alignment horizontal="center" readingOrder="0"/>
    </xf>
    <xf borderId="0" fillId="0" fontId="27" numFmtId="0" xfId="0" applyAlignment="1" applyFont="1">
      <alignment shrinkToFit="0" wrapText="1"/>
    </xf>
    <xf borderId="0" fillId="0" fontId="30" numFmtId="0" xfId="0" applyAlignment="1" applyFont="1">
      <alignment horizontal="center" readingOrder="0"/>
    </xf>
    <xf borderId="0" fillId="0" fontId="27" numFmtId="0" xfId="0" applyAlignment="1" applyFont="1">
      <alignment horizontal="center"/>
    </xf>
    <xf borderId="0" fillId="0" fontId="22" numFmtId="0" xfId="0" applyAlignment="1" applyFont="1">
      <alignment shrinkToFit="0" wrapText="1"/>
    </xf>
    <xf borderId="0" fillId="0" fontId="70" numFmtId="0" xfId="0" applyAlignment="1" applyFont="1">
      <alignment horizontal="center" readingOrder="0"/>
    </xf>
    <xf borderId="0" fillId="0" fontId="71" numFmtId="0" xfId="0" applyAlignment="1" applyFont="1">
      <alignment horizontal="center" readingOrder="0"/>
    </xf>
    <xf borderId="0" fillId="0" fontId="71" numFmtId="0" xfId="0" applyFont="1"/>
    <xf borderId="0" fillId="0" fontId="22" numFmtId="0" xfId="0" applyAlignment="1" applyFont="1">
      <alignment horizontal="center" readingOrder="0"/>
    </xf>
    <xf borderId="0" fillId="0" fontId="22" numFmtId="0" xfId="0" applyAlignment="1" applyFont="1">
      <alignment horizontal="center"/>
    </xf>
    <xf borderId="0" fillId="0" fontId="72" numFmtId="0" xfId="0" applyAlignment="1" applyFont="1">
      <alignment horizontal="left" readingOrder="0" shrinkToFit="0" wrapText="1"/>
    </xf>
    <xf borderId="0" fillId="8" fontId="71" numFmtId="0" xfId="0" applyAlignment="1" applyFill="1" applyFont="1">
      <alignment horizontal="center" readingOrder="0"/>
    </xf>
    <xf borderId="0" fillId="2" fontId="71" numFmtId="0" xfId="0" applyAlignment="1" applyFont="1">
      <alignment horizontal="center" readingOrder="0"/>
    </xf>
    <xf borderId="11" fillId="8" fontId="27" numFmtId="2" xfId="0" applyAlignment="1" applyBorder="1" applyFont="1" applyNumberFormat="1">
      <alignment horizontal="center" readingOrder="0"/>
    </xf>
    <xf borderId="10" fillId="8" fontId="30" numFmtId="0" xfId="0" applyAlignment="1" applyBorder="1" applyFont="1">
      <alignment horizontal="center" readingOrder="0"/>
    </xf>
    <xf borderId="10" fillId="2" fontId="30" numFmtId="0" xfId="0" applyAlignment="1" applyBorder="1" applyFont="1">
      <alignment horizontal="center" readingOrder="0"/>
    </xf>
    <xf borderId="12" fillId="8" fontId="27" numFmtId="2" xfId="0" applyAlignment="1" applyBorder="1" applyFont="1" applyNumberFormat="1">
      <alignment horizontal="center" readingOrder="0"/>
    </xf>
    <xf borderId="0" fillId="0" fontId="38" numFmtId="0" xfId="0" applyAlignment="1" applyFont="1">
      <alignment horizontal="right" readingOrder="0" shrinkToFit="0" wrapText="1"/>
    </xf>
    <xf borderId="13" fillId="8" fontId="73" numFmtId="2" xfId="0" applyAlignment="1" applyBorder="1" applyFont="1" applyNumberFormat="1">
      <alignment horizontal="center" readingOrder="0"/>
    </xf>
    <xf borderId="12" fillId="8" fontId="73" numFmtId="2" xfId="0" applyAlignment="1" applyBorder="1" applyFont="1" applyNumberFormat="1">
      <alignment horizontal="center" readingOrder="0"/>
    </xf>
    <xf borderId="10" fillId="0" fontId="30" numFmtId="0" xfId="0" applyAlignment="1" applyBorder="1" applyFont="1">
      <alignment horizontal="right" readingOrder="0"/>
    </xf>
    <xf borderId="10" fillId="0" fontId="30" numFmtId="0" xfId="0" applyAlignment="1" applyBorder="1" applyFont="1">
      <alignment horizontal="left" readingOrder="0"/>
    </xf>
    <xf borderId="10" fillId="0" fontId="30" numFmtId="0" xfId="0" applyAlignment="1" applyBorder="1" applyFont="1">
      <alignment readingOrder="0"/>
    </xf>
    <xf borderId="11" fillId="2" fontId="27" numFmtId="2" xfId="0" applyAlignment="1" applyBorder="1" applyFont="1" applyNumberFormat="1">
      <alignment horizontal="center"/>
    </xf>
    <xf borderId="11" fillId="2" fontId="27" numFmtId="2" xfId="0" applyAlignment="1" applyBorder="1" applyFont="1" applyNumberFormat="1">
      <alignment horizontal="center" readingOrder="0"/>
    </xf>
    <xf borderId="10" fillId="2" fontId="27" numFmtId="2" xfId="0" applyAlignment="1" applyBorder="1" applyFont="1" applyNumberFormat="1">
      <alignment horizontal="center"/>
    </xf>
    <xf borderId="12" fillId="2" fontId="27" numFmtId="2" xfId="0" applyAlignment="1" applyBorder="1" applyFont="1" applyNumberFormat="1">
      <alignment horizontal="center" readingOrder="0"/>
    </xf>
    <xf borderId="13" fillId="2" fontId="27" numFmtId="2" xfId="0" applyAlignment="1" applyBorder="1" applyFont="1" applyNumberFormat="1">
      <alignment horizontal="center"/>
    </xf>
    <xf borderId="2" fillId="0" fontId="30" numFmtId="0" xfId="0" applyAlignment="1" applyBorder="1" applyFont="1">
      <alignment horizontal="center" readingOrder="0"/>
    </xf>
    <xf borderId="4" fillId="0" fontId="30" numFmtId="0" xfId="0" applyAlignment="1" applyBorder="1" applyFont="1">
      <alignment horizontal="center" readingOrder="0"/>
    </xf>
    <xf borderId="0" fillId="0" fontId="27" numFmtId="0" xfId="0" applyAlignment="1" applyFont="1">
      <alignment horizontal="right" shrinkToFit="0" wrapText="1"/>
    </xf>
    <xf borderId="0" fillId="0" fontId="30" numFmtId="0" xfId="0" applyAlignment="1" applyFont="1">
      <alignment horizontal="center"/>
    </xf>
    <xf borderId="0" fillId="0" fontId="30" numFmtId="0" xfId="0" applyFont="1"/>
    <xf borderId="5" fillId="8" fontId="30" numFmtId="0" xfId="0" applyAlignment="1" applyBorder="1" applyFont="1">
      <alignment horizontal="center" readingOrder="0"/>
    </xf>
    <xf borderId="6" fillId="2" fontId="30" numFmtId="0" xfId="0" applyAlignment="1" applyBorder="1" applyFont="1">
      <alignment horizontal="center"/>
    </xf>
    <xf borderId="10" fillId="2" fontId="27" numFmtId="2" xfId="0" applyAlignment="1" applyBorder="1" applyFont="1" applyNumberFormat="1">
      <alignment horizontal="center" readingOrder="0"/>
    </xf>
    <xf borderId="5" fillId="0" fontId="30" numFmtId="0" xfId="0" applyAlignment="1" applyBorder="1" applyFont="1">
      <alignment horizontal="center"/>
    </xf>
    <xf borderId="6" fillId="0" fontId="30" numFmtId="0" xfId="0" applyAlignment="1" applyBorder="1" applyFont="1">
      <alignment horizontal="center"/>
    </xf>
    <xf borderId="5" fillId="0" fontId="30" numFmtId="0" xfId="0" applyAlignment="1" applyBorder="1" applyFont="1">
      <alignment horizontal="center" readingOrder="0"/>
    </xf>
    <xf borderId="6" fillId="0" fontId="30" numFmtId="0" xfId="0" applyAlignment="1" applyBorder="1" applyFont="1">
      <alignment horizontal="center" readingOrder="0"/>
    </xf>
    <xf borderId="0" fillId="0" fontId="27" numFmtId="0" xfId="0" applyAlignment="1" applyFont="1">
      <alignment horizontal="left" readingOrder="0"/>
    </xf>
    <xf borderId="1" fillId="8" fontId="74" numFmtId="10" xfId="0" applyAlignment="1" applyBorder="1" applyFont="1" applyNumberFormat="1">
      <alignment horizontal="center" vertical="bottom"/>
    </xf>
    <xf borderId="26" fillId="8" fontId="74" numFmtId="10" xfId="0" applyAlignment="1" applyBorder="1" applyFont="1" applyNumberFormat="1">
      <alignment horizontal="center" vertical="bottom"/>
    </xf>
    <xf borderId="27" fillId="8" fontId="74" numFmtId="10" xfId="0" applyAlignment="1" applyBorder="1" applyFont="1" applyNumberFormat="1">
      <alignment horizontal="center" readingOrder="0" vertical="bottom"/>
    </xf>
    <xf borderId="5" fillId="0" fontId="74" numFmtId="0" xfId="0" applyAlignment="1" applyBorder="1" applyFont="1">
      <alignment vertical="bottom"/>
    </xf>
    <xf borderId="7" fillId="8" fontId="30" numFmtId="0" xfId="0" applyAlignment="1" applyBorder="1" applyFont="1">
      <alignment horizontal="center" readingOrder="0"/>
    </xf>
    <xf borderId="9" fillId="2" fontId="30" numFmtId="0" xfId="0" applyAlignment="1" applyBorder="1" applyFont="1">
      <alignment horizontal="center"/>
    </xf>
    <xf borderId="3" fillId="8" fontId="30" numFmtId="10" xfId="0" applyAlignment="1" applyBorder="1" applyFont="1" applyNumberFormat="1">
      <alignment horizontal="center" readingOrder="0"/>
    </xf>
    <xf borderId="4" fillId="8" fontId="30" numFmtId="10" xfId="0" applyAlignment="1" applyBorder="1" applyFont="1" applyNumberFormat="1">
      <alignment horizontal="center" readingOrder="0"/>
    </xf>
    <xf borderId="11" fillId="2" fontId="72" numFmtId="2" xfId="0" applyAlignment="1" applyBorder="1" applyFont="1" applyNumberFormat="1">
      <alignment horizontal="center"/>
    </xf>
    <xf borderId="55" fillId="2" fontId="73" numFmtId="0" xfId="0" applyAlignment="1" applyBorder="1" applyFont="1">
      <alignment horizontal="center" vertical="bottom"/>
    </xf>
    <xf borderId="56" fillId="2" fontId="73" numFmtId="0" xfId="0" applyAlignment="1" applyBorder="1" applyFont="1">
      <alignment horizontal="center" vertical="bottom"/>
    </xf>
    <xf borderId="36" fillId="2" fontId="73" numFmtId="0" xfId="0" applyAlignment="1" applyBorder="1" applyFont="1">
      <alignment horizontal="center" vertical="bottom"/>
    </xf>
    <xf borderId="0" fillId="0" fontId="30" numFmtId="165" xfId="0" applyFont="1" applyNumberFormat="1"/>
    <xf borderId="0" fillId="0" fontId="30" numFmtId="165" xfId="0" applyAlignment="1" applyFont="1" applyNumberFormat="1">
      <alignment horizontal="left"/>
    </xf>
    <xf borderId="57" fillId="2" fontId="27" numFmtId="0" xfId="0" applyAlignment="1" applyBorder="1" applyFont="1">
      <alignment horizontal="center"/>
    </xf>
    <xf borderId="20" fillId="2" fontId="27" numFmtId="0" xfId="0" applyAlignment="1" applyBorder="1" applyFont="1">
      <alignment horizontal="center"/>
    </xf>
    <xf borderId="21" fillId="2" fontId="27" numFmtId="0" xfId="0" applyAlignment="1" applyBorder="1" applyFont="1">
      <alignment horizontal="center"/>
    </xf>
    <xf borderId="13" fillId="2" fontId="72" numFmtId="2" xfId="0" applyAlignment="1" applyBorder="1" applyFont="1" applyNumberFormat="1">
      <alignment horizontal="center"/>
    </xf>
    <xf borderId="58" fillId="2" fontId="73" numFmtId="0" xfId="0" applyAlignment="1" applyBorder="1" applyFont="1">
      <alignment horizontal="center" vertical="bottom"/>
    </xf>
    <xf borderId="59" fillId="2" fontId="73" numFmtId="0" xfId="0" applyAlignment="1" applyBorder="1" applyFont="1">
      <alignment horizontal="center" vertical="bottom"/>
    </xf>
    <xf borderId="9" fillId="2" fontId="73" numFmtId="0" xfId="0" applyAlignment="1" applyBorder="1" applyFont="1">
      <alignment horizontal="center" vertical="bottom"/>
    </xf>
    <xf borderId="60" fillId="2" fontId="27" numFmtId="0" xfId="0" applyAlignment="1" applyBorder="1" applyFont="1">
      <alignment horizontal="center"/>
    </xf>
    <xf borderId="23" fillId="2" fontId="27" numFmtId="0" xfId="0" applyAlignment="1" applyBorder="1" applyFont="1">
      <alignment horizontal="center"/>
    </xf>
    <xf borderId="24" fillId="2" fontId="27" numFmtId="0" xfId="0" applyAlignment="1" applyBorder="1" applyFont="1">
      <alignment horizontal="center"/>
    </xf>
    <xf borderId="11" fillId="2" fontId="27" numFmtId="4" xfId="0" applyAlignment="1" applyBorder="1" applyFont="1" applyNumberFormat="1">
      <alignment horizontal="center"/>
    </xf>
    <xf borderId="12" fillId="2" fontId="27" numFmtId="2" xfId="0" applyAlignment="1" applyBorder="1" applyFont="1" applyNumberFormat="1">
      <alignment horizontal="center"/>
    </xf>
    <xf borderId="12" fillId="2" fontId="27" numFmtId="4" xfId="0" applyAlignment="1" applyBorder="1" applyFont="1" applyNumberFormat="1">
      <alignment horizontal="center"/>
    </xf>
    <xf borderId="12" fillId="2" fontId="27" numFmtId="1" xfId="0" applyAlignment="1" applyBorder="1" applyFont="1" applyNumberFormat="1">
      <alignment horizontal="center"/>
    </xf>
    <xf borderId="0" fillId="0" fontId="27" numFmtId="1" xfId="0" applyAlignment="1" applyFont="1" applyNumberFormat="1">
      <alignment horizontal="center"/>
    </xf>
    <xf borderId="0" fillId="0" fontId="27" numFmtId="4" xfId="0" applyAlignment="1" applyFont="1" applyNumberFormat="1">
      <alignment horizontal="center"/>
    </xf>
    <xf borderId="0" fillId="0" fontId="72" numFmtId="1" xfId="0" applyAlignment="1" applyFont="1" applyNumberFormat="1">
      <alignment readingOrder="0"/>
    </xf>
    <xf borderId="0" fillId="0" fontId="27" numFmtId="2" xfId="0" applyAlignment="1" applyFont="1" applyNumberFormat="1">
      <alignment horizontal="center"/>
    </xf>
    <xf borderId="0" fillId="0" fontId="27" numFmtId="0" xfId="0" applyAlignment="1" applyFont="1">
      <alignment readingOrder="0" shrinkToFit="0" wrapText="1"/>
    </xf>
    <xf borderId="0" fillId="0" fontId="22" numFmtId="0" xfId="0" applyAlignment="1" applyFont="1">
      <alignment readingOrder="0"/>
    </xf>
    <xf borderId="0" fillId="0" fontId="72" numFmtId="0" xfId="0" applyAlignment="1" applyFont="1">
      <alignment horizontal="center" readingOrder="0" shrinkToFit="0" wrapText="1"/>
    </xf>
    <xf borderId="2" fillId="0" fontId="30" numFmtId="164" xfId="0" applyAlignment="1" applyBorder="1" applyFont="1" applyNumberFormat="1">
      <alignment readingOrder="0"/>
    </xf>
    <xf borderId="4" fillId="0" fontId="30" numFmtId="0" xfId="0" applyBorder="1" applyFont="1"/>
    <xf borderId="2" fillId="0" fontId="30" numFmtId="0" xfId="0" applyBorder="1" applyFont="1"/>
    <xf borderId="3" fillId="0" fontId="27" numFmtId="0" xfId="0" applyBorder="1" applyFont="1"/>
    <xf borderId="4" fillId="0" fontId="27" numFmtId="0" xfId="0" applyAlignment="1" applyBorder="1" applyFont="1">
      <alignment shrinkToFit="0" wrapText="1"/>
    </xf>
    <xf borderId="5" fillId="0" fontId="30" numFmtId="164" xfId="0" applyAlignment="1" applyBorder="1" applyFont="1" applyNumberFormat="1">
      <alignment readingOrder="0"/>
    </xf>
    <xf borderId="6" fillId="0" fontId="30" numFmtId="0" xfId="0" applyBorder="1" applyFont="1"/>
    <xf borderId="5" fillId="0" fontId="69" numFmtId="0" xfId="0" applyAlignment="1" applyBorder="1" applyFont="1">
      <alignment readingOrder="0"/>
    </xf>
    <xf borderId="0" fillId="0" fontId="27" numFmtId="0" xfId="0" applyFont="1"/>
    <xf borderId="6" fillId="0" fontId="27" numFmtId="0" xfId="0" applyBorder="1" applyFont="1"/>
    <xf borderId="0" fillId="0" fontId="72" numFmtId="0" xfId="0" applyAlignment="1" applyFont="1">
      <alignment readingOrder="0" shrinkToFit="0" wrapText="1"/>
    </xf>
    <xf borderId="7" fillId="0" fontId="30" numFmtId="164" xfId="0" applyAlignment="1" applyBorder="1" applyFont="1" applyNumberFormat="1">
      <alignment readingOrder="0"/>
    </xf>
    <xf borderId="9" fillId="0" fontId="30" numFmtId="0" xfId="0" applyBorder="1" applyFont="1"/>
    <xf borderId="5" fillId="0" fontId="69" numFmtId="0" xfId="0" applyBorder="1" applyFont="1"/>
    <xf quotePrefix="1" borderId="6" fillId="0" fontId="27" numFmtId="0" xfId="0" applyAlignment="1" applyBorder="1" applyFont="1">
      <alignment horizontal="center" readingOrder="0" shrinkToFit="0" wrapText="1"/>
    </xf>
    <xf borderId="6" fillId="0" fontId="27" numFmtId="0" xfId="0" applyAlignment="1" applyBorder="1" applyFont="1">
      <alignment horizontal="center"/>
    </xf>
    <xf borderId="6" fillId="0" fontId="27" numFmtId="0" xfId="0" applyAlignment="1" applyBorder="1" applyFont="1">
      <alignment horizontal="center" readingOrder="0"/>
    </xf>
    <xf borderId="0" fillId="0" fontId="30" numFmtId="164" xfId="0" applyAlignment="1" applyFont="1" applyNumberFormat="1">
      <alignment readingOrder="0"/>
    </xf>
    <xf quotePrefix="1" borderId="6" fillId="0" fontId="27" numFmtId="0" xfId="0" applyAlignment="1" applyBorder="1" applyFont="1">
      <alignment horizontal="center" readingOrder="0"/>
    </xf>
    <xf borderId="7" fillId="0" fontId="69" numFmtId="0" xfId="0" applyBorder="1" applyFont="1"/>
    <xf borderId="8" fillId="0" fontId="27" numFmtId="0" xfId="0" applyAlignment="1" applyBorder="1" applyFont="1">
      <alignment readingOrder="0"/>
    </xf>
    <xf borderId="8" fillId="0" fontId="27" numFmtId="0" xfId="0" applyBorder="1" applyFont="1"/>
    <xf borderId="9" fillId="0" fontId="27" numFmtId="0" xfId="0" applyAlignment="1" applyBorder="1" applyFont="1">
      <alignment horizontal="center" shrinkToFit="0" wrapText="1"/>
    </xf>
    <xf borderId="0" fillId="0" fontId="69" numFmtId="0" xfId="0" applyFont="1"/>
    <xf borderId="0" fillId="0" fontId="22" numFmtId="0" xfId="0" applyAlignment="1" applyFont="1">
      <alignment readingOrder="0" shrinkToFit="0" wrapText="1"/>
    </xf>
    <xf borderId="0" fillId="0" fontId="75" numFmtId="0" xfId="0" applyAlignment="1" applyFont="1">
      <alignment horizontal="left" readingOrder="0"/>
    </xf>
    <xf borderId="0" fillId="0" fontId="76" numFmtId="0" xfId="0" applyAlignment="1" applyFont="1">
      <alignment horizontal="left" readingOrder="0" shrinkToFit="0" wrapText="0"/>
    </xf>
    <xf borderId="10" fillId="0" fontId="75" numFmtId="0" xfId="0" applyAlignment="1" applyBorder="1" applyFont="1">
      <alignment horizontal="center" readingOrder="0" shrinkToFit="0" wrapText="1"/>
    </xf>
    <xf borderId="10" fillId="0" fontId="76" numFmtId="0" xfId="0" applyAlignment="1" applyBorder="1" applyFont="1">
      <alignment horizontal="center" readingOrder="0" shrinkToFit="0" wrapText="1"/>
    </xf>
    <xf borderId="61" fillId="0" fontId="77" numFmtId="0" xfId="0" applyAlignment="1" applyBorder="1" applyFont="1">
      <alignment horizontal="center" readingOrder="0" shrinkToFit="0" wrapText="1"/>
    </xf>
    <xf borderId="61" fillId="0" fontId="78" numFmtId="0" xfId="0" applyAlignment="1" applyBorder="1" applyFont="1">
      <alignment horizontal="center" readingOrder="0" shrinkToFit="0" wrapText="1"/>
    </xf>
    <xf borderId="62" fillId="0" fontId="77" numFmtId="0" xfId="0" applyAlignment="1" applyBorder="1" applyFont="1">
      <alignment horizontal="center" readingOrder="0" shrinkToFit="0" wrapText="1"/>
    </xf>
    <xf borderId="62" fillId="0" fontId="78" numFmtId="0" xfId="0" applyAlignment="1" applyBorder="1" applyFont="1">
      <alignment horizontal="center" readingOrder="0" shrinkToFit="0" wrapText="1"/>
    </xf>
    <xf borderId="63" fillId="0" fontId="77" numFmtId="0" xfId="0" applyAlignment="1" applyBorder="1" applyFont="1">
      <alignment horizontal="center" readingOrder="0" shrinkToFit="0" wrapText="1"/>
    </xf>
    <xf borderId="63" fillId="0" fontId="78" numFmtId="0" xfId="0" applyAlignment="1" applyBorder="1" applyFont="1">
      <alignment horizontal="center" readingOrder="0" shrinkToFit="0" wrapText="1"/>
    </xf>
    <xf borderId="0" fillId="0" fontId="27" numFmtId="0" xfId="0" applyAlignment="1" applyFont="1">
      <alignment horizontal="center" readingOrder="0" shrinkToFit="0" wrapText="1"/>
    </xf>
    <xf borderId="0" fillId="0" fontId="75" numFmtId="0" xfId="0" applyAlignment="1" applyFont="1">
      <alignment horizontal="left" readingOrder="0" shrinkToFit="0" wrapText="1"/>
    </xf>
    <xf borderId="10" fillId="2" fontId="75" numFmtId="0" xfId="0" applyAlignment="1" applyBorder="1" applyFont="1">
      <alignment horizontal="center" readingOrder="0" shrinkToFit="0" wrapText="1"/>
    </xf>
    <xf borderId="0" fillId="0" fontId="79" numFmtId="0" xfId="0" applyFont="1"/>
    <xf borderId="1" fillId="2" fontId="79" numFmtId="0" xfId="0" applyAlignment="1" applyBorder="1" applyFont="1">
      <alignment readingOrder="0"/>
    </xf>
    <xf borderId="10" fillId="0" fontId="80" numFmtId="0" xfId="0" applyAlignment="1" applyBorder="1" applyFont="1">
      <alignment horizontal="center" readingOrder="0" shrinkToFit="0" wrapText="1"/>
    </xf>
    <xf borderId="10" fillId="0" fontId="81" numFmtId="0" xfId="0" applyAlignment="1" applyBorder="1" applyFont="1">
      <alignment horizontal="center" readingOrder="0" shrinkToFit="0" wrapText="1"/>
    </xf>
    <xf borderId="20" fillId="0" fontId="80" numFmtId="0" xfId="0" applyAlignment="1" applyBorder="1" applyFont="1">
      <alignment horizontal="center" readingOrder="0" shrinkToFit="0" wrapText="1"/>
    </xf>
    <xf borderId="20" fillId="0" fontId="82" numFmtId="0" xfId="0" applyAlignment="1" applyBorder="1" applyFont="1">
      <alignment horizontal="left" readingOrder="0" shrinkToFit="0" wrapText="1"/>
    </xf>
    <xf borderId="20" fillId="0" fontId="83" numFmtId="0" xfId="0" applyAlignment="1" applyBorder="1" applyFont="1">
      <alignment horizontal="left" readingOrder="0" shrinkToFit="0" wrapText="1"/>
    </xf>
    <xf borderId="20" fillId="0" fontId="84" numFmtId="0" xfId="0" applyAlignment="1" applyBorder="1" applyFont="1">
      <alignment horizontal="left" readingOrder="0" shrinkToFit="0" wrapText="1"/>
    </xf>
    <xf borderId="20" fillId="0" fontId="85" numFmtId="0" xfId="0" applyAlignment="1" applyBorder="1" applyFont="1">
      <alignment horizontal="left" readingOrder="0" shrinkToFit="0" wrapText="1"/>
    </xf>
    <xf borderId="20" fillId="0" fontId="86" numFmtId="0" xfId="0" applyAlignment="1" applyBorder="1" applyFont="1">
      <alignment horizontal="center" readingOrder="0" shrinkToFit="0" wrapText="1"/>
    </xf>
    <xf borderId="20" fillId="0" fontId="87" numFmtId="0" xfId="0" applyAlignment="1" applyBorder="1" applyFont="1">
      <alignment horizontal="left" readingOrder="0" shrinkToFit="0" wrapText="1"/>
    </xf>
    <xf borderId="20" fillId="6" fontId="5" numFmtId="0" xfId="0" applyAlignment="1" applyBorder="1" applyFont="1">
      <alignment horizontal="center" readingOrder="0" shrinkToFit="0" vertical="bottom" wrapText="1"/>
    </xf>
    <xf borderId="20" fillId="0" fontId="88" numFmtId="0" xfId="0" applyAlignment="1" applyBorder="1" applyFont="1">
      <alignment horizontal="left" readingOrder="0" shrinkToFit="0" wrapText="1"/>
    </xf>
    <xf borderId="20" fillId="3" fontId="30" numFmtId="0" xfId="0" applyAlignment="1" applyBorder="1" applyFont="1">
      <alignment horizontal="left" shrinkToFit="0" vertical="bottom" wrapText="1"/>
    </xf>
    <xf borderId="20" fillId="0" fontId="30" numFmtId="0" xfId="0" applyAlignment="1" applyBorder="1" applyFont="1">
      <alignment horizontal="left" shrinkToFit="0" vertical="bottom" wrapText="1"/>
    </xf>
    <xf borderId="20" fillId="0" fontId="4" numFmtId="0" xfId="0" applyAlignment="1" applyBorder="1" applyFont="1">
      <alignment horizontal="center" readingOrder="0" shrinkToFit="0" wrapText="1"/>
    </xf>
    <xf borderId="20" fillId="0" fontId="5" numFmtId="0" xfId="0" applyAlignment="1" applyBorder="1" applyFont="1">
      <alignment readingOrder="0" shrinkToFit="0" wrapText="1"/>
    </xf>
    <xf borderId="20" fillId="0" fontId="89" numFmtId="0" xfId="0" applyAlignment="1" applyBorder="1" applyFont="1">
      <alignment readingOrder="0" shrinkToFit="0" wrapText="1"/>
    </xf>
    <xf borderId="20" fillId="0" fontId="90" numFmtId="0" xfId="0" applyAlignment="1" applyBorder="1" applyFont="1">
      <alignment readingOrder="0" shrinkToFit="0" wrapText="1"/>
    </xf>
    <xf borderId="20" fillId="0" fontId="86" numFmtId="0" xfId="0" applyAlignment="1" applyBorder="1" applyFont="1">
      <alignment horizontal="left" readingOrder="0" shrinkToFit="0" wrapText="1"/>
    </xf>
    <xf borderId="20" fillId="3" fontId="91" numFmtId="0" xfId="0" applyAlignment="1" applyBorder="1" applyFont="1">
      <alignment horizontal="left" readingOrder="0" shrinkToFit="0" wrapText="1"/>
    </xf>
    <xf borderId="20" fillId="0" fontId="92" numFmtId="0" xfId="0" applyAlignment="1" applyBorder="1" applyFont="1">
      <alignment horizontal="left" readingOrder="0" shrinkToFit="0" wrapText="1"/>
    </xf>
    <xf borderId="20" fillId="0" fontId="93" numFmtId="0" xfId="0" applyAlignment="1" applyBorder="1" applyFont="1">
      <alignment horizontal="center" readingOrder="0" shrinkToFit="0" wrapText="1"/>
    </xf>
    <xf borderId="0" fillId="0" fontId="94" numFmtId="0" xfId="0" applyFont="1"/>
    <xf borderId="0" fillId="0" fontId="94" numFmtId="0" xfId="0" applyAlignment="1" applyFont="1">
      <alignment horizontal="center" readingOrder="0"/>
    </xf>
    <xf borderId="35" fillId="0" fontId="94" numFmtId="0" xfId="0" applyAlignment="1" applyBorder="1" applyFont="1">
      <alignment horizontal="center" readingOrder="0"/>
    </xf>
    <xf borderId="35" fillId="3" fontId="95" numFmtId="0" xfId="0" applyAlignment="1" applyBorder="1" applyFont="1">
      <alignment horizontal="center" readingOrder="0"/>
    </xf>
    <xf borderId="0" fillId="0" fontId="96" numFmtId="0" xfId="0" applyAlignment="1" applyFont="1">
      <alignment horizontal="center" readingOrder="0"/>
    </xf>
    <xf borderId="0" fillId="0" fontId="96" numFmtId="0" xfId="0" applyAlignment="1" applyFont="1">
      <alignment readingOrder="0"/>
    </xf>
    <xf borderId="0" fillId="3" fontId="97" numFmtId="0" xfId="0" applyAlignment="1" applyFont="1">
      <alignment horizontal="left" readingOrder="0"/>
    </xf>
    <xf borderId="0" fillId="9" fontId="98" numFmtId="0" xfId="0" applyAlignment="1" applyFill="1" applyFont="1">
      <alignment horizontal="center"/>
    </xf>
    <xf borderId="0" fillId="3" fontId="96" numFmtId="0" xfId="0" applyAlignment="1" applyFont="1">
      <alignment horizontal="center" readingOrder="0"/>
    </xf>
    <xf borderId="0" fillId="3" fontId="99" numFmtId="0" xfId="0" applyAlignment="1" applyFont="1">
      <alignment horizontal="left" readingOrder="0"/>
    </xf>
    <xf borderId="0" fillId="3" fontId="100" numFmtId="0" xfId="0" applyAlignment="1" applyFont="1">
      <alignment horizontal="left" readingOrder="0"/>
    </xf>
    <xf borderId="0" fillId="9" fontId="101" numFmtId="0" xfId="0" applyAlignment="1" applyFont="1">
      <alignment horizontal="center" readingOrder="0"/>
    </xf>
    <xf borderId="0" fillId="0" fontId="102" numFmtId="0" xfId="0" applyAlignment="1" applyFont="1">
      <alignment readingOrder="0"/>
    </xf>
    <xf borderId="0" fillId="3" fontId="103" numFmtId="0" xfId="0" applyAlignment="1" applyFont="1">
      <alignment horizontal="left" readingOrder="0"/>
    </xf>
    <xf borderId="0" fillId="0" fontId="104" numFmtId="0" xfId="0" applyAlignment="1" applyFont="1">
      <alignment horizontal="center" readingOrder="0"/>
    </xf>
    <xf borderId="0" fillId="3" fontId="105" numFmtId="0" xfId="0" applyAlignment="1" applyFont="1">
      <alignment horizontal="left" readingOrder="0"/>
    </xf>
    <xf borderId="0" fillId="3" fontId="96" numFmtId="0" xfId="0" applyAlignment="1" applyFont="1">
      <alignment horizontal="center" readingOrder="0"/>
    </xf>
    <xf borderId="0" fillId="3" fontId="99" numFmtId="0" xfId="0" applyAlignment="1" applyFont="1">
      <alignment horizontal="left" readingOrder="0"/>
    </xf>
    <xf borderId="0" fillId="0" fontId="106" numFmtId="0" xfId="0" applyFont="1"/>
    <xf borderId="0" fillId="0" fontId="107" numFmtId="0" xfId="0" applyFont="1"/>
    <xf borderId="0" fillId="0" fontId="96" numFmtId="0" xfId="0" applyAlignment="1" applyFont="1">
      <alignment horizontal="center"/>
    </xf>
    <xf borderId="0" fillId="0" fontId="96" numFmtId="0" xfId="0" applyFont="1"/>
    <xf borderId="64" fillId="3" fontId="108" numFmtId="0" xfId="0" applyAlignment="1" applyBorder="1" applyFont="1">
      <alignment horizontal="center" readingOrder="0"/>
    </xf>
    <xf borderId="0" fillId="0" fontId="109" numFmtId="0" xfId="0" applyFont="1"/>
    <xf borderId="45" fillId="0" fontId="30" numFmtId="0" xfId="0" applyAlignment="1" applyBorder="1" applyFont="1">
      <alignment horizontal="center" readingOrder="0" shrinkToFit="0" vertical="center" wrapText="1"/>
    </xf>
    <xf borderId="45" fillId="0" fontId="30" numFmtId="0" xfId="0" applyAlignment="1" applyBorder="1" applyFont="1">
      <alignment horizontal="center" readingOrder="0" shrinkToFit="0" wrapText="1"/>
    </xf>
    <xf borderId="65" fillId="0" fontId="30" numFmtId="0" xfId="0" applyAlignment="1" applyBorder="1" applyFont="1">
      <alignment horizontal="center" readingOrder="0" shrinkToFit="0" vertical="center" wrapText="1"/>
    </xf>
    <xf borderId="65" fillId="0" fontId="30" numFmtId="0" xfId="0" applyAlignment="1" applyBorder="1" applyFont="1">
      <alignment horizontal="center" readingOrder="0" shrinkToFit="0" wrapText="1"/>
    </xf>
    <xf borderId="0" fillId="0" fontId="30" numFmtId="0" xfId="0" applyAlignment="1" applyFont="1">
      <alignment horizontal="center" vertical="center"/>
    </xf>
    <xf borderId="0" fillId="0" fontId="29" numFmtId="0" xfId="0" applyAlignment="1" applyFont="1">
      <alignment horizontal="center" readingOrder="0" shrinkToFit="0" vertical="center" wrapText="1"/>
    </xf>
    <xf borderId="0" fillId="0" fontId="110" numFmtId="0" xfId="0" applyAlignment="1" applyFont="1">
      <alignment readingOrder="0"/>
    </xf>
    <xf borderId="0" fillId="0" fontId="111" numFmtId="0" xfId="0" applyAlignment="1" applyFont="1">
      <alignment horizontal="right" readingOrder="0"/>
    </xf>
    <xf borderId="66" fillId="0" fontId="30" numFmtId="0" xfId="0" applyAlignment="1" applyBorder="1" applyFont="1">
      <alignment readingOrder="0"/>
    </xf>
    <xf borderId="67" fillId="0" fontId="30" numFmtId="0" xfId="0" applyBorder="1" applyFont="1"/>
    <xf borderId="67" fillId="0" fontId="30" numFmtId="0" xfId="0" applyAlignment="1" applyBorder="1" applyFont="1">
      <alignment horizontal="center" readingOrder="0" shrinkToFit="0" vertical="top" wrapText="1"/>
    </xf>
    <xf borderId="67" fillId="0" fontId="6" numFmtId="0" xfId="0" applyBorder="1" applyFont="1"/>
    <xf borderId="68" fillId="0" fontId="6" numFmtId="0" xfId="0" applyBorder="1" applyFont="1"/>
    <xf borderId="69" fillId="0" fontId="30" numFmtId="0" xfId="0" applyAlignment="1" applyBorder="1" applyFont="1">
      <alignment readingOrder="0"/>
    </xf>
    <xf borderId="70" fillId="0" fontId="6" numFmtId="0" xfId="0" applyBorder="1" applyFont="1"/>
    <xf borderId="0" fillId="0" fontId="111" numFmtId="0" xfId="0" applyAlignment="1" applyFont="1">
      <alignment horizontal="right"/>
    </xf>
    <xf borderId="69" fillId="0" fontId="30" numFmtId="0" xfId="0" applyBorder="1" applyFont="1"/>
    <xf borderId="71" fillId="0" fontId="30" numFmtId="0" xfId="0" applyAlignment="1" applyBorder="1" applyFont="1">
      <alignment readingOrder="0"/>
    </xf>
    <xf borderId="35" fillId="0" fontId="30" numFmtId="0" xfId="0" applyBorder="1" applyFont="1"/>
    <xf borderId="35" fillId="0" fontId="6" numFmtId="0" xfId="0" applyBorder="1" applyFont="1"/>
    <xf borderId="56" fillId="0" fontId="6" numFmtId="0" xfId="0" applyBorder="1" applyFont="1"/>
    <xf borderId="0" fillId="0" fontId="70" numFmtId="0" xfId="0" applyAlignment="1" applyFont="1">
      <alignment readingOrder="0"/>
    </xf>
    <xf borderId="2" fillId="0" fontId="112" numFmtId="0" xfId="0" applyAlignment="1" applyBorder="1" applyFont="1">
      <alignment readingOrder="0"/>
    </xf>
    <xf borderId="3" fillId="0" fontId="113" numFmtId="0" xfId="0" applyAlignment="1" applyBorder="1" applyFont="1">
      <alignment readingOrder="0"/>
    </xf>
    <xf borderId="3" fillId="0" fontId="30" numFmtId="0" xfId="0" applyAlignment="1" applyBorder="1" applyFont="1">
      <alignment readingOrder="0"/>
    </xf>
    <xf borderId="5" fillId="0" fontId="112" numFmtId="0" xfId="0" applyAlignment="1" applyBorder="1" applyFont="1">
      <alignment readingOrder="0"/>
    </xf>
    <xf borderId="0" fillId="0" fontId="114" numFmtId="0" xfId="0" applyAlignment="1" applyFont="1">
      <alignment readingOrder="0"/>
    </xf>
    <xf borderId="7" fillId="0" fontId="112" numFmtId="0" xfId="0" applyAlignment="1" applyBorder="1" applyFont="1">
      <alignment readingOrder="0"/>
    </xf>
    <xf borderId="8" fillId="0" fontId="115" numFmtId="0" xfId="0" applyAlignment="1" applyBorder="1" applyFont="1">
      <alignment readingOrder="0"/>
    </xf>
    <xf borderId="8" fillId="0" fontId="30" numFmtId="0" xfId="0" applyAlignment="1" applyBorder="1" applyFont="1">
      <alignment readingOrder="0"/>
    </xf>
    <xf borderId="0" fillId="0" fontId="22" numFmtId="0" xfId="0" applyAlignment="1" applyFont="1">
      <alignment horizontal="right" readingOrder="0"/>
    </xf>
    <xf borderId="0" fillId="0" fontId="116" numFmtId="0" xfId="0" applyAlignment="1" applyFont="1">
      <alignment horizontal="right" readingOrder="0"/>
    </xf>
    <xf borderId="0" fillId="0" fontId="116" numFmtId="0" xfId="0" applyAlignment="1" applyFont="1">
      <alignment readingOrder="0"/>
    </xf>
    <xf borderId="0" fillId="0" fontId="117" numFmtId="0" xfId="0" applyFont="1"/>
    <xf borderId="0" fillId="0" fontId="116" numFmtId="0" xfId="0" applyAlignment="1" applyFont="1">
      <alignment horizontal="right" readingOrder="0" shrinkToFit="0" wrapText="1"/>
    </xf>
    <xf borderId="66" fillId="0" fontId="30" numFmtId="0" xfId="0" applyBorder="1" applyFont="1"/>
    <xf borderId="67" fillId="0" fontId="29" numFmtId="0" xfId="0" applyAlignment="1" applyBorder="1" applyFont="1">
      <alignment horizontal="right" readingOrder="0"/>
    </xf>
    <xf borderId="68" fillId="0" fontId="30" numFmtId="0" xfId="0" applyBorder="1" applyFont="1"/>
    <xf borderId="70" fillId="0" fontId="30" numFmtId="0" xfId="0" applyBorder="1" applyFont="1"/>
    <xf borderId="20" fillId="0" fontId="118" numFmtId="0" xfId="0" applyAlignment="1" applyBorder="1" applyFont="1">
      <alignment horizontal="center" readingOrder="0"/>
    </xf>
    <xf borderId="20" fillId="0" fontId="118" numFmtId="2" xfId="0" applyAlignment="1" applyBorder="1" applyFont="1" applyNumberFormat="1">
      <alignment horizontal="center"/>
    </xf>
    <xf borderId="20" fillId="0" fontId="118" numFmtId="1" xfId="0" applyAlignment="1" applyBorder="1" applyFont="1" applyNumberFormat="1">
      <alignment horizontal="center"/>
    </xf>
    <xf borderId="20" fillId="0" fontId="118" numFmtId="0" xfId="0" applyAlignment="1" applyBorder="1" applyFont="1">
      <alignment horizontal="center"/>
    </xf>
    <xf borderId="0" fillId="0" fontId="118" numFmtId="2" xfId="0" applyAlignment="1" applyFont="1" applyNumberFormat="1">
      <alignment horizontal="center"/>
    </xf>
    <xf borderId="0" fillId="0" fontId="118" numFmtId="166" xfId="0" applyAlignment="1" applyFont="1" applyNumberFormat="1">
      <alignment horizontal="center"/>
    </xf>
    <xf borderId="0" fillId="0" fontId="119" numFmtId="0" xfId="0" applyFont="1"/>
    <xf borderId="0" fillId="0" fontId="118" numFmtId="167" xfId="0" applyAlignment="1" applyFont="1" applyNumberFormat="1">
      <alignment horizontal="center"/>
    </xf>
    <xf borderId="0" fillId="0" fontId="118" numFmtId="168" xfId="0" applyAlignment="1" applyFont="1" applyNumberFormat="1">
      <alignment horizontal="center" readingOrder="0"/>
    </xf>
    <xf borderId="71" fillId="0" fontId="30" numFmtId="0" xfId="0" applyBorder="1" applyFont="1"/>
    <xf borderId="35" fillId="0" fontId="30" numFmtId="0" xfId="0" applyAlignment="1" applyBorder="1" applyFont="1">
      <alignment horizontal="right"/>
    </xf>
    <xf borderId="56" fillId="0" fontId="30" numFmtId="0" xfId="0" applyBorder="1" applyFont="1"/>
    <xf borderId="20" fillId="0" fontId="27" numFmtId="0" xfId="0" applyAlignment="1" applyBorder="1" applyFont="1">
      <alignment horizontal="center" readingOrder="0"/>
    </xf>
    <xf borderId="20" fillId="0" fontId="27" numFmtId="2" xfId="0" applyAlignment="1" applyBorder="1" applyFont="1" applyNumberFormat="1">
      <alignment horizontal="center"/>
    </xf>
    <xf borderId="20" fillId="0" fontId="27" numFmtId="1" xfId="0" applyAlignment="1" applyBorder="1" applyFont="1" applyNumberFormat="1">
      <alignment horizontal="center"/>
    </xf>
    <xf borderId="20" fillId="0" fontId="27" numFmtId="0" xfId="0" applyAlignment="1" applyBorder="1" applyFont="1">
      <alignment horizontal="center"/>
    </xf>
    <xf borderId="0" fillId="0" fontId="27" numFmtId="166" xfId="0" applyAlignment="1" applyFont="1" applyNumberFormat="1">
      <alignment horizontal="center"/>
    </xf>
    <xf borderId="0" fillId="0" fontId="27" numFmtId="167" xfId="0" applyAlignment="1" applyFont="1" applyNumberFormat="1">
      <alignment horizontal="center"/>
    </xf>
    <xf borderId="0" fillId="0" fontId="27" numFmtId="168" xfId="0" applyAlignment="1" applyFont="1" applyNumberFormat="1">
      <alignment horizontal="center" readingOrder="0"/>
    </xf>
    <xf borderId="0" fillId="0" fontId="32" numFmtId="0" xfId="0" applyAlignment="1" applyFont="1">
      <alignment horizontal="center"/>
    </xf>
    <xf borderId="0" fillId="0" fontId="30" numFmtId="168" xfId="0" applyFont="1" applyNumberFormat="1"/>
    <xf borderId="0" fillId="0" fontId="116" numFmtId="0" xfId="0" applyAlignment="1" applyFont="1">
      <alignment horizontal="center" readingOrder="0"/>
    </xf>
    <xf borderId="2" fillId="0" fontId="30" numFmtId="0" xfId="0" applyAlignment="1" applyBorder="1" applyFont="1">
      <alignment readingOrder="0"/>
    </xf>
    <xf borderId="3" fillId="0" fontId="30" numFmtId="0" xfId="0" applyAlignment="1" applyBorder="1" applyFont="1">
      <alignment horizontal="center" readingOrder="0"/>
    </xf>
    <xf borderId="3" fillId="0" fontId="32" numFmtId="0" xfId="0" applyAlignment="1" applyBorder="1" applyFont="1">
      <alignment horizontal="center" readingOrder="0" shrinkToFit="0" wrapText="1"/>
    </xf>
    <xf borderId="3" fillId="0" fontId="30" numFmtId="168" xfId="0" applyAlignment="1" applyBorder="1" applyFont="1" applyNumberFormat="1">
      <alignment horizontal="center" readingOrder="0"/>
    </xf>
    <xf borderId="4" fillId="0" fontId="30" numFmtId="0" xfId="0" applyAlignment="1" applyBorder="1" applyFont="1">
      <alignment readingOrder="0"/>
    </xf>
    <xf borderId="5" fillId="0" fontId="30" numFmtId="0" xfId="0" applyAlignment="1" applyBorder="1" applyFont="1">
      <alignment readingOrder="0"/>
    </xf>
    <xf borderId="0" fillId="0" fontId="32" numFmtId="0" xfId="0" applyAlignment="1" applyFont="1">
      <alignment horizontal="center" readingOrder="0" shrinkToFit="0" wrapText="1"/>
    </xf>
    <xf borderId="0" fillId="0" fontId="30" numFmtId="168" xfId="0" applyAlignment="1" applyFont="1" applyNumberFormat="1">
      <alignment horizontal="center" readingOrder="0"/>
    </xf>
    <xf borderId="6" fillId="0" fontId="30" numFmtId="0" xfId="0" applyAlignment="1" applyBorder="1" applyFont="1">
      <alignment readingOrder="0"/>
    </xf>
    <xf borderId="7" fillId="0" fontId="30" numFmtId="0" xfId="0" applyAlignment="1" applyBorder="1" applyFont="1">
      <alignment readingOrder="0"/>
    </xf>
    <xf borderId="8" fillId="0" fontId="30" numFmtId="0" xfId="0" applyAlignment="1" applyBorder="1" applyFont="1">
      <alignment horizontal="center" readingOrder="0"/>
    </xf>
    <xf borderId="8" fillId="0" fontId="32" numFmtId="0" xfId="0" applyAlignment="1" applyBorder="1" applyFont="1">
      <alignment horizontal="center" readingOrder="0" shrinkToFit="0" wrapText="1"/>
    </xf>
    <xf borderId="8" fillId="0" fontId="30" numFmtId="168" xfId="0" applyAlignment="1" applyBorder="1" applyFont="1" applyNumberFormat="1">
      <alignment horizontal="center" readingOrder="0"/>
    </xf>
    <xf borderId="9" fillId="0" fontId="30" numFmtId="0" xfId="0" applyAlignment="1" applyBorder="1" applyFont="1">
      <alignment readingOrder="0"/>
    </xf>
    <xf borderId="1" fillId="0" fontId="120" numFmtId="0" xfId="0" applyAlignment="1" applyBorder="1" applyFont="1">
      <alignment readingOrder="0" vertical="center"/>
    </xf>
    <xf borderId="26" fillId="0" fontId="120" numFmtId="0" xfId="0" applyAlignment="1" applyBorder="1" applyFont="1">
      <alignment horizontal="center" readingOrder="0" vertical="center"/>
    </xf>
    <xf borderId="26" fillId="0" fontId="121" numFmtId="0" xfId="0" applyAlignment="1" applyBorder="1" applyFont="1">
      <alignment horizontal="center" readingOrder="0" vertical="center"/>
    </xf>
    <xf borderId="26" fillId="0" fontId="120" numFmtId="168" xfId="0" applyAlignment="1" applyBorder="1" applyFont="1" applyNumberFormat="1">
      <alignment horizontal="center" readingOrder="0" vertical="center"/>
    </xf>
    <xf borderId="27" fillId="0" fontId="120" numFmtId="0" xfId="0" applyAlignment="1" applyBorder="1" applyFont="1">
      <alignment readingOrder="0" vertical="center"/>
    </xf>
    <xf borderId="0" fillId="0" fontId="120" numFmtId="0" xfId="0" applyAlignment="1" applyFont="1">
      <alignment readingOrder="0"/>
    </xf>
    <xf borderId="3" fillId="0" fontId="32" numFmtId="0" xfId="0" applyAlignment="1" applyBorder="1" applyFont="1">
      <alignment horizontal="center" readingOrder="0"/>
    </xf>
    <xf borderId="0" fillId="0" fontId="32" numFmtId="0" xfId="0" applyAlignment="1" applyFont="1">
      <alignment horizontal="center" readingOrder="0"/>
    </xf>
    <xf borderId="8" fillId="0" fontId="32" numFmtId="0" xfId="0" applyAlignment="1" applyBorder="1" applyFont="1">
      <alignment horizontal="center" readingOrder="0"/>
    </xf>
    <xf borderId="0" fillId="0" fontId="23" numFmtId="0" xfId="0" applyAlignment="1" applyFont="1">
      <alignment horizontal="center"/>
    </xf>
    <xf borderId="0" fillId="0" fontId="23" numFmtId="168" xfId="0" applyAlignment="1" applyFont="1" applyNumberFormat="1">
      <alignment horizontal="center"/>
    </xf>
    <xf borderId="0" fillId="3" fontId="122" numFmtId="0" xfId="0" applyAlignment="1" applyFont="1">
      <alignment readingOrder="0" shrinkToFit="0" wrapText="1"/>
    </xf>
    <xf borderId="0" fillId="10" fontId="123" numFmtId="0" xfId="0" applyAlignment="1" applyFill="1" applyFont="1">
      <alignment horizontal="center" readingOrder="0" shrinkToFit="0" wrapText="1"/>
    </xf>
    <xf borderId="0" fillId="3" fontId="59" numFmtId="0" xfId="0" applyAlignment="1" applyFont="1">
      <alignment readingOrder="0" shrinkToFit="0" wrapText="1"/>
    </xf>
    <xf borderId="0" fillId="3" fontId="59" numFmtId="0" xfId="0" applyAlignment="1" applyFont="1">
      <alignment shrinkToFit="0" wrapText="1"/>
    </xf>
    <xf borderId="0" fillId="0" fontId="124" numFmtId="0" xfId="0" applyAlignment="1" applyFont="1">
      <alignment readingOrder="0"/>
    </xf>
    <xf borderId="0" fillId="0" fontId="27" numFmtId="0" xfId="0" applyAlignment="1" applyFont="1">
      <alignment horizontal="center" shrinkToFit="0" wrapText="1"/>
    </xf>
    <xf borderId="2" fillId="0" fontId="27" numFmtId="0" xfId="0" applyAlignment="1" applyBorder="1" applyFont="1">
      <alignment horizontal="center" readingOrder="0"/>
    </xf>
    <xf borderId="3" fillId="0" fontId="27" numFmtId="0" xfId="0" applyAlignment="1" applyBorder="1" applyFont="1">
      <alignment horizontal="center" readingOrder="0"/>
    </xf>
    <xf borderId="4" fillId="0" fontId="27" numFmtId="0" xfId="0" applyAlignment="1" applyBorder="1" applyFont="1">
      <alignment horizontal="center" readingOrder="0"/>
    </xf>
    <xf borderId="2" fillId="0" fontId="112" numFmtId="0" xfId="0" applyAlignment="1" applyBorder="1" applyFont="1">
      <alignment horizontal="center" readingOrder="0"/>
    </xf>
    <xf borderId="4" fillId="0" fontId="112" numFmtId="0" xfId="0" applyAlignment="1" applyBorder="1" applyFont="1">
      <alignment horizontal="center" readingOrder="0"/>
    </xf>
    <xf borderId="7" fillId="0" fontId="125" numFmtId="0" xfId="0" applyAlignment="1" applyBorder="1" applyFont="1">
      <alignment horizontal="center" readingOrder="0" shrinkToFit="0" wrapText="1"/>
    </xf>
    <xf borderId="8" fillId="0" fontId="125" numFmtId="0" xfId="0" applyAlignment="1" applyBorder="1" applyFont="1">
      <alignment horizontal="center" readingOrder="0" shrinkToFit="0" wrapText="1"/>
    </xf>
    <xf borderId="9" fillId="0" fontId="125" numFmtId="0" xfId="0" applyAlignment="1" applyBorder="1" applyFont="1">
      <alignment horizontal="center" readingOrder="0" shrinkToFit="0" wrapText="1"/>
    </xf>
    <xf borderId="7" fillId="0" fontId="27" numFmtId="0" xfId="0" applyAlignment="1" applyBorder="1" applyFont="1">
      <alignment horizontal="center" readingOrder="0" shrinkToFit="0" wrapText="1"/>
    </xf>
    <xf borderId="9" fillId="0" fontId="27" numFmtId="0" xfId="0" applyAlignment="1" applyBorder="1" applyFont="1">
      <alignment horizontal="center" readingOrder="0" shrinkToFit="0" wrapText="1"/>
    </xf>
    <xf borderId="0" fillId="0" fontId="126" numFmtId="0" xfId="0" applyAlignment="1" applyFont="1">
      <alignment horizontal="right" readingOrder="0" shrinkToFit="0" vertical="center" wrapText="1"/>
    </xf>
    <xf borderId="2" fillId="0" fontId="126" numFmtId="0" xfId="0" applyAlignment="1" applyBorder="1" applyFont="1">
      <alignment horizontal="center" readingOrder="0" vertical="center"/>
    </xf>
    <xf borderId="3" fillId="0" fontId="126" numFmtId="0" xfId="0" applyAlignment="1" applyBorder="1" applyFont="1">
      <alignment horizontal="center" readingOrder="0" vertical="center"/>
    </xf>
    <xf borderId="4" fillId="0" fontId="126" numFmtId="0" xfId="0" applyAlignment="1" applyBorder="1" applyFont="1">
      <alignment horizontal="center" readingOrder="0" vertical="center"/>
    </xf>
    <xf borderId="0" fillId="0" fontId="72" numFmtId="0" xfId="0" applyAlignment="1" applyFont="1">
      <alignment horizontal="right" readingOrder="0" shrinkToFit="0" vertical="center" wrapText="1"/>
    </xf>
    <xf borderId="31" fillId="0" fontId="72" numFmtId="0" xfId="0" applyAlignment="1" applyBorder="1" applyFont="1">
      <alignment horizontal="center" readingOrder="0" vertical="center"/>
    </xf>
    <xf borderId="32" fillId="0" fontId="72" numFmtId="0" xfId="0" applyAlignment="1" applyBorder="1" applyFont="1">
      <alignment horizontal="center" readingOrder="0" vertical="center"/>
    </xf>
    <xf borderId="31" fillId="0" fontId="72" numFmtId="0" xfId="0" applyAlignment="1" applyBorder="1" applyFont="1">
      <alignment horizontal="center" readingOrder="0" shrinkToFit="0" vertical="center" wrapText="1"/>
    </xf>
    <xf borderId="33" fillId="0" fontId="72" numFmtId="0" xfId="0" applyAlignment="1" applyBorder="1" applyFont="1">
      <alignment horizontal="center" readingOrder="0" vertical="center"/>
    </xf>
    <xf borderId="7" fillId="0" fontId="72" numFmtId="0" xfId="0" applyAlignment="1" applyBorder="1" applyFont="1">
      <alignment horizontal="center" readingOrder="0" vertical="center"/>
    </xf>
    <xf borderId="8" fillId="0" fontId="72" numFmtId="0" xfId="0" applyAlignment="1" applyBorder="1" applyFont="1">
      <alignment horizontal="center" readingOrder="0" vertical="center"/>
    </xf>
    <xf borderId="9" fillId="0" fontId="72" numFmtId="0" xfId="0" applyAlignment="1" applyBorder="1" applyFont="1">
      <alignment horizontal="center" readingOrder="0" vertical="center"/>
    </xf>
    <xf borderId="0" fillId="0" fontId="127" numFmtId="0" xfId="0" applyAlignment="1" applyFont="1">
      <alignment horizontal="right" readingOrder="0" shrinkToFit="0" vertical="center" wrapText="1"/>
    </xf>
    <xf borderId="2" fillId="0" fontId="127" numFmtId="0" xfId="0" applyAlignment="1" applyBorder="1" applyFont="1">
      <alignment horizontal="center" readingOrder="0" vertical="center"/>
    </xf>
    <xf borderId="3" fillId="0" fontId="127" numFmtId="0" xfId="0" applyAlignment="1" applyBorder="1" applyFont="1">
      <alignment horizontal="center" readingOrder="0" vertical="center"/>
    </xf>
    <xf borderId="4" fillId="0" fontId="127" numFmtId="0" xfId="0" applyAlignment="1" applyBorder="1" applyFont="1">
      <alignment horizontal="center" readingOrder="0" vertical="center"/>
    </xf>
    <xf borderId="72" fillId="0" fontId="127" numFmtId="0" xfId="0" applyAlignment="1" applyBorder="1" applyFont="1">
      <alignment horizontal="center" readingOrder="0" vertical="center"/>
    </xf>
    <xf borderId="73" fillId="0" fontId="127" numFmtId="0" xfId="0" applyAlignment="1" applyBorder="1" applyFont="1">
      <alignment horizontal="center" readingOrder="0" vertical="center"/>
    </xf>
    <xf borderId="74" fillId="0" fontId="127" numFmtId="0" xfId="0" applyAlignment="1" applyBorder="1" applyFont="1">
      <alignment horizontal="center" readingOrder="0" vertical="center"/>
    </xf>
    <xf borderId="1" fillId="11" fontId="23" numFmtId="0" xfId="0" applyAlignment="1" applyBorder="1" applyFill="1" applyFont="1">
      <alignment horizontal="right" readingOrder="0" shrinkToFit="0" wrapText="1"/>
    </xf>
    <xf borderId="27" fillId="11" fontId="29" numFmtId="0" xfId="0" applyAlignment="1" applyBorder="1" applyFont="1">
      <alignment horizontal="center" readingOrder="0" shrinkToFit="0" vertical="center" wrapText="1"/>
    </xf>
    <xf borderId="0" fillId="0" fontId="22" numFmtId="0" xfId="0" applyAlignment="1" applyFont="1">
      <alignment horizontal="center" shrinkToFit="0" wrapText="1"/>
    </xf>
    <xf borderId="0" fillId="0" fontId="128" numFmtId="0" xfId="0" applyAlignment="1" applyFont="1">
      <alignment horizontal="center" shrinkToFit="0" wrapText="1"/>
    </xf>
    <xf borderId="0" fillId="0" fontId="128" numFmtId="0" xfId="0" applyAlignment="1" applyFont="1">
      <alignment horizontal="center" readingOrder="0"/>
    </xf>
    <xf borderId="0" fillId="0" fontId="129" numFmtId="0" xfId="0" applyAlignment="1" applyFont="1">
      <alignment horizontal="center" readingOrder="0"/>
    </xf>
    <xf borderId="0" fillId="0" fontId="128" numFmtId="0" xfId="0" applyAlignment="1" applyFont="1">
      <alignment horizontal="center"/>
    </xf>
    <xf borderId="31" fillId="2" fontId="26" numFmtId="0" xfId="0" applyAlignment="1" applyBorder="1" applyFont="1">
      <alignment horizontal="center" vertical="center"/>
    </xf>
    <xf borderId="32" fillId="2" fontId="26" numFmtId="0" xfId="0" applyAlignment="1" applyBorder="1" applyFont="1">
      <alignment horizontal="center" vertical="center"/>
    </xf>
    <xf borderId="33" fillId="2" fontId="26" numFmtId="0" xfId="0" applyAlignment="1" applyBorder="1" applyFont="1">
      <alignment horizontal="center" vertical="center"/>
    </xf>
    <xf borderId="75" fillId="2" fontId="26" numFmtId="0" xfId="0" applyAlignment="1" applyBorder="1" applyFont="1">
      <alignment horizontal="center" readingOrder="0" vertical="center"/>
    </xf>
    <xf borderId="0" fillId="0" fontId="27" numFmtId="0" xfId="0" applyAlignment="1" applyFont="1">
      <alignment horizontal="center" readingOrder="0" vertical="center"/>
    </xf>
    <xf borderId="31" fillId="2" fontId="27" numFmtId="0" xfId="0" applyAlignment="1" applyBorder="1" applyFont="1">
      <alignment horizontal="center" readingOrder="0" vertical="center"/>
    </xf>
    <xf borderId="33" fillId="2" fontId="27" numFmtId="0" xfId="0" applyAlignment="1" applyBorder="1" applyFont="1">
      <alignment horizontal="center" readingOrder="0" vertical="center"/>
    </xf>
    <xf borderId="5" fillId="2" fontId="26" numFmtId="0" xfId="0" applyAlignment="1" applyBorder="1" applyFont="1">
      <alignment horizontal="center" vertical="center"/>
    </xf>
    <xf borderId="0" fillId="2" fontId="26" numFmtId="0" xfId="0" applyAlignment="1" applyFont="1">
      <alignment horizontal="center" vertical="center"/>
    </xf>
    <xf borderId="6" fillId="2" fontId="26" numFmtId="0" xfId="0" applyAlignment="1" applyBorder="1" applyFont="1">
      <alignment horizontal="center" vertical="center"/>
    </xf>
    <xf borderId="12" fillId="2" fontId="26" numFmtId="0" xfId="0" applyAlignment="1" applyBorder="1" applyFont="1">
      <alignment horizontal="center" readingOrder="0" vertical="center"/>
    </xf>
    <xf borderId="5" fillId="2" fontId="27" numFmtId="0" xfId="0" applyAlignment="1" applyBorder="1" applyFont="1">
      <alignment horizontal="center" readingOrder="0" vertical="center"/>
    </xf>
    <xf borderId="6" fillId="2" fontId="27" numFmtId="0" xfId="0" applyAlignment="1" applyBorder="1" applyFont="1">
      <alignment horizontal="center" readingOrder="0" vertical="center"/>
    </xf>
    <xf borderId="76" fillId="2" fontId="26" numFmtId="0" xfId="0" applyAlignment="1" applyBorder="1" applyFont="1">
      <alignment horizontal="center" vertical="center"/>
    </xf>
    <xf borderId="77" fillId="2" fontId="26" numFmtId="0" xfId="0" applyAlignment="1" applyBorder="1" applyFont="1">
      <alignment horizontal="center" vertical="center"/>
    </xf>
    <xf borderId="78" fillId="2" fontId="26" numFmtId="0" xfId="0" applyAlignment="1" applyBorder="1" applyFont="1">
      <alignment horizontal="center" vertical="center"/>
    </xf>
    <xf borderId="62" fillId="2" fontId="26" numFmtId="0" xfId="0" applyAlignment="1" applyBorder="1" applyFont="1">
      <alignment horizontal="center" readingOrder="0" vertical="center"/>
    </xf>
    <xf borderId="76" fillId="2" fontId="27" numFmtId="0" xfId="0" applyAlignment="1" applyBorder="1" applyFont="1">
      <alignment horizontal="center" readingOrder="0" vertical="center"/>
    </xf>
    <xf borderId="78" fillId="2" fontId="27" numFmtId="0" xfId="0" applyAlignment="1" applyBorder="1" applyFont="1">
      <alignment horizontal="center" readingOrder="0" vertical="center"/>
    </xf>
    <xf borderId="7" fillId="2" fontId="26" numFmtId="0" xfId="0" applyAlignment="1" applyBorder="1" applyFont="1">
      <alignment horizontal="center" vertical="center"/>
    </xf>
    <xf borderId="8" fillId="2" fontId="26" numFmtId="0" xfId="0" applyAlignment="1" applyBorder="1" applyFont="1">
      <alignment horizontal="center" vertical="center"/>
    </xf>
    <xf borderId="9" fillId="2" fontId="26" numFmtId="0" xfId="0" applyAlignment="1" applyBorder="1" applyFont="1">
      <alignment horizontal="center" vertical="center"/>
    </xf>
    <xf borderId="13" fillId="2" fontId="26" numFmtId="0" xfId="0" applyAlignment="1" applyBorder="1" applyFont="1">
      <alignment horizontal="center" readingOrder="0" vertical="center"/>
    </xf>
    <xf borderId="7" fillId="2" fontId="27" numFmtId="0" xfId="0" applyAlignment="1" applyBorder="1" applyFont="1">
      <alignment horizontal="center" readingOrder="0" vertical="center"/>
    </xf>
    <xf borderId="9" fillId="2" fontId="27" numFmtId="0" xfId="0" applyAlignment="1" applyBorder="1" applyFont="1">
      <alignment horizontal="center" readingOrder="0" vertical="center"/>
    </xf>
    <xf borderId="0" fillId="0" fontId="130" numFmtId="0" xfId="0" applyAlignment="1" applyFont="1">
      <alignment horizontal="right" readingOrder="0" shrinkToFit="0" vertical="center" wrapText="1"/>
    </xf>
    <xf borderId="2" fillId="2" fontId="26" numFmtId="0" xfId="0" applyAlignment="1" applyBorder="1" applyFont="1">
      <alignment horizontal="center" vertical="center"/>
    </xf>
    <xf borderId="3" fillId="2" fontId="26" numFmtId="0" xfId="0" applyAlignment="1" applyBorder="1" applyFont="1">
      <alignment horizontal="center" vertical="center"/>
    </xf>
    <xf borderId="4" fillId="2" fontId="26" numFmtId="0" xfId="0" applyAlignment="1" applyBorder="1" applyFont="1">
      <alignment horizontal="center" vertical="center"/>
    </xf>
    <xf borderId="72" fillId="2" fontId="26" numFmtId="0" xfId="0" applyAlignment="1" applyBorder="1" applyFont="1">
      <alignment horizontal="center" vertical="center"/>
    </xf>
    <xf borderId="73" fillId="2" fontId="26" numFmtId="0" xfId="0" applyAlignment="1" applyBorder="1" applyFont="1">
      <alignment horizontal="center" vertical="center"/>
    </xf>
    <xf borderId="74" fillId="2" fontId="26" numFmtId="0" xfId="0" applyAlignment="1" applyBorder="1" applyFont="1">
      <alignment horizontal="center" vertical="center"/>
    </xf>
    <xf borderId="0" fillId="12" fontId="131" numFmtId="0" xfId="0" applyAlignment="1" applyFill="1" applyFont="1">
      <alignment readingOrder="0"/>
    </xf>
    <xf borderId="0" fillId="12" fontId="30" numFmtId="0" xfId="0" applyFont="1"/>
    <xf borderId="0" fillId="12" fontId="131" numFmtId="0" xfId="0" applyFont="1"/>
    <xf borderId="0" fillId="0" fontId="26" numFmtId="0" xfId="0" applyAlignment="1" applyFont="1">
      <alignment horizontal="left" readingOrder="0"/>
    </xf>
    <xf borderId="0" fillId="0" fontId="132" numFmtId="0" xfId="0" applyAlignment="1" applyFont="1">
      <alignment horizontal="left" readingOrder="0"/>
    </xf>
    <xf borderId="0" fillId="0" fontId="30" numFmtId="0" xfId="0" applyAlignment="1" applyFont="1">
      <alignment horizontal="left"/>
    </xf>
    <xf borderId="64" fillId="0" fontId="30" numFmtId="0" xfId="0" applyAlignment="1" applyBorder="1" applyFont="1">
      <alignment horizontal="left"/>
    </xf>
    <xf borderId="79" fillId="3" fontId="133" numFmtId="0" xfId="0" applyAlignment="1" applyBorder="1" applyFont="1">
      <alignment horizontal="center" readingOrder="0" shrinkToFit="0" wrapText="1"/>
    </xf>
    <xf borderId="20" fillId="3" fontId="134" numFmtId="0" xfId="0" applyAlignment="1" applyBorder="1" applyFont="1">
      <alignment horizontal="center" readingOrder="0" shrinkToFit="0" wrapText="1"/>
    </xf>
    <xf borderId="20" fillId="3" fontId="135" numFmtId="0" xfId="0" applyAlignment="1" applyBorder="1" applyFont="1">
      <alignment horizontal="center" readingOrder="0" shrinkToFit="0" wrapText="1"/>
    </xf>
    <xf borderId="20" fillId="3" fontId="136" numFmtId="0" xfId="0" applyAlignment="1" applyBorder="1" applyFont="1">
      <alignment horizontal="center" readingOrder="0" shrinkToFit="0" wrapText="1"/>
    </xf>
    <xf borderId="20" fillId="3" fontId="133" numFmtId="0" xfId="0" applyAlignment="1" applyBorder="1" applyFont="1">
      <alignment horizontal="center" readingOrder="0" shrinkToFit="0" wrapText="1"/>
    </xf>
    <xf borderId="64" fillId="3" fontId="137" numFmtId="0" xfId="0" applyAlignment="1" applyBorder="1" applyFont="1">
      <alignment horizontal="left" readingOrder="0"/>
    </xf>
    <xf borderId="80" fillId="13" fontId="138" numFmtId="3" xfId="0" applyAlignment="1" applyBorder="1" applyFill="1" applyFont="1" applyNumberFormat="1">
      <alignment horizontal="center" readingOrder="0"/>
    </xf>
    <xf borderId="80" fillId="13" fontId="138" numFmtId="0" xfId="0" applyAlignment="1" applyBorder="1" applyFont="1">
      <alignment horizontal="center" readingOrder="0"/>
    </xf>
    <xf borderId="64" fillId="0" fontId="139" numFmtId="3" xfId="0" applyAlignment="1" applyBorder="1" applyFont="1" applyNumberFormat="1">
      <alignment horizontal="center"/>
    </xf>
    <xf borderId="68" fillId="0" fontId="139" numFmtId="167" xfId="0" applyAlignment="1" applyBorder="1" applyFont="1" applyNumberFormat="1">
      <alignment horizontal="center"/>
    </xf>
    <xf borderId="81" fillId="3" fontId="137" numFmtId="0" xfId="0" applyAlignment="1" applyBorder="1" applyFont="1">
      <alignment horizontal="left" readingOrder="0"/>
    </xf>
    <xf borderId="81" fillId="3" fontId="138" numFmtId="3" xfId="0" applyAlignment="1" applyBorder="1" applyFont="1" applyNumberFormat="1">
      <alignment horizontal="center" readingOrder="0"/>
    </xf>
    <xf borderId="81" fillId="3" fontId="138" numFmtId="0" xfId="0" applyAlignment="1" applyBorder="1" applyFont="1">
      <alignment horizontal="center" readingOrder="0"/>
    </xf>
    <xf borderId="65" fillId="0" fontId="139" numFmtId="3" xfId="0" applyAlignment="1" applyBorder="1" applyFont="1" applyNumberFormat="1">
      <alignment horizontal="center"/>
    </xf>
    <xf borderId="70" fillId="0" fontId="139" numFmtId="167" xfId="0" applyAlignment="1" applyBorder="1" applyFont="1" applyNumberFormat="1">
      <alignment horizontal="center"/>
    </xf>
    <xf borderId="82" fillId="13" fontId="137" numFmtId="0" xfId="0" applyAlignment="1" applyBorder="1" applyFont="1">
      <alignment horizontal="left" readingOrder="0"/>
    </xf>
    <xf borderId="82" fillId="13" fontId="138" numFmtId="3" xfId="0" applyAlignment="1" applyBorder="1" applyFont="1" applyNumberFormat="1">
      <alignment horizontal="center" readingOrder="0"/>
    </xf>
    <xf borderId="81" fillId="13" fontId="138" numFmtId="3" xfId="0" applyAlignment="1" applyBorder="1" applyFont="1" applyNumberFormat="1">
      <alignment horizontal="center" readingOrder="0"/>
    </xf>
    <xf borderId="81" fillId="13" fontId="138" numFmtId="0" xfId="0" applyAlignment="1" applyBorder="1" applyFont="1">
      <alignment horizontal="center" readingOrder="0"/>
    </xf>
    <xf borderId="65" fillId="3" fontId="137" numFmtId="0" xfId="0" applyAlignment="1" applyBorder="1" applyFont="1">
      <alignment horizontal="left" readingOrder="0"/>
    </xf>
    <xf borderId="65" fillId="3" fontId="138" numFmtId="3" xfId="0" applyAlignment="1" applyBorder="1" applyFont="1" applyNumberFormat="1">
      <alignment horizontal="center" readingOrder="0"/>
    </xf>
    <xf borderId="83" fillId="3" fontId="138" numFmtId="3" xfId="0" applyAlignment="1" applyBorder="1" applyFont="1" applyNumberFormat="1">
      <alignment horizontal="center" readingOrder="0"/>
    </xf>
    <xf borderId="65" fillId="0" fontId="25" numFmtId="0" xfId="0" applyAlignment="1" applyBorder="1" applyFont="1">
      <alignment horizontal="left" readingOrder="0"/>
    </xf>
    <xf borderId="65" fillId="0" fontId="140" numFmtId="0" xfId="0" applyAlignment="1" applyBorder="1" applyFont="1">
      <alignment horizontal="center" readingOrder="0"/>
    </xf>
    <xf borderId="65" fillId="3" fontId="141" numFmtId="3" xfId="0" applyAlignment="1" applyBorder="1" applyFont="1" applyNumberFormat="1">
      <alignment horizontal="center" readingOrder="0"/>
    </xf>
    <xf borderId="83" fillId="3" fontId="141" numFmtId="3" xfId="0" applyAlignment="1" applyBorder="1" applyFont="1" applyNumberFormat="1">
      <alignment horizontal="center" readingOrder="0"/>
    </xf>
    <xf borderId="81" fillId="3" fontId="141" numFmtId="0" xfId="0" applyAlignment="1" applyBorder="1" applyFont="1">
      <alignment horizontal="center" readingOrder="0"/>
    </xf>
    <xf borderId="81" fillId="3" fontId="141" numFmtId="3" xfId="0" applyAlignment="1" applyBorder="1" applyFont="1" applyNumberFormat="1">
      <alignment horizontal="center" readingOrder="0"/>
    </xf>
    <xf borderId="65" fillId="0" fontId="140" numFmtId="3" xfId="0" applyAlignment="1" applyBorder="1" applyFont="1" applyNumberFormat="1">
      <alignment horizontal="center"/>
    </xf>
    <xf borderId="70" fillId="0" fontId="140" numFmtId="167" xfId="0" applyAlignment="1" applyBorder="1" applyFont="1" applyNumberFormat="1">
      <alignment horizontal="center"/>
    </xf>
    <xf borderId="65" fillId="0" fontId="142" numFmtId="0" xfId="0" applyAlignment="1" applyBorder="1" applyFont="1">
      <alignment horizontal="left" readingOrder="0"/>
    </xf>
    <xf borderId="65" fillId="0" fontId="143" numFmtId="0" xfId="0" applyAlignment="1" applyBorder="1" applyFont="1">
      <alignment horizontal="center" readingOrder="0"/>
    </xf>
    <xf borderId="81" fillId="3" fontId="144" numFmtId="3" xfId="0" applyAlignment="1" applyBorder="1" applyFont="1" applyNumberFormat="1">
      <alignment horizontal="center" readingOrder="0"/>
    </xf>
    <xf borderId="81" fillId="3" fontId="144" numFmtId="0" xfId="0" applyAlignment="1" applyBorder="1" applyFont="1">
      <alignment horizontal="center" readingOrder="0"/>
    </xf>
    <xf borderId="84" fillId="3" fontId="138" numFmtId="3" xfId="0" applyAlignment="1" applyBorder="1" applyFont="1" applyNumberFormat="1">
      <alignment horizontal="center" readingOrder="0"/>
    </xf>
    <xf borderId="45" fillId="0" fontId="142" numFmtId="0" xfId="0" applyAlignment="1" applyBorder="1" applyFont="1">
      <alignment horizontal="left" readingOrder="0"/>
    </xf>
    <xf borderId="45" fillId="0" fontId="143" numFmtId="0" xfId="0" applyAlignment="1" applyBorder="1" applyFont="1">
      <alignment horizontal="center" readingOrder="0"/>
    </xf>
    <xf borderId="85" fillId="3" fontId="138" numFmtId="3" xfId="0" applyAlignment="1" applyBorder="1" applyFont="1" applyNumberFormat="1">
      <alignment horizontal="center" readingOrder="0"/>
    </xf>
    <xf borderId="85" fillId="3" fontId="138" numFmtId="0" xfId="0" applyAlignment="1" applyBorder="1" applyFont="1">
      <alignment horizontal="center" readingOrder="0"/>
    </xf>
    <xf borderId="45" fillId="0" fontId="139" numFmtId="3" xfId="0" applyAlignment="1" applyBorder="1" applyFont="1" applyNumberFormat="1">
      <alignment horizontal="center"/>
    </xf>
    <xf borderId="56" fillId="0" fontId="139" numFmtId="167" xfId="0" applyAlignment="1" applyBorder="1" applyFont="1" applyNumberFormat="1">
      <alignment horizontal="center"/>
    </xf>
    <xf borderId="0" fillId="0" fontId="117" numFmtId="0" xfId="0" applyAlignment="1" applyFont="1">
      <alignment horizontal="left"/>
    </xf>
    <xf borderId="0" fillId="0" fontId="117" numFmtId="0" xfId="0" applyAlignment="1" applyFont="1">
      <alignment horizontal="left" readingOrder="0"/>
    </xf>
    <xf borderId="0" fillId="0" fontId="30" numFmtId="0" xfId="0" applyAlignment="1" applyFont="1">
      <alignment horizontal="center" readingOrder="0" shrinkToFit="0" wrapText="1"/>
    </xf>
    <xf borderId="20" fillId="0" fontId="23" numFmtId="0" xfId="0" applyAlignment="1" applyBorder="1" applyFont="1">
      <alignment horizontal="left" readingOrder="0"/>
    </xf>
    <xf borderId="20" fillId="0" fontId="145" numFmtId="0" xfId="0" applyAlignment="1" applyBorder="1" applyFont="1">
      <alignment horizontal="center" readingOrder="0"/>
    </xf>
    <xf borderId="20" fillId="0" fontId="145" numFmtId="0" xfId="0" applyAlignment="1" applyBorder="1" applyFont="1">
      <alignment horizontal="center"/>
    </xf>
    <xf borderId="20" fillId="0" fontId="139" numFmtId="3" xfId="0" applyAlignment="1" applyBorder="1" applyFont="1" applyNumberFormat="1">
      <alignment horizontal="center"/>
    </xf>
    <xf borderId="20" fillId="0" fontId="139" numFmtId="167" xfId="0" applyAlignment="1" applyBorder="1" applyFont="1" applyNumberFormat="1">
      <alignment horizontal="center"/>
    </xf>
    <xf borderId="0" fillId="0" fontId="30" numFmtId="167" xfId="0" applyAlignment="1" applyFont="1" applyNumberFormat="1">
      <alignment horizontal="center"/>
    </xf>
    <xf borderId="0" fillId="0" fontId="30" numFmtId="0" xfId="0" applyAlignment="1" applyFont="1">
      <alignment horizontal="center" shrinkToFit="0" vertical="center" wrapText="1"/>
    </xf>
    <xf borderId="0" fillId="0" fontId="30" numFmtId="0" xfId="0" applyAlignment="1" applyFont="1">
      <alignment horizontal="center" readingOrder="0" shrinkToFit="0" vertical="center" wrapText="1"/>
    </xf>
    <xf borderId="20" fillId="0" fontId="53" numFmtId="0" xfId="0" applyAlignment="1" applyBorder="1" applyFont="1">
      <alignment horizontal="center" readingOrder="0" shrinkToFit="0" wrapText="1"/>
    </xf>
    <xf borderId="0" fillId="3" fontId="146" numFmtId="0" xfId="0" applyAlignment="1" applyFont="1">
      <alignment horizontal="lef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0.jpg"/><Relationship Id="rId2"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1.jpg"/><Relationship Id="rId3"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6.jp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5.png"/><Relationship Id="rId3"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180975</xdr:colOff>
      <xdr:row>39</xdr:row>
      <xdr:rowOff>180975</xdr:rowOff>
    </xdr:from>
    <xdr:ext cx="1190625" cy="2133600"/>
    <xdr:pic>
      <xdr:nvPicPr>
        <xdr:cNvPr id="0" name="image9.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647700</xdr:colOff>
      <xdr:row>2</xdr:row>
      <xdr:rowOff>161925</xdr:rowOff>
    </xdr:from>
    <xdr:ext cx="1504950" cy="2047875"/>
    <xdr:pic>
      <xdr:nvPicPr>
        <xdr:cNvPr id="0" name="image10.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152400</xdr:colOff>
      <xdr:row>2</xdr:row>
      <xdr:rowOff>190500</xdr:rowOff>
    </xdr:from>
    <xdr:ext cx="1504950" cy="2000250"/>
    <xdr:pic>
      <xdr:nvPicPr>
        <xdr:cNvPr id="0" name="image11.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295275</xdr:colOff>
      <xdr:row>24</xdr:row>
      <xdr:rowOff>190500</xdr:rowOff>
    </xdr:from>
    <xdr:ext cx="1504950" cy="2000250"/>
    <xdr:pic>
      <xdr:nvPicPr>
        <xdr:cNvPr id="0" name="image11.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704850</xdr:colOff>
      <xdr:row>6</xdr:row>
      <xdr:rowOff>76200</xdr:rowOff>
    </xdr:from>
    <xdr:ext cx="2609850" cy="590550"/>
    <xdr:sp>
      <xdr:nvSpPr>
        <xdr:cNvPr id="4" name="Shape 4"/>
        <xdr:cNvSpPr/>
      </xdr:nvSpPr>
      <xdr:spPr>
        <a:xfrm>
          <a:off x="2162425" y="1392900"/>
          <a:ext cx="2591100" cy="1052100"/>
        </a:xfrm>
        <a:prstGeom prst="ellipse">
          <a:avLst/>
        </a:prstGeom>
        <a:noFill/>
        <a:ln cap="flat" cmpd="sng" w="38100">
          <a:solidFill>
            <a:srgbClr val="FF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8</xdr:col>
      <xdr:colOff>123825</xdr:colOff>
      <xdr:row>18</xdr:row>
      <xdr:rowOff>600075</xdr:rowOff>
    </xdr:from>
    <xdr:ext cx="3190875" cy="942975"/>
    <xdr:sp>
      <xdr:nvSpPr>
        <xdr:cNvPr id="5" name="Shape 5"/>
        <xdr:cNvSpPr/>
      </xdr:nvSpPr>
      <xdr:spPr>
        <a:xfrm>
          <a:off x="3331300" y="1013025"/>
          <a:ext cx="2172000" cy="516300"/>
        </a:xfrm>
        <a:prstGeom prst="ellipse">
          <a:avLst/>
        </a:prstGeom>
        <a:noFill/>
        <a:ln cap="flat" cmpd="sng" w="19050">
          <a:solidFill>
            <a:srgbClr val="FF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10</xdr:col>
      <xdr:colOff>523875</xdr:colOff>
      <xdr:row>4</xdr:row>
      <xdr:rowOff>114300</xdr:rowOff>
    </xdr:from>
    <xdr:ext cx="1914525" cy="2486025"/>
    <xdr:grpSp>
      <xdr:nvGrpSpPr>
        <xdr:cNvPr id="2" name="Shape 2" title="Drawing"/>
        <xdr:cNvGrpSpPr/>
      </xdr:nvGrpSpPr>
      <xdr:grpSpPr>
        <a:xfrm>
          <a:off x="2824733" y="1733858"/>
          <a:ext cx="2191835" cy="1159036"/>
          <a:chOff x="2824733" y="1733858"/>
          <a:chExt cx="2191835" cy="1159036"/>
        </a:xfrm>
      </xdr:grpSpPr>
      <xdr:sp>
        <xdr:nvSpPr>
          <xdr:cNvPr id="6" name="Shape 6"/>
          <xdr:cNvSpPr/>
        </xdr:nvSpPr>
        <xdr:spPr>
          <a:xfrm rot="-4072343">
            <a:off x="2824733" y="1733858"/>
            <a:ext cx="2191835" cy="1159036"/>
          </a:xfrm>
          <a:prstGeom prst="rightArrow">
            <a:avLst>
              <a:gd fmla="val 50000" name="adj1"/>
              <a:gd fmla="val 50000" name="adj2"/>
            </a:avLst>
          </a:prstGeom>
          <a:solidFill>
            <a:srgbClr val="FF00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500"/>
          </a:p>
        </xdr:txBody>
      </xdr:sp>
      <xdr:sp>
        <xdr:nvSpPr>
          <xdr:cNvPr id="7" name="Shape 7"/>
          <xdr:cNvSpPr txBox="1"/>
        </xdr:nvSpPr>
        <xdr:spPr>
          <a:xfrm rot="-4114754">
            <a:off x="3084265" y="2034123"/>
            <a:ext cx="1568120" cy="632974"/>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b="1" lang="en-US" sz="1100"/>
              <a:t>More than 7 times the death toll (per million people)</a:t>
            </a:r>
            <a:endParaRPr b="1" sz="900"/>
          </a:p>
        </xdr:txBody>
      </xdr:sp>
    </xdr:grpSp>
    <xdr:clientData fLocksWithSheet="0"/>
  </xdr:oneCellAnchor>
  <xdr:oneCellAnchor>
    <xdr:from>
      <xdr:col>8</xdr:col>
      <xdr:colOff>552450</xdr:colOff>
      <xdr:row>2</xdr:row>
      <xdr:rowOff>314325</xdr:rowOff>
    </xdr:from>
    <xdr:ext cx="2533650" cy="695325"/>
    <xdr:sp>
      <xdr:nvSpPr>
        <xdr:cNvPr id="8" name="Shape 8"/>
        <xdr:cNvSpPr/>
      </xdr:nvSpPr>
      <xdr:spPr>
        <a:xfrm>
          <a:off x="2298775" y="1256550"/>
          <a:ext cx="2474100" cy="779100"/>
        </a:xfrm>
        <a:prstGeom prst="ellipse">
          <a:avLst/>
        </a:prstGeom>
        <a:noFill/>
        <a:ln cap="flat" cmpd="sng" w="28575">
          <a:solidFill>
            <a:srgbClr val="FF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8</xdr:row>
      <xdr:rowOff>19050</xdr:rowOff>
    </xdr:from>
    <xdr:ext cx="5191125" cy="2609850"/>
    <xdr:pic>
      <xdr:nvPicPr>
        <xdr:cNvPr id="0" name="image2.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25</xdr:row>
      <xdr:rowOff>9525</xdr:rowOff>
    </xdr:from>
    <xdr:ext cx="5781675" cy="3886200"/>
    <xdr:pic>
      <xdr:nvPicPr>
        <xdr:cNvPr id="0" name="image1.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342900</xdr:colOff>
      <xdr:row>6</xdr:row>
      <xdr:rowOff>171450</xdr:rowOff>
    </xdr:from>
    <xdr:ext cx="3228975" cy="1819275"/>
    <xdr:pic>
      <xdr:nvPicPr>
        <xdr:cNvPr id="0" name="image4.jp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438150</xdr:colOff>
      <xdr:row>2</xdr:row>
      <xdr:rowOff>19050</xdr:rowOff>
    </xdr:from>
    <xdr:ext cx="5686425" cy="1876425"/>
    <xdr:grpSp>
      <xdr:nvGrpSpPr>
        <xdr:cNvPr id="2" name="Shape 2" title="Drawing"/>
        <xdr:cNvGrpSpPr/>
      </xdr:nvGrpSpPr>
      <xdr:grpSpPr>
        <a:xfrm>
          <a:off x="152400" y="152400"/>
          <a:ext cx="5667375" cy="1857375"/>
          <a:chOff x="152400" y="152400"/>
          <a:chExt cx="5667375" cy="1857375"/>
        </a:xfrm>
      </xdr:grpSpPr>
      <xdr:pic>
        <xdr:nvPicPr>
          <xdr:cNvPr id="3" name="Shape 3"/>
          <xdr:cNvPicPr preferRelativeResize="0"/>
        </xdr:nvPicPr>
        <xdr:blipFill rotWithShape="1">
          <a:blip r:embed="rId1">
            <a:alphaModFix/>
          </a:blip>
          <a:srcRect b="0" l="3528" r="1115" t="0"/>
          <a:stretch/>
        </xdr:blipFill>
        <xdr:spPr>
          <a:xfrm>
            <a:off x="152400" y="152400"/>
            <a:ext cx="5667375" cy="1857375"/>
          </a:xfrm>
          <a:prstGeom prst="rect">
            <a:avLst/>
          </a:prstGeom>
          <a:noFill/>
          <a:ln>
            <a:noFill/>
          </a:ln>
        </xdr:spPr>
      </xdr:pic>
    </xdr:grpSp>
    <xdr:clientData fLocksWithSheet="0"/>
  </xdr:oneCellAnchor>
  <xdr:oneCellAnchor>
    <xdr:from>
      <xdr:col>7</xdr:col>
      <xdr:colOff>485775</xdr:colOff>
      <xdr:row>8</xdr:row>
      <xdr:rowOff>28575</xdr:rowOff>
    </xdr:from>
    <xdr:ext cx="1857375" cy="2876550"/>
    <xdr:pic>
      <xdr:nvPicPr>
        <xdr:cNvPr id="0" name="image6.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771525</xdr:colOff>
      <xdr:row>2</xdr:row>
      <xdr:rowOff>28575</xdr:rowOff>
    </xdr:from>
    <xdr:ext cx="857250" cy="8572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714375</xdr:colOff>
      <xdr:row>2</xdr:row>
      <xdr:rowOff>28575</xdr:rowOff>
    </xdr:from>
    <xdr:ext cx="1228725" cy="119062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542925</xdr:colOff>
      <xdr:row>17</xdr:row>
      <xdr:rowOff>352425</xdr:rowOff>
    </xdr:from>
    <xdr:ext cx="1009650" cy="1009650"/>
    <xdr:pic>
      <xdr:nvPicPr>
        <xdr:cNvPr id="0" name="image8.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brighteon.com/3f1cbf43-d6e3-4dda-8ff1-e02663806446"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40" Type="http://schemas.openxmlformats.org/officeDocument/2006/relationships/hyperlink" Target="https://www.brighteon.com/911a26a7-42be-42f6-ad08-f444e260df11" TargetMode="External"/><Relationship Id="rId42" Type="http://schemas.openxmlformats.org/officeDocument/2006/relationships/hyperlink" Target="https://www.brighteon.com/20b5ab70-043b-423f-a297-c4e3434e70e1" TargetMode="External"/><Relationship Id="rId41" Type="http://schemas.openxmlformats.org/officeDocument/2006/relationships/hyperlink" Target="https://drive.google.com/file/d/1xNJBoAFKjLxA_Kh2SqyIn1AE2AWa5KDF/view?usp=sharing" TargetMode="External"/><Relationship Id="rId44" Type="http://schemas.openxmlformats.org/officeDocument/2006/relationships/hyperlink" Target="https://www.brighteon.com/fbe8adc4-0139-4826-9b64-523eb32fa81d" TargetMode="External"/><Relationship Id="rId43" Type="http://schemas.openxmlformats.org/officeDocument/2006/relationships/hyperlink" Target="https://www.brighteon.com/20b5ab70-043b-423f-a297-c4e3434e70e1" TargetMode="External"/><Relationship Id="rId46" Type="http://schemas.openxmlformats.org/officeDocument/2006/relationships/hyperlink" Target="https://drive.google.com/file/d/1pK3HI_h-7xwwV2RoVHpNSl97hPPVjRjp/view?usp=sharing" TargetMode="External"/><Relationship Id="rId45" Type="http://schemas.openxmlformats.org/officeDocument/2006/relationships/hyperlink" Target="https://www.brighteon.com/a8a1db2f-47f1-4bae-af03-8da70bb226e8" TargetMode="External"/><Relationship Id="rId107" Type="http://schemas.openxmlformats.org/officeDocument/2006/relationships/hyperlink" Target="https://drive.google.com/file/d/1er3J-Tjg71Qab0oZ9C6lwIUkopJXbFlX/view?usp=sharing" TargetMode="External"/><Relationship Id="rId106" Type="http://schemas.openxmlformats.org/officeDocument/2006/relationships/hyperlink" Target="https://www.brighteon.com/afe3e938-9c48-4d0d-990f-b56b650a7b59" TargetMode="External"/><Relationship Id="rId105" Type="http://schemas.openxmlformats.org/officeDocument/2006/relationships/hyperlink" Target="https://drive.google.com/file/d/1x-cLNZRLiXu4y14QRIydIJajK4zTZAcq/view?usp=sharing" TargetMode="External"/><Relationship Id="rId104" Type="http://schemas.openxmlformats.org/officeDocument/2006/relationships/hyperlink" Target="https://www.brighteon.com/60ee946c-3230-45c5-8524-11074af83063" TargetMode="External"/><Relationship Id="rId109" Type="http://schemas.openxmlformats.org/officeDocument/2006/relationships/hyperlink" Target="https://www.brighteon.com/760c6548-d92d-48ab-ba2b-eeac790b3bfc" TargetMode="External"/><Relationship Id="rId108" Type="http://schemas.openxmlformats.org/officeDocument/2006/relationships/hyperlink" Target="https://www.brighteon.com/0b6706cf-66b6-4868-9329-f2ce9fcfaec0" TargetMode="External"/><Relationship Id="rId48" Type="http://schemas.openxmlformats.org/officeDocument/2006/relationships/hyperlink" Target="https://www.brighteon.com/20ebe101-5047-4104-b999-2af691a2b9b8" TargetMode="External"/><Relationship Id="rId47" Type="http://schemas.openxmlformats.org/officeDocument/2006/relationships/hyperlink" Target="https://www.brighteon.com/835f080e-f050-4bba-ac31-0613f94bed3c" TargetMode="External"/><Relationship Id="rId49" Type="http://schemas.openxmlformats.org/officeDocument/2006/relationships/hyperlink" Target="https://drive.google.com/file/d/1InIF4upaPyQrOXJBzeG5Phuxu8ctZBT3/view?usp=sharing" TargetMode="External"/><Relationship Id="rId103" Type="http://schemas.openxmlformats.org/officeDocument/2006/relationships/hyperlink" Target="https://drive.google.com/file/d/1UEk1P8NsjxWUQDb5dkm2smQkBmp5fr_a/view?usp=sharing" TargetMode="External"/><Relationship Id="rId102" Type="http://schemas.openxmlformats.org/officeDocument/2006/relationships/hyperlink" Target="https://www.brighteon.com/b04d2a85-677c-4dc9-aa6f-61205f1b7d34" TargetMode="External"/><Relationship Id="rId101" Type="http://schemas.openxmlformats.org/officeDocument/2006/relationships/hyperlink" Target="https://drive.google.com/file/d/1RLwNvHpj020YzNoRfP04p2BcVws6VD9W/view?usp=sharing" TargetMode="External"/><Relationship Id="rId100" Type="http://schemas.openxmlformats.org/officeDocument/2006/relationships/hyperlink" Target="https://www.brighteon.com/d7d62b9a-78eb-4c86-8a39-662922101ecb" TargetMode="External"/><Relationship Id="rId31" Type="http://schemas.openxmlformats.org/officeDocument/2006/relationships/hyperlink" Target="https://drive.google.com/file/d/1wRghNQS2VwqeBAbpHgssWNJ-1yfQtyqW/view?usp=sharing" TargetMode="External"/><Relationship Id="rId30" Type="http://schemas.openxmlformats.org/officeDocument/2006/relationships/hyperlink" Target="https://www.brighteon.com/e9a9a5b2-cd25-4188-8d50-9fd9abacf7cc" TargetMode="External"/><Relationship Id="rId33" Type="http://schemas.openxmlformats.org/officeDocument/2006/relationships/hyperlink" Target="https://drive.google.com/file/d/1clY73jyLweyzADl1hyCKwpQhk027iEbq/view?usp=sharing" TargetMode="External"/><Relationship Id="rId32" Type="http://schemas.openxmlformats.org/officeDocument/2006/relationships/hyperlink" Target="https://www.brighteon.com/ba491d92-639b-433e-83cf-aedcaa6f2d74" TargetMode="External"/><Relationship Id="rId35" Type="http://schemas.openxmlformats.org/officeDocument/2006/relationships/hyperlink" Target="https://www.brighteon.com/c1e41e0c-b609-4ae6-9652-ffa21474cda7" TargetMode="External"/><Relationship Id="rId34" Type="http://schemas.openxmlformats.org/officeDocument/2006/relationships/hyperlink" Target="https://www.brighteon.com/59811d86-5548-4db5-984b-e6aae955077e" TargetMode="External"/><Relationship Id="rId37" Type="http://schemas.openxmlformats.org/officeDocument/2006/relationships/hyperlink" Target="https://www.brighteon.com/0f304c9f-bbee-4636-bb60-db3ead54efdf" TargetMode="External"/><Relationship Id="rId36" Type="http://schemas.openxmlformats.org/officeDocument/2006/relationships/hyperlink" Target="https://www.brighteon.com/d8e9bcf7-7ea2-41fc-87fb-106a8600eed0" TargetMode="External"/><Relationship Id="rId39" Type="http://schemas.openxmlformats.org/officeDocument/2006/relationships/hyperlink" Target="https://www.brighteon.com/1dac22c7-3ca8-48a1-be36-c6a42bd035ed" TargetMode="External"/><Relationship Id="rId38" Type="http://schemas.openxmlformats.org/officeDocument/2006/relationships/hyperlink" Target="https://drive.google.com/file/d/1sVvAHcZ0BK5slUt7tyhKBts25bAmEpqD/view?usp=sharing" TargetMode="External"/><Relationship Id="rId20" Type="http://schemas.openxmlformats.org/officeDocument/2006/relationships/hyperlink" Target="https://www.brighteon.com/e0fe3d35-87e1-4565-bd8a-ea2daae7d48b" TargetMode="External"/><Relationship Id="rId22" Type="http://schemas.openxmlformats.org/officeDocument/2006/relationships/hyperlink" Target="https://www.brighteon.com/07c9ce92-bd75-43ef-8570-3338cb7f8979" TargetMode="External"/><Relationship Id="rId21" Type="http://schemas.openxmlformats.org/officeDocument/2006/relationships/hyperlink" Target="https://drive.google.com/file/d/1g33OZHLKSmukGDNUhMbm_ZtJxQfEjDJ_/view?usp=sharing" TargetMode="External"/><Relationship Id="rId24" Type="http://schemas.openxmlformats.org/officeDocument/2006/relationships/hyperlink" Target="https://drive.google.com/file/d/1Q5gPdEsiOS-LHzC7x3f9FSZfZnEm1BL7/view?usp=sharing" TargetMode="External"/><Relationship Id="rId23" Type="http://schemas.openxmlformats.org/officeDocument/2006/relationships/hyperlink" Target="https://www.brighteon.com/e9a9a5b2-cd25-4188-8d50-9fd9abacf7cc" TargetMode="External"/><Relationship Id="rId26" Type="http://schemas.openxmlformats.org/officeDocument/2006/relationships/hyperlink" Target="https://www.brighteon.com/07c9ce92-bd75-43ef-8570-3338cb7f8979" TargetMode="External"/><Relationship Id="rId25" Type="http://schemas.openxmlformats.org/officeDocument/2006/relationships/hyperlink" Target="https://www.brighteon.com/3e29269c-7c9b-4c7b-9556-7ced7fa903c0" TargetMode="External"/><Relationship Id="rId28" Type="http://schemas.openxmlformats.org/officeDocument/2006/relationships/hyperlink" Target="https://www.brighteon.com/c0b9ffb5-1669-4e7c-959f-66b5522cb499" TargetMode="External"/><Relationship Id="rId27" Type="http://schemas.openxmlformats.org/officeDocument/2006/relationships/hyperlink" Target="https://www.brighteon.com/ba491d92-639b-433e-83cf-aedcaa6f2d74" TargetMode="External"/><Relationship Id="rId29" Type="http://schemas.openxmlformats.org/officeDocument/2006/relationships/hyperlink" Target="https://drive.google.com/file/d/145GCvRzRUYN2VfGx-tKHE_ILOddOKuxp/view?usp=sharing" TargetMode="External"/><Relationship Id="rId95" Type="http://schemas.openxmlformats.org/officeDocument/2006/relationships/hyperlink" Target="https://www.brighteon.com/156c15cc-cae9-49b8-a13a-04e7284164cf" TargetMode="External"/><Relationship Id="rId94" Type="http://schemas.openxmlformats.org/officeDocument/2006/relationships/hyperlink" Target="https://www.brighteon.com/23e05d55-dba9-49e2-8a62-1492beb83e64" TargetMode="External"/><Relationship Id="rId97" Type="http://schemas.openxmlformats.org/officeDocument/2006/relationships/hyperlink" Target="https://drive.google.com/file/d/1ZFR3uTkY4BC0c0nvs9PuHdBXPB32CqdH/view?usp=sharing" TargetMode="External"/><Relationship Id="rId96" Type="http://schemas.openxmlformats.org/officeDocument/2006/relationships/hyperlink" Target="https://www.brighteon.com/c7467712-0d9b-42af-aecd-a50c767959c3" TargetMode="External"/><Relationship Id="rId11" Type="http://schemas.openxmlformats.org/officeDocument/2006/relationships/hyperlink" Target="https://www.brighteon.com/69c5fe1f-aab2-4d51-a634-5101532e191d" TargetMode="External"/><Relationship Id="rId99" Type="http://schemas.openxmlformats.org/officeDocument/2006/relationships/hyperlink" Target="https://drive.google.com/file/d/1JQJpLYD62rWhOoPgXSChVaWhQzf4PLx8/view?usp=sharing" TargetMode="External"/><Relationship Id="rId10" Type="http://schemas.openxmlformats.org/officeDocument/2006/relationships/hyperlink" Target="https://drive.google.com/file/d/1zvrQy09DrgcNyXjLuMVD7sZiGNQ_L43N/view?usp=sharing" TargetMode="External"/><Relationship Id="rId98" Type="http://schemas.openxmlformats.org/officeDocument/2006/relationships/hyperlink" Target="https://www.brighteon.com/5cdf74da-5a99-40c0-96fb-bb589c4a34ca" TargetMode="External"/><Relationship Id="rId13" Type="http://schemas.openxmlformats.org/officeDocument/2006/relationships/hyperlink" Target="https://www.brighteon.com/576e405a-0a84-44ad-bcd6-d49c772bc16e" TargetMode="External"/><Relationship Id="rId12" Type="http://schemas.openxmlformats.org/officeDocument/2006/relationships/hyperlink" Target="https://drive.google.com/file/d/1vxvhjUmB2mPtKSfsy25396CM7LoXYyXi/view?usp=sharing" TargetMode="External"/><Relationship Id="rId91" Type="http://schemas.openxmlformats.org/officeDocument/2006/relationships/hyperlink" Target="https://drive.google.com/file/d/1utkQR1DBNZe3HchLeHKqp_lK3Ny5uEXV/view?usp=sharing" TargetMode="External"/><Relationship Id="rId90" Type="http://schemas.openxmlformats.org/officeDocument/2006/relationships/hyperlink" Target="https://www.brighteon.com/4ba32e73-1a39-4d5c-97a1-0253f6904558" TargetMode="External"/><Relationship Id="rId93" Type="http://schemas.openxmlformats.org/officeDocument/2006/relationships/hyperlink" Target="https://drive.google.com/file/d/1VO9zPet7hc14m7ms3gM-qVBfwg2xsJWS/view?usp=sharing" TargetMode="External"/><Relationship Id="rId92" Type="http://schemas.openxmlformats.org/officeDocument/2006/relationships/hyperlink" Target="https://www.brighteon.com/405bffa7-240f-4990-a9ec-18c9e8fe3f21" TargetMode="External"/><Relationship Id="rId15" Type="http://schemas.openxmlformats.org/officeDocument/2006/relationships/hyperlink" Target="https://www.brighteon.com/3d6285ea-cd05-4d39-af77-e4dc6220a22e" TargetMode="External"/><Relationship Id="rId110" Type="http://schemas.openxmlformats.org/officeDocument/2006/relationships/hyperlink" Target="https://www.brighteon.com/9d4b8b99-aae6-4cf2-bb4f-42b77439fe5d" TargetMode="External"/><Relationship Id="rId14" Type="http://schemas.openxmlformats.org/officeDocument/2006/relationships/hyperlink" Target="https://drive.google.com/file/d/1UASJY9SDnBfZsGn7vuHRjS1YGB213DiU/view?usp=sharing" TargetMode="External"/><Relationship Id="rId17" Type="http://schemas.openxmlformats.org/officeDocument/2006/relationships/hyperlink" Target="https://www.brighteon.com/91c02f24-5471-4012-a04f-01add668053b" TargetMode="External"/><Relationship Id="rId16" Type="http://schemas.openxmlformats.org/officeDocument/2006/relationships/hyperlink" Target="https://drive.google.com/file/d/1_AvTVSySesDtBKrfFdqlmHiKKgyobewe/view?usp=sharing" TargetMode="External"/><Relationship Id="rId19" Type="http://schemas.openxmlformats.org/officeDocument/2006/relationships/hyperlink" Target="https://www.brighteon.com/745de4de-751b-4ebf-bd32-ed0b7df9b6b2" TargetMode="External"/><Relationship Id="rId18" Type="http://schemas.openxmlformats.org/officeDocument/2006/relationships/hyperlink" Target="https://drive.google.com/file/d/1SLfHhUGC1VP-FEjGp9SZuHVEjxfntYFk/view?usp=sharing" TargetMode="External"/><Relationship Id="rId111" Type="http://schemas.openxmlformats.org/officeDocument/2006/relationships/drawing" Target="../drawings/drawing11.xml"/><Relationship Id="rId84" Type="http://schemas.openxmlformats.org/officeDocument/2006/relationships/hyperlink" Target="http://comusav.com/" TargetMode="External"/><Relationship Id="rId83" Type="http://schemas.openxmlformats.org/officeDocument/2006/relationships/hyperlink" Target="https://drive.google.com/file/d/1OlYvXiPtRvDm1jgbnefI08nkoJn-aQhO/view?usp=sharing" TargetMode="External"/><Relationship Id="rId86" Type="http://schemas.openxmlformats.org/officeDocument/2006/relationships/hyperlink" Target="https://www.brighteon.com/08720ee4-f6f3-42ce-a0a8-a81f06774d12" TargetMode="External"/><Relationship Id="rId85" Type="http://schemas.openxmlformats.org/officeDocument/2006/relationships/hyperlink" Target="https://www.brighteon.com/bbd92ee3-511d-4311-bc1c-7f35e2cc9a01" TargetMode="External"/><Relationship Id="rId88" Type="http://schemas.openxmlformats.org/officeDocument/2006/relationships/hyperlink" Target="https://www.brighteon.com/bf081743-2cfa-42f0-91ef-7010c86d0149" TargetMode="External"/><Relationship Id="rId87" Type="http://schemas.openxmlformats.org/officeDocument/2006/relationships/hyperlink" Target="https://drive.google.com/file/d/11nOUzRHhcjpgtSPTML_pbn0DGdph0sle/view?usp=sharing" TargetMode="External"/><Relationship Id="rId89" Type="http://schemas.openxmlformats.org/officeDocument/2006/relationships/hyperlink" Target="https://www.brighteon.com/29eeb8b1-1f9c-4184-bc17-91b2597681a8" TargetMode="External"/><Relationship Id="rId80" Type="http://schemas.openxmlformats.org/officeDocument/2006/relationships/hyperlink" Target="https://www.brighteon.com/44e7b3e4-00f0-41c6-81ec-720e42a95a27" TargetMode="External"/><Relationship Id="rId82" Type="http://schemas.openxmlformats.org/officeDocument/2006/relationships/hyperlink" Target="https://www.brighteon.com/b56433b0-ee06-4ba9-85a0-c7c300f38c08" TargetMode="External"/><Relationship Id="rId81" Type="http://schemas.openxmlformats.org/officeDocument/2006/relationships/hyperlink" Target="https://drive.google.com/file/d/1_nf_iWck6CakHINI3HPmjdvV0hZtMJ8-/view?usp=sharing" TargetMode="External"/><Relationship Id="rId1" Type="http://schemas.openxmlformats.org/officeDocument/2006/relationships/hyperlink" Target="https://www.brighteon.com/7037ca67-d431-461e-85e5-a4b4129b4e03" TargetMode="External"/><Relationship Id="rId2" Type="http://schemas.openxmlformats.org/officeDocument/2006/relationships/hyperlink" Target="https://drive.google.com/file/d/1c2GyMpQSIbWkM889m6jrDnEMG52F6vEc/view?usp=sharing" TargetMode="External"/><Relationship Id="rId3" Type="http://schemas.openxmlformats.org/officeDocument/2006/relationships/hyperlink" Target="https://www.brighteon.com/b6b16fb9-a26d-4f1b-b632-38ddb4a7dabf" TargetMode="External"/><Relationship Id="rId4" Type="http://schemas.openxmlformats.org/officeDocument/2006/relationships/hyperlink" Target="https://drive.google.com/file/d/140-ZGQqp_FUF3nyr09rkKJp8ZG2FlYLa/view?usp=sharing" TargetMode="External"/><Relationship Id="rId9" Type="http://schemas.openxmlformats.org/officeDocument/2006/relationships/hyperlink" Target="https://www.brighteon.com/d3372651-75bb-4fe6-bd68-5015c3141ca9" TargetMode="External"/><Relationship Id="rId5" Type="http://schemas.openxmlformats.org/officeDocument/2006/relationships/hyperlink" Target="https://docs.google.com/spreadsheets/d/1v5thZf3FTXQ3lA8jN1NOMOEa0Ns7ETfPVR8IiPGo7i4/edit?usp=sharing" TargetMode="External"/><Relationship Id="rId6" Type="http://schemas.openxmlformats.org/officeDocument/2006/relationships/hyperlink" Target="https://docs.google.com/spreadsheets/d/1v5thZf3FTXQ3lA8jN1NOMOEa0Ns7ETfPVR8IiPGo7i4/edit?usp=sharing" TargetMode="External"/><Relationship Id="rId7" Type="http://schemas.openxmlformats.org/officeDocument/2006/relationships/hyperlink" Target="https://www.brighteon.com/f21cb659-cac5-47d9-8f3a-802e6f8c6232" TargetMode="External"/><Relationship Id="rId8" Type="http://schemas.openxmlformats.org/officeDocument/2006/relationships/hyperlink" Target="https://drive.google.com/file/d/19w_2vYRhGLx3UiCI7ABOhPPMbuTozCyb/view?usp=sharing" TargetMode="External"/><Relationship Id="rId73" Type="http://schemas.openxmlformats.org/officeDocument/2006/relationships/hyperlink" Target="https://drive.google.com/file/d/1U_cBk4aMGUxzXJaqDsl-sidzAWiPvBds/view?usp=sharing" TargetMode="External"/><Relationship Id="rId72" Type="http://schemas.openxmlformats.org/officeDocument/2006/relationships/hyperlink" Target="https://www.brighteon.com/c5153668-40e5-4410-a20b-f9229eb05766" TargetMode="External"/><Relationship Id="rId75" Type="http://schemas.openxmlformats.org/officeDocument/2006/relationships/hyperlink" Target="https://drive.google.com/file/d/1CHjN15RLwFLAmEYRNVAVfG1Nm1Ma0Mg2/view?usp=sharing" TargetMode="External"/><Relationship Id="rId74" Type="http://schemas.openxmlformats.org/officeDocument/2006/relationships/hyperlink" Target="https://www.brighteon.com/ea03b958-db03-4421-ac84-431cae5f2ede" TargetMode="External"/><Relationship Id="rId77" Type="http://schemas.openxmlformats.org/officeDocument/2006/relationships/hyperlink" Target="https://drive.google.com/file/d/1zfh375snoLjxeJnx8z-8CqtkhqyRd-Kq/view?usp=sharing" TargetMode="External"/><Relationship Id="rId76" Type="http://schemas.openxmlformats.org/officeDocument/2006/relationships/hyperlink" Target="https://www.brighteon.com/2ca23311-3197-4422-a237-6e0f03260b91" TargetMode="External"/><Relationship Id="rId79" Type="http://schemas.openxmlformats.org/officeDocument/2006/relationships/hyperlink" Target="https://drive.google.com/file/d/1zDIKfbPOEGSMkkTvHLPZxRSSlTLTNxtW/view?usp=sharing" TargetMode="External"/><Relationship Id="rId78" Type="http://schemas.openxmlformats.org/officeDocument/2006/relationships/hyperlink" Target="https://www.brighteon.com/88e039b4-d559-43eb-bd41-157bd4265f14" TargetMode="External"/><Relationship Id="rId71" Type="http://schemas.openxmlformats.org/officeDocument/2006/relationships/hyperlink" Target="https://drive.google.com/file/d/1jlh3S2JNbyY8FnbPaGL0rEcKBW33qY2u/view?usp=sharing" TargetMode="External"/><Relationship Id="rId70" Type="http://schemas.openxmlformats.org/officeDocument/2006/relationships/hyperlink" Target="https://www.brighteon.com/f0cfdc23-1ca4-4761-ad7b-f04dd7dee660" TargetMode="External"/><Relationship Id="rId62" Type="http://schemas.openxmlformats.org/officeDocument/2006/relationships/hyperlink" Target="https://www.brighteon.com/f5a6d640-a622-4b3c-9961-4d4671120ff6" TargetMode="External"/><Relationship Id="rId61" Type="http://schemas.openxmlformats.org/officeDocument/2006/relationships/hyperlink" Target="https://drive.google.com/file/d/1_6q2qyUqK0OuhvfSdk-F8ZoYy9SABUkM/view?usp=sharing" TargetMode="External"/><Relationship Id="rId64" Type="http://schemas.openxmlformats.org/officeDocument/2006/relationships/hyperlink" Target="https://www.brighteon.com/8bb23e30-ff1c-4228-a85e-0a8459ecbdea" TargetMode="External"/><Relationship Id="rId63" Type="http://schemas.openxmlformats.org/officeDocument/2006/relationships/hyperlink" Target="https://drive.google.com/file/d/1_PJRrcJc6b2d3w9516PV1NHyrUg8uBra/view?usp=sharing" TargetMode="External"/><Relationship Id="rId66" Type="http://schemas.openxmlformats.org/officeDocument/2006/relationships/hyperlink" Target="https://www.brighteon.com/96c695a1-2c3a-402a-a50e-af2e0604fc68" TargetMode="External"/><Relationship Id="rId65" Type="http://schemas.openxmlformats.org/officeDocument/2006/relationships/hyperlink" Target="https://drive.google.com/file/d/1DkiUC_-xTUBIzMknJmOTdgN9UDyKUtLi/view?usp=sharing" TargetMode="External"/><Relationship Id="rId68" Type="http://schemas.openxmlformats.org/officeDocument/2006/relationships/hyperlink" Target="https://www.brighteon.com/1628a576-c0d2-4ddb-b0eb-16b02062dc04" TargetMode="External"/><Relationship Id="rId67" Type="http://schemas.openxmlformats.org/officeDocument/2006/relationships/hyperlink" Target="https://drive.google.com/file/d/1r3R8a6DDw4oO60h6Bblaj6xEgjRGRCbH/view?usp=sharing" TargetMode="External"/><Relationship Id="rId60" Type="http://schemas.openxmlformats.org/officeDocument/2006/relationships/hyperlink" Target="https://www.brighteon.com/b153a86b-edd0-4ca8-b211-c6453e9e99c5" TargetMode="External"/><Relationship Id="rId69" Type="http://schemas.openxmlformats.org/officeDocument/2006/relationships/hyperlink" Target="https://www.brighteon.com/4bcdf475-2a58-45fb-8ae4-4706d9e93cb9" TargetMode="External"/><Relationship Id="rId51" Type="http://schemas.openxmlformats.org/officeDocument/2006/relationships/hyperlink" Target="https://drive.google.com/file/d/1-zzd7sZ3334g6kCh1p-f2lMWsLGvHP8V/view?usp=sharing" TargetMode="External"/><Relationship Id="rId50" Type="http://schemas.openxmlformats.org/officeDocument/2006/relationships/hyperlink" Target="https://www.brighteon.com/9bcbd750-c25f-4e8a-8b32-777d51012c0c" TargetMode="External"/><Relationship Id="rId53" Type="http://schemas.openxmlformats.org/officeDocument/2006/relationships/hyperlink" Target="https://drive.google.com/file/d/17eRo3h2iR7d_a-hcpSbmTZTlw5zjyHhz/view?usp=sharing" TargetMode="External"/><Relationship Id="rId52" Type="http://schemas.openxmlformats.org/officeDocument/2006/relationships/hyperlink" Target="https://www.brighteon.com/b67de23b-6cd9-42bd-a8fe-6169d7941302" TargetMode="External"/><Relationship Id="rId55" Type="http://schemas.openxmlformats.org/officeDocument/2006/relationships/hyperlink" Target="https://drive.google.com/file/d/1AKztgEdVZTbIo70kmqOqTh-n8lYNgpyC/view?usp=sharing" TargetMode="External"/><Relationship Id="rId54" Type="http://schemas.openxmlformats.org/officeDocument/2006/relationships/hyperlink" Target="https://www.brighteon.com/09ba16aa-c292-4be8-a3b2-27d481a2b9fb" TargetMode="External"/><Relationship Id="rId57" Type="http://schemas.openxmlformats.org/officeDocument/2006/relationships/hyperlink" Target="https://drive.google.com/file/d/1FtKSHki62OkKazmFASTCzPCEmwr8hQOW/view?usp=sharing" TargetMode="External"/><Relationship Id="rId56" Type="http://schemas.openxmlformats.org/officeDocument/2006/relationships/hyperlink" Target="https://www.brighteon.com/4078d2ab-c1d3-4b2d-8089-f2495116b025" TargetMode="External"/><Relationship Id="rId59" Type="http://schemas.openxmlformats.org/officeDocument/2006/relationships/hyperlink" Target="https://drive.google.com/file/d/1nIpuOrAR3qqeSN70PQfv1w48WtCVh-5Z/view?usp=sharing" TargetMode="External"/><Relationship Id="rId58" Type="http://schemas.openxmlformats.org/officeDocument/2006/relationships/hyperlink" Target="https://www.brighteon.com/4a06e301-5990-49c7-a2b7-f84f3bad78e6" TargetMode="External"/></Relationships>
</file>

<file path=xl/worksheets/_rels/sheet12.xml.rels><?xml version="1.0" encoding="UTF-8" standalone="yes"?><Relationships xmlns="http://schemas.openxmlformats.org/package/2006/relationships"><Relationship Id="rId40" Type="http://schemas.openxmlformats.org/officeDocument/2006/relationships/hyperlink" Target="https://www.brighteon.com/405bffa7-240f-4990-a9ec-18c9e8fe3f21" TargetMode="External"/><Relationship Id="rId42" Type="http://schemas.openxmlformats.org/officeDocument/2006/relationships/hyperlink" Target="https://www.brighteon.com/156c15cc-cae9-49b8-a13a-04e7284164cf" TargetMode="External"/><Relationship Id="rId41" Type="http://schemas.openxmlformats.org/officeDocument/2006/relationships/hyperlink" Target="https://www.brighteon.com/23e05d55-dba9-49e2-8a62-1492beb83e64" TargetMode="External"/><Relationship Id="rId44" Type="http://schemas.openxmlformats.org/officeDocument/2006/relationships/hyperlink" Target="https://www.brighteon.com/5cdf74da-5a99-40c0-96fb-bb589c4a34ca" TargetMode="External"/><Relationship Id="rId43" Type="http://schemas.openxmlformats.org/officeDocument/2006/relationships/hyperlink" Target="https://www.brighteon.com/c7467712-0d9b-42af-aecd-a50c767959c3" TargetMode="External"/><Relationship Id="rId46" Type="http://schemas.openxmlformats.org/officeDocument/2006/relationships/hyperlink" Target="https://www.brighteon.com/b04d2a85-677c-4dc9-aa6f-61205f1b7d34" TargetMode="External"/><Relationship Id="rId45" Type="http://schemas.openxmlformats.org/officeDocument/2006/relationships/hyperlink" Target="https://www.brighteon.com/d7d62b9a-78eb-4c86-8a39-662922101ecb" TargetMode="External"/><Relationship Id="rId48" Type="http://schemas.openxmlformats.org/officeDocument/2006/relationships/drawing" Target="../drawings/drawing12.xml"/><Relationship Id="rId47" Type="http://schemas.openxmlformats.org/officeDocument/2006/relationships/hyperlink" Target="https://www.brighteon.com/60ee946c-3230-45c5-8524-11074af83063" TargetMode="External"/><Relationship Id="rId49" Type="http://schemas.openxmlformats.org/officeDocument/2006/relationships/vmlDrawing" Target="../drawings/vmlDrawing8.vml"/><Relationship Id="rId31" Type="http://schemas.openxmlformats.org/officeDocument/2006/relationships/hyperlink" Target="https://www.brighteon.com/44e7b3e4-00f0-41c6-81ec-720e42a95a27" TargetMode="External"/><Relationship Id="rId30" Type="http://schemas.openxmlformats.org/officeDocument/2006/relationships/hyperlink" Target="https://www.brighteon.com/88e039b4-d559-43eb-bd41-157bd4265f14" TargetMode="External"/><Relationship Id="rId33" Type="http://schemas.openxmlformats.org/officeDocument/2006/relationships/hyperlink" Target="http://comusav.com/" TargetMode="External"/><Relationship Id="rId32" Type="http://schemas.openxmlformats.org/officeDocument/2006/relationships/hyperlink" Target="https://www.brighteon.com/b56433b0-ee06-4ba9-85a0-c7c300f38c08" TargetMode="External"/><Relationship Id="rId35" Type="http://schemas.openxmlformats.org/officeDocument/2006/relationships/hyperlink" Target="https://www.brighteon.com/08720ee4-f6f3-42ce-a0a8-a81f06774d12" TargetMode="External"/><Relationship Id="rId34" Type="http://schemas.openxmlformats.org/officeDocument/2006/relationships/hyperlink" Target="https://www.brighteon.com/bbd92ee3-511d-4311-bc1c-7f35e2cc9a01" TargetMode="External"/><Relationship Id="rId37" Type="http://schemas.openxmlformats.org/officeDocument/2006/relationships/hyperlink" Target="https://www.brighteon.com/29eeb8b1-1f9c-4184-bc17-91b2597681a8" TargetMode="External"/><Relationship Id="rId36" Type="http://schemas.openxmlformats.org/officeDocument/2006/relationships/hyperlink" Target="https://www.brighteon.com/bf081743-2cfa-42f0-91ef-7010c86d0149" TargetMode="External"/><Relationship Id="rId39" Type="http://schemas.openxmlformats.org/officeDocument/2006/relationships/hyperlink" Target="https://www.brighteon.com/4ba32e73-1a39-4d5c-97a1-0253f6904558" TargetMode="External"/><Relationship Id="rId38" Type="http://schemas.openxmlformats.org/officeDocument/2006/relationships/hyperlink" Target="https://www.brighteon.com/29eeb8b1-1f9c-4184-bc17-91b2597681a8" TargetMode="External"/><Relationship Id="rId20" Type="http://schemas.openxmlformats.org/officeDocument/2006/relationships/hyperlink" Target="https://www.brighteon.com/fe2e1102-f329-4d3a-9775-b96f42660831" TargetMode="External"/><Relationship Id="rId22" Type="http://schemas.openxmlformats.org/officeDocument/2006/relationships/hyperlink" Target="https://www.brighteon.com/f5a6d640-a622-4b3c-9961-4d4671120ff6" TargetMode="External"/><Relationship Id="rId21" Type="http://schemas.openxmlformats.org/officeDocument/2006/relationships/hyperlink" Target="https://www.brighteon.com/b153a86b-edd0-4ca8-b211-c6453e9e99c5" TargetMode="External"/><Relationship Id="rId24" Type="http://schemas.openxmlformats.org/officeDocument/2006/relationships/hyperlink" Target="https://www.brighteon.com/96c695a1-2c3a-402a-a50e-af2e0604fc68" TargetMode="External"/><Relationship Id="rId23" Type="http://schemas.openxmlformats.org/officeDocument/2006/relationships/hyperlink" Target="https://www.brighteon.com/8bb23e30-ff1c-4228-a85e-0a8459ecbdea" TargetMode="External"/><Relationship Id="rId26" Type="http://schemas.openxmlformats.org/officeDocument/2006/relationships/hyperlink" Target="https://www.brighteon.com/f0cfdc23-1ca4-4761-ad7b-f04dd7dee660" TargetMode="External"/><Relationship Id="rId25" Type="http://schemas.openxmlformats.org/officeDocument/2006/relationships/hyperlink" Target="https://www.brighteon.com/4bcdf475-2a58-45fb-8ae4-4706d9e93cb9" TargetMode="External"/><Relationship Id="rId28" Type="http://schemas.openxmlformats.org/officeDocument/2006/relationships/hyperlink" Target="https://www.brighteon.com/ea03b958-db03-4421-ac84-431cae5f2ede" TargetMode="External"/><Relationship Id="rId27" Type="http://schemas.openxmlformats.org/officeDocument/2006/relationships/hyperlink" Target="https://www.brighteon.com/c5153668-40e5-4410-a20b-f9229eb05766" TargetMode="External"/><Relationship Id="rId29" Type="http://schemas.openxmlformats.org/officeDocument/2006/relationships/hyperlink" Target="https://www.brighteon.com/2ca23311-3197-4422-a237-6e0f03260b91" TargetMode="External"/><Relationship Id="rId11" Type="http://schemas.openxmlformats.org/officeDocument/2006/relationships/hyperlink" Target="https://www.brighteon.com/c1e41e0c-b609-4ae6-9652-ffa21474cda7" TargetMode="External"/><Relationship Id="rId10" Type="http://schemas.openxmlformats.org/officeDocument/2006/relationships/hyperlink" Target="https://www.brighteon.com/ba491d92-639b-433e-83cf-aedcaa6f2d74" TargetMode="External"/><Relationship Id="rId13" Type="http://schemas.openxmlformats.org/officeDocument/2006/relationships/hyperlink" Target="https://www.brighteon.com/911a26a7-42be-42f6-ad08-f444e260df11" TargetMode="External"/><Relationship Id="rId12" Type="http://schemas.openxmlformats.org/officeDocument/2006/relationships/hyperlink" Target="https://www.brighteon.com/0f304c9f-bbee-4636-bb60-db3ead54efdf" TargetMode="External"/><Relationship Id="rId15" Type="http://schemas.openxmlformats.org/officeDocument/2006/relationships/hyperlink" Target="https://www.brighteon.com/20ebe101-5047-4104-b999-2af691a2b9b8" TargetMode="External"/><Relationship Id="rId14" Type="http://schemas.openxmlformats.org/officeDocument/2006/relationships/hyperlink" Target="https://www.brighteon.com/a8a1db2f-47f1-4bae-af03-8da70bb226e8" TargetMode="External"/><Relationship Id="rId17" Type="http://schemas.openxmlformats.org/officeDocument/2006/relationships/hyperlink" Target="https://www.brighteon.com/b67de23b-6cd9-42bd-a8fe-6169d7941302" TargetMode="External"/><Relationship Id="rId16" Type="http://schemas.openxmlformats.org/officeDocument/2006/relationships/hyperlink" Target="https://www.brighteon.com/9bcbd750-c25f-4e8a-8b32-777d51012c0c" TargetMode="External"/><Relationship Id="rId19" Type="http://schemas.openxmlformats.org/officeDocument/2006/relationships/hyperlink" Target="https://www.brighteon.com/4078d2ab-c1d3-4b2d-8089-f2495116b025" TargetMode="External"/><Relationship Id="rId18" Type="http://schemas.openxmlformats.org/officeDocument/2006/relationships/hyperlink" Target="https://www.brighteon.com/09ba16aa-c292-4be8-a3b2-27d481a2b9fb" TargetMode="External"/><Relationship Id="rId1" Type="http://schemas.openxmlformats.org/officeDocument/2006/relationships/comments" Target="../comments8.xml"/><Relationship Id="rId2" Type="http://schemas.openxmlformats.org/officeDocument/2006/relationships/hyperlink" Target="https://www.brighteon.com/7037ca67-d431-461e-85e5-a4b4129b4e03" TargetMode="External"/><Relationship Id="rId3" Type="http://schemas.openxmlformats.org/officeDocument/2006/relationships/hyperlink" Target="https://www.brighteon.com/d3372651-75bb-4fe6-bd68-5015c3141ca9" TargetMode="External"/><Relationship Id="rId4" Type="http://schemas.openxmlformats.org/officeDocument/2006/relationships/hyperlink" Target="https://www.brighteon.com/576e405a-0a84-44ad-bcd6-d49c772bc16e" TargetMode="External"/><Relationship Id="rId9" Type="http://schemas.openxmlformats.org/officeDocument/2006/relationships/hyperlink" Target="https://www.brighteon.com/c0b9ffb5-1669-4e7c-959f-66b5522cb499" TargetMode="External"/><Relationship Id="rId5" Type="http://schemas.openxmlformats.org/officeDocument/2006/relationships/hyperlink" Target="https://www.brighteon.com/91c02f24-5471-4012-a04f-01add668053b" TargetMode="External"/><Relationship Id="rId6" Type="http://schemas.openxmlformats.org/officeDocument/2006/relationships/hyperlink" Target="https://www.brighteon.com/e0fe3d35-87e1-4565-bd8a-ea2daae7d48b" TargetMode="External"/><Relationship Id="rId7" Type="http://schemas.openxmlformats.org/officeDocument/2006/relationships/hyperlink" Target="https://www.brighteon.com/e9a9a5b2-cd25-4188-8d50-9fd9abacf7cc" TargetMode="External"/><Relationship Id="rId8" Type="http://schemas.openxmlformats.org/officeDocument/2006/relationships/hyperlink" Target="https://www.brighteon.com/07c9ce92-bd75-43ef-8570-3338cb7f8979"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5.xml"/><Relationship Id="rId3"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bay.com/itm/NA-Chlorite-Flakes-Tech-Grade-1-Pound/153928321857?_trkparms=aid%3D1110006%26algo%3DHOMESPLICE.SIM%26ao%3D1%26asc%3D225074%26meid%3D601be253ff394f1ca118fb0312eb45b4%26pid%3D100010%26rk%3D2%26rkt%3D12%26mehot%3Dpp%26sd%3D153884822708%26itm%3D153928321857%26pmt%3D0%26noa%3D1%26pg%3D2047675%26algv%3DDefaultOrganic%26brand%3DStellar+Chemical+Corp.&amp;_trksid=p2047675.c100010.m2109" TargetMode="External"/><Relationship Id="rId2" Type="http://schemas.openxmlformats.org/officeDocument/2006/relationships/hyperlink" Target="https://www.homedepot.com/p/Klean-Strip-Green-1-Gal-Green-Muriatic-Acid-GKGM75006/202690263" TargetMode="External"/><Relationship Id="rId3"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aterpureworld.com/" TargetMode="External"/><Relationship Id="rId2"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8.xml"/><Relationship Id="rId3"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statista.com/statistics/1105914/coronavirus-death-rates-worldwide/"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brighteon.com/d0370848-aa6c-4ad8-8a1d-71d617861cde" TargetMode="External"/><Relationship Id="rId3" Type="http://schemas.openxmlformats.org/officeDocument/2006/relationships/drawing" Target="../drawings/drawing2.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1" Type="http://schemas.openxmlformats.org/officeDocument/2006/relationships/hyperlink" Target="https://docs.google.com/spreadsheets/d/1v5thZf3FTXQ3lA8jN1NOMOEa0Ns7ETfPVR8IiPGo7i4/edit?usp=sharing" TargetMode="External"/><Relationship Id="rId10" Type="http://schemas.openxmlformats.org/officeDocument/2006/relationships/hyperlink" Target="https://www.brighteon.com/1dac22c7-3ca8-48a1-be36-c6a42bd035ed" TargetMode="External"/><Relationship Id="rId13" Type="http://schemas.openxmlformats.org/officeDocument/2006/relationships/drawing" Target="../drawings/drawing3.xml"/><Relationship Id="rId12" Type="http://schemas.openxmlformats.org/officeDocument/2006/relationships/hyperlink" Target="https://docs.google.com/document/d/19MxkCOT6JJGUziX0FY6TeXfeNjXhmX7Xl1Qm5GFZAg0/edit?usp=sharing" TargetMode="External"/><Relationship Id="rId1" Type="http://schemas.openxmlformats.org/officeDocument/2006/relationships/hyperlink" Target="https://www.brighteon.com/59811d86-5548-4db5-984b-e6aae955077e" TargetMode="External"/><Relationship Id="rId2" Type="http://schemas.openxmlformats.org/officeDocument/2006/relationships/hyperlink" Target="https://www.brighteon.com/1b6fd7fe-d88c-40e3-a93e-e05c257a5d7e" TargetMode="External"/><Relationship Id="rId3" Type="http://schemas.openxmlformats.org/officeDocument/2006/relationships/hyperlink" Target="https://www.brighteon.com/1dac22c7-3ca8-48a1-be36-c6a42bd035ed" TargetMode="External"/><Relationship Id="rId4" Type="http://schemas.openxmlformats.org/officeDocument/2006/relationships/hyperlink" Target="https://docs.google.com/document/d/19MxkCOT6JJGUziX0FY6TeXfeNjXhmX7Xl1Qm5GFZAg0/edit?usp=sharing" TargetMode="External"/><Relationship Id="rId9" Type="http://schemas.openxmlformats.org/officeDocument/2006/relationships/hyperlink" Target="https://www.brighteon.com/d0370848-aa6c-4ad8-8a1d-71d617861cde" TargetMode="External"/><Relationship Id="rId5" Type="http://schemas.openxmlformats.org/officeDocument/2006/relationships/hyperlink" Target="https://www.brighteon.com/576e405a-0a84-44ad-bcd6-d49c772bc16e" TargetMode="External"/><Relationship Id="rId6" Type="http://schemas.openxmlformats.org/officeDocument/2006/relationships/hyperlink" Target="https://www.brighteon.com/71cedc6f-83fc-446f-be2b-e9cad4a14c36" TargetMode="External"/><Relationship Id="rId7" Type="http://schemas.openxmlformats.org/officeDocument/2006/relationships/hyperlink" Target="https://www.brighteon.com/91c02f24-5471-4012-a04f-01add668053b" TargetMode="External"/><Relationship Id="rId8" Type="http://schemas.openxmlformats.org/officeDocument/2006/relationships/hyperlink" Target="https://www.brighteon.com/91c02f24-5471-4012-a04f-01add668053b" TargetMode="Ex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drive.google.com/file/d/1vrczJfywb8CUcVHC_Yqrtl2EDA95p7j8/view?usp=sharing" TargetMode="External"/><Relationship Id="rId3" Type="http://schemas.openxmlformats.org/officeDocument/2006/relationships/hyperlink" Target="https://www.mmsdrops.com/mms-protocols/mms-protocol-3000/" TargetMode="External"/><Relationship Id="rId4" Type="http://schemas.openxmlformats.org/officeDocument/2006/relationships/hyperlink" Target="https://www.mmsdrops.com/mms-protocols/protocol-4000/" TargetMode="External"/><Relationship Id="rId5" Type="http://schemas.openxmlformats.org/officeDocument/2006/relationships/hyperlink" Target="https://www.mmsinfo.org/infosheets/mms2_instructions.pdf" TargetMode="External"/><Relationship Id="rId6" Type="http://schemas.openxmlformats.org/officeDocument/2006/relationships/drawing" Target="../drawings/drawing4.xml"/><Relationship Id="rId7"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1" Type="http://schemas.openxmlformats.org/officeDocument/2006/relationships/vmlDrawing" Target="../drawings/vmlDrawing3.vml"/><Relationship Id="rId10" Type="http://schemas.openxmlformats.org/officeDocument/2006/relationships/drawing" Target="../drawings/drawing5.xml"/><Relationship Id="rId1" Type="http://schemas.openxmlformats.org/officeDocument/2006/relationships/comments" Target="../comments3.xml"/><Relationship Id="rId2" Type="http://schemas.openxmlformats.org/officeDocument/2006/relationships/hyperlink" Target="https://docs.google.com/document/d/19MxkCOT6JJGUziX0FY6TeXfeNjXhmX7Xl1Qm5GFZAg0/edit?usp=sharing" TargetMode="External"/><Relationship Id="rId3" Type="http://schemas.openxmlformats.org/officeDocument/2006/relationships/hyperlink" Target="https://docs.google.com/document/d/19MxkCOT6JJGUziX0FY6TeXfeNjXhmX7Xl1Qm5GFZAg0/edit?usp=sharing" TargetMode="External"/><Relationship Id="rId4" Type="http://schemas.openxmlformats.org/officeDocument/2006/relationships/hyperlink" Target="https://docs.google.com/document/d/19MxkCOT6JJGUziX0FY6TeXfeNjXhmX7Xl1Qm5GFZAg0/edit?usp=sharing" TargetMode="External"/><Relationship Id="rId9" Type="http://schemas.openxmlformats.org/officeDocument/2006/relationships/hyperlink" Target="https://docs.google.com/document/d/19MxkCOT6JJGUziX0FY6TeXfeNjXhmX7Xl1Qm5GFZAg0/edit?usp=sharing" TargetMode="External"/><Relationship Id="rId5" Type="http://schemas.openxmlformats.org/officeDocument/2006/relationships/hyperlink" Target="https://docs.google.com/document/d/19MxkCOT6JJGUziX0FY6TeXfeNjXhmX7Xl1Qm5GFZAg0/edit?usp=sharing" TargetMode="External"/><Relationship Id="rId6" Type="http://schemas.openxmlformats.org/officeDocument/2006/relationships/hyperlink" Target="https://docs.google.com/document/d/19MxkCOT6JJGUziX0FY6TeXfeNjXhmX7Xl1Qm5GFZAg0/edit?usp=sharing" TargetMode="External"/><Relationship Id="rId7" Type="http://schemas.openxmlformats.org/officeDocument/2006/relationships/hyperlink" Target="https://docs.google.com/document/d/19MxkCOT6JJGUziX0FY6TeXfeNjXhmX7Xl1Qm5GFZAg0/edit?usp=sharing" TargetMode="External"/><Relationship Id="rId8" Type="http://schemas.openxmlformats.org/officeDocument/2006/relationships/hyperlink" Target="https://docs.google.com/document/d/19MxkCOT6JJGUziX0FY6TeXfeNjXhmX7Xl1Qm5GFZAg0/edit?usp=sharing" TargetMode="Externa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www.mmsdrops.com/mms-protocols/" TargetMode="External"/><Relationship Id="rId3" Type="http://schemas.openxmlformats.org/officeDocument/2006/relationships/drawing" Target="../drawings/drawing6.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raccoonmedicine.com/wp/2011/10/01/how-to-use-mms-as-a-skin-spray/" TargetMode="External"/><Relationship Id="rId3" Type="http://schemas.openxmlformats.org/officeDocument/2006/relationships/hyperlink" Target="https://www.jahealthadvocate.com/mms-nose-sinus-bronchial-treatment.html" TargetMode="External"/><Relationship Id="rId4" Type="http://schemas.openxmlformats.org/officeDocument/2006/relationships/hyperlink" Target="http://mmstestimonials.com/" TargetMode="External"/><Relationship Id="rId5" Type="http://schemas.openxmlformats.org/officeDocument/2006/relationships/hyperlink" Target="https://www.brighteon.com/ef2dae3d-771b-4eb8-99bd-1b78d98fd8dc" TargetMode="External"/><Relationship Id="rId6" Type="http://schemas.openxmlformats.org/officeDocument/2006/relationships/drawing" Target="../drawings/drawing7.xml"/><Relationship Id="rId7"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75"/>
    <col customWidth="1" min="2" max="2" width="9.13"/>
    <col customWidth="1" min="3" max="3" width="29.25"/>
    <col customWidth="1" min="4" max="4" width="18.25"/>
  </cols>
  <sheetData>
    <row r="1">
      <c r="A1" s="1" t="s">
        <v>0</v>
      </c>
      <c r="I1" s="2"/>
      <c r="J1" s="2"/>
      <c r="K1" s="2"/>
      <c r="L1" s="2"/>
      <c r="M1" s="2"/>
      <c r="N1" s="2"/>
      <c r="O1" s="2"/>
      <c r="P1" s="2"/>
      <c r="Q1" s="2"/>
      <c r="R1" s="2"/>
      <c r="S1" s="2"/>
      <c r="T1" s="2"/>
      <c r="U1" s="2"/>
      <c r="V1" s="2"/>
      <c r="W1" s="2"/>
      <c r="X1" s="2"/>
      <c r="Y1" s="2"/>
      <c r="Z1" s="2"/>
    </row>
    <row r="2">
      <c r="A2" s="3" t="s">
        <v>1</v>
      </c>
      <c r="B2" s="4"/>
      <c r="C2" s="2"/>
      <c r="D2" s="2"/>
      <c r="E2" s="2"/>
      <c r="F2" s="2"/>
      <c r="G2" s="2"/>
      <c r="H2" s="2"/>
      <c r="I2" s="2"/>
      <c r="J2" s="2"/>
      <c r="K2" s="2"/>
      <c r="L2" s="2"/>
      <c r="M2" s="2"/>
      <c r="N2" s="2"/>
      <c r="O2" s="2"/>
      <c r="P2" s="2"/>
      <c r="Q2" s="2"/>
      <c r="R2" s="2"/>
      <c r="S2" s="2"/>
      <c r="T2" s="2"/>
      <c r="U2" s="2"/>
      <c r="V2" s="2"/>
      <c r="W2" s="2"/>
      <c r="X2" s="2"/>
      <c r="Y2" s="2"/>
      <c r="Z2" s="2"/>
    </row>
    <row r="3">
      <c r="A3" s="2"/>
      <c r="F3" s="2"/>
      <c r="G3" s="2"/>
      <c r="H3" s="2"/>
      <c r="I3" s="2"/>
      <c r="J3" s="2"/>
      <c r="K3" s="2"/>
      <c r="L3" s="2"/>
      <c r="M3" s="2"/>
      <c r="N3" s="2"/>
      <c r="O3" s="2"/>
      <c r="P3" s="2"/>
      <c r="Q3" s="2"/>
      <c r="R3" s="2"/>
      <c r="S3" s="2"/>
      <c r="T3" s="2"/>
      <c r="U3" s="2"/>
      <c r="V3" s="2"/>
      <c r="W3" s="2"/>
      <c r="X3" s="2"/>
      <c r="Y3" s="2"/>
      <c r="Z3" s="2"/>
    </row>
    <row r="4">
      <c r="A4" s="2"/>
      <c r="B4" s="5" t="s">
        <v>2</v>
      </c>
      <c r="C4" s="5" t="s">
        <v>3</v>
      </c>
      <c r="D4" s="6" t="s">
        <v>4</v>
      </c>
      <c r="E4" s="7"/>
      <c r="F4" s="7"/>
      <c r="G4" s="7"/>
      <c r="H4" s="7"/>
      <c r="I4" s="7"/>
      <c r="J4" s="8"/>
      <c r="K4" s="2"/>
      <c r="L4" s="2"/>
      <c r="M4" s="2"/>
      <c r="N4" s="2"/>
      <c r="O4" s="2"/>
      <c r="P4" s="2"/>
      <c r="Q4" s="2"/>
      <c r="R4" s="2"/>
      <c r="S4" s="2"/>
      <c r="T4" s="2"/>
      <c r="U4" s="2"/>
      <c r="V4" s="2"/>
      <c r="W4" s="2"/>
      <c r="X4" s="2"/>
      <c r="Y4" s="2"/>
      <c r="Z4" s="2"/>
    </row>
    <row r="5">
      <c r="A5" s="2"/>
      <c r="B5" s="9" t="s">
        <v>5</v>
      </c>
      <c r="C5" s="10" t="s">
        <v>6</v>
      </c>
      <c r="D5" s="11" t="s">
        <v>7</v>
      </c>
      <c r="E5" s="7"/>
      <c r="F5" s="7"/>
      <c r="G5" s="7"/>
      <c r="H5" s="7"/>
      <c r="I5" s="7"/>
      <c r="J5" s="8"/>
      <c r="K5" s="2"/>
      <c r="L5" s="2"/>
      <c r="M5" s="2"/>
      <c r="N5" s="2"/>
      <c r="O5" s="2"/>
      <c r="P5" s="2"/>
      <c r="Q5" s="2"/>
      <c r="R5" s="2"/>
      <c r="S5" s="2"/>
      <c r="T5" s="2"/>
      <c r="U5" s="2"/>
      <c r="V5" s="2"/>
      <c r="W5" s="2"/>
      <c r="X5" s="2"/>
      <c r="Y5" s="2"/>
      <c r="Z5" s="2"/>
    </row>
    <row r="6">
      <c r="A6" s="2"/>
      <c r="B6" s="9">
        <v>1.0</v>
      </c>
      <c r="C6" s="12" t="s">
        <v>8</v>
      </c>
      <c r="D6" s="13" t="s">
        <v>9</v>
      </c>
      <c r="J6" s="14"/>
      <c r="K6" s="2"/>
      <c r="L6" s="2"/>
      <c r="M6" s="2"/>
      <c r="N6" s="2"/>
      <c r="O6" s="2"/>
      <c r="P6" s="2"/>
      <c r="Q6" s="2"/>
      <c r="R6" s="2"/>
      <c r="S6" s="2"/>
      <c r="T6" s="2"/>
      <c r="U6" s="2"/>
      <c r="V6" s="2"/>
      <c r="W6" s="2"/>
      <c r="X6" s="2"/>
      <c r="Y6" s="2"/>
      <c r="Z6" s="2"/>
    </row>
    <row r="7">
      <c r="A7" s="2"/>
      <c r="B7" s="9">
        <v>2.0</v>
      </c>
      <c r="C7" s="12" t="s">
        <v>10</v>
      </c>
      <c r="D7" s="13" t="s">
        <v>11</v>
      </c>
      <c r="J7" s="14"/>
      <c r="K7" s="2"/>
      <c r="L7" s="2"/>
      <c r="M7" s="2"/>
      <c r="N7" s="2"/>
      <c r="O7" s="2"/>
      <c r="P7" s="2"/>
      <c r="Q7" s="2"/>
      <c r="R7" s="2"/>
      <c r="S7" s="2"/>
      <c r="T7" s="2"/>
      <c r="U7" s="2"/>
      <c r="V7" s="2"/>
      <c r="W7" s="2"/>
      <c r="X7" s="2"/>
      <c r="Y7" s="2"/>
      <c r="Z7" s="2"/>
    </row>
    <row r="8">
      <c r="A8" s="2"/>
      <c r="B8" s="9">
        <v>3.0</v>
      </c>
      <c r="C8" s="12" t="s">
        <v>12</v>
      </c>
      <c r="D8" s="13" t="s">
        <v>13</v>
      </c>
      <c r="J8" s="14"/>
      <c r="K8" s="2"/>
      <c r="L8" s="2"/>
      <c r="M8" s="2"/>
      <c r="N8" s="2"/>
      <c r="O8" s="2"/>
      <c r="P8" s="2"/>
      <c r="Q8" s="2"/>
      <c r="R8" s="2"/>
      <c r="S8" s="2"/>
      <c r="T8" s="2"/>
      <c r="U8" s="2"/>
      <c r="V8" s="2"/>
      <c r="W8" s="2"/>
      <c r="X8" s="2"/>
      <c r="Y8" s="2"/>
      <c r="Z8" s="2"/>
    </row>
    <row r="9">
      <c r="A9" s="2"/>
      <c r="B9" s="9">
        <v>4.0</v>
      </c>
      <c r="C9" s="12" t="s">
        <v>14</v>
      </c>
      <c r="D9" s="13" t="s">
        <v>15</v>
      </c>
      <c r="J9" s="14"/>
      <c r="K9" s="2"/>
      <c r="L9" s="2"/>
      <c r="M9" s="2"/>
      <c r="N9" s="2"/>
      <c r="O9" s="2"/>
      <c r="P9" s="2"/>
      <c r="Q9" s="2"/>
      <c r="R9" s="2"/>
      <c r="S9" s="2"/>
      <c r="T9" s="2"/>
      <c r="U9" s="2"/>
      <c r="V9" s="2"/>
      <c r="W9" s="2"/>
      <c r="X9" s="2"/>
      <c r="Y9" s="2"/>
      <c r="Z9" s="2"/>
    </row>
    <row r="10">
      <c r="A10" s="2"/>
      <c r="B10" s="9">
        <v>5.0</v>
      </c>
      <c r="C10" s="12" t="s">
        <v>16</v>
      </c>
      <c r="D10" s="13" t="s">
        <v>17</v>
      </c>
      <c r="J10" s="14"/>
      <c r="K10" s="2"/>
      <c r="L10" s="2"/>
      <c r="M10" s="2"/>
      <c r="N10" s="2"/>
      <c r="O10" s="2"/>
      <c r="P10" s="2"/>
      <c r="Q10" s="2"/>
      <c r="R10" s="2"/>
      <c r="S10" s="2"/>
      <c r="T10" s="2"/>
      <c r="U10" s="2"/>
      <c r="V10" s="2"/>
      <c r="W10" s="2"/>
      <c r="X10" s="2"/>
      <c r="Y10" s="2"/>
      <c r="Z10" s="2"/>
    </row>
    <row r="11">
      <c r="A11" s="2"/>
      <c r="B11" s="9">
        <v>6.0</v>
      </c>
      <c r="C11" s="12" t="s">
        <v>18</v>
      </c>
      <c r="D11" s="13" t="s">
        <v>19</v>
      </c>
      <c r="J11" s="14"/>
      <c r="K11" s="2"/>
      <c r="L11" s="2"/>
      <c r="M11" s="2"/>
      <c r="N11" s="2"/>
      <c r="O11" s="2"/>
      <c r="P11" s="2"/>
      <c r="Q11" s="2"/>
      <c r="R11" s="2"/>
      <c r="S11" s="2"/>
      <c r="T11" s="2"/>
      <c r="U11" s="2"/>
      <c r="V11" s="2"/>
      <c r="W11" s="2"/>
      <c r="X11" s="2"/>
      <c r="Y11" s="2"/>
      <c r="Z11" s="2"/>
    </row>
    <row r="12">
      <c r="A12" s="2"/>
      <c r="B12" s="9">
        <v>7.0</v>
      </c>
      <c r="C12" s="12" t="s">
        <v>20</v>
      </c>
      <c r="D12" s="13" t="s">
        <v>21</v>
      </c>
      <c r="J12" s="14"/>
      <c r="K12" s="2"/>
      <c r="L12" s="2"/>
      <c r="M12" s="2"/>
      <c r="N12" s="2"/>
      <c r="O12" s="2"/>
      <c r="P12" s="2"/>
      <c r="Q12" s="2"/>
      <c r="R12" s="2"/>
      <c r="S12" s="2"/>
      <c r="T12" s="2"/>
      <c r="U12" s="2"/>
      <c r="V12" s="2"/>
      <c r="W12" s="2"/>
      <c r="X12" s="2"/>
      <c r="Y12" s="2"/>
      <c r="Z12" s="2"/>
    </row>
    <row r="13">
      <c r="A13" s="2"/>
      <c r="B13" s="9">
        <v>8.0</v>
      </c>
      <c r="C13" s="12" t="s">
        <v>22</v>
      </c>
      <c r="D13" s="13" t="s">
        <v>23</v>
      </c>
      <c r="J13" s="14"/>
      <c r="K13" s="2"/>
      <c r="L13" s="2"/>
      <c r="M13" s="2"/>
      <c r="N13" s="2"/>
      <c r="O13" s="2"/>
      <c r="P13" s="2"/>
      <c r="Q13" s="2"/>
      <c r="R13" s="2"/>
      <c r="S13" s="2"/>
      <c r="T13" s="2"/>
      <c r="U13" s="2"/>
      <c r="V13" s="2"/>
      <c r="W13" s="2"/>
      <c r="X13" s="2"/>
      <c r="Y13" s="2"/>
      <c r="Z13" s="2"/>
    </row>
    <row r="14">
      <c r="A14" s="2"/>
      <c r="B14" s="9">
        <v>9.0</v>
      </c>
      <c r="C14" s="15" t="s">
        <v>24</v>
      </c>
      <c r="D14" s="13" t="s">
        <v>25</v>
      </c>
      <c r="J14" s="14"/>
      <c r="K14" s="2"/>
      <c r="L14" s="2"/>
      <c r="M14" s="2"/>
      <c r="N14" s="2"/>
      <c r="O14" s="2"/>
      <c r="P14" s="2"/>
      <c r="Q14" s="2"/>
      <c r="R14" s="2"/>
      <c r="S14" s="2"/>
      <c r="T14" s="2"/>
      <c r="U14" s="2"/>
      <c r="V14" s="2"/>
      <c r="W14" s="2"/>
      <c r="X14" s="2"/>
      <c r="Y14" s="2"/>
      <c r="Z14" s="2"/>
    </row>
    <row r="15">
      <c r="A15" s="2"/>
      <c r="B15" s="16">
        <v>10.0</v>
      </c>
      <c r="C15" s="17" t="s">
        <v>26</v>
      </c>
      <c r="D15" s="18" t="s">
        <v>27</v>
      </c>
      <c r="E15" s="19"/>
      <c r="F15" s="19"/>
      <c r="G15" s="19"/>
      <c r="H15" s="19"/>
      <c r="I15" s="19"/>
      <c r="J15" s="20"/>
      <c r="K15" s="2"/>
      <c r="L15" s="2"/>
      <c r="M15" s="2"/>
      <c r="N15" s="2"/>
      <c r="O15" s="2"/>
      <c r="P15" s="2"/>
      <c r="Q15" s="2"/>
      <c r="R15" s="2"/>
      <c r="S15" s="2"/>
      <c r="T15" s="2"/>
      <c r="U15" s="2"/>
      <c r="V15" s="2"/>
      <c r="W15" s="2"/>
      <c r="X15" s="2"/>
      <c r="Y15" s="2"/>
      <c r="Z15" s="2"/>
    </row>
    <row r="16">
      <c r="A16" s="2"/>
      <c r="B16" s="4"/>
      <c r="C16" s="2"/>
      <c r="D16" s="2"/>
      <c r="E16" s="2"/>
      <c r="F16" s="2"/>
      <c r="G16" s="2"/>
      <c r="H16" s="2"/>
      <c r="I16" s="2"/>
      <c r="J16" s="2"/>
      <c r="K16" s="2"/>
      <c r="L16" s="2"/>
      <c r="M16" s="2"/>
      <c r="N16" s="2"/>
      <c r="O16" s="2"/>
      <c r="P16" s="2"/>
      <c r="Q16" s="2"/>
      <c r="R16" s="2"/>
      <c r="S16" s="2"/>
      <c r="T16" s="2"/>
      <c r="U16" s="2"/>
      <c r="V16" s="2"/>
      <c r="W16" s="2"/>
      <c r="X16" s="2"/>
      <c r="Y16" s="2"/>
      <c r="Z16" s="2"/>
    </row>
    <row r="17">
      <c r="A17" s="2"/>
      <c r="B17" s="4"/>
      <c r="C17" s="2"/>
      <c r="D17" s="2"/>
      <c r="E17" s="2"/>
      <c r="F17" s="2"/>
      <c r="G17" s="2"/>
      <c r="H17" s="2"/>
      <c r="I17" s="2"/>
      <c r="J17" s="2"/>
      <c r="K17" s="2"/>
      <c r="L17" s="2"/>
      <c r="M17" s="2"/>
      <c r="N17" s="2"/>
      <c r="O17" s="2"/>
      <c r="P17" s="2"/>
      <c r="Q17" s="2"/>
      <c r="R17" s="2"/>
      <c r="S17" s="2"/>
      <c r="T17" s="2"/>
      <c r="U17" s="2"/>
      <c r="V17" s="2"/>
      <c r="W17" s="2"/>
      <c r="X17" s="2"/>
      <c r="Y17" s="2"/>
      <c r="Z17" s="2"/>
    </row>
    <row r="18">
      <c r="A18" s="2"/>
      <c r="B18" s="4"/>
      <c r="C18" s="2"/>
      <c r="D18" s="2"/>
      <c r="E18" s="2"/>
      <c r="F18" s="2"/>
      <c r="G18" s="2"/>
      <c r="H18" s="2"/>
      <c r="I18" s="2"/>
      <c r="J18" s="2"/>
      <c r="K18" s="2"/>
      <c r="L18" s="2"/>
      <c r="M18" s="2"/>
      <c r="N18" s="2"/>
      <c r="O18" s="2"/>
      <c r="P18" s="2"/>
      <c r="Q18" s="2"/>
      <c r="R18" s="2"/>
      <c r="S18" s="2"/>
      <c r="T18" s="2"/>
      <c r="U18" s="2"/>
      <c r="V18" s="2"/>
      <c r="W18" s="2"/>
      <c r="X18" s="2"/>
      <c r="Y18" s="2"/>
      <c r="Z18" s="2"/>
    </row>
    <row r="19">
      <c r="A19" s="2"/>
      <c r="B19" s="4"/>
      <c r="C19" s="2"/>
      <c r="D19" s="2"/>
      <c r="E19" s="2"/>
      <c r="F19" s="2"/>
      <c r="G19" s="2"/>
      <c r="H19" s="2"/>
      <c r="I19" s="2"/>
      <c r="J19" s="2"/>
      <c r="K19" s="2"/>
      <c r="L19" s="2"/>
      <c r="M19" s="2"/>
      <c r="N19" s="2"/>
      <c r="O19" s="2"/>
      <c r="P19" s="2"/>
      <c r="Q19" s="2"/>
      <c r="R19" s="2"/>
      <c r="S19" s="2"/>
      <c r="T19" s="2"/>
      <c r="U19" s="2"/>
      <c r="V19" s="2"/>
      <c r="W19" s="2"/>
      <c r="X19" s="2"/>
      <c r="Y19" s="2"/>
      <c r="Z19" s="2"/>
    </row>
    <row r="20">
      <c r="A20" s="2"/>
      <c r="B20" s="4"/>
      <c r="C20" s="2"/>
      <c r="D20" s="2"/>
      <c r="E20" s="2"/>
      <c r="F20" s="2"/>
      <c r="G20" s="2"/>
      <c r="H20" s="2"/>
      <c r="I20" s="2"/>
      <c r="J20" s="2"/>
      <c r="K20" s="2"/>
      <c r="L20" s="2"/>
      <c r="M20" s="2"/>
      <c r="N20" s="2"/>
      <c r="O20" s="2"/>
      <c r="P20" s="2"/>
      <c r="Q20" s="2"/>
      <c r="R20" s="2"/>
      <c r="S20" s="2"/>
      <c r="T20" s="2"/>
      <c r="U20" s="2"/>
      <c r="V20" s="2"/>
      <c r="W20" s="2"/>
      <c r="X20" s="2"/>
      <c r="Y20" s="2"/>
      <c r="Z20" s="2"/>
    </row>
  </sheetData>
  <mergeCells count="13">
    <mergeCell ref="D10:J10"/>
    <mergeCell ref="D11:J11"/>
    <mergeCell ref="D12:J12"/>
    <mergeCell ref="D13:J13"/>
    <mergeCell ref="D14:J14"/>
    <mergeCell ref="D15:J15"/>
    <mergeCell ref="A1:H1"/>
    <mergeCell ref="D4:J4"/>
    <mergeCell ref="D5:J5"/>
    <mergeCell ref="D6:J6"/>
    <mergeCell ref="D7:J7"/>
    <mergeCell ref="D8:J8"/>
    <mergeCell ref="D9:J9"/>
  </mergeCells>
  <hyperlinks>
    <hyperlink r:id="rId1" ref="C5"/>
    <hyperlink display="Make your Own A &amp; B mix" location="1.  Make Your Own!A1" ref="C6"/>
    <hyperlink display="MMS vs. CDS" location="2.MMS Vs. CDS!A1" ref="C7"/>
    <hyperlink display="MMS Protocols" location="3.MMS Protocols!A1" ref="C8"/>
    <hyperlink display="CDS Protocols" location="4.CDS Protocols!A1" ref="C9"/>
    <hyperlink display="MMS A-Z Treatments" location="5.MMS A-Z Treatments!A1" ref="C10"/>
    <hyperlink display="MMS Protocol Extras (Hacks)" location="6.MMS Extra Hacks!A1" ref="C11"/>
    <hyperlink display="Golden Rules" location="7.Golden Rules!A1" ref="C12"/>
    <hyperlink display="Water Purification" location="8.Water Purification!A1" ref="C13"/>
    <hyperlink display="Formulas - Naclo2, HCL, DMSO" location="9.Formulas Making Naclo2, HCL &amp;!A1" ref="C14"/>
    <hyperlink display="Training Videos" location="10.Training Videos!A1" ref="C15"/>
  </hyperlinks>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1.5"/>
    <col customWidth="1" min="2" max="2" width="14.5"/>
    <col customWidth="1" min="3" max="3" width="11.25"/>
    <col customWidth="1" min="4" max="4" width="14.5"/>
    <col customWidth="1" min="5" max="5" width="11.25"/>
    <col customWidth="1" min="6" max="6" width="28.75"/>
    <col customWidth="1" min="7" max="7" width="13.38"/>
    <col customWidth="1" min="8" max="8" width="5.25"/>
    <col customWidth="1" min="9" max="9" width="3.25"/>
    <col customWidth="1" min="10" max="10" width="28.13"/>
    <col customWidth="1" min="11" max="11" width="12.88"/>
    <col customWidth="1" min="12" max="12" width="12.38"/>
    <col customWidth="1" min="13" max="13" width="6.0"/>
    <col customWidth="1" min="14" max="14" width="53.88"/>
    <col customWidth="1" min="15" max="15" width="28.75"/>
    <col customWidth="1" min="16" max="18" width="10.38"/>
    <col customWidth="1" min="19" max="19" width="9.25"/>
    <col customWidth="1" min="20" max="20" width="4.0"/>
    <col customWidth="1" min="22" max="22" width="5.75"/>
    <col customWidth="1" min="23" max="23" width="28.25"/>
    <col customWidth="1" min="24" max="24" width="23.0"/>
  </cols>
  <sheetData>
    <row r="1">
      <c r="A1" s="1" t="s">
        <v>609</v>
      </c>
      <c r="J1" s="203"/>
      <c r="K1" s="263"/>
      <c r="L1" s="108"/>
      <c r="M1" s="264"/>
      <c r="N1" s="264"/>
      <c r="O1" s="263"/>
      <c r="P1" s="265"/>
      <c r="W1" s="264"/>
      <c r="X1" s="263"/>
      <c r="Y1" s="266"/>
    </row>
    <row r="2">
      <c r="A2" s="172" t="s">
        <v>533</v>
      </c>
      <c r="C2" s="173"/>
      <c r="D2" s="173"/>
      <c r="E2" s="173"/>
      <c r="F2" s="173"/>
      <c r="G2" s="263"/>
      <c r="H2" s="266"/>
      <c r="I2" s="266"/>
      <c r="J2" s="203"/>
      <c r="K2" s="263" t="s">
        <v>610</v>
      </c>
      <c r="L2" s="108"/>
      <c r="M2" s="264"/>
      <c r="N2" s="264"/>
      <c r="O2" s="263"/>
      <c r="P2" s="265"/>
      <c r="W2" s="264"/>
      <c r="X2" s="263"/>
      <c r="Y2" s="266"/>
    </row>
    <row r="3">
      <c r="A3" s="267"/>
      <c r="B3" s="268" t="s">
        <v>611</v>
      </c>
      <c r="C3" s="269"/>
      <c r="D3" s="270"/>
      <c r="E3" s="270"/>
      <c r="F3" s="267"/>
      <c r="G3" s="268" t="s">
        <v>612</v>
      </c>
      <c r="H3" s="271"/>
      <c r="I3" s="271"/>
      <c r="J3" s="272"/>
      <c r="K3" s="268" t="s">
        <v>613</v>
      </c>
      <c r="L3" s="270"/>
      <c r="M3" s="267"/>
      <c r="N3" s="273" t="s">
        <v>614</v>
      </c>
      <c r="S3" s="270"/>
      <c r="T3" s="270"/>
      <c r="U3" s="270"/>
      <c r="V3" s="269"/>
      <c r="W3" s="274"/>
      <c r="X3" s="275"/>
      <c r="Y3" s="270"/>
      <c r="Z3" s="270"/>
      <c r="AA3" s="270"/>
      <c r="AB3" s="270"/>
      <c r="AC3" s="270"/>
      <c r="AD3" s="270"/>
      <c r="AE3" s="270"/>
      <c r="AF3" s="270"/>
      <c r="AG3" s="270"/>
      <c r="AH3" s="270"/>
      <c r="AI3" s="270"/>
      <c r="AJ3" s="270"/>
      <c r="AK3" s="270"/>
      <c r="AL3" s="270"/>
    </row>
    <row r="4">
      <c r="A4" s="247" t="s">
        <v>615</v>
      </c>
      <c r="B4" s="276">
        <v>80.0</v>
      </c>
      <c r="F4" s="247" t="s">
        <v>616</v>
      </c>
      <c r="G4" s="276">
        <v>20.0</v>
      </c>
      <c r="J4" s="247" t="s">
        <v>616</v>
      </c>
      <c r="K4" s="276">
        <v>99.99</v>
      </c>
      <c r="M4" s="247"/>
      <c r="V4" s="108" t="s">
        <v>617</v>
      </c>
      <c r="W4" s="277" t="s">
        <v>618</v>
      </c>
      <c r="X4" s="278" t="s">
        <v>619</v>
      </c>
    </row>
    <row r="5">
      <c r="A5" s="247" t="s">
        <v>620</v>
      </c>
      <c r="B5" s="279">
        <v>27.0</v>
      </c>
      <c r="C5" s="108"/>
      <c r="F5" s="247" t="s">
        <v>620</v>
      </c>
      <c r="G5" s="279">
        <v>4.0</v>
      </c>
      <c r="J5" s="247" t="s">
        <v>620</v>
      </c>
      <c r="K5" s="279">
        <v>70.0</v>
      </c>
      <c r="M5" s="247"/>
    </row>
    <row r="6">
      <c r="A6" s="280" t="s">
        <v>621</v>
      </c>
      <c r="B6" s="281">
        <v>709.7</v>
      </c>
      <c r="C6" s="108"/>
      <c r="F6" s="247" t="s">
        <v>622</v>
      </c>
      <c r="G6" s="281">
        <v>680.0</v>
      </c>
      <c r="J6" s="247" t="s">
        <v>623</v>
      </c>
      <c r="K6" s="282">
        <v>150.0</v>
      </c>
      <c r="M6" s="247"/>
      <c r="V6" s="108"/>
      <c r="W6" s="283" t="s">
        <v>624</v>
      </c>
      <c r="X6" s="284">
        <v>29.5735</v>
      </c>
      <c r="Y6" s="285" t="s">
        <v>625</v>
      </c>
    </row>
    <row r="7">
      <c r="A7" s="247" t="s">
        <v>626</v>
      </c>
      <c r="B7" s="286">
        <f>B4/B5</f>
        <v>2.962962963</v>
      </c>
      <c r="F7" s="247" t="s">
        <v>626</v>
      </c>
      <c r="G7" s="287">
        <f>G4/G5</f>
        <v>5</v>
      </c>
      <c r="J7" s="247" t="s">
        <v>626</v>
      </c>
      <c r="K7" s="288">
        <f>K4/K5</f>
        <v>1.428428571</v>
      </c>
      <c r="M7" s="247"/>
      <c r="V7" s="108"/>
      <c r="W7" s="283" t="s">
        <v>627</v>
      </c>
      <c r="X7" s="284">
        <v>0.33814</v>
      </c>
      <c r="Y7" s="285" t="s">
        <v>628</v>
      </c>
    </row>
    <row r="8">
      <c r="A8" s="247" t="s">
        <v>629</v>
      </c>
      <c r="B8" s="289">
        <v>1.0</v>
      </c>
      <c r="C8" s="265"/>
      <c r="F8" s="247" t="s">
        <v>630</v>
      </c>
      <c r="G8" s="289">
        <v>1.0</v>
      </c>
      <c r="J8" s="247" t="s">
        <v>631</v>
      </c>
      <c r="K8" s="289">
        <v>1.0</v>
      </c>
      <c r="M8" s="247"/>
    </row>
    <row r="9">
      <c r="A9" s="247" t="s">
        <v>632</v>
      </c>
      <c r="B9" s="290">
        <f>B7-B8</f>
        <v>1.962962963</v>
      </c>
      <c r="C9" s="265"/>
      <c r="F9" s="247" t="s">
        <v>633</v>
      </c>
      <c r="G9" s="290">
        <f>G7-G8</f>
        <v>4</v>
      </c>
      <c r="J9" s="247" t="s">
        <v>633</v>
      </c>
      <c r="K9" s="290">
        <f>K7-K8</f>
        <v>0.4284285714</v>
      </c>
      <c r="M9" s="247"/>
      <c r="V9" s="265"/>
      <c r="W9" s="291" t="s">
        <v>634</v>
      </c>
      <c r="X9" s="292" t="s">
        <v>635</v>
      </c>
    </row>
    <row r="10">
      <c r="A10" s="293"/>
      <c r="B10" s="203"/>
      <c r="C10" s="294"/>
      <c r="D10" s="295">
        <f>B6*16</f>
        <v>11355.2</v>
      </c>
      <c r="F10" s="293"/>
      <c r="G10" s="203"/>
      <c r="J10" s="293"/>
      <c r="K10" s="203"/>
      <c r="M10" s="293"/>
      <c r="V10" s="265"/>
      <c r="W10" s="296">
        <v>10.0</v>
      </c>
      <c r="X10" s="297">
        <f>W10*0.033814</f>
        <v>0.33814</v>
      </c>
    </row>
    <row r="11">
      <c r="A11" s="247" t="s">
        <v>636</v>
      </c>
      <c r="B11" s="298">
        <f>B6/B7</f>
        <v>239.52375</v>
      </c>
      <c r="C11" s="265"/>
      <c r="F11" s="247" t="s">
        <v>636</v>
      </c>
      <c r="G11" s="298">
        <f>G6/G7</f>
        <v>136</v>
      </c>
      <c r="J11" s="247" t="s">
        <v>636</v>
      </c>
      <c r="K11" s="298">
        <f>K6/K7</f>
        <v>105.0105011</v>
      </c>
      <c r="M11" s="247"/>
      <c r="V11" s="294"/>
      <c r="W11" s="299"/>
      <c r="X11" s="300"/>
    </row>
    <row r="12">
      <c r="A12" s="293"/>
      <c r="C12" s="112" t="s">
        <v>637</v>
      </c>
      <c r="F12" s="293"/>
      <c r="J12" s="293"/>
      <c r="M12" s="293"/>
      <c r="V12" s="265"/>
      <c r="W12" s="301" t="s">
        <v>635</v>
      </c>
      <c r="X12" s="302" t="s">
        <v>634</v>
      </c>
      <c r="Z12" s="112" t="s">
        <v>637</v>
      </c>
    </row>
    <row r="13">
      <c r="A13" s="293"/>
      <c r="B13" s="303" t="s">
        <v>638</v>
      </c>
      <c r="C13" s="304">
        <v>0.25</v>
      </c>
      <c r="D13" s="305">
        <v>0.5</v>
      </c>
      <c r="E13" s="306">
        <v>0.75</v>
      </c>
      <c r="F13" s="293"/>
      <c r="G13" s="303" t="s">
        <v>639</v>
      </c>
      <c r="J13" s="293"/>
      <c r="K13" s="303" t="s">
        <v>639</v>
      </c>
      <c r="M13" s="293"/>
      <c r="S13" s="307"/>
      <c r="V13" s="265"/>
      <c r="W13" s="308">
        <v>2.0</v>
      </c>
      <c r="X13" s="309">
        <f>W13*29.5735</f>
        <v>59.147</v>
      </c>
      <c r="Z13" s="310">
        <v>0.25</v>
      </c>
      <c r="AA13" s="310">
        <v>0.5</v>
      </c>
      <c r="AB13" s="311">
        <v>0.6997</v>
      </c>
    </row>
    <row r="14">
      <c r="A14" s="247" t="s">
        <v>640</v>
      </c>
      <c r="B14" s="312">
        <f>B8*B11</f>
        <v>239.52375</v>
      </c>
      <c r="C14" s="313">
        <f t="shared" ref="C14:E14" si="1">$B$14*C13</f>
        <v>59.8809375</v>
      </c>
      <c r="D14" s="314">
        <f t="shared" si="1"/>
        <v>119.761875</v>
      </c>
      <c r="E14" s="315">
        <f t="shared" si="1"/>
        <v>179.6428125</v>
      </c>
      <c r="F14" s="247" t="s">
        <v>641</v>
      </c>
      <c r="G14" s="312">
        <f>G8*G11</f>
        <v>136</v>
      </c>
      <c r="H14" s="316">
        <f>G14/G16</f>
        <v>0.2</v>
      </c>
      <c r="J14" s="247" t="s">
        <v>112</v>
      </c>
      <c r="K14" s="312">
        <f>K8*K11</f>
        <v>105.0105011</v>
      </c>
      <c r="L14" s="317">
        <f>K14/K16</f>
        <v>0.700070007</v>
      </c>
      <c r="M14" s="247"/>
      <c r="Z14" s="318" t="str">
        <f t="shared" ref="Z14:AB14" si="2">#REF!*Z13</f>
        <v>#REF!</v>
      </c>
      <c r="AA14" s="319" t="str">
        <f t="shared" si="2"/>
        <v>#REF!</v>
      </c>
      <c r="AB14" s="320" t="str">
        <f t="shared" si="2"/>
        <v>#REF!</v>
      </c>
    </row>
    <row r="15">
      <c r="A15" s="247" t="s">
        <v>642</v>
      </c>
      <c r="B15" s="321">
        <f>B11*B9</f>
        <v>470.17625</v>
      </c>
      <c r="C15" s="322">
        <f>$B$15*C13</f>
        <v>117.5440625</v>
      </c>
      <c r="D15" s="323">
        <f t="shared" ref="D15:E15" si="3">$C$15*D13</f>
        <v>58.77203125</v>
      </c>
      <c r="E15" s="324">
        <f t="shared" si="3"/>
        <v>88.15804688</v>
      </c>
      <c r="F15" s="247" t="s">
        <v>643</v>
      </c>
      <c r="G15" s="321">
        <f>G11*G9</f>
        <v>544</v>
      </c>
      <c r="H15" s="316">
        <f>G15/G16</f>
        <v>0.8</v>
      </c>
      <c r="J15" s="247" t="s">
        <v>643</v>
      </c>
      <c r="K15" s="321">
        <f>K11*K9</f>
        <v>44.98949895</v>
      </c>
      <c r="L15" s="317">
        <f>K15/K16</f>
        <v>0.299929993</v>
      </c>
      <c r="M15" s="247"/>
      <c r="Z15" s="325" t="str">
        <f t="shared" ref="Z15:AB15" si="4">#REF!*Z13</f>
        <v>#REF!</v>
      </c>
      <c r="AA15" s="326" t="str">
        <f t="shared" si="4"/>
        <v>#REF!</v>
      </c>
      <c r="AB15" s="327" t="str">
        <f t="shared" si="4"/>
        <v>#REF!</v>
      </c>
    </row>
    <row r="16">
      <c r="F16" s="247" t="s">
        <v>644</v>
      </c>
      <c r="G16" s="286">
        <f>G14+G15</f>
        <v>680</v>
      </c>
      <c r="J16" s="247" t="s">
        <v>645</v>
      </c>
      <c r="K16" s="286">
        <f>K14+K15</f>
        <v>150</v>
      </c>
      <c r="M16" s="247"/>
      <c r="V16" s="112"/>
      <c r="W16" s="112" t="s">
        <v>646</v>
      </c>
      <c r="X16" s="112">
        <v>0.05</v>
      </c>
    </row>
    <row r="17">
      <c r="A17" s="247" t="s">
        <v>647</v>
      </c>
      <c r="B17" s="328">
        <f>B14+B15</f>
        <v>709.7</v>
      </c>
      <c r="F17" s="243" t="s">
        <v>648</v>
      </c>
      <c r="G17" s="290">
        <f>G16/3785.41</f>
        <v>0.1796370803</v>
      </c>
      <c r="J17" s="243" t="s">
        <v>648</v>
      </c>
      <c r="K17" s="290">
        <f>K16/3785.41</f>
        <v>0.03962582653</v>
      </c>
      <c r="M17" s="243"/>
    </row>
    <row r="18">
      <c r="A18" s="243" t="s">
        <v>649</v>
      </c>
      <c r="B18" s="329">
        <f>B17*0.03527396</f>
        <v>25.03392941</v>
      </c>
      <c r="F18" s="264"/>
      <c r="M18" s="243"/>
    </row>
    <row r="19">
      <c r="A19" s="243" t="s">
        <v>650</v>
      </c>
      <c r="B19" s="329">
        <f>B17/3785.41</f>
        <v>0.1874829939</v>
      </c>
      <c r="F19" s="264"/>
      <c r="M19" s="243"/>
    </row>
    <row r="20">
      <c r="A20" s="243" t="s">
        <v>651</v>
      </c>
      <c r="B20" s="330">
        <f>B17*20</f>
        <v>14194</v>
      </c>
      <c r="M20" s="243"/>
    </row>
    <row r="21">
      <c r="A21" s="110" t="s">
        <v>652</v>
      </c>
      <c r="B21" s="331">
        <f>B20/8</f>
        <v>1774.25</v>
      </c>
      <c r="D21" s="203"/>
      <c r="E21" s="203"/>
      <c r="M21" s="243"/>
      <c r="S21" s="203"/>
      <c r="T21" s="263" t="s">
        <v>653</v>
      </c>
      <c r="Z21" s="203"/>
      <c r="AA21" s="203"/>
      <c r="AB21" s="203"/>
      <c r="AC21" s="203"/>
      <c r="AD21" s="203"/>
      <c r="AE21" s="203"/>
      <c r="AF21" s="203"/>
      <c r="AG21" s="203"/>
      <c r="AH21" s="203"/>
      <c r="AI21" s="203"/>
      <c r="AJ21" s="203"/>
      <c r="AK21" s="203"/>
      <c r="AL21" s="203"/>
    </row>
    <row r="22">
      <c r="A22" s="243" t="s">
        <v>654</v>
      </c>
      <c r="B22" s="330">
        <f>B20/8</f>
        <v>1774.25</v>
      </c>
      <c r="M22" s="243"/>
      <c r="T22" s="112">
        <v>24.0</v>
      </c>
      <c r="W22" s="243"/>
      <c r="X22" s="332"/>
    </row>
    <row r="23">
      <c r="A23" s="243" t="s">
        <v>655</v>
      </c>
      <c r="B23" s="330">
        <f>B22/8</f>
        <v>221.78125</v>
      </c>
      <c r="C23" s="203"/>
      <c r="M23" s="243"/>
      <c r="T23" s="112">
        <v>48.0</v>
      </c>
      <c r="W23" s="243"/>
      <c r="X23" s="333"/>
      <c r="Y23" s="334"/>
    </row>
    <row r="24">
      <c r="A24" s="243" t="s">
        <v>656</v>
      </c>
      <c r="B24" s="331">
        <f>B23/21</f>
        <v>10.5610119</v>
      </c>
      <c r="M24" s="243"/>
      <c r="T24" s="112">
        <v>72.0</v>
      </c>
      <c r="W24" s="243"/>
      <c r="X24" s="335"/>
      <c r="Y24" s="334"/>
    </row>
    <row r="25">
      <c r="A25" s="243" t="s">
        <v>657</v>
      </c>
      <c r="B25" s="330">
        <f>B20/6/156</f>
        <v>15.16452991</v>
      </c>
      <c r="C25" s="334" t="s">
        <v>658</v>
      </c>
    </row>
    <row r="26">
      <c r="A26" s="243" t="s">
        <v>659</v>
      </c>
      <c r="B26" s="290">
        <f>B20/8/156</f>
        <v>11.37339744</v>
      </c>
      <c r="C26" s="334" t="s">
        <v>658</v>
      </c>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row>
    <row r="27">
      <c r="J27" s="273" t="s">
        <v>614</v>
      </c>
      <c r="R27" s="336" t="s">
        <v>660</v>
      </c>
    </row>
    <row r="28">
      <c r="A28" s="337" t="s">
        <v>661</v>
      </c>
      <c r="R28" s="338" t="s">
        <v>662</v>
      </c>
      <c r="S28" s="263" t="s">
        <v>663</v>
      </c>
      <c r="T28" s="263" t="s">
        <v>625</v>
      </c>
      <c r="U28" s="203"/>
      <c r="V28" s="263" t="s">
        <v>664</v>
      </c>
      <c r="W28" s="263" t="s">
        <v>665</v>
      </c>
      <c r="X28" s="263" t="s">
        <v>666</v>
      </c>
    </row>
    <row r="29">
      <c r="A29" s="244" t="s">
        <v>667</v>
      </c>
      <c r="D29" s="133" t="s">
        <v>668</v>
      </c>
      <c r="E29" s="133" t="s">
        <v>669</v>
      </c>
      <c r="R29" s="264"/>
      <c r="S29" s="339">
        <v>43834.0</v>
      </c>
      <c r="T29" s="123">
        <f>2*$X$16</f>
        <v>0.1</v>
      </c>
      <c r="U29" s="123"/>
      <c r="V29" s="123">
        <f t="shared" ref="V29:V31" si="5">T29*2</f>
        <v>0.2</v>
      </c>
      <c r="W29" s="123">
        <f t="shared" ref="W29:W31" si="6">V29*16</f>
        <v>3.2</v>
      </c>
      <c r="X29" s="340">
        <f t="shared" ref="X29:X31" si="7">W29*5</f>
        <v>16</v>
      </c>
    </row>
    <row r="30">
      <c r="A30" s="341"/>
      <c r="B30" s="342"/>
      <c r="C30" s="342"/>
      <c r="D30" s="342"/>
      <c r="E30" s="343"/>
      <c r="R30" s="264"/>
      <c r="S30" s="344">
        <v>43865.0</v>
      </c>
      <c r="T30" s="295">
        <f>4*$X$16</f>
        <v>0.2</v>
      </c>
      <c r="V30" s="295">
        <f t="shared" si="5"/>
        <v>0.4</v>
      </c>
      <c r="W30" s="295">
        <f t="shared" si="6"/>
        <v>6.4</v>
      </c>
      <c r="X30" s="345">
        <f t="shared" si="7"/>
        <v>32</v>
      </c>
    </row>
    <row r="31">
      <c r="A31" s="346" t="s">
        <v>670</v>
      </c>
      <c r="B31" s="110" t="s">
        <v>671</v>
      </c>
      <c r="C31" s="347"/>
      <c r="D31" s="110" t="s">
        <v>672</v>
      </c>
      <c r="E31" s="348">
        <f>22.66+5.67</f>
        <v>28.33</v>
      </c>
      <c r="G31" s="112" t="s">
        <v>673</v>
      </c>
      <c r="R31" s="349"/>
      <c r="S31" s="350">
        <v>43894.0</v>
      </c>
      <c r="T31" s="130">
        <f>6*$X$16</f>
        <v>0.3</v>
      </c>
      <c r="U31" s="130"/>
      <c r="V31" s="130">
        <f t="shared" si="5"/>
        <v>0.6</v>
      </c>
      <c r="W31" s="130">
        <f t="shared" si="6"/>
        <v>9.6</v>
      </c>
      <c r="X31" s="351">
        <f t="shared" si="7"/>
        <v>48</v>
      </c>
    </row>
    <row r="32">
      <c r="A32" s="352"/>
      <c r="B32" s="110" t="s">
        <v>674</v>
      </c>
      <c r="D32" s="110" t="s">
        <v>675</v>
      </c>
      <c r="E32" s="353" t="s">
        <v>676</v>
      </c>
      <c r="R32" s="264"/>
    </row>
    <row r="33" ht="12.75" customHeight="1">
      <c r="A33" s="352"/>
      <c r="B33" s="347"/>
      <c r="C33" s="347"/>
      <c r="D33" s="347"/>
      <c r="E33" s="354"/>
      <c r="R33" s="338"/>
      <c r="S33" s="263"/>
      <c r="T33" s="263"/>
      <c r="U33" s="203"/>
      <c r="V33" s="263"/>
      <c r="W33" s="263"/>
      <c r="X33" s="263"/>
    </row>
    <row r="34" ht="12.75" customHeight="1">
      <c r="A34" s="352"/>
      <c r="B34" s="347"/>
      <c r="C34" s="347"/>
      <c r="D34" s="347"/>
      <c r="E34" s="354"/>
      <c r="R34" s="338" t="s">
        <v>677</v>
      </c>
      <c r="S34" s="263" t="s">
        <v>663</v>
      </c>
      <c r="T34" s="263" t="s">
        <v>625</v>
      </c>
      <c r="U34" s="203"/>
      <c r="V34" s="263" t="s">
        <v>664</v>
      </c>
      <c r="W34" s="263" t="s">
        <v>665</v>
      </c>
      <c r="X34" s="263" t="s">
        <v>666</v>
      </c>
    </row>
    <row r="35">
      <c r="A35" s="346"/>
      <c r="B35" s="110"/>
      <c r="C35" s="347"/>
      <c r="D35" s="110"/>
      <c r="E35" s="355"/>
      <c r="R35" s="264"/>
      <c r="S35" s="356"/>
    </row>
    <row r="36">
      <c r="A36" s="346" t="s">
        <v>678</v>
      </c>
      <c r="B36" s="110" t="s">
        <v>679</v>
      </c>
      <c r="C36" s="347"/>
      <c r="D36" s="110" t="s">
        <v>680</v>
      </c>
      <c r="E36" s="357" t="s">
        <v>681</v>
      </c>
      <c r="R36" s="264"/>
      <c r="S36" s="339">
        <v>43834.0</v>
      </c>
      <c r="T36" s="123">
        <f>6*$X$16</f>
        <v>0.3</v>
      </c>
      <c r="U36" s="123"/>
      <c r="V36" s="123">
        <f t="shared" ref="V36:V38" si="8">T36*2</f>
        <v>0.6</v>
      </c>
      <c r="W36" s="123">
        <f t="shared" ref="W36:W38" si="9">V36*16</f>
        <v>9.6</v>
      </c>
      <c r="X36" s="340">
        <f t="shared" ref="X36:X38" si="10">W36*5</f>
        <v>48</v>
      </c>
    </row>
    <row r="37">
      <c r="A37" s="358"/>
      <c r="B37" s="359" t="s">
        <v>682</v>
      </c>
      <c r="C37" s="360"/>
      <c r="D37" s="359" t="s">
        <v>683</v>
      </c>
      <c r="E37" s="361"/>
      <c r="R37" s="264"/>
      <c r="S37" s="344">
        <v>43865.0</v>
      </c>
      <c r="T37" s="295">
        <f>8*$X$16</f>
        <v>0.4</v>
      </c>
      <c r="V37" s="295">
        <f t="shared" si="8"/>
        <v>0.8</v>
      </c>
      <c r="W37" s="295">
        <f t="shared" si="9"/>
        <v>12.8</v>
      </c>
      <c r="X37" s="345">
        <f t="shared" si="10"/>
        <v>64</v>
      </c>
    </row>
    <row r="38">
      <c r="A38" s="362"/>
      <c r="D38" s="264"/>
      <c r="E38" s="264"/>
      <c r="F38" s="264"/>
      <c r="R38" s="349"/>
      <c r="S38" s="350">
        <v>43894.0</v>
      </c>
      <c r="T38" s="130">
        <f>12*$X$16</f>
        <v>0.6</v>
      </c>
      <c r="U38" s="130"/>
      <c r="V38" s="130">
        <f t="shared" si="8"/>
        <v>1.2</v>
      </c>
      <c r="W38" s="130">
        <f t="shared" si="9"/>
        <v>19.2</v>
      </c>
      <c r="X38" s="351">
        <f t="shared" si="10"/>
        <v>96</v>
      </c>
    </row>
    <row r="39">
      <c r="A39" s="362"/>
      <c r="D39" s="264"/>
      <c r="E39" s="264"/>
      <c r="F39" s="264"/>
    </row>
    <row r="40">
      <c r="A40" s="264"/>
      <c r="B40" s="264"/>
      <c r="C40" s="264"/>
      <c r="D40" s="264"/>
      <c r="E40" s="264"/>
      <c r="F40" s="264"/>
    </row>
    <row r="41">
      <c r="A41" s="363" t="s">
        <v>684</v>
      </c>
      <c r="E41" s="264"/>
      <c r="F41" s="264"/>
    </row>
    <row r="42">
      <c r="B42" s="364" t="s">
        <v>685</v>
      </c>
      <c r="D42" s="365" t="s">
        <v>686</v>
      </c>
    </row>
    <row r="43">
      <c r="A43" s="336" t="s">
        <v>687</v>
      </c>
      <c r="B43" s="366" t="s">
        <v>688</v>
      </c>
      <c r="D43" s="367" t="s">
        <v>689</v>
      </c>
    </row>
    <row r="44">
      <c r="A44" s="247" t="s">
        <v>690</v>
      </c>
      <c r="B44" s="368" t="s">
        <v>691</v>
      </c>
      <c r="D44" s="369" t="s">
        <v>692</v>
      </c>
      <c r="E44" s="112" t="s">
        <v>693</v>
      </c>
    </row>
    <row r="45">
      <c r="A45" s="247" t="s">
        <v>694</v>
      </c>
      <c r="B45" s="370" t="s">
        <v>680</v>
      </c>
      <c r="D45" s="371" t="s">
        <v>695</v>
      </c>
      <c r="E45" s="112" t="s">
        <v>696</v>
      </c>
      <c r="G45" s="247"/>
    </row>
    <row r="46">
      <c r="A46" s="247" t="s">
        <v>697</v>
      </c>
      <c r="B46" s="370" t="s">
        <v>698</v>
      </c>
      <c r="D46" s="371" t="s">
        <v>699</v>
      </c>
      <c r="E46" s="112" t="s">
        <v>700</v>
      </c>
    </row>
    <row r="47">
      <c r="A47" s="247" t="s">
        <v>701</v>
      </c>
      <c r="B47" s="372" t="s">
        <v>702</v>
      </c>
      <c r="D47" s="373" t="s">
        <v>703</v>
      </c>
      <c r="E47" s="112" t="s">
        <v>704</v>
      </c>
    </row>
    <row r="48">
      <c r="A48" s="349" t="s">
        <v>705</v>
      </c>
      <c r="B48" s="374" t="s">
        <v>706</v>
      </c>
      <c r="C48" s="264"/>
      <c r="D48" s="374" t="s">
        <v>707</v>
      </c>
      <c r="E48" s="264"/>
      <c r="F48" s="264"/>
    </row>
    <row r="49">
      <c r="A49" s="264"/>
      <c r="B49" s="264"/>
      <c r="C49" s="264"/>
      <c r="D49" s="264"/>
      <c r="E49" s="264"/>
      <c r="F49" s="264"/>
    </row>
    <row r="50">
      <c r="A50" s="264"/>
      <c r="B50" s="264"/>
      <c r="C50" s="264"/>
      <c r="D50" s="264"/>
      <c r="E50" s="264"/>
      <c r="F50" s="264"/>
    </row>
    <row r="51">
      <c r="A51" s="264"/>
      <c r="B51" s="375" t="s">
        <v>708</v>
      </c>
      <c r="D51" s="365" t="s">
        <v>686</v>
      </c>
    </row>
    <row r="52">
      <c r="A52" s="336" t="s">
        <v>709</v>
      </c>
      <c r="B52" s="376" t="s">
        <v>710</v>
      </c>
      <c r="D52" s="367" t="s">
        <v>668</v>
      </c>
      <c r="E52" s="264"/>
      <c r="F52" s="264"/>
    </row>
    <row r="53">
      <c r="A53" s="247" t="s">
        <v>690</v>
      </c>
      <c r="B53" s="368" t="s">
        <v>711</v>
      </c>
      <c r="D53" s="369" t="s">
        <v>712</v>
      </c>
      <c r="E53" s="264"/>
      <c r="F53" s="264"/>
    </row>
    <row r="54">
      <c r="A54" s="247" t="s">
        <v>694</v>
      </c>
      <c r="B54" s="370" t="s">
        <v>713</v>
      </c>
      <c r="D54" s="371" t="s">
        <v>714</v>
      </c>
      <c r="E54" s="264"/>
      <c r="F54" s="264"/>
    </row>
    <row r="55">
      <c r="A55" s="247" t="s">
        <v>697</v>
      </c>
      <c r="B55" s="370" t="s">
        <v>715</v>
      </c>
      <c r="D55" s="371" t="s">
        <v>716</v>
      </c>
      <c r="E55" s="264"/>
      <c r="F55" s="264"/>
    </row>
    <row r="56">
      <c r="A56" s="247" t="s">
        <v>717</v>
      </c>
      <c r="B56" s="370" t="s">
        <v>718</v>
      </c>
      <c r="D56" s="371" t="s">
        <v>719</v>
      </c>
      <c r="E56" s="264"/>
      <c r="F56" s="264"/>
    </row>
    <row r="57">
      <c r="A57" s="247" t="s">
        <v>720</v>
      </c>
      <c r="B57" s="372" t="s">
        <v>721</v>
      </c>
      <c r="D57" s="373" t="s">
        <v>722</v>
      </c>
      <c r="E57" s="264"/>
      <c r="F57" s="264"/>
    </row>
    <row r="58">
      <c r="A58" s="264"/>
      <c r="B58" s="264"/>
      <c r="C58" s="264"/>
      <c r="D58" s="264"/>
      <c r="E58" s="264"/>
      <c r="F58" s="264"/>
    </row>
    <row r="59">
      <c r="A59" s="264"/>
      <c r="B59" s="264"/>
      <c r="C59" s="264"/>
      <c r="D59" s="264"/>
      <c r="E59" s="264"/>
      <c r="F59" s="264"/>
    </row>
    <row r="60">
      <c r="A60" s="264"/>
      <c r="B60" s="264"/>
      <c r="C60" s="264"/>
      <c r="D60" s="264"/>
      <c r="E60" s="264"/>
      <c r="F60" s="264"/>
    </row>
    <row r="61">
      <c r="A61" s="264"/>
      <c r="B61" s="264"/>
      <c r="C61" s="264"/>
      <c r="D61" s="264"/>
      <c r="E61" s="264"/>
      <c r="F61" s="264"/>
    </row>
    <row r="62">
      <c r="A62" s="264"/>
      <c r="B62" s="264"/>
      <c r="C62" s="264"/>
      <c r="D62" s="264"/>
      <c r="E62" s="264"/>
      <c r="F62" s="264"/>
    </row>
    <row r="63">
      <c r="A63" s="264"/>
      <c r="B63" s="264"/>
      <c r="C63" s="264"/>
      <c r="D63" s="264"/>
      <c r="E63" s="264"/>
      <c r="F63" s="264"/>
    </row>
    <row r="64">
      <c r="A64" s="264"/>
      <c r="B64" s="264"/>
      <c r="C64" s="264"/>
      <c r="D64" s="264"/>
      <c r="E64" s="264"/>
      <c r="F64" s="264"/>
    </row>
    <row r="65">
      <c r="A65" s="264"/>
      <c r="B65" s="264"/>
      <c r="C65" s="264"/>
      <c r="D65" s="264"/>
      <c r="E65" s="264"/>
      <c r="F65" s="264"/>
    </row>
    <row r="66">
      <c r="A66" s="264"/>
      <c r="B66" s="264"/>
      <c r="C66" s="264"/>
      <c r="D66" s="264"/>
      <c r="E66" s="264"/>
      <c r="F66" s="264"/>
    </row>
    <row r="67">
      <c r="A67" s="264"/>
      <c r="B67" s="264"/>
      <c r="C67" s="264"/>
      <c r="D67" s="264"/>
      <c r="E67" s="264"/>
      <c r="F67" s="264"/>
    </row>
    <row r="68">
      <c r="A68" s="264"/>
      <c r="B68" s="264"/>
      <c r="C68" s="264"/>
      <c r="D68" s="264"/>
      <c r="E68" s="264"/>
      <c r="F68" s="264"/>
    </row>
    <row r="69">
      <c r="A69" s="264"/>
      <c r="B69" s="264"/>
      <c r="C69" s="264"/>
      <c r="D69" s="264"/>
      <c r="E69" s="264"/>
      <c r="F69" s="264"/>
    </row>
    <row r="70">
      <c r="A70" s="264"/>
      <c r="B70" s="264"/>
      <c r="C70" s="264"/>
      <c r="D70" s="264"/>
      <c r="E70" s="264"/>
      <c r="F70" s="264"/>
    </row>
    <row r="71">
      <c r="A71" s="264"/>
      <c r="B71" s="264"/>
      <c r="C71" s="264"/>
      <c r="D71" s="264"/>
      <c r="E71" s="264"/>
      <c r="F71" s="264"/>
    </row>
    <row r="72">
      <c r="A72" s="264"/>
      <c r="B72" s="264"/>
      <c r="C72" s="264"/>
      <c r="D72" s="264"/>
      <c r="E72" s="264"/>
      <c r="F72" s="264"/>
    </row>
    <row r="73">
      <c r="A73" s="264"/>
      <c r="B73" s="264"/>
      <c r="C73" s="264"/>
      <c r="D73" s="264"/>
      <c r="E73" s="264"/>
      <c r="F73" s="264"/>
    </row>
    <row r="74">
      <c r="A74" s="264"/>
      <c r="B74" s="264"/>
      <c r="C74" s="264"/>
      <c r="D74" s="264"/>
      <c r="E74" s="264"/>
      <c r="F74" s="264"/>
    </row>
    <row r="75">
      <c r="A75" s="264"/>
      <c r="B75" s="264"/>
      <c r="C75" s="264"/>
      <c r="D75" s="264"/>
      <c r="E75" s="264"/>
      <c r="F75" s="264"/>
    </row>
    <row r="76">
      <c r="A76" s="264"/>
      <c r="B76" s="264"/>
      <c r="C76" s="264"/>
      <c r="D76" s="264"/>
      <c r="E76" s="264"/>
      <c r="F76" s="264"/>
    </row>
    <row r="77">
      <c r="A77" s="264"/>
      <c r="B77" s="264"/>
      <c r="C77" s="264"/>
      <c r="D77" s="264"/>
      <c r="E77" s="264"/>
      <c r="F77" s="264"/>
    </row>
    <row r="78">
      <c r="A78" s="264"/>
      <c r="B78" s="264"/>
      <c r="C78" s="264"/>
      <c r="D78" s="264"/>
      <c r="E78" s="264"/>
      <c r="F78" s="264"/>
    </row>
    <row r="79">
      <c r="A79" s="264"/>
      <c r="B79" s="264"/>
      <c r="C79" s="264"/>
      <c r="D79" s="264"/>
      <c r="E79" s="264"/>
      <c r="F79" s="264"/>
    </row>
    <row r="80">
      <c r="A80" s="264"/>
      <c r="B80" s="264"/>
      <c r="C80" s="264"/>
      <c r="D80" s="264"/>
      <c r="E80" s="264"/>
      <c r="F80" s="264"/>
    </row>
    <row r="81">
      <c r="A81" s="264"/>
      <c r="B81" s="264"/>
      <c r="C81" s="264"/>
      <c r="D81" s="264"/>
      <c r="E81" s="264"/>
      <c r="F81" s="264"/>
    </row>
    <row r="82">
      <c r="A82" s="264"/>
      <c r="B82" s="264"/>
      <c r="C82" s="264"/>
      <c r="D82" s="264"/>
      <c r="E82" s="264"/>
      <c r="F82" s="264"/>
    </row>
    <row r="83">
      <c r="A83" s="264"/>
      <c r="B83" s="264"/>
      <c r="C83" s="264"/>
      <c r="D83" s="264"/>
      <c r="E83" s="264"/>
      <c r="F83" s="264"/>
    </row>
    <row r="84">
      <c r="A84" s="264"/>
      <c r="B84" s="264"/>
      <c r="C84" s="264"/>
      <c r="D84" s="264"/>
      <c r="E84" s="264"/>
      <c r="F84" s="264"/>
    </row>
    <row r="85">
      <c r="A85" s="264"/>
      <c r="B85" s="264"/>
      <c r="C85" s="264"/>
      <c r="D85" s="264"/>
      <c r="E85" s="264"/>
      <c r="F85" s="264"/>
    </row>
    <row r="86">
      <c r="A86" s="264"/>
      <c r="B86" s="264"/>
      <c r="C86" s="264"/>
      <c r="D86" s="264"/>
      <c r="E86" s="264"/>
      <c r="F86" s="264"/>
    </row>
    <row r="87">
      <c r="A87" s="264"/>
      <c r="B87" s="264"/>
      <c r="C87" s="264"/>
      <c r="D87" s="264"/>
      <c r="E87" s="264"/>
      <c r="F87" s="264"/>
    </row>
    <row r="88">
      <c r="A88" s="264"/>
      <c r="B88" s="264"/>
      <c r="C88" s="264"/>
      <c r="D88" s="264"/>
      <c r="E88" s="264"/>
      <c r="F88" s="264"/>
    </row>
    <row r="89">
      <c r="A89" s="264"/>
      <c r="B89" s="264"/>
      <c r="C89" s="264"/>
      <c r="D89" s="264"/>
      <c r="E89" s="264"/>
      <c r="F89" s="264"/>
    </row>
    <row r="90">
      <c r="A90" s="264"/>
      <c r="B90" s="264"/>
      <c r="C90" s="264"/>
      <c r="D90" s="264"/>
      <c r="E90" s="264"/>
      <c r="F90" s="264"/>
    </row>
    <row r="91">
      <c r="A91" s="264"/>
      <c r="B91" s="264"/>
      <c r="C91" s="264"/>
      <c r="D91" s="264"/>
      <c r="E91" s="264"/>
      <c r="F91" s="264"/>
    </row>
    <row r="92">
      <c r="A92" s="264"/>
      <c r="B92" s="264"/>
      <c r="C92" s="264"/>
      <c r="D92" s="264"/>
      <c r="E92" s="264"/>
      <c r="F92" s="264"/>
    </row>
    <row r="93">
      <c r="A93" s="264"/>
      <c r="B93" s="264"/>
      <c r="C93" s="264"/>
      <c r="D93" s="264"/>
      <c r="E93" s="264"/>
      <c r="F93" s="264"/>
    </row>
    <row r="94">
      <c r="A94" s="264"/>
      <c r="B94" s="264"/>
      <c r="C94" s="264"/>
      <c r="D94" s="264"/>
      <c r="E94" s="264"/>
      <c r="F94" s="264"/>
    </row>
    <row r="95">
      <c r="A95" s="264"/>
      <c r="B95" s="264"/>
      <c r="C95" s="264"/>
      <c r="D95" s="264"/>
      <c r="E95" s="264"/>
      <c r="F95" s="264"/>
    </row>
    <row r="96">
      <c r="A96" s="264"/>
      <c r="B96" s="264"/>
      <c r="C96" s="264"/>
      <c r="D96" s="264"/>
      <c r="E96" s="264"/>
      <c r="F96" s="264"/>
    </row>
    <row r="97">
      <c r="A97" s="264"/>
      <c r="B97" s="264"/>
      <c r="C97" s="264"/>
      <c r="D97" s="264"/>
      <c r="E97" s="264"/>
      <c r="F97" s="264"/>
    </row>
    <row r="98">
      <c r="A98" s="264"/>
      <c r="B98" s="264"/>
      <c r="C98" s="264"/>
      <c r="D98" s="264"/>
      <c r="E98" s="264"/>
      <c r="F98" s="264"/>
    </row>
    <row r="99">
      <c r="A99" s="264"/>
      <c r="B99" s="264"/>
      <c r="C99" s="264"/>
      <c r="D99" s="264"/>
      <c r="E99" s="264"/>
      <c r="F99" s="264"/>
    </row>
    <row r="100">
      <c r="A100" s="264"/>
      <c r="B100" s="264"/>
      <c r="C100" s="264"/>
      <c r="D100" s="264"/>
      <c r="E100" s="264"/>
      <c r="F100" s="264"/>
    </row>
    <row r="101">
      <c r="A101" s="264"/>
      <c r="B101" s="264"/>
      <c r="C101" s="264"/>
      <c r="D101" s="264"/>
      <c r="E101" s="264"/>
      <c r="F101" s="264"/>
    </row>
    <row r="102">
      <c r="A102" s="264"/>
      <c r="B102" s="264"/>
      <c r="C102" s="264"/>
      <c r="D102" s="264"/>
      <c r="E102" s="264"/>
      <c r="F102" s="264"/>
    </row>
    <row r="103">
      <c r="A103" s="264"/>
      <c r="B103" s="264"/>
      <c r="C103" s="264"/>
      <c r="D103" s="264"/>
      <c r="E103" s="264"/>
      <c r="F103" s="264"/>
    </row>
    <row r="104">
      <c r="A104" s="264"/>
      <c r="B104" s="264"/>
      <c r="C104" s="264"/>
      <c r="D104" s="264"/>
      <c r="E104" s="264"/>
      <c r="F104" s="264"/>
    </row>
    <row r="105">
      <c r="A105" s="264"/>
      <c r="B105" s="264"/>
      <c r="C105" s="264"/>
      <c r="D105" s="264"/>
      <c r="E105" s="264"/>
      <c r="F105" s="264"/>
    </row>
    <row r="106">
      <c r="A106" s="264"/>
      <c r="B106" s="264"/>
      <c r="C106" s="264"/>
      <c r="D106" s="264"/>
      <c r="E106" s="264"/>
      <c r="F106" s="264"/>
    </row>
    <row r="107">
      <c r="A107" s="264"/>
      <c r="B107" s="264"/>
      <c r="C107" s="264"/>
      <c r="D107" s="264"/>
      <c r="E107" s="264"/>
      <c r="F107" s="264"/>
    </row>
    <row r="108">
      <c r="A108" s="264"/>
      <c r="B108" s="264"/>
      <c r="C108" s="264"/>
      <c r="D108" s="264"/>
      <c r="E108" s="264"/>
      <c r="F108" s="264"/>
    </row>
    <row r="109">
      <c r="A109" s="264"/>
      <c r="B109" s="264"/>
      <c r="C109" s="264"/>
      <c r="D109" s="264"/>
      <c r="E109" s="264"/>
      <c r="F109" s="264"/>
    </row>
    <row r="110">
      <c r="A110" s="264"/>
      <c r="B110" s="264"/>
      <c r="C110" s="264"/>
      <c r="D110" s="264"/>
      <c r="E110" s="264"/>
      <c r="F110" s="264"/>
    </row>
    <row r="111">
      <c r="A111" s="264"/>
      <c r="B111" s="264"/>
      <c r="C111" s="264"/>
      <c r="D111" s="264"/>
      <c r="E111" s="264"/>
      <c r="F111" s="264"/>
    </row>
    <row r="112">
      <c r="A112" s="264"/>
      <c r="B112" s="264"/>
      <c r="C112" s="264"/>
      <c r="D112" s="264"/>
      <c r="E112" s="264"/>
      <c r="F112" s="264"/>
    </row>
    <row r="113">
      <c r="A113" s="264"/>
      <c r="B113" s="264"/>
      <c r="C113" s="264"/>
      <c r="D113" s="264"/>
      <c r="E113" s="264"/>
      <c r="F113" s="264"/>
    </row>
    <row r="114">
      <c r="A114" s="264"/>
      <c r="B114" s="264"/>
      <c r="C114" s="264"/>
      <c r="D114" s="264"/>
      <c r="E114" s="264"/>
      <c r="F114" s="264"/>
    </row>
    <row r="115">
      <c r="A115" s="264"/>
      <c r="B115" s="264"/>
      <c r="C115" s="264"/>
      <c r="D115" s="264"/>
      <c r="E115" s="264"/>
      <c r="F115" s="264"/>
    </row>
    <row r="116">
      <c r="A116" s="264"/>
      <c r="B116" s="264"/>
      <c r="C116" s="264"/>
      <c r="D116" s="264"/>
      <c r="E116" s="264"/>
      <c r="F116" s="264"/>
    </row>
    <row r="117">
      <c r="A117" s="264"/>
      <c r="B117" s="264"/>
      <c r="C117" s="264"/>
      <c r="D117" s="264"/>
      <c r="E117" s="264"/>
      <c r="F117" s="264"/>
    </row>
    <row r="118">
      <c r="A118" s="264"/>
      <c r="B118" s="264"/>
      <c r="C118" s="264"/>
      <c r="D118" s="264"/>
      <c r="E118" s="264"/>
      <c r="F118" s="264"/>
    </row>
    <row r="119">
      <c r="A119" s="264"/>
      <c r="B119" s="264"/>
      <c r="C119" s="264"/>
      <c r="D119" s="264"/>
      <c r="E119" s="264"/>
      <c r="F119" s="264"/>
    </row>
    <row r="120">
      <c r="A120" s="264"/>
      <c r="B120" s="264"/>
      <c r="C120" s="264"/>
      <c r="D120" s="264"/>
      <c r="E120" s="264"/>
      <c r="F120" s="264"/>
    </row>
    <row r="121">
      <c r="A121" s="264"/>
      <c r="B121" s="264"/>
      <c r="C121" s="264"/>
      <c r="D121" s="264"/>
      <c r="E121" s="264"/>
      <c r="F121" s="264"/>
    </row>
    <row r="122">
      <c r="A122" s="264"/>
      <c r="B122" s="264"/>
      <c r="C122" s="264"/>
      <c r="D122" s="264"/>
      <c r="E122" s="264"/>
      <c r="F122" s="264"/>
    </row>
    <row r="123">
      <c r="A123" s="264"/>
      <c r="B123" s="264"/>
      <c r="C123" s="264"/>
      <c r="D123" s="264"/>
      <c r="E123" s="264"/>
      <c r="F123" s="264"/>
    </row>
    <row r="124">
      <c r="A124" s="264"/>
      <c r="B124" s="264"/>
      <c r="C124" s="264"/>
      <c r="D124" s="264"/>
      <c r="E124" s="264"/>
      <c r="F124" s="264"/>
    </row>
    <row r="125">
      <c r="A125" s="264"/>
      <c r="B125" s="264"/>
      <c r="C125" s="264"/>
      <c r="D125" s="264"/>
      <c r="E125" s="264"/>
      <c r="F125" s="264"/>
    </row>
    <row r="126">
      <c r="A126" s="264"/>
      <c r="B126" s="264"/>
      <c r="C126" s="264"/>
      <c r="D126" s="264"/>
      <c r="E126" s="264"/>
      <c r="F126" s="264"/>
    </row>
    <row r="127">
      <c r="A127" s="264"/>
      <c r="B127" s="264"/>
      <c r="C127" s="264"/>
      <c r="D127" s="264"/>
      <c r="E127" s="264"/>
      <c r="F127" s="264"/>
    </row>
    <row r="128">
      <c r="A128" s="264"/>
      <c r="B128" s="264"/>
      <c r="C128" s="264"/>
      <c r="D128" s="264"/>
      <c r="E128" s="264"/>
      <c r="F128" s="264"/>
    </row>
    <row r="129">
      <c r="A129" s="264"/>
      <c r="B129" s="264"/>
      <c r="C129" s="264"/>
      <c r="D129" s="264"/>
      <c r="E129" s="264"/>
      <c r="F129" s="264"/>
    </row>
    <row r="130">
      <c r="A130" s="264"/>
      <c r="B130" s="264"/>
      <c r="C130" s="264"/>
      <c r="D130" s="264"/>
      <c r="E130" s="264"/>
      <c r="F130" s="264"/>
    </row>
    <row r="131">
      <c r="A131" s="264"/>
      <c r="B131" s="264"/>
      <c r="C131" s="264"/>
      <c r="D131" s="264"/>
      <c r="E131" s="264"/>
      <c r="F131" s="264"/>
    </row>
    <row r="132">
      <c r="A132" s="264"/>
      <c r="B132" s="264"/>
      <c r="C132" s="264"/>
      <c r="D132" s="264"/>
      <c r="E132" s="264"/>
      <c r="F132" s="264"/>
    </row>
    <row r="133">
      <c r="A133" s="264"/>
      <c r="B133" s="264"/>
      <c r="C133" s="264"/>
      <c r="D133" s="264"/>
      <c r="E133" s="264"/>
      <c r="F133" s="264"/>
    </row>
    <row r="134">
      <c r="A134" s="264"/>
      <c r="B134" s="264"/>
      <c r="C134" s="264"/>
      <c r="D134" s="264"/>
      <c r="E134" s="264"/>
      <c r="F134" s="264"/>
    </row>
    <row r="135">
      <c r="A135" s="264"/>
      <c r="B135" s="264"/>
      <c r="C135" s="264"/>
      <c r="D135" s="264"/>
      <c r="E135" s="264"/>
      <c r="F135" s="264"/>
    </row>
    <row r="136">
      <c r="A136" s="264"/>
      <c r="B136" s="264"/>
      <c r="C136" s="264"/>
      <c r="D136" s="264"/>
      <c r="E136" s="264"/>
      <c r="F136" s="264"/>
    </row>
    <row r="137">
      <c r="A137" s="264"/>
      <c r="B137" s="264"/>
      <c r="C137" s="264"/>
      <c r="D137" s="264"/>
      <c r="E137" s="264"/>
      <c r="F137" s="264"/>
    </row>
    <row r="138">
      <c r="A138" s="264"/>
      <c r="B138" s="264"/>
      <c r="C138" s="264"/>
      <c r="D138" s="264"/>
      <c r="E138" s="264"/>
      <c r="F138" s="264"/>
    </row>
    <row r="139">
      <c r="A139" s="264"/>
      <c r="B139" s="264"/>
      <c r="C139" s="264"/>
      <c r="D139" s="264"/>
      <c r="E139" s="264"/>
      <c r="F139" s="264"/>
    </row>
    <row r="140">
      <c r="A140" s="264"/>
      <c r="B140" s="264"/>
      <c r="C140" s="264"/>
      <c r="D140" s="264"/>
      <c r="E140" s="264"/>
      <c r="F140" s="264"/>
    </row>
    <row r="141">
      <c r="A141" s="264"/>
      <c r="B141" s="264"/>
      <c r="C141" s="264"/>
      <c r="D141" s="264"/>
      <c r="E141" s="264"/>
      <c r="F141" s="264"/>
    </row>
    <row r="142">
      <c r="A142" s="264"/>
      <c r="B142" s="264"/>
      <c r="C142" s="264"/>
      <c r="D142" s="264"/>
      <c r="E142" s="264"/>
      <c r="F142" s="264"/>
    </row>
    <row r="143">
      <c r="A143" s="264"/>
      <c r="B143" s="264"/>
      <c r="C143" s="264"/>
      <c r="D143" s="264"/>
      <c r="E143" s="264"/>
      <c r="F143" s="264"/>
    </row>
    <row r="144">
      <c r="A144" s="264"/>
      <c r="B144" s="264"/>
      <c r="C144" s="264"/>
      <c r="D144" s="264"/>
      <c r="E144" s="264"/>
      <c r="F144" s="264"/>
    </row>
    <row r="145">
      <c r="A145" s="264"/>
      <c r="B145" s="264"/>
      <c r="C145" s="264"/>
      <c r="D145" s="264"/>
      <c r="E145" s="264"/>
      <c r="F145" s="264"/>
    </row>
    <row r="146">
      <c r="A146" s="264"/>
      <c r="B146" s="264"/>
      <c r="C146" s="264"/>
      <c r="D146" s="264"/>
      <c r="E146" s="264"/>
      <c r="F146" s="264"/>
    </row>
    <row r="147">
      <c r="A147" s="264"/>
      <c r="B147" s="264"/>
      <c r="C147" s="264"/>
      <c r="D147" s="264"/>
      <c r="E147" s="264"/>
      <c r="F147" s="264"/>
    </row>
    <row r="148">
      <c r="A148" s="264"/>
      <c r="B148" s="264"/>
      <c r="C148" s="264"/>
      <c r="D148" s="264"/>
      <c r="E148" s="264"/>
      <c r="F148" s="264"/>
    </row>
    <row r="149">
      <c r="A149" s="264"/>
      <c r="B149" s="264"/>
      <c r="C149" s="264"/>
      <c r="D149" s="264"/>
      <c r="E149" s="264"/>
      <c r="F149" s="264"/>
    </row>
    <row r="150">
      <c r="A150" s="264"/>
      <c r="B150" s="264"/>
      <c r="C150" s="264"/>
      <c r="D150" s="264"/>
      <c r="E150" s="264"/>
      <c r="F150" s="264"/>
    </row>
    <row r="151">
      <c r="A151" s="264"/>
      <c r="B151" s="264"/>
      <c r="C151" s="264"/>
      <c r="D151" s="264"/>
      <c r="E151" s="264"/>
      <c r="F151" s="264"/>
    </row>
    <row r="152">
      <c r="A152" s="264"/>
      <c r="B152" s="264"/>
      <c r="C152" s="264"/>
      <c r="D152" s="264"/>
      <c r="E152" s="264"/>
      <c r="F152" s="264"/>
    </row>
    <row r="153">
      <c r="A153" s="264"/>
      <c r="B153" s="264"/>
      <c r="C153" s="264"/>
      <c r="D153" s="264"/>
      <c r="E153" s="264"/>
      <c r="F153" s="264"/>
    </row>
    <row r="154">
      <c r="A154" s="264"/>
      <c r="B154" s="264"/>
      <c r="C154" s="264"/>
      <c r="D154" s="264"/>
      <c r="E154" s="264"/>
      <c r="F154" s="264"/>
    </row>
    <row r="155">
      <c r="A155" s="264"/>
      <c r="B155" s="264"/>
      <c r="C155" s="264"/>
      <c r="D155" s="264"/>
      <c r="E155" s="264"/>
      <c r="F155" s="264"/>
    </row>
    <row r="156">
      <c r="A156" s="264"/>
      <c r="B156" s="264"/>
      <c r="C156" s="264"/>
      <c r="D156" s="264"/>
      <c r="E156" s="264"/>
      <c r="F156" s="264"/>
    </row>
    <row r="157">
      <c r="A157" s="264"/>
      <c r="B157" s="264"/>
      <c r="C157" s="264"/>
      <c r="D157" s="264"/>
      <c r="E157" s="264"/>
      <c r="F157" s="264"/>
    </row>
    <row r="158">
      <c r="A158" s="264"/>
      <c r="B158" s="264"/>
      <c r="C158" s="264"/>
      <c r="D158" s="264"/>
      <c r="E158" s="264"/>
      <c r="F158" s="264"/>
    </row>
    <row r="159">
      <c r="A159" s="264"/>
      <c r="B159" s="264"/>
      <c r="C159" s="264"/>
      <c r="D159" s="264"/>
      <c r="E159" s="264"/>
      <c r="F159" s="264"/>
    </row>
    <row r="160">
      <c r="A160" s="264"/>
      <c r="B160" s="264"/>
      <c r="C160" s="264"/>
      <c r="D160" s="264"/>
      <c r="E160" s="264"/>
      <c r="F160" s="264"/>
    </row>
    <row r="161">
      <c r="A161" s="264"/>
      <c r="B161" s="264"/>
      <c r="C161" s="264"/>
      <c r="D161" s="264"/>
      <c r="E161" s="264"/>
      <c r="F161" s="264"/>
    </row>
    <row r="162">
      <c r="A162" s="264"/>
      <c r="B162" s="264"/>
      <c r="C162" s="264"/>
      <c r="D162" s="264"/>
      <c r="E162" s="264"/>
      <c r="F162" s="264"/>
    </row>
    <row r="163">
      <c r="A163" s="264"/>
      <c r="B163" s="264"/>
      <c r="C163" s="264"/>
      <c r="D163" s="264"/>
      <c r="E163" s="264"/>
      <c r="F163" s="264"/>
    </row>
    <row r="164">
      <c r="A164" s="264"/>
      <c r="B164" s="264"/>
      <c r="C164" s="264"/>
      <c r="D164" s="264"/>
      <c r="E164" s="264"/>
      <c r="F164" s="264"/>
    </row>
    <row r="165">
      <c r="A165" s="264"/>
      <c r="B165" s="264"/>
      <c r="C165" s="264"/>
      <c r="D165" s="264"/>
      <c r="E165" s="264"/>
      <c r="F165" s="264"/>
    </row>
    <row r="166">
      <c r="A166" s="264"/>
      <c r="B166" s="264"/>
      <c r="C166" s="264"/>
      <c r="D166" s="264"/>
      <c r="E166" s="264"/>
      <c r="F166" s="264"/>
    </row>
    <row r="167">
      <c r="A167" s="264"/>
      <c r="B167" s="264"/>
      <c r="C167" s="264"/>
      <c r="D167" s="264"/>
      <c r="E167" s="264"/>
      <c r="F167" s="264"/>
    </row>
    <row r="168">
      <c r="A168" s="264"/>
      <c r="B168" s="264"/>
      <c r="C168" s="264"/>
      <c r="D168" s="264"/>
      <c r="E168" s="264"/>
      <c r="F168" s="264"/>
    </row>
    <row r="169">
      <c r="A169" s="264"/>
      <c r="B169" s="264"/>
      <c r="C169" s="264"/>
      <c r="D169" s="264"/>
      <c r="E169" s="264"/>
      <c r="F169" s="264"/>
    </row>
    <row r="170">
      <c r="A170" s="264"/>
      <c r="B170" s="264"/>
      <c r="C170" s="264"/>
      <c r="D170" s="264"/>
      <c r="E170" s="264"/>
      <c r="F170" s="264"/>
    </row>
    <row r="171">
      <c r="A171" s="264"/>
      <c r="B171" s="264"/>
      <c r="C171" s="264"/>
      <c r="D171" s="264"/>
      <c r="E171" s="264"/>
      <c r="F171" s="264"/>
    </row>
    <row r="172">
      <c r="A172" s="264"/>
      <c r="B172" s="264"/>
      <c r="C172" s="264"/>
      <c r="D172" s="264"/>
      <c r="E172" s="264"/>
      <c r="F172" s="264"/>
    </row>
    <row r="173">
      <c r="A173" s="264"/>
      <c r="B173" s="264"/>
      <c r="C173" s="264"/>
      <c r="D173" s="264"/>
      <c r="E173" s="264"/>
      <c r="F173" s="264"/>
    </row>
    <row r="174">
      <c r="A174" s="264"/>
      <c r="B174" s="264"/>
      <c r="C174" s="264"/>
      <c r="D174" s="264"/>
      <c r="E174" s="264"/>
      <c r="F174" s="264"/>
    </row>
    <row r="175">
      <c r="A175" s="264"/>
      <c r="B175" s="264"/>
      <c r="C175" s="264"/>
      <c r="D175" s="264"/>
      <c r="E175" s="264"/>
      <c r="F175" s="264"/>
    </row>
    <row r="176">
      <c r="A176" s="264"/>
      <c r="B176" s="264"/>
      <c r="C176" s="264"/>
      <c r="D176" s="264"/>
      <c r="E176" s="264"/>
      <c r="F176" s="264"/>
    </row>
    <row r="177">
      <c r="A177" s="264"/>
      <c r="B177" s="264"/>
      <c r="C177" s="264"/>
      <c r="D177" s="264"/>
      <c r="E177" s="264"/>
      <c r="F177" s="264"/>
    </row>
    <row r="178">
      <c r="A178" s="264"/>
      <c r="B178" s="264"/>
      <c r="C178" s="264"/>
      <c r="D178" s="264"/>
      <c r="E178" s="264"/>
      <c r="F178" s="264"/>
    </row>
    <row r="179">
      <c r="A179" s="264"/>
      <c r="B179" s="264"/>
      <c r="C179" s="264"/>
      <c r="D179" s="264"/>
      <c r="E179" s="264"/>
      <c r="F179" s="264"/>
    </row>
    <row r="180">
      <c r="A180" s="264"/>
      <c r="B180" s="264"/>
      <c r="C180" s="264"/>
      <c r="D180" s="264"/>
      <c r="E180" s="264"/>
      <c r="F180" s="264"/>
    </row>
    <row r="181">
      <c r="A181" s="264"/>
      <c r="B181" s="264"/>
      <c r="C181" s="264"/>
      <c r="D181" s="264"/>
      <c r="E181" s="264"/>
      <c r="F181" s="264"/>
    </row>
    <row r="182">
      <c r="A182" s="264"/>
      <c r="B182" s="264"/>
      <c r="C182" s="264"/>
      <c r="D182" s="264"/>
      <c r="E182" s="264"/>
      <c r="F182" s="264"/>
    </row>
    <row r="183">
      <c r="A183" s="264"/>
      <c r="B183" s="264"/>
      <c r="C183" s="264"/>
      <c r="D183" s="264"/>
      <c r="E183" s="264"/>
      <c r="F183" s="264"/>
    </row>
    <row r="184">
      <c r="A184" s="264"/>
      <c r="B184" s="264"/>
      <c r="C184" s="264"/>
      <c r="D184" s="264"/>
      <c r="E184" s="264"/>
      <c r="F184" s="264"/>
    </row>
    <row r="185">
      <c r="A185" s="264"/>
      <c r="B185" s="264"/>
      <c r="C185" s="264"/>
      <c r="D185" s="264"/>
      <c r="E185" s="264"/>
      <c r="F185" s="264"/>
    </row>
    <row r="186">
      <c r="A186" s="264"/>
      <c r="B186" s="264"/>
      <c r="C186" s="264"/>
      <c r="D186" s="264"/>
      <c r="E186" s="264"/>
      <c r="F186" s="264"/>
    </row>
    <row r="187">
      <c r="A187" s="264"/>
      <c r="B187" s="264"/>
      <c r="C187" s="264"/>
      <c r="D187" s="264"/>
      <c r="E187" s="264"/>
      <c r="F187" s="264"/>
    </row>
    <row r="188">
      <c r="A188" s="264"/>
      <c r="B188" s="264"/>
      <c r="C188" s="264"/>
      <c r="D188" s="264"/>
      <c r="E188" s="264"/>
      <c r="F188" s="264"/>
    </row>
    <row r="189">
      <c r="A189" s="264"/>
      <c r="B189" s="264"/>
      <c r="C189" s="264"/>
      <c r="D189" s="264"/>
      <c r="E189" s="264"/>
      <c r="F189" s="264"/>
    </row>
    <row r="190">
      <c r="A190" s="264"/>
      <c r="B190" s="264"/>
      <c r="C190" s="264"/>
      <c r="D190" s="264"/>
      <c r="E190" s="264"/>
      <c r="F190" s="264"/>
    </row>
    <row r="191">
      <c r="A191" s="264"/>
      <c r="B191" s="264"/>
      <c r="C191" s="264"/>
      <c r="D191" s="264"/>
      <c r="E191" s="264"/>
      <c r="F191" s="264"/>
    </row>
    <row r="192">
      <c r="A192" s="264"/>
      <c r="B192" s="264"/>
      <c r="C192" s="264"/>
      <c r="D192" s="264"/>
      <c r="E192" s="264"/>
      <c r="F192" s="264"/>
    </row>
    <row r="193">
      <c r="A193" s="264"/>
      <c r="B193" s="264"/>
      <c r="C193" s="264"/>
      <c r="D193" s="264"/>
      <c r="E193" s="264"/>
      <c r="F193" s="264"/>
    </row>
    <row r="194">
      <c r="A194" s="264"/>
      <c r="B194" s="264"/>
      <c r="C194" s="264"/>
      <c r="D194" s="264"/>
      <c r="E194" s="264"/>
      <c r="F194" s="264"/>
    </row>
    <row r="195">
      <c r="A195" s="264"/>
      <c r="B195" s="264"/>
      <c r="C195" s="264"/>
      <c r="D195" s="264"/>
      <c r="E195" s="264"/>
      <c r="F195" s="264"/>
    </row>
    <row r="196">
      <c r="A196" s="264"/>
      <c r="B196" s="264"/>
      <c r="C196" s="264"/>
      <c r="D196" s="264"/>
      <c r="E196" s="264"/>
      <c r="F196" s="264"/>
    </row>
    <row r="197">
      <c r="A197" s="264"/>
      <c r="B197" s="264"/>
      <c r="C197" s="264"/>
      <c r="D197" s="264"/>
      <c r="E197" s="264"/>
      <c r="F197" s="264"/>
    </row>
    <row r="198">
      <c r="A198" s="264"/>
      <c r="B198" s="264"/>
      <c r="C198" s="264"/>
      <c r="D198" s="264"/>
      <c r="E198" s="264"/>
      <c r="F198" s="264"/>
    </row>
    <row r="199">
      <c r="A199" s="264"/>
      <c r="B199" s="264"/>
      <c r="C199" s="264"/>
      <c r="D199" s="264"/>
      <c r="E199" s="264"/>
      <c r="F199" s="264"/>
    </row>
    <row r="200">
      <c r="A200" s="264"/>
      <c r="B200" s="264"/>
      <c r="C200" s="264"/>
      <c r="D200" s="264"/>
      <c r="E200" s="264"/>
      <c r="F200" s="264"/>
    </row>
    <row r="201">
      <c r="A201" s="264"/>
      <c r="B201" s="264"/>
      <c r="C201" s="264"/>
      <c r="D201" s="264"/>
      <c r="E201" s="264"/>
      <c r="F201" s="264"/>
    </row>
    <row r="202">
      <c r="A202" s="264"/>
      <c r="B202" s="264"/>
      <c r="C202" s="264"/>
      <c r="D202" s="264"/>
      <c r="E202" s="264"/>
      <c r="F202" s="264"/>
    </row>
    <row r="203">
      <c r="A203" s="264"/>
      <c r="B203" s="264"/>
      <c r="C203" s="264"/>
      <c r="D203" s="264"/>
      <c r="E203" s="264"/>
      <c r="F203" s="264"/>
    </row>
    <row r="204">
      <c r="A204" s="264"/>
      <c r="B204" s="264"/>
      <c r="C204" s="264"/>
      <c r="D204" s="264"/>
      <c r="E204" s="264"/>
      <c r="F204" s="264"/>
    </row>
    <row r="205">
      <c r="A205" s="264"/>
      <c r="B205" s="264"/>
      <c r="C205" s="264"/>
      <c r="D205" s="264"/>
      <c r="E205" s="264"/>
      <c r="F205" s="264"/>
    </row>
    <row r="206">
      <c r="A206" s="264"/>
      <c r="B206" s="264"/>
      <c r="C206" s="264"/>
      <c r="D206" s="264"/>
      <c r="E206" s="264"/>
      <c r="F206" s="264"/>
    </row>
    <row r="207">
      <c r="A207" s="264"/>
      <c r="B207" s="264"/>
      <c r="C207" s="264"/>
      <c r="D207" s="264"/>
      <c r="E207" s="264"/>
      <c r="F207" s="264"/>
    </row>
    <row r="208">
      <c r="A208" s="264"/>
      <c r="B208" s="264"/>
      <c r="C208" s="264"/>
      <c r="D208" s="264"/>
      <c r="E208" s="264"/>
      <c r="F208" s="264"/>
    </row>
    <row r="209">
      <c r="A209" s="264"/>
      <c r="B209" s="264"/>
      <c r="C209" s="264"/>
      <c r="D209" s="264"/>
      <c r="E209" s="264"/>
      <c r="F209" s="264"/>
    </row>
    <row r="210">
      <c r="A210" s="264"/>
      <c r="B210" s="264"/>
      <c r="C210" s="264"/>
      <c r="D210" s="264"/>
      <c r="E210" s="264"/>
      <c r="F210" s="264"/>
    </row>
    <row r="211">
      <c r="A211" s="264"/>
      <c r="B211" s="264"/>
      <c r="C211" s="264"/>
      <c r="D211" s="264"/>
      <c r="E211" s="264"/>
      <c r="F211" s="264"/>
    </row>
    <row r="212">
      <c r="A212" s="264"/>
      <c r="B212" s="264"/>
      <c r="C212" s="264"/>
      <c r="D212" s="264"/>
      <c r="E212" s="264"/>
      <c r="F212" s="264"/>
    </row>
    <row r="213">
      <c r="A213" s="264"/>
      <c r="B213" s="264"/>
      <c r="C213" s="264"/>
      <c r="D213" s="264"/>
      <c r="E213" s="264"/>
      <c r="F213" s="264"/>
    </row>
    <row r="214">
      <c r="A214" s="264"/>
      <c r="B214" s="264"/>
      <c r="C214" s="264"/>
      <c r="D214" s="264"/>
      <c r="E214" s="264"/>
      <c r="F214" s="264"/>
    </row>
    <row r="215">
      <c r="A215" s="264"/>
      <c r="B215" s="264"/>
      <c r="C215" s="264"/>
      <c r="D215" s="264"/>
      <c r="E215" s="264"/>
      <c r="F215" s="264"/>
    </row>
    <row r="216">
      <c r="A216" s="264"/>
      <c r="B216" s="264"/>
      <c r="C216" s="264"/>
      <c r="D216" s="264"/>
      <c r="E216" s="264"/>
      <c r="F216" s="264"/>
    </row>
    <row r="217">
      <c r="A217" s="264"/>
      <c r="B217" s="264"/>
      <c r="C217" s="264"/>
      <c r="D217" s="264"/>
      <c r="E217" s="264"/>
      <c r="F217" s="264"/>
    </row>
    <row r="218">
      <c r="A218" s="264"/>
      <c r="B218" s="264"/>
      <c r="C218" s="264"/>
      <c r="D218" s="264"/>
      <c r="E218" s="264"/>
      <c r="F218" s="264"/>
    </row>
    <row r="219">
      <c r="A219" s="264"/>
      <c r="B219" s="264"/>
      <c r="C219" s="264"/>
      <c r="D219" s="264"/>
      <c r="E219" s="264"/>
      <c r="F219" s="264"/>
    </row>
    <row r="220">
      <c r="A220" s="264"/>
      <c r="B220" s="264"/>
      <c r="C220" s="264"/>
      <c r="D220" s="264"/>
      <c r="E220" s="264"/>
      <c r="F220" s="264"/>
    </row>
    <row r="221">
      <c r="A221" s="264"/>
      <c r="B221" s="264"/>
      <c r="C221" s="264"/>
      <c r="D221" s="264"/>
      <c r="E221" s="264"/>
      <c r="F221" s="264"/>
    </row>
    <row r="222">
      <c r="A222" s="264"/>
      <c r="B222" s="264"/>
      <c r="C222" s="264"/>
      <c r="D222" s="264"/>
      <c r="E222" s="264"/>
      <c r="F222" s="264"/>
    </row>
    <row r="223">
      <c r="A223" s="264"/>
      <c r="B223" s="264"/>
      <c r="C223" s="264"/>
      <c r="D223" s="264"/>
      <c r="E223" s="264"/>
      <c r="F223" s="264"/>
    </row>
    <row r="224">
      <c r="A224" s="264"/>
      <c r="B224" s="264"/>
      <c r="C224" s="264"/>
      <c r="D224" s="264"/>
      <c r="E224" s="264"/>
      <c r="F224" s="264"/>
    </row>
    <row r="225">
      <c r="A225" s="264"/>
      <c r="B225" s="264"/>
      <c r="C225" s="264"/>
      <c r="D225" s="264"/>
      <c r="E225" s="264"/>
      <c r="F225" s="264"/>
    </row>
    <row r="226">
      <c r="A226" s="264"/>
      <c r="B226" s="264"/>
      <c r="C226" s="264"/>
      <c r="D226" s="264"/>
      <c r="E226" s="264"/>
      <c r="F226" s="264"/>
    </row>
    <row r="227">
      <c r="A227" s="264"/>
      <c r="B227" s="264"/>
      <c r="C227" s="264"/>
      <c r="D227" s="264"/>
      <c r="E227" s="264"/>
      <c r="F227" s="264"/>
    </row>
    <row r="228">
      <c r="A228" s="264"/>
      <c r="B228" s="264"/>
      <c r="C228" s="264"/>
      <c r="D228" s="264"/>
      <c r="E228" s="264"/>
      <c r="F228" s="264"/>
    </row>
    <row r="229">
      <c r="A229" s="264"/>
      <c r="B229" s="264"/>
      <c r="C229" s="264"/>
      <c r="D229" s="264"/>
      <c r="E229" s="264"/>
      <c r="F229" s="264"/>
    </row>
    <row r="230">
      <c r="A230" s="264"/>
      <c r="B230" s="264"/>
      <c r="C230" s="264"/>
      <c r="D230" s="264"/>
      <c r="E230" s="264"/>
      <c r="F230" s="264"/>
    </row>
    <row r="231">
      <c r="A231" s="264"/>
      <c r="B231" s="264"/>
      <c r="C231" s="264"/>
      <c r="D231" s="264"/>
      <c r="E231" s="264"/>
      <c r="F231" s="264"/>
    </row>
    <row r="232">
      <c r="A232" s="264"/>
      <c r="B232" s="264"/>
      <c r="C232" s="264"/>
      <c r="D232" s="264"/>
      <c r="E232" s="264"/>
      <c r="F232" s="264"/>
    </row>
    <row r="233">
      <c r="A233" s="264"/>
      <c r="B233" s="264"/>
      <c r="C233" s="264"/>
      <c r="D233" s="264"/>
      <c r="E233" s="264"/>
      <c r="F233" s="264"/>
    </row>
    <row r="234">
      <c r="A234" s="264"/>
      <c r="B234" s="264"/>
      <c r="C234" s="264"/>
      <c r="D234" s="264"/>
      <c r="E234" s="264"/>
      <c r="F234" s="264"/>
    </row>
    <row r="235">
      <c r="A235" s="264"/>
      <c r="B235" s="264"/>
      <c r="C235" s="264"/>
      <c r="D235" s="264"/>
      <c r="E235" s="264"/>
      <c r="F235" s="264"/>
    </row>
    <row r="236">
      <c r="A236" s="264"/>
      <c r="B236" s="264"/>
      <c r="C236" s="264"/>
      <c r="D236" s="264"/>
      <c r="E236" s="264"/>
      <c r="F236" s="264"/>
    </row>
    <row r="237">
      <c r="A237" s="264"/>
      <c r="B237" s="264"/>
      <c r="C237" s="264"/>
      <c r="D237" s="264"/>
      <c r="E237" s="264"/>
      <c r="F237" s="264"/>
    </row>
    <row r="238">
      <c r="A238" s="264"/>
      <c r="B238" s="264"/>
      <c r="C238" s="264"/>
      <c r="D238" s="264"/>
      <c r="E238" s="264"/>
      <c r="F238" s="264"/>
    </row>
    <row r="239">
      <c r="A239" s="264"/>
      <c r="B239" s="264"/>
      <c r="C239" s="264"/>
      <c r="D239" s="264"/>
      <c r="E239" s="264"/>
      <c r="F239" s="264"/>
    </row>
    <row r="240">
      <c r="A240" s="264"/>
      <c r="B240" s="264"/>
      <c r="C240" s="264"/>
      <c r="D240" s="264"/>
      <c r="E240" s="264"/>
      <c r="F240" s="264"/>
    </row>
    <row r="241">
      <c r="A241" s="264"/>
      <c r="B241" s="264"/>
      <c r="C241" s="264"/>
      <c r="D241" s="264"/>
      <c r="E241" s="264"/>
      <c r="F241" s="264"/>
    </row>
    <row r="242">
      <c r="A242" s="264"/>
      <c r="B242" s="264"/>
      <c r="C242" s="264"/>
      <c r="D242" s="264"/>
      <c r="E242" s="264"/>
      <c r="F242" s="264"/>
    </row>
    <row r="243">
      <c r="A243" s="264"/>
      <c r="B243" s="264"/>
      <c r="C243" s="264"/>
      <c r="D243" s="264"/>
      <c r="E243" s="264"/>
      <c r="F243" s="264"/>
    </row>
    <row r="244">
      <c r="A244" s="264"/>
      <c r="B244" s="264"/>
      <c r="C244" s="264"/>
      <c r="D244" s="264"/>
      <c r="E244" s="264"/>
      <c r="F244" s="264"/>
    </row>
    <row r="245">
      <c r="A245" s="264"/>
      <c r="B245" s="264"/>
      <c r="C245" s="264"/>
      <c r="D245" s="264"/>
      <c r="E245" s="264"/>
      <c r="F245" s="264"/>
    </row>
    <row r="246">
      <c r="A246" s="264"/>
      <c r="B246" s="264"/>
      <c r="C246" s="264"/>
      <c r="D246" s="264"/>
      <c r="E246" s="264"/>
      <c r="F246" s="264"/>
    </row>
    <row r="247">
      <c r="A247" s="264"/>
      <c r="B247" s="264"/>
      <c r="C247" s="264"/>
      <c r="D247" s="264"/>
      <c r="E247" s="264"/>
      <c r="F247" s="264"/>
    </row>
    <row r="248">
      <c r="A248" s="264"/>
      <c r="B248" s="264"/>
      <c r="C248" s="264"/>
      <c r="D248" s="264"/>
      <c r="E248" s="264"/>
      <c r="F248" s="264"/>
    </row>
    <row r="249">
      <c r="A249" s="264"/>
      <c r="B249" s="264"/>
      <c r="C249" s="264"/>
      <c r="D249" s="264"/>
      <c r="E249" s="264"/>
      <c r="F249" s="264"/>
    </row>
    <row r="250">
      <c r="A250" s="264"/>
      <c r="B250" s="264"/>
      <c r="C250" s="264"/>
      <c r="D250" s="264"/>
      <c r="E250" s="264"/>
      <c r="F250" s="264"/>
    </row>
    <row r="251">
      <c r="A251" s="264"/>
      <c r="B251" s="264"/>
      <c r="C251" s="264"/>
      <c r="D251" s="264"/>
      <c r="E251" s="264"/>
      <c r="F251" s="264"/>
    </row>
    <row r="252">
      <c r="A252" s="264"/>
      <c r="B252" s="264"/>
      <c r="C252" s="264"/>
      <c r="D252" s="264"/>
      <c r="E252" s="264"/>
      <c r="F252" s="264"/>
    </row>
    <row r="253">
      <c r="A253" s="264"/>
      <c r="B253" s="264"/>
      <c r="C253" s="264"/>
      <c r="D253" s="264"/>
      <c r="E253" s="264"/>
      <c r="F253" s="264"/>
    </row>
    <row r="254">
      <c r="A254" s="264"/>
      <c r="B254" s="264"/>
      <c r="C254" s="264"/>
      <c r="D254" s="264"/>
      <c r="E254" s="264"/>
      <c r="F254" s="264"/>
    </row>
    <row r="255">
      <c r="A255" s="264"/>
      <c r="B255" s="264"/>
      <c r="C255" s="264"/>
      <c r="D255" s="264"/>
      <c r="E255" s="264"/>
      <c r="F255" s="264"/>
    </row>
    <row r="256">
      <c r="A256" s="264"/>
      <c r="B256" s="264"/>
      <c r="C256" s="264"/>
      <c r="D256" s="264"/>
      <c r="E256" s="264"/>
      <c r="F256" s="264"/>
    </row>
    <row r="257">
      <c r="A257" s="264"/>
      <c r="B257" s="264"/>
      <c r="C257" s="264"/>
      <c r="D257" s="264"/>
      <c r="E257" s="264"/>
      <c r="F257" s="264"/>
    </row>
    <row r="258">
      <c r="A258" s="264"/>
      <c r="B258" s="264"/>
      <c r="C258" s="264"/>
      <c r="D258" s="264"/>
      <c r="E258" s="264"/>
      <c r="F258" s="264"/>
    </row>
    <row r="259">
      <c r="A259" s="264"/>
      <c r="B259" s="264"/>
      <c r="C259" s="264"/>
      <c r="D259" s="264"/>
      <c r="E259" s="264"/>
      <c r="F259" s="264"/>
    </row>
    <row r="260">
      <c r="A260" s="264"/>
      <c r="B260" s="264"/>
      <c r="C260" s="264"/>
      <c r="D260" s="264"/>
      <c r="E260" s="264"/>
      <c r="F260" s="264"/>
    </row>
    <row r="261">
      <c r="A261" s="264"/>
      <c r="B261" s="264"/>
      <c r="C261" s="264"/>
      <c r="D261" s="264"/>
      <c r="E261" s="264"/>
      <c r="F261" s="264"/>
    </row>
    <row r="262">
      <c r="A262" s="264"/>
      <c r="B262" s="264"/>
      <c r="C262" s="264"/>
      <c r="D262" s="264"/>
      <c r="E262" s="264"/>
      <c r="F262" s="264"/>
    </row>
    <row r="263">
      <c r="A263" s="264"/>
      <c r="B263" s="264"/>
      <c r="C263" s="264"/>
      <c r="D263" s="264"/>
      <c r="E263" s="264"/>
      <c r="F263" s="264"/>
    </row>
    <row r="264">
      <c r="A264" s="264"/>
      <c r="B264" s="264"/>
      <c r="C264" s="264"/>
      <c r="D264" s="264"/>
      <c r="E264" s="264"/>
      <c r="F264" s="264"/>
    </row>
    <row r="265">
      <c r="A265" s="264"/>
      <c r="B265" s="264"/>
      <c r="C265" s="264"/>
      <c r="D265" s="264"/>
      <c r="E265" s="264"/>
      <c r="F265" s="264"/>
    </row>
    <row r="266">
      <c r="A266" s="264"/>
      <c r="B266" s="264"/>
      <c r="C266" s="264"/>
      <c r="D266" s="264"/>
      <c r="E266" s="264"/>
      <c r="F266" s="264"/>
    </row>
    <row r="267">
      <c r="A267" s="264"/>
      <c r="B267" s="264"/>
      <c r="C267" s="264"/>
      <c r="D267" s="264"/>
      <c r="E267" s="264"/>
      <c r="F267" s="264"/>
    </row>
    <row r="268">
      <c r="A268" s="264"/>
      <c r="B268" s="264"/>
      <c r="C268" s="264"/>
      <c r="D268" s="264"/>
      <c r="E268" s="264"/>
      <c r="F268" s="264"/>
    </row>
    <row r="269">
      <c r="A269" s="264"/>
      <c r="B269" s="264"/>
      <c r="C269" s="264"/>
      <c r="D269" s="264"/>
      <c r="E269" s="264"/>
      <c r="F269" s="264"/>
    </row>
    <row r="270">
      <c r="A270" s="264"/>
      <c r="B270" s="264"/>
      <c r="C270" s="264"/>
      <c r="D270" s="264"/>
      <c r="E270" s="264"/>
      <c r="F270" s="264"/>
    </row>
    <row r="271">
      <c r="A271" s="264"/>
      <c r="B271" s="264"/>
      <c r="C271" s="264"/>
      <c r="D271" s="264"/>
      <c r="E271" s="264"/>
      <c r="F271" s="264"/>
    </row>
    <row r="272">
      <c r="A272" s="264"/>
      <c r="B272" s="264"/>
      <c r="C272" s="264"/>
      <c r="D272" s="264"/>
      <c r="E272" s="264"/>
      <c r="F272" s="264"/>
    </row>
    <row r="273">
      <c r="A273" s="264"/>
      <c r="B273" s="264"/>
      <c r="C273" s="264"/>
      <c r="D273" s="264"/>
      <c r="E273" s="264"/>
      <c r="F273" s="264"/>
    </row>
    <row r="274">
      <c r="A274" s="264"/>
      <c r="B274" s="264"/>
      <c r="C274" s="264"/>
      <c r="D274" s="264"/>
      <c r="E274" s="264"/>
      <c r="F274" s="264"/>
    </row>
    <row r="275">
      <c r="A275" s="264"/>
      <c r="B275" s="264"/>
      <c r="C275" s="264"/>
      <c r="D275" s="264"/>
      <c r="E275" s="264"/>
      <c r="F275" s="264"/>
    </row>
    <row r="276">
      <c r="A276" s="264"/>
      <c r="B276" s="264"/>
      <c r="C276" s="264"/>
      <c r="D276" s="264"/>
      <c r="E276" s="264"/>
      <c r="F276" s="264"/>
    </row>
    <row r="277">
      <c r="A277" s="264"/>
      <c r="B277" s="264"/>
      <c r="C277" s="264"/>
      <c r="D277" s="264"/>
      <c r="E277" s="264"/>
      <c r="F277" s="264"/>
    </row>
    <row r="278">
      <c r="A278" s="264"/>
      <c r="B278" s="264"/>
      <c r="C278" s="264"/>
      <c r="D278" s="264"/>
      <c r="E278" s="264"/>
      <c r="F278" s="264"/>
    </row>
    <row r="279">
      <c r="A279" s="264"/>
      <c r="B279" s="264"/>
      <c r="C279" s="264"/>
      <c r="D279" s="264"/>
      <c r="E279" s="264"/>
      <c r="F279" s="264"/>
    </row>
    <row r="280">
      <c r="A280" s="264"/>
      <c r="B280" s="264"/>
      <c r="C280" s="264"/>
      <c r="D280" s="264"/>
      <c r="E280" s="264"/>
      <c r="F280" s="264"/>
    </row>
    <row r="281">
      <c r="A281" s="264"/>
      <c r="B281" s="264"/>
      <c r="C281" s="264"/>
      <c r="D281" s="264"/>
      <c r="E281" s="264"/>
      <c r="F281" s="264"/>
    </row>
    <row r="282">
      <c r="A282" s="264"/>
      <c r="B282" s="264"/>
      <c r="C282" s="264"/>
      <c r="D282" s="264"/>
      <c r="E282" s="264"/>
      <c r="F282" s="264"/>
    </row>
    <row r="283">
      <c r="A283" s="264"/>
      <c r="B283" s="264"/>
      <c r="C283" s="264"/>
      <c r="D283" s="264"/>
      <c r="E283" s="264"/>
      <c r="F283" s="264"/>
    </row>
    <row r="284">
      <c r="A284" s="264"/>
      <c r="B284" s="264"/>
      <c r="C284" s="264"/>
      <c r="D284" s="264"/>
      <c r="E284" s="264"/>
      <c r="F284" s="264"/>
    </row>
    <row r="285">
      <c r="A285" s="264"/>
      <c r="B285" s="264"/>
      <c r="C285" s="264"/>
      <c r="D285" s="264"/>
      <c r="E285" s="264"/>
      <c r="F285" s="264"/>
    </row>
    <row r="286">
      <c r="A286" s="264"/>
      <c r="B286" s="264"/>
      <c r="C286" s="264"/>
      <c r="D286" s="264"/>
      <c r="E286" s="264"/>
      <c r="F286" s="264"/>
    </row>
    <row r="287">
      <c r="A287" s="264"/>
      <c r="B287" s="264"/>
      <c r="C287" s="264"/>
      <c r="D287" s="264"/>
      <c r="E287" s="264"/>
      <c r="F287" s="264"/>
    </row>
    <row r="288">
      <c r="A288" s="264"/>
      <c r="B288" s="264"/>
      <c r="C288" s="264"/>
      <c r="D288" s="264"/>
      <c r="E288" s="264"/>
      <c r="F288" s="264"/>
    </row>
    <row r="289">
      <c r="A289" s="264"/>
      <c r="B289" s="264"/>
      <c r="C289" s="264"/>
      <c r="D289" s="264"/>
      <c r="E289" s="264"/>
      <c r="F289" s="264"/>
    </row>
    <row r="290">
      <c r="A290" s="264"/>
      <c r="B290" s="264"/>
      <c r="C290" s="264"/>
      <c r="D290" s="264"/>
      <c r="E290" s="264"/>
      <c r="F290" s="264"/>
    </row>
    <row r="291">
      <c r="A291" s="264"/>
      <c r="B291" s="264"/>
      <c r="C291" s="264"/>
      <c r="D291" s="264"/>
      <c r="E291" s="264"/>
      <c r="F291" s="264"/>
    </row>
    <row r="292">
      <c r="A292" s="264"/>
      <c r="B292" s="264"/>
      <c r="C292" s="264"/>
      <c r="D292" s="264"/>
      <c r="E292" s="264"/>
      <c r="F292" s="264"/>
    </row>
    <row r="293">
      <c r="A293" s="264"/>
      <c r="B293" s="264"/>
      <c r="C293" s="264"/>
      <c r="D293" s="264"/>
      <c r="E293" s="264"/>
      <c r="F293" s="264"/>
    </row>
    <row r="294">
      <c r="A294" s="264"/>
      <c r="B294" s="264"/>
      <c r="C294" s="264"/>
      <c r="D294" s="264"/>
      <c r="E294" s="264"/>
      <c r="F294" s="264"/>
    </row>
    <row r="295">
      <c r="A295" s="264"/>
      <c r="B295" s="264"/>
      <c r="C295" s="264"/>
      <c r="D295" s="264"/>
      <c r="E295" s="264"/>
      <c r="F295" s="264"/>
    </row>
    <row r="296">
      <c r="A296" s="264"/>
      <c r="B296" s="264"/>
      <c r="C296" s="264"/>
      <c r="D296" s="264"/>
      <c r="E296" s="264"/>
      <c r="F296" s="264"/>
    </row>
    <row r="297">
      <c r="A297" s="264"/>
      <c r="B297" s="264"/>
      <c r="C297" s="264"/>
      <c r="D297" s="264"/>
      <c r="E297" s="264"/>
      <c r="F297" s="264"/>
    </row>
    <row r="298">
      <c r="A298" s="264"/>
      <c r="B298" s="264"/>
      <c r="C298" s="264"/>
      <c r="D298" s="264"/>
      <c r="E298" s="264"/>
      <c r="F298" s="264"/>
    </row>
    <row r="299">
      <c r="A299" s="264"/>
      <c r="B299" s="264"/>
      <c r="C299" s="264"/>
      <c r="D299" s="264"/>
      <c r="E299" s="264"/>
      <c r="F299" s="264"/>
    </row>
    <row r="300">
      <c r="A300" s="264"/>
      <c r="B300" s="264"/>
      <c r="C300" s="264"/>
      <c r="D300" s="264"/>
      <c r="E300" s="264"/>
      <c r="F300" s="264"/>
    </row>
    <row r="301">
      <c r="A301" s="264"/>
      <c r="B301" s="264"/>
      <c r="C301" s="264"/>
      <c r="D301" s="264"/>
      <c r="E301" s="264"/>
      <c r="F301" s="264"/>
    </row>
    <row r="302">
      <c r="A302" s="264"/>
      <c r="B302" s="264"/>
      <c r="C302" s="264"/>
      <c r="D302" s="264"/>
      <c r="E302" s="264"/>
      <c r="F302" s="264"/>
    </row>
    <row r="303">
      <c r="A303" s="264"/>
      <c r="B303" s="264"/>
      <c r="C303" s="264"/>
      <c r="D303" s="264"/>
      <c r="E303" s="264"/>
      <c r="F303" s="264"/>
    </row>
    <row r="304">
      <c r="A304" s="264"/>
      <c r="B304" s="264"/>
      <c r="C304" s="264"/>
      <c r="D304" s="264"/>
      <c r="E304" s="264"/>
      <c r="F304" s="264"/>
    </row>
    <row r="305">
      <c r="A305" s="264"/>
      <c r="B305" s="264"/>
      <c r="C305" s="264"/>
      <c r="D305" s="264"/>
      <c r="E305" s="264"/>
      <c r="F305" s="264"/>
    </row>
    <row r="306">
      <c r="A306" s="264"/>
      <c r="B306" s="264"/>
      <c r="C306" s="264"/>
      <c r="D306" s="264"/>
      <c r="E306" s="264"/>
      <c r="F306" s="264"/>
    </row>
    <row r="307">
      <c r="A307" s="264"/>
      <c r="B307" s="264"/>
      <c r="C307" s="264"/>
      <c r="D307" s="264"/>
      <c r="E307" s="264"/>
      <c r="F307" s="264"/>
    </row>
    <row r="308">
      <c r="A308" s="264"/>
      <c r="B308" s="264"/>
      <c r="C308" s="264"/>
      <c r="D308" s="264"/>
      <c r="E308" s="264"/>
      <c r="F308" s="264"/>
    </row>
    <row r="309">
      <c r="A309" s="264"/>
      <c r="B309" s="264"/>
      <c r="C309" s="264"/>
      <c r="D309" s="264"/>
      <c r="E309" s="264"/>
      <c r="F309" s="264"/>
    </row>
    <row r="310">
      <c r="A310" s="264"/>
      <c r="B310" s="264"/>
      <c r="C310" s="264"/>
      <c r="D310" s="264"/>
      <c r="E310" s="264"/>
      <c r="F310" s="264"/>
    </row>
    <row r="311">
      <c r="A311" s="264"/>
      <c r="B311" s="264"/>
      <c r="C311" s="264"/>
      <c r="D311" s="264"/>
      <c r="E311" s="264"/>
      <c r="F311" s="264"/>
    </row>
    <row r="312">
      <c r="A312" s="264"/>
      <c r="B312" s="264"/>
      <c r="C312" s="264"/>
      <c r="D312" s="264"/>
      <c r="E312" s="264"/>
      <c r="F312" s="264"/>
    </row>
    <row r="313">
      <c r="A313" s="264"/>
      <c r="B313" s="264"/>
      <c r="C313" s="264"/>
      <c r="D313" s="264"/>
      <c r="E313" s="264"/>
      <c r="F313" s="264"/>
    </row>
    <row r="314">
      <c r="A314" s="264"/>
      <c r="B314" s="264"/>
      <c r="C314" s="264"/>
      <c r="D314" s="264"/>
      <c r="E314" s="264"/>
      <c r="F314" s="264"/>
    </row>
    <row r="315">
      <c r="A315" s="264"/>
      <c r="B315" s="264"/>
      <c r="C315" s="264"/>
      <c r="D315" s="264"/>
      <c r="E315" s="264"/>
      <c r="F315" s="264"/>
    </row>
    <row r="316">
      <c r="A316" s="264"/>
      <c r="B316" s="264"/>
      <c r="C316" s="264"/>
      <c r="D316" s="264"/>
      <c r="E316" s="264"/>
      <c r="F316" s="264"/>
    </row>
    <row r="317">
      <c r="A317" s="264"/>
      <c r="B317" s="264"/>
      <c r="C317" s="264"/>
      <c r="D317" s="264"/>
      <c r="E317" s="264"/>
      <c r="F317" s="264"/>
    </row>
    <row r="318">
      <c r="A318" s="264"/>
      <c r="B318" s="264"/>
      <c r="C318" s="264"/>
      <c r="D318" s="264"/>
      <c r="E318" s="264"/>
      <c r="F318" s="264"/>
    </row>
    <row r="319">
      <c r="A319" s="264"/>
      <c r="B319" s="264"/>
      <c r="C319" s="264"/>
      <c r="D319" s="264"/>
      <c r="E319" s="264"/>
      <c r="F319" s="264"/>
    </row>
    <row r="320">
      <c r="A320" s="264"/>
      <c r="B320" s="264"/>
      <c r="C320" s="264"/>
      <c r="D320" s="264"/>
      <c r="E320" s="264"/>
      <c r="F320" s="264"/>
    </row>
    <row r="321">
      <c r="A321" s="264"/>
      <c r="B321" s="264"/>
      <c r="C321" s="264"/>
      <c r="D321" s="264"/>
      <c r="E321" s="264"/>
      <c r="F321" s="264"/>
    </row>
    <row r="322">
      <c r="A322" s="264"/>
      <c r="B322" s="264"/>
      <c r="C322" s="264"/>
      <c r="D322" s="264"/>
      <c r="E322" s="264"/>
      <c r="F322" s="264"/>
    </row>
    <row r="323">
      <c r="A323" s="264"/>
      <c r="B323" s="264"/>
      <c r="C323" s="264"/>
      <c r="D323" s="264"/>
      <c r="E323" s="264"/>
      <c r="F323" s="264"/>
    </row>
    <row r="324">
      <c r="A324" s="264"/>
      <c r="B324" s="264"/>
      <c r="C324" s="264"/>
      <c r="D324" s="264"/>
      <c r="E324" s="264"/>
      <c r="F324" s="264"/>
    </row>
    <row r="325">
      <c r="A325" s="264"/>
      <c r="B325" s="264"/>
      <c r="C325" s="264"/>
      <c r="D325" s="264"/>
      <c r="E325" s="264"/>
      <c r="F325" s="264"/>
    </row>
    <row r="326">
      <c r="A326" s="264"/>
      <c r="B326" s="264"/>
      <c r="C326" s="264"/>
      <c r="D326" s="264"/>
      <c r="E326" s="264"/>
      <c r="F326" s="264"/>
    </row>
    <row r="327">
      <c r="A327" s="264"/>
      <c r="B327" s="264"/>
      <c r="C327" s="264"/>
      <c r="D327" s="264"/>
      <c r="E327" s="264"/>
      <c r="F327" s="264"/>
    </row>
    <row r="328">
      <c r="A328" s="264"/>
      <c r="B328" s="264"/>
      <c r="C328" s="264"/>
      <c r="D328" s="264"/>
      <c r="E328" s="264"/>
      <c r="F328" s="264"/>
    </row>
    <row r="329">
      <c r="A329" s="264"/>
      <c r="B329" s="264"/>
      <c r="C329" s="264"/>
      <c r="D329" s="264"/>
      <c r="E329" s="264"/>
      <c r="F329" s="264"/>
    </row>
    <row r="330">
      <c r="A330" s="264"/>
      <c r="B330" s="264"/>
      <c r="C330" s="264"/>
      <c r="D330" s="264"/>
      <c r="E330" s="264"/>
      <c r="F330" s="264"/>
    </row>
    <row r="331">
      <c r="A331" s="264"/>
      <c r="B331" s="264"/>
      <c r="C331" s="264"/>
      <c r="D331" s="264"/>
      <c r="E331" s="264"/>
      <c r="F331" s="264"/>
    </row>
    <row r="332">
      <c r="A332" s="264"/>
      <c r="B332" s="264"/>
      <c r="C332" s="264"/>
      <c r="D332" s="264"/>
      <c r="E332" s="264"/>
      <c r="F332" s="264"/>
    </row>
    <row r="333">
      <c r="A333" s="264"/>
      <c r="B333" s="264"/>
      <c r="C333" s="264"/>
      <c r="D333" s="264"/>
      <c r="E333" s="264"/>
      <c r="F333" s="264"/>
    </row>
    <row r="334">
      <c r="A334" s="264"/>
      <c r="B334" s="264"/>
      <c r="C334" s="264"/>
      <c r="D334" s="264"/>
      <c r="E334" s="264"/>
      <c r="F334" s="264"/>
    </row>
    <row r="335">
      <c r="A335" s="264"/>
      <c r="B335" s="264"/>
      <c r="C335" s="264"/>
      <c r="D335" s="264"/>
      <c r="E335" s="264"/>
      <c r="F335" s="264"/>
    </row>
    <row r="336">
      <c r="A336" s="264"/>
      <c r="B336" s="264"/>
      <c r="C336" s="264"/>
      <c r="D336" s="264"/>
      <c r="E336" s="264"/>
      <c r="F336" s="264"/>
    </row>
    <row r="337">
      <c r="A337" s="264"/>
      <c r="B337" s="264"/>
      <c r="C337" s="264"/>
      <c r="D337" s="264"/>
      <c r="E337" s="264"/>
      <c r="F337" s="264"/>
    </row>
    <row r="338">
      <c r="A338" s="264"/>
      <c r="B338" s="264"/>
      <c r="C338" s="264"/>
      <c r="D338" s="264"/>
      <c r="E338" s="264"/>
      <c r="F338" s="264"/>
    </row>
    <row r="339">
      <c r="A339" s="264"/>
      <c r="B339" s="264"/>
      <c r="C339" s="264"/>
      <c r="D339" s="264"/>
      <c r="E339" s="264"/>
      <c r="F339" s="264"/>
    </row>
    <row r="340">
      <c r="A340" s="264"/>
      <c r="B340" s="264"/>
      <c r="C340" s="264"/>
      <c r="D340" s="264"/>
      <c r="E340" s="264"/>
      <c r="F340" s="264"/>
    </row>
    <row r="341">
      <c r="A341" s="264"/>
      <c r="B341" s="264"/>
      <c r="C341" s="264"/>
      <c r="D341" s="264"/>
      <c r="E341" s="264"/>
      <c r="F341" s="264"/>
    </row>
    <row r="342">
      <c r="A342" s="264"/>
      <c r="B342" s="264"/>
      <c r="C342" s="264"/>
      <c r="D342" s="264"/>
      <c r="E342" s="264"/>
      <c r="F342" s="264"/>
    </row>
    <row r="343">
      <c r="A343" s="264"/>
      <c r="B343" s="264"/>
      <c r="C343" s="264"/>
      <c r="D343" s="264"/>
      <c r="E343" s="264"/>
      <c r="F343" s="264"/>
    </row>
    <row r="344">
      <c r="A344" s="264"/>
      <c r="B344" s="264"/>
      <c r="C344" s="264"/>
      <c r="D344" s="264"/>
      <c r="E344" s="264"/>
      <c r="F344" s="264"/>
    </row>
    <row r="345">
      <c r="A345" s="264"/>
      <c r="B345" s="264"/>
      <c r="C345" s="264"/>
      <c r="D345" s="264"/>
      <c r="E345" s="264"/>
      <c r="F345" s="264"/>
    </row>
    <row r="346">
      <c r="A346" s="264"/>
      <c r="B346" s="264"/>
      <c r="C346" s="264"/>
      <c r="D346" s="264"/>
      <c r="E346" s="264"/>
      <c r="F346" s="264"/>
    </row>
    <row r="347">
      <c r="A347" s="264"/>
      <c r="B347" s="264"/>
      <c r="C347" s="264"/>
      <c r="D347" s="264"/>
      <c r="E347" s="264"/>
      <c r="F347" s="264"/>
    </row>
    <row r="348">
      <c r="A348" s="264"/>
      <c r="B348" s="264"/>
      <c r="C348" s="264"/>
      <c r="D348" s="264"/>
      <c r="E348" s="264"/>
      <c r="F348" s="264"/>
    </row>
    <row r="349">
      <c r="A349" s="264"/>
      <c r="B349" s="264"/>
      <c r="C349" s="264"/>
      <c r="D349" s="264"/>
      <c r="E349" s="264"/>
      <c r="F349" s="264"/>
    </row>
    <row r="350">
      <c r="A350" s="264"/>
      <c r="B350" s="264"/>
      <c r="C350" s="264"/>
      <c r="D350" s="264"/>
      <c r="E350" s="264"/>
      <c r="F350" s="264"/>
    </row>
    <row r="351">
      <c r="A351" s="264"/>
      <c r="B351" s="264"/>
      <c r="C351" s="264"/>
      <c r="D351" s="264"/>
      <c r="E351" s="264"/>
      <c r="F351" s="264"/>
    </row>
    <row r="352">
      <c r="A352" s="264"/>
      <c r="B352" s="264"/>
      <c r="C352" s="264"/>
      <c r="D352" s="264"/>
      <c r="E352" s="264"/>
      <c r="F352" s="264"/>
    </row>
    <row r="353">
      <c r="A353" s="264"/>
      <c r="B353" s="264"/>
      <c r="C353" s="264"/>
      <c r="D353" s="264"/>
      <c r="E353" s="264"/>
      <c r="F353" s="264"/>
    </row>
    <row r="354">
      <c r="A354" s="264"/>
      <c r="B354" s="264"/>
      <c r="C354" s="264"/>
      <c r="D354" s="264"/>
      <c r="E354" s="264"/>
      <c r="F354" s="264"/>
    </row>
    <row r="355">
      <c r="A355" s="264"/>
      <c r="B355" s="264"/>
      <c r="C355" s="264"/>
      <c r="D355" s="264"/>
      <c r="E355" s="264"/>
      <c r="F355" s="264"/>
    </row>
    <row r="356">
      <c r="A356" s="264"/>
      <c r="B356" s="264"/>
      <c r="C356" s="264"/>
      <c r="D356" s="264"/>
      <c r="E356" s="264"/>
      <c r="F356" s="264"/>
    </row>
    <row r="357">
      <c r="A357" s="264"/>
      <c r="B357" s="264"/>
      <c r="C357" s="264"/>
      <c r="D357" s="264"/>
      <c r="E357" s="264"/>
      <c r="F357" s="264"/>
    </row>
    <row r="358">
      <c r="A358" s="264"/>
      <c r="B358" s="264"/>
      <c r="C358" s="264"/>
      <c r="D358" s="264"/>
      <c r="E358" s="264"/>
      <c r="F358" s="264"/>
    </row>
    <row r="359">
      <c r="A359" s="264"/>
      <c r="B359" s="264"/>
      <c r="C359" s="264"/>
      <c r="D359" s="264"/>
      <c r="E359" s="264"/>
      <c r="F359" s="264"/>
    </row>
    <row r="360">
      <c r="A360" s="264"/>
      <c r="B360" s="264"/>
      <c r="C360" s="264"/>
      <c r="D360" s="264"/>
      <c r="E360" s="264"/>
      <c r="F360" s="264"/>
    </row>
    <row r="361">
      <c r="A361" s="264"/>
      <c r="B361" s="264"/>
      <c r="C361" s="264"/>
      <c r="D361" s="264"/>
      <c r="E361" s="264"/>
      <c r="F361" s="264"/>
    </row>
    <row r="362">
      <c r="A362" s="264"/>
      <c r="B362" s="264"/>
      <c r="C362" s="264"/>
      <c r="D362" s="264"/>
      <c r="E362" s="264"/>
      <c r="F362" s="264"/>
    </row>
    <row r="363">
      <c r="A363" s="264"/>
      <c r="B363" s="264"/>
      <c r="C363" s="264"/>
      <c r="D363" s="264"/>
      <c r="E363" s="264"/>
      <c r="F363" s="264"/>
    </row>
    <row r="364">
      <c r="A364" s="264"/>
      <c r="B364" s="264"/>
      <c r="C364" s="264"/>
      <c r="D364" s="264"/>
      <c r="E364" s="264"/>
      <c r="F364" s="264"/>
    </row>
    <row r="365">
      <c r="A365" s="264"/>
      <c r="B365" s="264"/>
      <c r="C365" s="264"/>
      <c r="D365" s="264"/>
      <c r="E365" s="264"/>
      <c r="F365" s="264"/>
    </row>
    <row r="366">
      <c r="A366" s="264"/>
      <c r="B366" s="264"/>
      <c r="C366" s="264"/>
      <c r="D366" s="264"/>
      <c r="E366" s="264"/>
      <c r="F366" s="264"/>
    </row>
    <row r="367">
      <c r="A367" s="264"/>
      <c r="B367" s="264"/>
      <c r="C367" s="264"/>
      <c r="D367" s="264"/>
      <c r="E367" s="264"/>
      <c r="F367" s="264"/>
    </row>
    <row r="368">
      <c r="A368" s="264"/>
      <c r="B368" s="264"/>
      <c r="C368" s="264"/>
      <c r="D368" s="264"/>
      <c r="E368" s="264"/>
      <c r="F368" s="264"/>
    </row>
    <row r="369">
      <c r="A369" s="264"/>
      <c r="B369" s="264"/>
      <c r="C369" s="264"/>
      <c r="D369" s="264"/>
      <c r="E369" s="264"/>
      <c r="F369" s="264"/>
    </row>
    <row r="370">
      <c r="A370" s="264"/>
      <c r="B370" s="264"/>
      <c r="C370" s="264"/>
      <c r="D370" s="264"/>
      <c r="E370" s="264"/>
      <c r="F370" s="264"/>
    </row>
    <row r="371">
      <c r="A371" s="264"/>
      <c r="B371" s="264"/>
      <c r="C371" s="264"/>
      <c r="D371" s="264"/>
      <c r="E371" s="264"/>
      <c r="F371" s="264"/>
    </row>
    <row r="372">
      <c r="A372" s="264"/>
      <c r="B372" s="264"/>
      <c r="C372" s="264"/>
      <c r="D372" s="264"/>
      <c r="E372" s="264"/>
      <c r="F372" s="264"/>
    </row>
    <row r="373">
      <c r="A373" s="264"/>
      <c r="B373" s="264"/>
      <c r="C373" s="264"/>
      <c r="D373" s="264"/>
      <c r="E373" s="264"/>
      <c r="F373" s="264"/>
    </row>
    <row r="374">
      <c r="A374" s="264"/>
      <c r="B374" s="264"/>
      <c r="C374" s="264"/>
      <c r="D374" s="264"/>
      <c r="E374" s="264"/>
      <c r="F374" s="264"/>
    </row>
    <row r="375">
      <c r="A375" s="264"/>
      <c r="B375" s="264"/>
      <c r="C375" s="264"/>
      <c r="D375" s="264"/>
      <c r="E375" s="264"/>
      <c r="F375" s="264"/>
    </row>
    <row r="376">
      <c r="A376" s="264"/>
      <c r="B376" s="264"/>
      <c r="C376" s="264"/>
      <c r="D376" s="264"/>
      <c r="E376" s="264"/>
      <c r="F376" s="264"/>
    </row>
    <row r="377">
      <c r="A377" s="264"/>
      <c r="B377" s="264"/>
      <c r="C377" s="264"/>
      <c r="D377" s="264"/>
      <c r="E377" s="264"/>
      <c r="F377" s="264"/>
    </row>
    <row r="378">
      <c r="A378" s="264"/>
      <c r="B378" s="264"/>
      <c r="C378" s="264"/>
      <c r="D378" s="264"/>
      <c r="E378" s="264"/>
      <c r="F378" s="264"/>
    </row>
    <row r="379">
      <c r="A379" s="264"/>
      <c r="B379" s="264"/>
      <c r="C379" s="264"/>
      <c r="D379" s="264"/>
      <c r="E379" s="264"/>
      <c r="F379" s="264"/>
    </row>
    <row r="380">
      <c r="A380" s="264"/>
      <c r="B380" s="264"/>
      <c r="C380" s="264"/>
      <c r="D380" s="264"/>
      <c r="E380" s="264"/>
      <c r="F380" s="264"/>
    </row>
    <row r="381">
      <c r="A381" s="264"/>
      <c r="B381" s="264"/>
      <c r="C381" s="264"/>
      <c r="D381" s="264"/>
      <c r="E381" s="264"/>
      <c r="F381" s="264"/>
    </row>
    <row r="382">
      <c r="A382" s="264"/>
      <c r="B382" s="264"/>
      <c r="C382" s="264"/>
      <c r="D382" s="264"/>
      <c r="E382" s="264"/>
      <c r="F382" s="264"/>
    </row>
    <row r="383">
      <c r="A383" s="264"/>
      <c r="B383" s="264"/>
      <c r="C383" s="264"/>
      <c r="D383" s="264"/>
      <c r="E383" s="264"/>
      <c r="F383" s="264"/>
    </row>
    <row r="384">
      <c r="A384" s="264"/>
      <c r="B384" s="264"/>
      <c r="C384" s="264"/>
      <c r="D384" s="264"/>
      <c r="E384" s="264"/>
      <c r="F384" s="264"/>
    </row>
    <row r="385">
      <c r="A385" s="264"/>
      <c r="B385" s="264"/>
      <c r="C385" s="264"/>
      <c r="D385" s="264"/>
      <c r="E385" s="264"/>
      <c r="F385" s="264"/>
    </row>
    <row r="386">
      <c r="A386" s="264"/>
      <c r="B386" s="264"/>
      <c r="C386" s="264"/>
      <c r="D386" s="264"/>
      <c r="E386" s="264"/>
      <c r="F386" s="264"/>
    </row>
    <row r="387">
      <c r="A387" s="264"/>
      <c r="B387" s="264"/>
      <c r="C387" s="264"/>
      <c r="D387" s="264"/>
      <c r="E387" s="264"/>
      <c r="F387" s="264"/>
    </row>
    <row r="388">
      <c r="A388" s="264"/>
      <c r="B388" s="264"/>
      <c r="C388" s="264"/>
      <c r="D388" s="264"/>
      <c r="E388" s="264"/>
      <c r="F388" s="264"/>
    </row>
    <row r="389">
      <c r="A389" s="264"/>
      <c r="B389" s="264"/>
      <c r="C389" s="264"/>
      <c r="D389" s="264"/>
      <c r="E389" s="264"/>
      <c r="F389" s="264"/>
    </row>
    <row r="390">
      <c r="A390" s="264"/>
      <c r="B390" s="264"/>
      <c r="C390" s="264"/>
      <c r="D390" s="264"/>
      <c r="E390" s="264"/>
      <c r="F390" s="264"/>
    </row>
    <row r="391">
      <c r="A391" s="264"/>
      <c r="B391" s="264"/>
      <c r="C391" s="264"/>
      <c r="D391" s="264"/>
      <c r="E391" s="264"/>
      <c r="F391" s="264"/>
    </row>
    <row r="392">
      <c r="A392" s="264"/>
      <c r="B392" s="264"/>
      <c r="C392" s="264"/>
      <c r="D392" s="264"/>
      <c r="E392" s="264"/>
      <c r="F392" s="264"/>
    </row>
    <row r="393">
      <c r="A393" s="264"/>
      <c r="B393" s="264"/>
      <c r="C393" s="264"/>
      <c r="D393" s="264"/>
      <c r="E393" s="264"/>
      <c r="F393" s="264"/>
    </row>
    <row r="394">
      <c r="A394" s="264"/>
      <c r="B394" s="264"/>
      <c r="C394" s="264"/>
      <c r="D394" s="264"/>
      <c r="E394" s="264"/>
      <c r="F394" s="264"/>
    </row>
    <row r="395">
      <c r="A395" s="264"/>
      <c r="B395" s="264"/>
      <c r="C395" s="264"/>
      <c r="D395" s="264"/>
      <c r="E395" s="264"/>
      <c r="F395" s="264"/>
    </row>
    <row r="396">
      <c r="A396" s="264"/>
      <c r="B396" s="264"/>
      <c r="C396" s="264"/>
      <c r="D396" s="264"/>
      <c r="E396" s="264"/>
      <c r="F396" s="264"/>
    </row>
    <row r="397">
      <c r="A397" s="264"/>
      <c r="B397" s="264"/>
      <c r="C397" s="264"/>
      <c r="D397" s="264"/>
      <c r="E397" s="264"/>
      <c r="F397" s="264"/>
    </row>
    <row r="398">
      <c r="A398" s="264"/>
      <c r="B398" s="264"/>
      <c r="C398" s="264"/>
      <c r="D398" s="264"/>
      <c r="E398" s="264"/>
      <c r="F398" s="264"/>
    </row>
    <row r="399">
      <c r="A399" s="264"/>
      <c r="B399" s="264"/>
      <c r="C399" s="264"/>
      <c r="D399" s="264"/>
      <c r="E399" s="264"/>
      <c r="F399" s="264"/>
    </row>
    <row r="400">
      <c r="A400" s="264"/>
      <c r="B400" s="264"/>
      <c r="C400" s="264"/>
      <c r="D400" s="264"/>
      <c r="E400" s="264"/>
      <c r="F400" s="264"/>
    </row>
    <row r="401">
      <c r="A401" s="264"/>
      <c r="B401" s="264"/>
      <c r="C401" s="264"/>
      <c r="D401" s="264"/>
      <c r="E401" s="264"/>
      <c r="F401" s="264"/>
    </row>
    <row r="402">
      <c r="A402" s="264"/>
      <c r="B402" s="264"/>
      <c r="C402" s="264"/>
      <c r="D402" s="264"/>
      <c r="E402" s="264"/>
      <c r="F402" s="264"/>
    </row>
    <row r="403">
      <c r="A403" s="264"/>
      <c r="B403" s="264"/>
      <c r="C403" s="264"/>
      <c r="D403" s="264"/>
      <c r="E403" s="264"/>
      <c r="F403" s="264"/>
    </row>
    <row r="404">
      <c r="A404" s="264"/>
      <c r="B404" s="264"/>
      <c r="C404" s="264"/>
      <c r="D404" s="264"/>
      <c r="E404" s="264"/>
      <c r="F404" s="264"/>
    </row>
    <row r="405">
      <c r="A405" s="264"/>
      <c r="B405" s="264"/>
      <c r="C405" s="264"/>
      <c r="D405" s="264"/>
      <c r="E405" s="264"/>
      <c r="F405" s="264"/>
    </row>
    <row r="406">
      <c r="A406" s="264"/>
      <c r="B406" s="264"/>
      <c r="C406" s="264"/>
      <c r="D406" s="264"/>
      <c r="E406" s="264"/>
      <c r="F406" s="264"/>
    </row>
    <row r="407">
      <c r="A407" s="264"/>
      <c r="B407" s="264"/>
      <c r="C407" s="264"/>
      <c r="D407" s="264"/>
      <c r="E407" s="264"/>
      <c r="F407" s="264"/>
    </row>
    <row r="408">
      <c r="A408" s="264"/>
      <c r="B408" s="264"/>
      <c r="C408" s="264"/>
      <c r="D408" s="264"/>
      <c r="E408" s="264"/>
      <c r="F408" s="264"/>
    </row>
    <row r="409">
      <c r="A409" s="264"/>
      <c r="B409" s="264"/>
      <c r="C409" s="264"/>
      <c r="D409" s="264"/>
      <c r="E409" s="264"/>
      <c r="F409" s="264"/>
    </row>
    <row r="410">
      <c r="A410" s="264"/>
      <c r="B410" s="264"/>
      <c r="C410" s="264"/>
      <c r="D410" s="264"/>
      <c r="E410" s="264"/>
      <c r="F410" s="264"/>
    </row>
    <row r="411">
      <c r="A411" s="264"/>
      <c r="B411" s="264"/>
      <c r="C411" s="264"/>
      <c r="D411" s="264"/>
      <c r="E411" s="264"/>
      <c r="F411" s="264"/>
    </row>
    <row r="412">
      <c r="A412" s="264"/>
      <c r="B412" s="264"/>
      <c r="C412" s="264"/>
      <c r="D412" s="264"/>
      <c r="E412" s="264"/>
      <c r="F412" s="264"/>
    </row>
    <row r="413">
      <c r="A413" s="264"/>
      <c r="B413" s="264"/>
      <c r="C413" s="264"/>
      <c r="D413" s="264"/>
      <c r="E413" s="264"/>
      <c r="F413" s="264"/>
    </row>
    <row r="414">
      <c r="A414" s="264"/>
      <c r="B414" s="264"/>
      <c r="C414" s="264"/>
      <c r="D414" s="264"/>
      <c r="E414" s="264"/>
      <c r="F414" s="264"/>
    </row>
    <row r="415">
      <c r="A415" s="264"/>
      <c r="B415" s="264"/>
      <c r="C415" s="264"/>
      <c r="D415" s="264"/>
      <c r="E415" s="264"/>
      <c r="F415" s="264"/>
    </row>
    <row r="416">
      <c r="A416" s="264"/>
      <c r="B416" s="264"/>
      <c r="C416" s="264"/>
      <c r="D416" s="264"/>
      <c r="E416" s="264"/>
      <c r="F416" s="264"/>
    </row>
    <row r="417">
      <c r="A417" s="264"/>
      <c r="B417" s="264"/>
      <c r="C417" s="264"/>
      <c r="D417" s="264"/>
      <c r="E417" s="264"/>
      <c r="F417" s="264"/>
    </row>
    <row r="418">
      <c r="A418" s="264"/>
      <c r="B418" s="264"/>
      <c r="C418" s="264"/>
      <c r="D418" s="264"/>
      <c r="E418" s="264"/>
      <c r="F418" s="264"/>
    </row>
    <row r="419">
      <c r="A419" s="264"/>
      <c r="B419" s="264"/>
      <c r="C419" s="264"/>
      <c r="D419" s="264"/>
      <c r="E419" s="264"/>
      <c r="F419" s="264"/>
    </row>
    <row r="420">
      <c r="A420" s="264"/>
      <c r="B420" s="264"/>
      <c r="C420" s="264"/>
      <c r="D420" s="264"/>
      <c r="E420" s="264"/>
      <c r="F420" s="264"/>
    </row>
    <row r="421">
      <c r="A421" s="264"/>
      <c r="B421" s="264"/>
      <c r="C421" s="264"/>
      <c r="D421" s="264"/>
      <c r="E421" s="264"/>
      <c r="F421" s="264"/>
    </row>
    <row r="422">
      <c r="A422" s="264"/>
      <c r="B422" s="264"/>
      <c r="C422" s="264"/>
      <c r="D422" s="264"/>
      <c r="E422" s="264"/>
      <c r="F422" s="264"/>
    </row>
    <row r="423">
      <c r="A423" s="264"/>
      <c r="B423" s="264"/>
      <c r="C423" s="264"/>
      <c r="D423" s="264"/>
      <c r="E423" s="264"/>
      <c r="F423" s="264"/>
    </row>
    <row r="424">
      <c r="A424" s="264"/>
      <c r="B424" s="264"/>
      <c r="C424" s="264"/>
      <c r="D424" s="264"/>
      <c r="E424" s="264"/>
      <c r="F424" s="264"/>
    </row>
    <row r="425">
      <c r="A425" s="264"/>
      <c r="B425" s="264"/>
      <c r="C425" s="264"/>
      <c r="D425" s="264"/>
      <c r="E425" s="264"/>
      <c r="F425" s="264"/>
    </row>
    <row r="426">
      <c r="A426" s="264"/>
      <c r="B426" s="264"/>
      <c r="C426" s="264"/>
      <c r="D426" s="264"/>
      <c r="E426" s="264"/>
      <c r="F426" s="264"/>
    </row>
    <row r="427">
      <c r="A427" s="264"/>
      <c r="B427" s="264"/>
      <c r="C427" s="264"/>
      <c r="D427" s="264"/>
      <c r="E427" s="264"/>
      <c r="F427" s="264"/>
    </row>
    <row r="428">
      <c r="A428" s="264"/>
      <c r="B428" s="264"/>
      <c r="C428" s="264"/>
      <c r="D428" s="264"/>
      <c r="E428" s="264"/>
      <c r="F428" s="264"/>
    </row>
    <row r="429">
      <c r="A429" s="264"/>
      <c r="B429" s="264"/>
      <c r="C429" s="264"/>
      <c r="D429" s="264"/>
      <c r="E429" s="264"/>
      <c r="F429" s="264"/>
    </row>
    <row r="430">
      <c r="A430" s="264"/>
      <c r="B430" s="264"/>
      <c r="C430" s="264"/>
      <c r="D430" s="264"/>
      <c r="E430" s="264"/>
      <c r="F430" s="264"/>
    </row>
    <row r="431">
      <c r="A431" s="264"/>
      <c r="B431" s="264"/>
      <c r="C431" s="264"/>
      <c r="D431" s="264"/>
      <c r="E431" s="264"/>
      <c r="F431" s="264"/>
    </row>
    <row r="432">
      <c r="A432" s="264"/>
      <c r="B432" s="264"/>
      <c r="C432" s="264"/>
      <c r="D432" s="264"/>
      <c r="E432" s="264"/>
      <c r="F432" s="264"/>
    </row>
    <row r="433">
      <c r="A433" s="264"/>
      <c r="B433" s="264"/>
      <c r="C433" s="264"/>
      <c r="D433" s="264"/>
      <c r="E433" s="264"/>
      <c r="F433" s="264"/>
    </row>
    <row r="434">
      <c r="A434" s="264"/>
      <c r="B434" s="264"/>
      <c r="C434" s="264"/>
      <c r="D434" s="264"/>
      <c r="E434" s="264"/>
      <c r="F434" s="264"/>
    </row>
    <row r="435">
      <c r="A435" s="264"/>
      <c r="B435" s="264"/>
      <c r="C435" s="264"/>
      <c r="D435" s="264"/>
      <c r="E435" s="264"/>
      <c r="F435" s="264"/>
    </row>
    <row r="436">
      <c r="A436" s="264"/>
      <c r="B436" s="264"/>
      <c r="C436" s="264"/>
      <c r="D436" s="264"/>
      <c r="E436" s="264"/>
      <c r="F436" s="264"/>
    </row>
    <row r="437">
      <c r="A437" s="264"/>
      <c r="B437" s="264"/>
      <c r="C437" s="264"/>
      <c r="D437" s="264"/>
      <c r="E437" s="264"/>
      <c r="F437" s="264"/>
    </row>
    <row r="438">
      <c r="A438" s="264"/>
      <c r="B438" s="264"/>
      <c r="C438" s="264"/>
      <c r="D438" s="264"/>
      <c r="E438" s="264"/>
      <c r="F438" s="264"/>
    </row>
    <row r="439">
      <c r="A439" s="264"/>
      <c r="B439" s="264"/>
      <c r="C439" s="264"/>
      <c r="D439" s="264"/>
      <c r="E439" s="264"/>
      <c r="F439" s="264"/>
    </row>
    <row r="440">
      <c r="A440" s="264"/>
      <c r="B440" s="264"/>
      <c r="C440" s="264"/>
      <c r="D440" s="264"/>
      <c r="E440" s="264"/>
      <c r="F440" s="264"/>
    </row>
    <row r="441">
      <c r="A441" s="264"/>
      <c r="B441" s="264"/>
      <c r="C441" s="264"/>
      <c r="D441" s="264"/>
      <c r="E441" s="264"/>
      <c r="F441" s="264"/>
    </row>
    <row r="442">
      <c r="A442" s="264"/>
      <c r="B442" s="264"/>
      <c r="C442" s="264"/>
      <c r="D442" s="264"/>
      <c r="E442" s="264"/>
      <c r="F442" s="264"/>
    </row>
    <row r="443">
      <c r="A443" s="264"/>
      <c r="B443" s="264"/>
      <c r="C443" s="264"/>
      <c r="D443" s="264"/>
      <c r="E443" s="264"/>
      <c r="F443" s="264"/>
    </row>
    <row r="444">
      <c r="A444" s="264"/>
      <c r="B444" s="264"/>
      <c r="C444" s="264"/>
      <c r="D444" s="264"/>
      <c r="E444" s="264"/>
      <c r="F444" s="264"/>
    </row>
    <row r="445">
      <c r="A445" s="264"/>
      <c r="B445" s="264"/>
      <c r="C445" s="264"/>
      <c r="D445" s="264"/>
      <c r="E445" s="264"/>
      <c r="F445" s="264"/>
    </row>
    <row r="446">
      <c r="A446" s="264"/>
      <c r="B446" s="264"/>
      <c r="C446" s="264"/>
      <c r="D446" s="264"/>
      <c r="E446" s="264"/>
      <c r="F446" s="264"/>
    </row>
    <row r="447">
      <c r="A447" s="264"/>
      <c r="B447" s="264"/>
      <c r="C447" s="264"/>
      <c r="D447" s="264"/>
      <c r="E447" s="264"/>
      <c r="F447" s="264"/>
    </row>
    <row r="448">
      <c r="A448" s="264"/>
      <c r="B448" s="264"/>
      <c r="C448" s="264"/>
      <c r="D448" s="264"/>
      <c r="E448" s="264"/>
      <c r="F448" s="264"/>
    </row>
    <row r="449">
      <c r="A449" s="264"/>
      <c r="B449" s="264"/>
      <c r="C449" s="264"/>
      <c r="D449" s="264"/>
      <c r="E449" s="264"/>
      <c r="F449" s="264"/>
    </row>
    <row r="450">
      <c r="A450" s="264"/>
      <c r="B450" s="264"/>
      <c r="C450" s="264"/>
      <c r="D450" s="264"/>
      <c r="E450" s="264"/>
      <c r="F450" s="264"/>
    </row>
    <row r="451">
      <c r="A451" s="264"/>
      <c r="B451" s="264"/>
      <c r="C451" s="264"/>
      <c r="D451" s="264"/>
      <c r="E451" s="264"/>
      <c r="F451" s="264"/>
    </row>
    <row r="452">
      <c r="A452" s="264"/>
      <c r="B452" s="264"/>
      <c r="C452" s="264"/>
      <c r="D452" s="264"/>
      <c r="E452" s="264"/>
      <c r="F452" s="264"/>
    </row>
    <row r="453">
      <c r="A453" s="264"/>
      <c r="B453" s="264"/>
      <c r="C453" s="264"/>
      <c r="D453" s="264"/>
      <c r="E453" s="264"/>
      <c r="F453" s="264"/>
    </row>
    <row r="454">
      <c r="A454" s="264"/>
      <c r="B454" s="264"/>
      <c r="C454" s="264"/>
      <c r="D454" s="264"/>
      <c r="E454" s="264"/>
      <c r="F454" s="264"/>
    </row>
    <row r="455">
      <c r="A455" s="264"/>
      <c r="B455" s="264"/>
      <c r="C455" s="264"/>
      <c r="D455" s="264"/>
      <c r="E455" s="264"/>
      <c r="F455" s="264"/>
    </row>
    <row r="456">
      <c r="A456" s="264"/>
      <c r="B456" s="264"/>
      <c r="C456" s="264"/>
      <c r="D456" s="264"/>
      <c r="E456" s="264"/>
      <c r="F456" s="264"/>
    </row>
    <row r="457">
      <c r="A457" s="264"/>
      <c r="B457" s="264"/>
      <c r="C457" s="264"/>
      <c r="D457" s="264"/>
      <c r="E457" s="264"/>
      <c r="F457" s="264"/>
    </row>
    <row r="458">
      <c r="A458" s="264"/>
      <c r="B458" s="264"/>
      <c r="C458" s="264"/>
      <c r="D458" s="264"/>
      <c r="E458" s="264"/>
      <c r="F458" s="264"/>
    </row>
    <row r="459">
      <c r="A459" s="264"/>
      <c r="B459" s="264"/>
      <c r="C459" s="264"/>
      <c r="D459" s="264"/>
      <c r="E459" s="264"/>
      <c r="F459" s="264"/>
    </row>
    <row r="460">
      <c r="A460" s="264"/>
      <c r="B460" s="264"/>
      <c r="C460" s="264"/>
      <c r="D460" s="264"/>
      <c r="E460" s="264"/>
      <c r="F460" s="264"/>
    </row>
    <row r="461">
      <c r="A461" s="264"/>
      <c r="B461" s="264"/>
      <c r="C461" s="264"/>
      <c r="D461" s="264"/>
      <c r="E461" s="264"/>
      <c r="F461" s="264"/>
    </row>
    <row r="462">
      <c r="A462" s="264"/>
      <c r="B462" s="264"/>
      <c r="C462" s="264"/>
      <c r="D462" s="264"/>
      <c r="E462" s="264"/>
      <c r="F462" s="264"/>
    </row>
    <row r="463">
      <c r="A463" s="264"/>
      <c r="B463" s="264"/>
      <c r="C463" s="264"/>
      <c r="D463" s="264"/>
      <c r="E463" s="264"/>
      <c r="F463" s="264"/>
    </row>
    <row r="464">
      <c r="A464" s="264"/>
      <c r="B464" s="264"/>
      <c r="C464" s="264"/>
      <c r="D464" s="264"/>
      <c r="E464" s="264"/>
      <c r="F464" s="264"/>
    </row>
    <row r="465">
      <c r="A465" s="264"/>
      <c r="B465" s="264"/>
      <c r="C465" s="264"/>
      <c r="D465" s="264"/>
      <c r="E465" s="264"/>
      <c r="F465" s="264"/>
    </row>
    <row r="466">
      <c r="A466" s="264"/>
      <c r="B466" s="264"/>
      <c r="C466" s="264"/>
      <c r="D466" s="264"/>
      <c r="E466" s="264"/>
      <c r="F466" s="264"/>
    </row>
    <row r="467">
      <c r="A467" s="264"/>
      <c r="B467" s="264"/>
      <c r="C467" s="264"/>
      <c r="D467" s="264"/>
      <c r="E467" s="264"/>
      <c r="F467" s="264"/>
    </row>
    <row r="468">
      <c r="A468" s="264"/>
      <c r="B468" s="264"/>
      <c r="C468" s="264"/>
      <c r="D468" s="264"/>
      <c r="E468" s="264"/>
      <c r="F468" s="264"/>
    </row>
    <row r="469">
      <c r="A469" s="264"/>
      <c r="B469" s="264"/>
      <c r="C469" s="264"/>
      <c r="D469" s="264"/>
      <c r="E469" s="264"/>
      <c r="F469" s="264"/>
    </row>
    <row r="470">
      <c r="A470" s="264"/>
      <c r="B470" s="264"/>
      <c r="C470" s="264"/>
      <c r="D470" s="264"/>
      <c r="E470" s="264"/>
      <c r="F470" s="264"/>
    </row>
    <row r="471">
      <c r="A471" s="264"/>
      <c r="B471" s="264"/>
      <c r="C471" s="264"/>
      <c r="D471" s="264"/>
      <c r="E471" s="264"/>
      <c r="F471" s="264"/>
    </row>
    <row r="472">
      <c r="A472" s="264"/>
      <c r="B472" s="264"/>
      <c r="C472" s="264"/>
      <c r="D472" s="264"/>
      <c r="E472" s="264"/>
      <c r="F472" s="264"/>
    </row>
    <row r="473">
      <c r="A473" s="264"/>
      <c r="B473" s="264"/>
      <c r="C473" s="264"/>
      <c r="D473" s="264"/>
      <c r="E473" s="264"/>
      <c r="F473" s="264"/>
    </row>
    <row r="474">
      <c r="A474" s="264"/>
      <c r="B474" s="264"/>
      <c r="C474" s="264"/>
      <c r="D474" s="264"/>
      <c r="E474" s="264"/>
      <c r="F474" s="264"/>
    </row>
    <row r="475">
      <c r="A475" s="264"/>
      <c r="B475" s="264"/>
      <c r="C475" s="264"/>
      <c r="D475" s="264"/>
      <c r="E475" s="264"/>
      <c r="F475" s="264"/>
    </row>
    <row r="476">
      <c r="A476" s="264"/>
      <c r="B476" s="264"/>
      <c r="C476" s="264"/>
      <c r="D476" s="264"/>
      <c r="E476" s="264"/>
      <c r="F476" s="264"/>
    </row>
    <row r="477">
      <c r="A477" s="264"/>
      <c r="B477" s="264"/>
      <c r="C477" s="264"/>
      <c r="D477" s="264"/>
      <c r="E477" s="264"/>
      <c r="F477" s="264"/>
    </row>
    <row r="478">
      <c r="A478" s="264"/>
      <c r="B478" s="264"/>
      <c r="C478" s="264"/>
      <c r="D478" s="264"/>
      <c r="E478" s="264"/>
      <c r="F478" s="264"/>
    </row>
    <row r="479">
      <c r="A479" s="264"/>
      <c r="B479" s="264"/>
      <c r="C479" s="264"/>
      <c r="D479" s="264"/>
      <c r="E479" s="264"/>
      <c r="F479" s="264"/>
    </row>
    <row r="480">
      <c r="A480" s="264"/>
      <c r="B480" s="264"/>
      <c r="C480" s="264"/>
      <c r="D480" s="264"/>
      <c r="E480" s="264"/>
      <c r="F480" s="264"/>
    </row>
    <row r="481">
      <c r="A481" s="264"/>
      <c r="B481" s="264"/>
      <c r="C481" s="264"/>
      <c r="D481" s="264"/>
      <c r="E481" s="264"/>
      <c r="F481" s="264"/>
    </row>
    <row r="482">
      <c r="A482" s="264"/>
      <c r="B482" s="264"/>
      <c r="C482" s="264"/>
      <c r="D482" s="264"/>
      <c r="E482" s="264"/>
      <c r="F482" s="264"/>
    </row>
    <row r="483">
      <c r="A483" s="264"/>
      <c r="B483" s="264"/>
      <c r="C483" s="264"/>
      <c r="D483" s="264"/>
      <c r="E483" s="264"/>
      <c r="F483" s="264"/>
    </row>
    <row r="484">
      <c r="A484" s="264"/>
      <c r="B484" s="264"/>
      <c r="C484" s="264"/>
      <c r="D484" s="264"/>
      <c r="E484" s="264"/>
      <c r="F484" s="264"/>
    </row>
    <row r="485">
      <c r="A485" s="264"/>
      <c r="B485" s="264"/>
      <c r="C485" s="264"/>
      <c r="D485" s="264"/>
      <c r="E485" s="264"/>
      <c r="F485" s="264"/>
    </row>
    <row r="486">
      <c r="A486" s="264"/>
      <c r="B486" s="264"/>
      <c r="C486" s="264"/>
      <c r="D486" s="264"/>
      <c r="E486" s="264"/>
      <c r="F486" s="264"/>
    </row>
    <row r="487">
      <c r="A487" s="264"/>
      <c r="B487" s="264"/>
      <c r="C487" s="264"/>
      <c r="D487" s="264"/>
      <c r="E487" s="264"/>
      <c r="F487" s="264"/>
    </row>
    <row r="488">
      <c r="A488" s="264"/>
      <c r="B488" s="264"/>
      <c r="C488" s="264"/>
      <c r="D488" s="264"/>
      <c r="E488" s="264"/>
      <c r="F488" s="264"/>
    </row>
    <row r="489">
      <c r="A489" s="264"/>
      <c r="B489" s="264"/>
      <c r="C489" s="264"/>
      <c r="D489" s="264"/>
      <c r="E489" s="264"/>
      <c r="F489" s="264"/>
    </row>
    <row r="490">
      <c r="A490" s="264"/>
      <c r="B490" s="264"/>
      <c r="C490" s="264"/>
      <c r="D490" s="264"/>
      <c r="E490" s="264"/>
      <c r="F490" s="264"/>
    </row>
    <row r="491">
      <c r="A491" s="264"/>
      <c r="B491" s="264"/>
      <c r="C491" s="264"/>
      <c r="D491" s="264"/>
      <c r="E491" s="264"/>
      <c r="F491" s="264"/>
    </row>
    <row r="492">
      <c r="A492" s="264"/>
      <c r="B492" s="264"/>
      <c r="C492" s="264"/>
      <c r="D492" s="264"/>
      <c r="E492" s="264"/>
      <c r="F492" s="264"/>
    </row>
    <row r="493">
      <c r="A493" s="264"/>
      <c r="B493" s="264"/>
      <c r="C493" s="264"/>
      <c r="D493" s="264"/>
      <c r="E493" s="264"/>
      <c r="F493" s="264"/>
    </row>
    <row r="494">
      <c r="A494" s="264"/>
      <c r="B494" s="264"/>
      <c r="C494" s="264"/>
      <c r="D494" s="264"/>
      <c r="E494" s="264"/>
      <c r="F494" s="264"/>
    </row>
    <row r="495">
      <c r="A495" s="264"/>
      <c r="B495" s="264"/>
      <c r="C495" s="264"/>
      <c r="D495" s="264"/>
      <c r="E495" s="264"/>
      <c r="F495" s="264"/>
    </row>
    <row r="496">
      <c r="A496" s="264"/>
      <c r="B496" s="264"/>
      <c r="C496" s="264"/>
      <c r="D496" s="264"/>
      <c r="E496" s="264"/>
      <c r="F496" s="264"/>
    </row>
    <row r="497">
      <c r="A497" s="264"/>
      <c r="B497" s="264"/>
      <c r="C497" s="264"/>
      <c r="D497" s="264"/>
      <c r="E497" s="264"/>
      <c r="F497" s="264"/>
    </row>
    <row r="498">
      <c r="A498" s="264"/>
      <c r="B498" s="264"/>
      <c r="C498" s="264"/>
      <c r="D498" s="264"/>
      <c r="E498" s="264"/>
      <c r="F498" s="264"/>
    </row>
    <row r="499">
      <c r="A499" s="264"/>
      <c r="B499" s="264"/>
      <c r="C499" s="264"/>
      <c r="D499" s="264"/>
      <c r="E499" s="264"/>
      <c r="F499" s="264"/>
    </row>
    <row r="500">
      <c r="A500" s="264"/>
      <c r="B500" s="264"/>
      <c r="C500" s="264"/>
      <c r="D500" s="264"/>
      <c r="E500" s="264"/>
      <c r="F500" s="264"/>
    </row>
    <row r="501">
      <c r="A501" s="264"/>
      <c r="B501" s="264"/>
      <c r="C501" s="264"/>
      <c r="D501" s="264"/>
      <c r="E501" s="264"/>
      <c r="F501" s="264"/>
    </row>
    <row r="502">
      <c r="A502" s="264"/>
      <c r="B502" s="264"/>
      <c r="C502" s="264"/>
      <c r="D502" s="264"/>
      <c r="E502" s="264"/>
      <c r="F502" s="264"/>
    </row>
    <row r="503">
      <c r="A503" s="264"/>
      <c r="B503" s="264"/>
      <c r="C503" s="264"/>
      <c r="D503" s="264"/>
      <c r="E503" s="264"/>
      <c r="F503" s="264"/>
    </row>
    <row r="504">
      <c r="A504" s="264"/>
      <c r="B504" s="264"/>
      <c r="C504" s="264"/>
      <c r="D504" s="264"/>
      <c r="E504" s="264"/>
      <c r="F504" s="264"/>
    </row>
    <row r="505">
      <c r="A505" s="264"/>
      <c r="B505" s="264"/>
      <c r="C505" s="264"/>
      <c r="D505" s="264"/>
      <c r="E505" s="264"/>
      <c r="F505" s="264"/>
    </row>
    <row r="506">
      <c r="A506" s="264"/>
      <c r="B506" s="264"/>
      <c r="C506" s="264"/>
      <c r="D506" s="264"/>
      <c r="E506" s="264"/>
      <c r="F506" s="264"/>
    </row>
    <row r="507">
      <c r="A507" s="264"/>
      <c r="B507" s="264"/>
      <c r="C507" s="264"/>
      <c r="D507" s="264"/>
      <c r="E507" s="264"/>
      <c r="F507" s="264"/>
    </row>
    <row r="508">
      <c r="A508" s="264"/>
      <c r="B508" s="264"/>
      <c r="C508" s="264"/>
      <c r="D508" s="264"/>
      <c r="E508" s="264"/>
      <c r="F508" s="264"/>
    </row>
    <row r="509">
      <c r="A509" s="264"/>
      <c r="B509" s="264"/>
      <c r="C509" s="264"/>
      <c r="D509" s="264"/>
      <c r="E509" s="264"/>
      <c r="F509" s="264"/>
    </row>
    <row r="510">
      <c r="A510" s="264"/>
      <c r="B510" s="264"/>
      <c r="C510" s="264"/>
      <c r="D510" s="264"/>
      <c r="E510" s="264"/>
      <c r="F510" s="264"/>
    </row>
    <row r="511">
      <c r="A511" s="264"/>
      <c r="B511" s="264"/>
      <c r="C511" s="264"/>
      <c r="D511" s="264"/>
      <c r="E511" s="264"/>
      <c r="F511" s="264"/>
    </row>
    <row r="512">
      <c r="A512" s="264"/>
      <c r="B512" s="264"/>
      <c r="C512" s="264"/>
      <c r="D512" s="264"/>
      <c r="E512" s="264"/>
      <c r="F512" s="264"/>
    </row>
    <row r="513">
      <c r="A513" s="264"/>
      <c r="B513" s="264"/>
      <c r="C513" s="264"/>
      <c r="D513" s="264"/>
      <c r="E513" s="264"/>
      <c r="F513" s="264"/>
    </row>
    <row r="514">
      <c r="A514" s="264"/>
      <c r="B514" s="264"/>
      <c r="C514" s="264"/>
      <c r="D514" s="264"/>
      <c r="E514" s="264"/>
      <c r="F514" s="264"/>
    </row>
    <row r="515">
      <c r="A515" s="264"/>
      <c r="B515" s="264"/>
      <c r="C515" s="264"/>
      <c r="D515" s="264"/>
      <c r="E515" s="264"/>
      <c r="F515" s="264"/>
    </row>
    <row r="516">
      <c r="A516" s="264"/>
      <c r="B516" s="264"/>
      <c r="C516" s="264"/>
      <c r="D516" s="264"/>
      <c r="E516" s="264"/>
      <c r="F516" s="264"/>
    </row>
    <row r="517">
      <c r="A517" s="264"/>
      <c r="B517" s="264"/>
      <c r="C517" s="264"/>
      <c r="D517" s="264"/>
      <c r="E517" s="264"/>
      <c r="F517" s="264"/>
    </row>
    <row r="518">
      <c r="A518" s="264"/>
      <c r="B518" s="264"/>
      <c r="C518" s="264"/>
      <c r="D518" s="264"/>
      <c r="E518" s="264"/>
      <c r="F518" s="264"/>
    </row>
    <row r="519">
      <c r="A519" s="264"/>
      <c r="B519" s="264"/>
      <c r="C519" s="264"/>
      <c r="D519" s="264"/>
      <c r="E519" s="264"/>
      <c r="F519" s="264"/>
    </row>
    <row r="520">
      <c r="A520" s="264"/>
      <c r="B520" s="264"/>
      <c r="C520" s="264"/>
      <c r="D520" s="264"/>
      <c r="E520" s="264"/>
      <c r="F520" s="264"/>
    </row>
    <row r="521">
      <c r="A521" s="264"/>
      <c r="B521" s="264"/>
      <c r="C521" s="264"/>
      <c r="D521" s="264"/>
      <c r="E521" s="264"/>
      <c r="F521" s="264"/>
    </row>
    <row r="522">
      <c r="A522" s="264"/>
      <c r="B522" s="264"/>
      <c r="C522" s="264"/>
      <c r="D522" s="264"/>
      <c r="E522" s="264"/>
      <c r="F522" s="264"/>
    </row>
    <row r="523">
      <c r="A523" s="264"/>
      <c r="B523" s="264"/>
      <c r="C523" s="264"/>
      <c r="D523" s="264"/>
      <c r="E523" s="264"/>
      <c r="F523" s="264"/>
    </row>
    <row r="524">
      <c r="A524" s="264"/>
      <c r="B524" s="264"/>
      <c r="C524" s="264"/>
      <c r="D524" s="264"/>
      <c r="E524" s="264"/>
      <c r="F524" s="264"/>
    </row>
    <row r="525">
      <c r="A525" s="264"/>
      <c r="B525" s="264"/>
      <c r="C525" s="264"/>
      <c r="D525" s="264"/>
      <c r="E525" s="264"/>
      <c r="F525" s="264"/>
    </row>
    <row r="526">
      <c r="A526" s="264"/>
      <c r="B526" s="264"/>
      <c r="C526" s="264"/>
      <c r="D526" s="264"/>
      <c r="E526" s="264"/>
      <c r="F526" s="264"/>
    </row>
    <row r="527">
      <c r="A527" s="264"/>
      <c r="B527" s="264"/>
      <c r="C527" s="264"/>
      <c r="D527" s="264"/>
      <c r="E527" s="264"/>
      <c r="F527" s="264"/>
    </row>
    <row r="528">
      <c r="A528" s="264"/>
      <c r="B528" s="264"/>
      <c r="C528" s="264"/>
      <c r="D528" s="264"/>
      <c r="E528" s="264"/>
      <c r="F528" s="264"/>
    </row>
    <row r="529">
      <c r="A529" s="264"/>
      <c r="B529" s="264"/>
      <c r="C529" s="264"/>
      <c r="D529" s="264"/>
      <c r="E529" s="264"/>
      <c r="F529" s="264"/>
    </row>
    <row r="530">
      <c r="A530" s="264"/>
      <c r="B530" s="264"/>
      <c r="C530" s="264"/>
      <c r="D530" s="264"/>
      <c r="E530" s="264"/>
      <c r="F530" s="264"/>
    </row>
    <row r="531">
      <c r="A531" s="264"/>
      <c r="B531" s="264"/>
      <c r="C531" s="264"/>
      <c r="D531" s="264"/>
      <c r="E531" s="264"/>
      <c r="F531" s="264"/>
    </row>
    <row r="532">
      <c r="A532" s="264"/>
      <c r="B532" s="264"/>
      <c r="C532" s="264"/>
      <c r="D532" s="264"/>
      <c r="E532" s="264"/>
      <c r="F532" s="264"/>
    </row>
    <row r="533">
      <c r="A533" s="264"/>
      <c r="B533" s="264"/>
      <c r="C533" s="264"/>
      <c r="D533" s="264"/>
      <c r="E533" s="264"/>
      <c r="F533" s="264"/>
    </row>
    <row r="534">
      <c r="A534" s="264"/>
      <c r="B534" s="264"/>
      <c r="C534" s="264"/>
      <c r="D534" s="264"/>
      <c r="E534" s="264"/>
      <c r="F534" s="264"/>
    </row>
    <row r="535">
      <c r="A535" s="264"/>
      <c r="B535" s="264"/>
      <c r="C535" s="264"/>
      <c r="D535" s="264"/>
      <c r="E535" s="264"/>
      <c r="F535" s="264"/>
    </row>
    <row r="536">
      <c r="A536" s="264"/>
      <c r="B536" s="264"/>
      <c r="C536" s="264"/>
      <c r="D536" s="264"/>
      <c r="E536" s="264"/>
      <c r="F536" s="264"/>
    </row>
    <row r="537">
      <c r="A537" s="264"/>
      <c r="B537" s="264"/>
      <c r="C537" s="264"/>
      <c r="D537" s="264"/>
      <c r="E537" s="264"/>
      <c r="F537" s="264"/>
    </row>
    <row r="538">
      <c r="A538" s="264"/>
      <c r="B538" s="264"/>
      <c r="C538" s="264"/>
      <c r="D538" s="264"/>
      <c r="E538" s="264"/>
      <c r="F538" s="264"/>
    </row>
    <row r="539">
      <c r="A539" s="264"/>
      <c r="B539" s="264"/>
      <c r="C539" s="264"/>
      <c r="D539" s="264"/>
      <c r="E539" s="264"/>
      <c r="F539" s="264"/>
    </row>
    <row r="540">
      <c r="A540" s="264"/>
      <c r="B540" s="264"/>
      <c r="C540" s="264"/>
      <c r="D540" s="264"/>
      <c r="E540" s="264"/>
      <c r="F540" s="264"/>
    </row>
    <row r="541">
      <c r="A541" s="264"/>
      <c r="B541" s="264"/>
      <c r="C541" s="264"/>
      <c r="D541" s="264"/>
      <c r="E541" s="264"/>
      <c r="F541" s="264"/>
    </row>
    <row r="542">
      <c r="A542" s="264"/>
      <c r="B542" s="264"/>
      <c r="C542" s="264"/>
      <c r="D542" s="264"/>
      <c r="E542" s="264"/>
      <c r="F542" s="264"/>
    </row>
    <row r="543">
      <c r="A543" s="264"/>
      <c r="B543" s="264"/>
      <c r="C543" s="264"/>
      <c r="D543" s="264"/>
      <c r="E543" s="264"/>
      <c r="F543" s="264"/>
    </row>
    <row r="544">
      <c r="A544" s="264"/>
      <c r="B544" s="264"/>
      <c r="C544" s="264"/>
      <c r="D544" s="264"/>
      <c r="E544" s="264"/>
      <c r="F544" s="264"/>
    </row>
    <row r="545">
      <c r="A545" s="264"/>
      <c r="B545" s="264"/>
      <c r="C545" s="264"/>
      <c r="D545" s="264"/>
      <c r="E545" s="264"/>
      <c r="F545" s="264"/>
    </row>
    <row r="546">
      <c r="A546" s="264"/>
      <c r="B546" s="264"/>
      <c r="C546" s="264"/>
      <c r="D546" s="264"/>
      <c r="E546" s="264"/>
      <c r="F546" s="264"/>
    </row>
    <row r="547">
      <c r="A547" s="264"/>
      <c r="B547" s="264"/>
      <c r="C547" s="264"/>
      <c r="D547" s="264"/>
      <c r="E547" s="264"/>
      <c r="F547" s="264"/>
    </row>
    <row r="548">
      <c r="A548" s="264"/>
      <c r="B548" s="264"/>
      <c r="C548" s="264"/>
      <c r="D548" s="264"/>
      <c r="E548" s="264"/>
      <c r="F548" s="264"/>
    </row>
    <row r="549">
      <c r="A549" s="264"/>
      <c r="B549" s="264"/>
      <c r="C549" s="264"/>
      <c r="D549" s="264"/>
      <c r="E549" s="264"/>
      <c r="F549" s="264"/>
    </row>
    <row r="550">
      <c r="A550" s="264"/>
      <c r="B550" s="264"/>
      <c r="C550" s="264"/>
      <c r="D550" s="264"/>
      <c r="E550" s="264"/>
      <c r="F550" s="264"/>
    </row>
    <row r="551">
      <c r="A551" s="264"/>
      <c r="B551" s="264"/>
      <c r="C551" s="264"/>
      <c r="D551" s="264"/>
      <c r="E551" s="264"/>
      <c r="F551" s="264"/>
    </row>
    <row r="552">
      <c r="A552" s="264"/>
      <c r="B552" s="264"/>
      <c r="C552" s="264"/>
      <c r="D552" s="264"/>
      <c r="E552" s="264"/>
      <c r="F552" s="264"/>
    </row>
    <row r="553">
      <c r="A553" s="264"/>
      <c r="B553" s="264"/>
      <c r="C553" s="264"/>
      <c r="D553" s="264"/>
      <c r="E553" s="264"/>
      <c r="F553" s="264"/>
    </row>
    <row r="554">
      <c r="A554" s="264"/>
      <c r="B554" s="264"/>
      <c r="C554" s="264"/>
      <c r="D554" s="264"/>
      <c r="E554" s="264"/>
      <c r="F554" s="264"/>
    </row>
    <row r="555">
      <c r="A555" s="264"/>
      <c r="B555" s="264"/>
      <c r="C555" s="264"/>
      <c r="D555" s="264"/>
      <c r="E555" s="264"/>
      <c r="F555" s="264"/>
    </row>
    <row r="556">
      <c r="A556" s="264"/>
      <c r="B556" s="264"/>
      <c r="C556" s="264"/>
      <c r="D556" s="264"/>
      <c r="E556" s="264"/>
      <c r="F556" s="264"/>
    </row>
    <row r="557">
      <c r="A557" s="264"/>
      <c r="B557" s="264"/>
      <c r="C557" s="264"/>
      <c r="D557" s="264"/>
      <c r="E557" s="264"/>
      <c r="F557" s="264"/>
    </row>
    <row r="558">
      <c r="A558" s="264"/>
      <c r="B558" s="264"/>
      <c r="C558" s="264"/>
      <c r="D558" s="264"/>
      <c r="E558" s="264"/>
      <c r="F558" s="264"/>
    </row>
    <row r="559">
      <c r="A559" s="264"/>
      <c r="B559" s="264"/>
      <c r="C559" s="264"/>
      <c r="D559" s="264"/>
      <c r="E559" s="264"/>
      <c r="F559" s="264"/>
    </row>
    <row r="560">
      <c r="A560" s="264"/>
      <c r="B560" s="264"/>
      <c r="C560" s="264"/>
      <c r="D560" s="264"/>
      <c r="E560" s="264"/>
      <c r="F560" s="264"/>
    </row>
    <row r="561">
      <c r="A561" s="264"/>
      <c r="B561" s="264"/>
      <c r="C561" s="264"/>
      <c r="D561" s="264"/>
      <c r="E561" s="264"/>
      <c r="F561" s="264"/>
    </row>
    <row r="562">
      <c r="A562" s="264"/>
      <c r="B562" s="264"/>
      <c r="C562" s="264"/>
      <c r="D562" s="264"/>
      <c r="E562" s="264"/>
      <c r="F562" s="264"/>
    </row>
    <row r="563">
      <c r="A563" s="264"/>
      <c r="B563" s="264"/>
      <c r="C563" s="264"/>
      <c r="D563" s="264"/>
      <c r="E563" s="264"/>
      <c r="F563" s="264"/>
    </row>
    <row r="564">
      <c r="A564" s="264"/>
      <c r="B564" s="264"/>
      <c r="C564" s="264"/>
      <c r="D564" s="264"/>
      <c r="E564" s="264"/>
      <c r="F564" s="264"/>
    </row>
    <row r="565">
      <c r="A565" s="264"/>
      <c r="B565" s="264"/>
      <c r="C565" s="264"/>
      <c r="D565" s="264"/>
      <c r="E565" s="264"/>
      <c r="F565" s="264"/>
    </row>
    <row r="566">
      <c r="A566" s="264"/>
      <c r="B566" s="264"/>
      <c r="C566" s="264"/>
      <c r="D566" s="264"/>
      <c r="E566" s="264"/>
      <c r="F566" s="264"/>
    </row>
    <row r="567">
      <c r="A567" s="264"/>
      <c r="B567" s="264"/>
      <c r="C567" s="264"/>
      <c r="D567" s="264"/>
      <c r="E567" s="264"/>
      <c r="F567" s="264"/>
    </row>
    <row r="568">
      <c r="A568" s="264"/>
      <c r="B568" s="264"/>
      <c r="C568" s="264"/>
      <c r="D568" s="264"/>
      <c r="E568" s="264"/>
      <c r="F568" s="264"/>
    </row>
    <row r="569">
      <c r="A569" s="264"/>
      <c r="B569" s="264"/>
      <c r="C569" s="264"/>
      <c r="D569" s="264"/>
      <c r="E569" s="264"/>
      <c r="F569" s="264"/>
    </row>
    <row r="570">
      <c r="A570" s="264"/>
      <c r="B570" s="264"/>
      <c r="C570" s="264"/>
      <c r="D570" s="264"/>
      <c r="E570" s="264"/>
      <c r="F570" s="264"/>
    </row>
    <row r="571">
      <c r="A571" s="264"/>
      <c r="B571" s="264"/>
      <c r="C571" s="264"/>
      <c r="D571" s="264"/>
      <c r="E571" s="264"/>
      <c r="F571" s="264"/>
    </row>
    <row r="572">
      <c r="A572" s="264"/>
      <c r="B572" s="264"/>
      <c r="C572" s="264"/>
      <c r="D572" s="264"/>
      <c r="E572" s="264"/>
      <c r="F572" s="264"/>
    </row>
    <row r="573">
      <c r="A573" s="264"/>
      <c r="B573" s="264"/>
      <c r="C573" s="264"/>
      <c r="D573" s="264"/>
      <c r="E573" s="264"/>
      <c r="F573" s="264"/>
    </row>
    <row r="574">
      <c r="A574" s="264"/>
      <c r="B574" s="264"/>
      <c r="C574" s="264"/>
      <c r="D574" s="264"/>
      <c r="E574" s="264"/>
      <c r="F574" s="264"/>
    </row>
    <row r="575">
      <c r="A575" s="264"/>
      <c r="B575" s="264"/>
      <c r="C575" s="264"/>
      <c r="D575" s="264"/>
      <c r="E575" s="264"/>
      <c r="F575" s="264"/>
    </row>
    <row r="576">
      <c r="A576" s="264"/>
      <c r="B576" s="264"/>
      <c r="C576" s="264"/>
      <c r="D576" s="264"/>
      <c r="E576" s="264"/>
      <c r="F576" s="264"/>
    </row>
    <row r="577">
      <c r="A577" s="264"/>
      <c r="B577" s="264"/>
      <c r="C577" s="264"/>
      <c r="D577" s="264"/>
      <c r="E577" s="264"/>
      <c r="F577" s="264"/>
    </row>
    <row r="578">
      <c r="A578" s="264"/>
      <c r="B578" s="264"/>
      <c r="C578" s="264"/>
      <c r="D578" s="264"/>
      <c r="E578" s="264"/>
      <c r="F578" s="264"/>
    </row>
    <row r="579">
      <c r="A579" s="264"/>
      <c r="B579" s="264"/>
      <c r="C579" s="264"/>
      <c r="D579" s="264"/>
      <c r="E579" s="264"/>
      <c r="F579" s="264"/>
    </row>
    <row r="580">
      <c r="A580" s="264"/>
      <c r="B580" s="264"/>
      <c r="C580" s="264"/>
      <c r="D580" s="264"/>
      <c r="E580" s="264"/>
      <c r="F580" s="264"/>
    </row>
    <row r="581">
      <c r="A581" s="264"/>
      <c r="B581" s="264"/>
      <c r="C581" s="264"/>
      <c r="D581" s="264"/>
      <c r="E581" s="264"/>
      <c r="F581" s="264"/>
    </row>
    <row r="582">
      <c r="A582" s="264"/>
      <c r="B582" s="264"/>
      <c r="C582" s="264"/>
      <c r="D582" s="264"/>
      <c r="E582" s="264"/>
      <c r="F582" s="264"/>
    </row>
    <row r="583">
      <c r="A583" s="264"/>
      <c r="B583" s="264"/>
      <c r="C583" s="264"/>
      <c r="D583" s="264"/>
      <c r="E583" s="264"/>
      <c r="F583" s="264"/>
    </row>
    <row r="584">
      <c r="A584" s="264"/>
      <c r="B584" s="264"/>
      <c r="C584" s="264"/>
      <c r="D584" s="264"/>
      <c r="E584" s="264"/>
      <c r="F584" s="264"/>
    </row>
    <row r="585">
      <c r="A585" s="264"/>
      <c r="B585" s="264"/>
      <c r="C585" s="264"/>
      <c r="D585" s="264"/>
      <c r="E585" s="264"/>
      <c r="F585" s="264"/>
    </row>
    <row r="586">
      <c r="A586" s="264"/>
      <c r="B586" s="264"/>
      <c r="C586" s="264"/>
      <c r="D586" s="264"/>
      <c r="E586" s="264"/>
      <c r="F586" s="264"/>
    </row>
    <row r="587">
      <c r="A587" s="264"/>
      <c r="B587" s="264"/>
      <c r="C587" s="264"/>
      <c r="D587" s="264"/>
      <c r="E587" s="264"/>
      <c r="F587" s="264"/>
    </row>
    <row r="588">
      <c r="A588" s="264"/>
      <c r="B588" s="264"/>
      <c r="C588" s="264"/>
      <c r="D588" s="264"/>
      <c r="E588" s="264"/>
      <c r="F588" s="264"/>
    </row>
    <row r="589">
      <c r="A589" s="264"/>
      <c r="B589" s="264"/>
      <c r="C589" s="264"/>
      <c r="D589" s="264"/>
      <c r="E589" s="264"/>
      <c r="F589" s="264"/>
    </row>
    <row r="590">
      <c r="A590" s="264"/>
      <c r="B590" s="264"/>
      <c r="C590" s="264"/>
      <c r="D590" s="264"/>
      <c r="E590" s="264"/>
      <c r="F590" s="264"/>
    </row>
    <row r="591">
      <c r="A591" s="264"/>
      <c r="B591" s="264"/>
      <c r="C591" s="264"/>
      <c r="D591" s="264"/>
      <c r="E591" s="264"/>
      <c r="F591" s="264"/>
    </row>
    <row r="592">
      <c r="A592" s="264"/>
      <c r="B592" s="264"/>
      <c r="C592" s="264"/>
      <c r="D592" s="264"/>
      <c r="E592" s="264"/>
      <c r="F592" s="264"/>
    </row>
    <row r="593">
      <c r="A593" s="264"/>
      <c r="B593" s="264"/>
      <c r="C593" s="264"/>
      <c r="D593" s="264"/>
      <c r="E593" s="264"/>
      <c r="F593" s="264"/>
    </row>
    <row r="594">
      <c r="A594" s="264"/>
      <c r="B594" s="264"/>
      <c r="C594" s="264"/>
      <c r="D594" s="264"/>
      <c r="E594" s="264"/>
      <c r="F594" s="264"/>
    </row>
    <row r="595">
      <c r="A595" s="264"/>
      <c r="B595" s="264"/>
      <c r="C595" s="264"/>
      <c r="D595" s="264"/>
      <c r="E595" s="264"/>
      <c r="F595" s="264"/>
    </row>
    <row r="596">
      <c r="A596" s="264"/>
      <c r="B596" s="264"/>
      <c r="C596" s="264"/>
      <c r="D596" s="264"/>
      <c r="E596" s="264"/>
      <c r="F596" s="264"/>
    </row>
    <row r="597">
      <c r="A597" s="264"/>
      <c r="B597" s="264"/>
      <c r="C597" s="264"/>
      <c r="D597" s="264"/>
      <c r="E597" s="264"/>
      <c r="F597" s="264"/>
    </row>
    <row r="598">
      <c r="A598" s="264"/>
      <c r="B598" s="264"/>
      <c r="C598" s="264"/>
      <c r="D598" s="264"/>
      <c r="E598" s="264"/>
      <c r="F598" s="264"/>
    </row>
    <row r="599">
      <c r="A599" s="264"/>
      <c r="B599" s="264"/>
      <c r="C599" s="264"/>
      <c r="D599" s="264"/>
      <c r="E599" s="264"/>
      <c r="F599" s="264"/>
    </row>
    <row r="600">
      <c r="A600" s="264"/>
      <c r="B600" s="264"/>
      <c r="C600" s="264"/>
      <c r="D600" s="264"/>
      <c r="E600" s="264"/>
      <c r="F600" s="264"/>
    </row>
    <row r="601">
      <c r="A601" s="264"/>
      <c r="B601" s="264"/>
      <c r="C601" s="264"/>
      <c r="D601" s="264"/>
      <c r="E601" s="264"/>
      <c r="F601" s="264"/>
    </row>
    <row r="602">
      <c r="A602" s="264"/>
      <c r="B602" s="264"/>
      <c r="C602" s="264"/>
      <c r="D602" s="264"/>
      <c r="E602" s="264"/>
      <c r="F602" s="264"/>
    </row>
    <row r="603">
      <c r="A603" s="264"/>
      <c r="B603" s="264"/>
      <c r="C603" s="264"/>
      <c r="D603" s="264"/>
      <c r="E603" s="264"/>
      <c r="F603" s="264"/>
    </row>
    <row r="604">
      <c r="A604" s="264"/>
      <c r="B604" s="264"/>
      <c r="C604" s="264"/>
      <c r="D604" s="264"/>
      <c r="E604" s="264"/>
      <c r="F604" s="264"/>
    </row>
    <row r="605">
      <c r="A605" s="264"/>
      <c r="B605" s="264"/>
      <c r="C605" s="264"/>
      <c r="D605" s="264"/>
      <c r="E605" s="264"/>
      <c r="F605" s="264"/>
    </row>
    <row r="606">
      <c r="A606" s="264"/>
      <c r="B606" s="264"/>
      <c r="C606" s="264"/>
      <c r="D606" s="264"/>
      <c r="E606" s="264"/>
      <c r="F606" s="264"/>
    </row>
    <row r="607">
      <c r="A607" s="264"/>
      <c r="B607" s="264"/>
      <c r="C607" s="264"/>
      <c r="D607" s="264"/>
      <c r="E607" s="264"/>
      <c r="F607" s="264"/>
    </row>
    <row r="608">
      <c r="A608" s="264"/>
      <c r="B608" s="264"/>
      <c r="C608" s="264"/>
      <c r="D608" s="264"/>
      <c r="E608" s="264"/>
      <c r="F608" s="264"/>
    </row>
    <row r="609">
      <c r="A609" s="264"/>
      <c r="B609" s="264"/>
      <c r="C609" s="264"/>
      <c r="D609" s="264"/>
      <c r="E609" s="264"/>
      <c r="F609" s="264"/>
    </row>
    <row r="610">
      <c r="A610" s="264"/>
      <c r="B610" s="264"/>
      <c r="C610" s="264"/>
      <c r="D610" s="264"/>
      <c r="E610" s="264"/>
      <c r="F610" s="264"/>
    </row>
    <row r="611">
      <c r="A611" s="264"/>
      <c r="B611" s="264"/>
      <c r="C611" s="264"/>
      <c r="D611" s="264"/>
      <c r="E611" s="264"/>
      <c r="F611" s="264"/>
    </row>
    <row r="612">
      <c r="A612" s="264"/>
      <c r="B612" s="264"/>
      <c r="C612" s="264"/>
      <c r="D612" s="264"/>
      <c r="E612" s="264"/>
      <c r="F612" s="264"/>
    </row>
    <row r="613">
      <c r="A613" s="264"/>
      <c r="B613" s="264"/>
      <c r="C613" s="264"/>
      <c r="D613" s="264"/>
      <c r="E613" s="264"/>
      <c r="F613" s="264"/>
    </row>
    <row r="614">
      <c r="A614" s="264"/>
      <c r="B614" s="264"/>
      <c r="C614" s="264"/>
      <c r="D614" s="264"/>
      <c r="E614" s="264"/>
      <c r="F614" s="264"/>
    </row>
    <row r="615">
      <c r="A615" s="264"/>
      <c r="B615" s="264"/>
      <c r="C615" s="264"/>
      <c r="D615" s="264"/>
      <c r="E615" s="264"/>
      <c r="F615" s="264"/>
    </row>
    <row r="616">
      <c r="A616" s="264"/>
      <c r="B616" s="264"/>
      <c r="C616" s="264"/>
      <c r="D616" s="264"/>
      <c r="E616" s="264"/>
      <c r="F616" s="264"/>
    </row>
    <row r="617">
      <c r="A617" s="264"/>
      <c r="B617" s="264"/>
      <c r="C617" s="264"/>
      <c r="D617" s="264"/>
      <c r="E617" s="264"/>
      <c r="F617" s="264"/>
    </row>
    <row r="618">
      <c r="A618" s="264"/>
      <c r="B618" s="264"/>
      <c r="C618" s="264"/>
      <c r="D618" s="264"/>
      <c r="E618" s="264"/>
      <c r="F618" s="264"/>
    </row>
    <row r="619">
      <c r="A619" s="264"/>
      <c r="B619" s="264"/>
      <c r="C619" s="264"/>
      <c r="D619" s="264"/>
      <c r="E619" s="264"/>
      <c r="F619" s="264"/>
    </row>
    <row r="620">
      <c r="A620" s="264"/>
      <c r="B620" s="264"/>
      <c r="C620" s="264"/>
      <c r="D620" s="264"/>
      <c r="E620" s="264"/>
      <c r="F620" s="264"/>
    </row>
    <row r="621">
      <c r="A621" s="264"/>
      <c r="B621" s="264"/>
      <c r="C621" s="264"/>
      <c r="D621" s="264"/>
      <c r="E621" s="264"/>
      <c r="F621" s="264"/>
    </row>
    <row r="622">
      <c r="A622" s="264"/>
      <c r="B622" s="264"/>
      <c r="C622" s="264"/>
      <c r="D622" s="264"/>
      <c r="E622" s="264"/>
      <c r="F622" s="264"/>
    </row>
    <row r="623">
      <c r="A623" s="264"/>
      <c r="B623" s="264"/>
      <c r="C623" s="264"/>
      <c r="D623" s="264"/>
      <c r="E623" s="264"/>
      <c r="F623" s="264"/>
    </row>
    <row r="624">
      <c r="A624" s="264"/>
      <c r="B624" s="264"/>
      <c r="C624" s="264"/>
      <c r="D624" s="264"/>
      <c r="E624" s="264"/>
      <c r="F624" s="264"/>
    </row>
    <row r="625">
      <c r="A625" s="264"/>
      <c r="B625" s="264"/>
      <c r="C625" s="264"/>
      <c r="D625" s="264"/>
      <c r="E625" s="264"/>
      <c r="F625" s="264"/>
    </row>
    <row r="626">
      <c r="A626" s="264"/>
      <c r="B626" s="264"/>
      <c r="C626" s="264"/>
      <c r="D626" s="264"/>
      <c r="E626" s="264"/>
      <c r="F626" s="264"/>
    </row>
    <row r="627">
      <c r="A627" s="264"/>
      <c r="B627" s="264"/>
      <c r="C627" s="264"/>
      <c r="D627" s="264"/>
      <c r="E627" s="264"/>
      <c r="F627" s="264"/>
    </row>
    <row r="628">
      <c r="A628" s="264"/>
      <c r="B628" s="264"/>
      <c r="C628" s="264"/>
      <c r="D628" s="264"/>
      <c r="E628" s="264"/>
      <c r="F628" s="264"/>
    </row>
    <row r="629">
      <c r="A629" s="264"/>
      <c r="B629" s="264"/>
      <c r="C629" s="264"/>
      <c r="D629" s="264"/>
      <c r="E629" s="264"/>
      <c r="F629" s="264"/>
    </row>
    <row r="630">
      <c r="A630" s="264"/>
      <c r="B630" s="264"/>
      <c r="C630" s="264"/>
      <c r="D630" s="264"/>
      <c r="E630" s="264"/>
      <c r="F630" s="264"/>
    </row>
    <row r="631">
      <c r="A631" s="264"/>
      <c r="B631" s="264"/>
      <c r="C631" s="264"/>
      <c r="D631" s="264"/>
      <c r="E631" s="264"/>
      <c r="F631" s="264"/>
    </row>
    <row r="632">
      <c r="A632" s="264"/>
      <c r="B632" s="264"/>
      <c r="C632" s="264"/>
      <c r="D632" s="264"/>
      <c r="E632" s="264"/>
      <c r="F632" s="264"/>
    </row>
    <row r="633">
      <c r="A633" s="264"/>
      <c r="B633" s="264"/>
      <c r="C633" s="264"/>
      <c r="D633" s="264"/>
      <c r="E633" s="264"/>
      <c r="F633" s="264"/>
    </row>
    <row r="634">
      <c r="A634" s="264"/>
      <c r="B634" s="264"/>
      <c r="C634" s="264"/>
      <c r="D634" s="264"/>
      <c r="E634" s="264"/>
      <c r="F634" s="264"/>
    </row>
    <row r="635">
      <c r="A635" s="264"/>
      <c r="B635" s="264"/>
      <c r="C635" s="264"/>
      <c r="D635" s="264"/>
      <c r="E635" s="264"/>
      <c r="F635" s="264"/>
    </row>
    <row r="636">
      <c r="A636" s="264"/>
      <c r="B636" s="264"/>
      <c r="C636" s="264"/>
      <c r="D636" s="264"/>
      <c r="E636" s="264"/>
      <c r="F636" s="264"/>
    </row>
    <row r="637">
      <c r="A637" s="264"/>
      <c r="B637" s="264"/>
      <c r="C637" s="264"/>
      <c r="D637" s="264"/>
      <c r="E637" s="264"/>
      <c r="F637" s="264"/>
    </row>
    <row r="638">
      <c r="A638" s="264"/>
      <c r="B638" s="264"/>
      <c r="C638" s="264"/>
      <c r="D638" s="264"/>
      <c r="E638" s="264"/>
      <c r="F638" s="264"/>
    </row>
    <row r="639">
      <c r="A639" s="264"/>
      <c r="B639" s="264"/>
      <c r="C639" s="264"/>
      <c r="D639" s="264"/>
      <c r="E639" s="264"/>
      <c r="F639" s="264"/>
    </row>
    <row r="640">
      <c r="A640" s="264"/>
      <c r="B640" s="264"/>
      <c r="C640" s="264"/>
      <c r="D640" s="264"/>
      <c r="E640" s="264"/>
      <c r="F640" s="264"/>
    </row>
    <row r="641">
      <c r="A641" s="264"/>
      <c r="B641" s="264"/>
      <c r="C641" s="264"/>
      <c r="D641" s="264"/>
      <c r="E641" s="264"/>
      <c r="F641" s="264"/>
    </row>
    <row r="642">
      <c r="A642" s="264"/>
      <c r="B642" s="264"/>
      <c r="C642" s="264"/>
      <c r="D642" s="264"/>
      <c r="E642" s="264"/>
      <c r="F642" s="264"/>
    </row>
    <row r="643">
      <c r="A643" s="264"/>
      <c r="B643" s="264"/>
      <c r="C643" s="264"/>
      <c r="D643" s="264"/>
      <c r="E643" s="264"/>
      <c r="F643" s="264"/>
    </row>
    <row r="644">
      <c r="A644" s="264"/>
      <c r="B644" s="264"/>
      <c r="C644" s="264"/>
      <c r="D644" s="264"/>
      <c r="E644" s="264"/>
      <c r="F644" s="264"/>
    </row>
    <row r="645">
      <c r="A645" s="264"/>
      <c r="B645" s="264"/>
      <c r="C645" s="264"/>
      <c r="D645" s="264"/>
      <c r="E645" s="264"/>
      <c r="F645" s="264"/>
    </row>
    <row r="646">
      <c r="A646" s="264"/>
      <c r="B646" s="264"/>
      <c r="C646" s="264"/>
      <c r="D646" s="264"/>
      <c r="E646" s="264"/>
      <c r="F646" s="264"/>
    </row>
    <row r="647">
      <c r="A647" s="264"/>
      <c r="B647" s="264"/>
      <c r="C647" s="264"/>
      <c r="D647" s="264"/>
      <c r="E647" s="264"/>
      <c r="F647" s="264"/>
    </row>
    <row r="648">
      <c r="A648" s="264"/>
      <c r="B648" s="264"/>
      <c r="C648" s="264"/>
      <c r="D648" s="264"/>
      <c r="E648" s="264"/>
      <c r="F648" s="264"/>
    </row>
    <row r="649">
      <c r="A649" s="264"/>
      <c r="B649" s="264"/>
      <c r="C649" s="264"/>
      <c r="D649" s="264"/>
      <c r="E649" s="264"/>
      <c r="F649" s="264"/>
    </row>
    <row r="650">
      <c r="A650" s="264"/>
      <c r="B650" s="264"/>
      <c r="C650" s="264"/>
      <c r="D650" s="264"/>
      <c r="E650" s="264"/>
      <c r="F650" s="264"/>
    </row>
    <row r="651">
      <c r="A651" s="264"/>
      <c r="B651" s="264"/>
      <c r="C651" s="264"/>
      <c r="D651" s="264"/>
      <c r="E651" s="264"/>
      <c r="F651" s="264"/>
    </row>
    <row r="652">
      <c r="A652" s="264"/>
      <c r="B652" s="264"/>
      <c r="C652" s="264"/>
      <c r="D652" s="264"/>
      <c r="E652" s="264"/>
      <c r="F652" s="264"/>
    </row>
    <row r="653">
      <c r="A653" s="264"/>
      <c r="B653" s="264"/>
      <c r="C653" s="264"/>
      <c r="D653" s="264"/>
      <c r="E653" s="264"/>
      <c r="F653" s="264"/>
    </row>
    <row r="654">
      <c r="A654" s="264"/>
      <c r="B654" s="264"/>
      <c r="C654" s="264"/>
      <c r="D654" s="264"/>
      <c r="E654" s="264"/>
      <c r="F654" s="264"/>
    </row>
    <row r="655">
      <c r="A655" s="264"/>
      <c r="B655" s="264"/>
      <c r="C655" s="264"/>
      <c r="D655" s="264"/>
      <c r="E655" s="264"/>
      <c r="F655" s="264"/>
    </row>
    <row r="656">
      <c r="A656" s="264"/>
      <c r="B656" s="264"/>
      <c r="C656" s="264"/>
      <c r="D656" s="264"/>
      <c r="E656" s="264"/>
      <c r="F656" s="264"/>
    </row>
    <row r="657">
      <c r="A657" s="264"/>
      <c r="B657" s="264"/>
      <c r="C657" s="264"/>
      <c r="D657" s="264"/>
      <c r="E657" s="264"/>
      <c r="F657" s="264"/>
    </row>
    <row r="658">
      <c r="A658" s="264"/>
      <c r="B658" s="264"/>
      <c r="C658" s="264"/>
      <c r="D658" s="264"/>
      <c r="E658" s="264"/>
      <c r="F658" s="264"/>
    </row>
    <row r="659">
      <c r="A659" s="264"/>
      <c r="B659" s="264"/>
      <c r="C659" s="264"/>
      <c r="D659" s="264"/>
      <c r="E659" s="264"/>
      <c r="F659" s="264"/>
    </row>
    <row r="660">
      <c r="A660" s="264"/>
      <c r="B660" s="264"/>
      <c r="C660" s="264"/>
      <c r="D660" s="264"/>
      <c r="E660" s="264"/>
      <c r="F660" s="264"/>
    </row>
    <row r="661">
      <c r="A661" s="264"/>
      <c r="B661" s="264"/>
      <c r="C661" s="264"/>
      <c r="D661" s="264"/>
      <c r="E661" s="264"/>
      <c r="F661" s="264"/>
    </row>
    <row r="662">
      <c r="A662" s="264"/>
      <c r="B662" s="264"/>
      <c r="C662" s="264"/>
      <c r="D662" s="264"/>
      <c r="E662" s="264"/>
      <c r="F662" s="264"/>
    </row>
    <row r="663">
      <c r="A663" s="264"/>
      <c r="B663" s="264"/>
      <c r="C663" s="264"/>
      <c r="D663" s="264"/>
      <c r="E663" s="264"/>
      <c r="F663" s="264"/>
    </row>
    <row r="664">
      <c r="A664" s="264"/>
      <c r="B664" s="264"/>
      <c r="C664" s="264"/>
      <c r="D664" s="264"/>
      <c r="E664" s="264"/>
      <c r="F664" s="264"/>
    </row>
    <row r="665">
      <c r="A665" s="264"/>
      <c r="B665" s="264"/>
      <c r="C665" s="264"/>
      <c r="D665" s="264"/>
      <c r="E665" s="264"/>
      <c r="F665" s="264"/>
    </row>
    <row r="666">
      <c r="A666" s="264"/>
      <c r="B666" s="264"/>
      <c r="C666" s="264"/>
      <c r="D666" s="264"/>
      <c r="E666" s="264"/>
      <c r="F666" s="264"/>
    </row>
    <row r="667">
      <c r="A667" s="264"/>
      <c r="B667" s="264"/>
      <c r="C667" s="264"/>
      <c r="D667" s="264"/>
      <c r="E667" s="264"/>
      <c r="F667" s="264"/>
    </row>
    <row r="668">
      <c r="A668" s="264"/>
      <c r="B668" s="264"/>
      <c r="C668" s="264"/>
      <c r="D668" s="264"/>
      <c r="E668" s="264"/>
      <c r="F668" s="264"/>
    </row>
    <row r="669">
      <c r="A669" s="264"/>
      <c r="B669" s="264"/>
      <c r="C669" s="264"/>
      <c r="D669" s="264"/>
      <c r="E669" s="264"/>
      <c r="F669" s="264"/>
    </row>
    <row r="670">
      <c r="A670" s="264"/>
      <c r="B670" s="264"/>
      <c r="C670" s="264"/>
      <c r="D670" s="264"/>
      <c r="E670" s="264"/>
      <c r="F670" s="264"/>
    </row>
    <row r="671">
      <c r="A671" s="264"/>
      <c r="B671" s="264"/>
      <c r="C671" s="264"/>
      <c r="D671" s="264"/>
      <c r="E671" s="264"/>
      <c r="F671" s="264"/>
    </row>
    <row r="672">
      <c r="A672" s="264"/>
      <c r="B672" s="264"/>
      <c r="C672" s="264"/>
      <c r="D672" s="264"/>
      <c r="E672" s="264"/>
      <c r="F672" s="264"/>
    </row>
    <row r="673">
      <c r="A673" s="264"/>
      <c r="B673" s="264"/>
      <c r="C673" s="264"/>
      <c r="D673" s="264"/>
      <c r="E673" s="264"/>
      <c r="F673" s="264"/>
    </row>
    <row r="674">
      <c r="A674" s="264"/>
      <c r="B674" s="264"/>
      <c r="C674" s="264"/>
      <c r="D674" s="264"/>
      <c r="E674" s="264"/>
      <c r="F674" s="264"/>
    </row>
    <row r="675">
      <c r="A675" s="264"/>
      <c r="B675" s="264"/>
      <c r="C675" s="264"/>
      <c r="D675" s="264"/>
      <c r="E675" s="264"/>
      <c r="F675" s="264"/>
    </row>
    <row r="676">
      <c r="A676" s="264"/>
      <c r="B676" s="264"/>
      <c r="C676" s="264"/>
      <c r="D676" s="264"/>
      <c r="E676" s="264"/>
      <c r="F676" s="264"/>
    </row>
    <row r="677">
      <c r="A677" s="264"/>
      <c r="B677" s="264"/>
      <c r="C677" s="264"/>
      <c r="D677" s="264"/>
      <c r="E677" s="264"/>
      <c r="F677" s="264"/>
    </row>
    <row r="678">
      <c r="A678" s="264"/>
      <c r="B678" s="264"/>
      <c r="C678" s="264"/>
      <c r="D678" s="264"/>
      <c r="E678" s="264"/>
      <c r="F678" s="264"/>
    </row>
    <row r="679">
      <c r="A679" s="264"/>
      <c r="B679" s="264"/>
      <c r="C679" s="264"/>
      <c r="D679" s="264"/>
      <c r="E679" s="264"/>
      <c r="F679" s="264"/>
    </row>
    <row r="680">
      <c r="A680" s="264"/>
      <c r="B680" s="264"/>
      <c r="C680" s="264"/>
      <c r="D680" s="264"/>
      <c r="E680" s="264"/>
      <c r="F680" s="264"/>
    </row>
    <row r="681">
      <c r="A681" s="264"/>
      <c r="B681" s="264"/>
      <c r="C681" s="264"/>
      <c r="D681" s="264"/>
      <c r="E681" s="264"/>
      <c r="F681" s="264"/>
    </row>
    <row r="682">
      <c r="A682" s="264"/>
      <c r="B682" s="264"/>
      <c r="C682" s="264"/>
      <c r="D682" s="264"/>
      <c r="E682" s="264"/>
      <c r="F682" s="264"/>
    </row>
    <row r="683">
      <c r="A683" s="264"/>
      <c r="B683" s="264"/>
      <c r="C683" s="264"/>
      <c r="D683" s="264"/>
      <c r="E683" s="264"/>
      <c r="F683" s="264"/>
    </row>
    <row r="684">
      <c r="A684" s="264"/>
      <c r="B684" s="264"/>
      <c r="C684" s="264"/>
      <c r="D684" s="264"/>
      <c r="E684" s="264"/>
      <c r="F684" s="264"/>
    </row>
    <row r="685">
      <c r="A685" s="264"/>
      <c r="B685" s="264"/>
      <c r="C685" s="264"/>
      <c r="D685" s="264"/>
      <c r="E685" s="264"/>
      <c r="F685" s="264"/>
    </row>
    <row r="686">
      <c r="A686" s="264"/>
      <c r="B686" s="264"/>
      <c r="C686" s="264"/>
      <c r="D686" s="264"/>
      <c r="E686" s="264"/>
      <c r="F686" s="264"/>
    </row>
    <row r="687">
      <c r="A687" s="264"/>
      <c r="B687" s="264"/>
      <c r="C687" s="264"/>
      <c r="D687" s="264"/>
      <c r="E687" s="264"/>
      <c r="F687" s="264"/>
    </row>
    <row r="688">
      <c r="A688" s="264"/>
      <c r="B688" s="264"/>
      <c r="C688" s="264"/>
      <c r="D688" s="264"/>
      <c r="E688" s="264"/>
      <c r="F688" s="264"/>
    </row>
    <row r="689">
      <c r="A689" s="264"/>
      <c r="B689" s="264"/>
      <c r="C689" s="264"/>
      <c r="D689" s="264"/>
      <c r="E689" s="264"/>
      <c r="F689" s="264"/>
    </row>
    <row r="690">
      <c r="A690" s="264"/>
      <c r="B690" s="264"/>
      <c r="C690" s="264"/>
      <c r="D690" s="264"/>
      <c r="E690" s="264"/>
      <c r="F690" s="264"/>
    </row>
    <row r="691">
      <c r="A691" s="264"/>
      <c r="B691" s="264"/>
      <c r="C691" s="264"/>
      <c r="D691" s="264"/>
      <c r="E691" s="264"/>
      <c r="F691" s="264"/>
    </row>
    <row r="692">
      <c r="A692" s="264"/>
      <c r="B692" s="264"/>
      <c r="C692" s="264"/>
      <c r="D692" s="264"/>
      <c r="E692" s="264"/>
      <c r="F692" s="264"/>
    </row>
    <row r="693">
      <c r="A693" s="264"/>
      <c r="B693" s="264"/>
      <c r="C693" s="264"/>
      <c r="D693" s="264"/>
      <c r="E693" s="264"/>
      <c r="F693" s="264"/>
    </row>
    <row r="694">
      <c r="A694" s="264"/>
      <c r="B694" s="264"/>
      <c r="C694" s="264"/>
      <c r="D694" s="264"/>
      <c r="E694" s="264"/>
      <c r="F694" s="264"/>
    </row>
    <row r="695">
      <c r="A695" s="264"/>
      <c r="B695" s="264"/>
      <c r="C695" s="264"/>
      <c r="D695" s="264"/>
      <c r="E695" s="264"/>
      <c r="F695" s="264"/>
    </row>
    <row r="696">
      <c r="A696" s="264"/>
      <c r="B696" s="264"/>
      <c r="C696" s="264"/>
      <c r="D696" s="264"/>
      <c r="E696" s="264"/>
      <c r="F696" s="264"/>
    </row>
    <row r="697">
      <c r="A697" s="264"/>
      <c r="B697" s="264"/>
      <c r="C697" s="264"/>
      <c r="D697" s="264"/>
      <c r="E697" s="264"/>
      <c r="F697" s="264"/>
    </row>
    <row r="698">
      <c r="A698" s="264"/>
      <c r="B698" s="264"/>
      <c r="C698" s="264"/>
      <c r="D698" s="264"/>
      <c r="E698" s="264"/>
      <c r="F698" s="264"/>
    </row>
    <row r="699">
      <c r="A699" s="264"/>
      <c r="B699" s="264"/>
      <c r="C699" s="264"/>
      <c r="D699" s="264"/>
      <c r="E699" s="264"/>
      <c r="F699" s="264"/>
    </row>
    <row r="700">
      <c r="A700" s="264"/>
      <c r="B700" s="264"/>
      <c r="C700" s="264"/>
      <c r="D700" s="264"/>
      <c r="E700" s="264"/>
      <c r="F700" s="264"/>
    </row>
    <row r="701">
      <c r="A701" s="264"/>
      <c r="B701" s="264"/>
      <c r="C701" s="264"/>
      <c r="D701" s="264"/>
      <c r="E701" s="264"/>
      <c r="F701" s="264"/>
    </row>
    <row r="702">
      <c r="A702" s="264"/>
      <c r="B702" s="264"/>
      <c r="C702" s="264"/>
      <c r="D702" s="264"/>
      <c r="E702" s="264"/>
      <c r="F702" s="264"/>
    </row>
    <row r="703">
      <c r="A703" s="264"/>
      <c r="B703" s="264"/>
      <c r="C703" s="264"/>
      <c r="D703" s="264"/>
      <c r="E703" s="264"/>
      <c r="F703" s="264"/>
    </row>
    <row r="704">
      <c r="A704" s="264"/>
      <c r="B704" s="264"/>
      <c r="C704" s="264"/>
      <c r="D704" s="264"/>
      <c r="E704" s="264"/>
      <c r="F704" s="264"/>
    </row>
    <row r="705">
      <c r="A705" s="264"/>
      <c r="B705" s="264"/>
      <c r="C705" s="264"/>
      <c r="D705" s="264"/>
      <c r="E705" s="264"/>
      <c r="F705" s="264"/>
    </row>
    <row r="706">
      <c r="A706" s="264"/>
      <c r="B706" s="264"/>
      <c r="C706" s="264"/>
      <c r="D706" s="264"/>
      <c r="E706" s="264"/>
      <c r="F706" s="264"/>
    </row>
    <row r="707">
      <c r="A707" s="264"/>
      <c r="B707" s="264"/>
      <c r="C707" s="264"/>
      <c r="D707" s="264"/>
      <c r="E707" s="264"/>
      <c r="F707" s="264"/>
    </row>
    <row r="708">
      <c r="A708" s="264"/>
      <c r="B708" s="264"/>
      <c r="C708" s="264"/>
      <c r="D708" s="264"/>
      <c r="E708" s="264"/>
      <c r="F708" s="264"/>
    </row>
    <row r="709">
      <c r="A709" s="264"/>
      <c r="B709" s="264"/>
      <c r="C709" s="264"/>
      <c r="D709" s="264"/>
      <c r="E709" s="264"/>
      <c r="F709" s="264"/>
    </row>
    <row r="710">
      <c r="A710" s="264"/>
      <c r="B710" s="264"/>
      <c r="C710" s="264"/>
      <c r="D710" s="264"/>
      <c r="E710" s="264"/>
      <c r="F710" s="264"/>
    </row>
    <row r="711">
      <c r="A711" s="264"/>
      <c r="B711" s="264"/>
      <c r="C711" s="264"/>
      <c r="D711" s="264"/>
      <c r="E711" s="264"/>
      <c r="F711" s="264"/>
    </row>
    <row r="712">
      <c r="A712" s="264"/>
      <c r="B712" s="264"/>
      <c r="C712" s="264"/>
      <c r="D712" s="264"/>
      <c r="E712" s="264"/>
      <c r="F712" s="264"/>
    </row>
    <row r="713">
      <c r="A713" s="264"/>
      <c r="B713" s="264"/>
      <c r="C713" s="264"/>
      <c r="D713" s="264"/>
      <c r="E713" s="264"/>
      <c r="F713" s="264"/>
    </row>
    <row r="714">
      <c r="A714" s="264"/>
      <c r="B714" s="264"/>
      <c r="C714" s="264"/>
      <c r="D714" s="264"/>
      <c r="E714" s="264"/>
      <c r="F714" s="264"/>
    </row>
    <row r="715">
      <c r="A715" s="264"/>
      <c r="B715" s="264"/>
      <c r="C715" s="264"/>
      <c r="D715" s="264"/>
      <c r="E715" s="264"/>
      <c r="F715" s="264"/>
    </row>
    <row r="716">
      <c r="A716" s="264"/>
      <c r="B716" s="264"/>
      <c r="C716" s="264"/>
      <c r="D716" s="264"/>
      <c r="E716" s="264"/>
      <c r="F716" s="264"/>
    </row>
    <row r="717">
      <c r="A717" s="264"/>
      <c r="B717" s="264"/>
      <c r="C717" s="264"/>
      <c r="D717" s="264"/>
      <c r="E717" s="264"/>
      <c r="F717" s="264"/>
    </row>
    <row r="718">
      <c r="A718" s="264"/>
      <c r="B718" s="264"/>
      <c r="C718" s="264"/>
      <c r="D718" s="264"/>
      <c r="E718" s="264"/>
      <c r="F718" s="264"/>
    </row>
    <row r="719">
      <c r="A719" s="264"/>
      <c r="B719" s="264"/>
      <c r="C719" s="264"/>
      <c r="D719" s="264"/>
      <c r="E719" s="264"/>
      <c r="F719" s="264"/>
    </row>
    <row r="720">
      <c r="A720" s="264"/>
      <c r="B720" s="264"/>
      <c r="C720" s="264"/>
      <c r="D720" s="264"/>
      <c r="E720" s="264"/>
      <c r="F720" s="264"/>
    </row>
    <row r="721">
      <c r="A721" s="264"/>
      <c r="B721" s="264"/>
      <c r="C721" s="264"/>
      <c r="D721" s="264"/>
      <c r="E721" s="264"/>
      <c r="F721" s="264"/>
    </row>
    <row r="722">
      <c r="A722" s="264"/>
      <c r="B722" s="264"/>
      <c r="C722" s="264"/>
      <c r="D722" s="264"/>
      <c r="E722" s="264"/>
      <c r="F722" s="264"/>
    </row>
    <row r="723">
      <c r="A723" s="264"/>
      <c r="B723" s="264"/>
      <c r="C723" s="264"/>
      <c r="D723" s="264"/>
      <c r="E723" s="264"/>
      <c r="F723" s="264"/>
    </row>
    <row r="724">
      <c r="A724" s="264"/>
      <c r="B724" s="264"/>
      <c r="C724" s="264"/>
      <c r="D724" s="264"/>
      <c r="E724" s="264"/>
      <c r="F724" s="264"/>
    </row>
    <row r="725">
      <c r="A725" s="264"/>
      <c r="B725" s="264"/>
      <c r="C725" s="264"/>
      <c r="D725" s="264"/>
      <c r="E725" s="264"/>
      <c r="F725" s="264"/>
    </row>
    <row r="726">
      <c r="A726" s="264"/>
      <c r="B726" s="264"/>
      <c r="C726" s="264"/>
      <c r="D726" s="264"/>
      <c r="E726" s="264"/>
      <c r="F726" s="264"/>
    </row>
    <row r="727">
      <c r="A727" s="264"/>
      <c r="B727" s="264"/>
      <c r="C727" s="264"/>
      <c r="D727" s="264"/>
      <c r="E727" s="264"/>
      <c r="F727" s="264"/>
    </row>
    <row r="728">
      <c r="A728" s="264"/>
      <c r="B728" s="264"/>
      <c r="C728" s="264"/>
      <c r="D728" s="264"/>
      <c r="E728" s="264"/>
      <c r="F728" s="264"/>
    </row>
    <row r="729">
      <c r="A729" s="264"/>
      <c r="B729" s="264"/>
      <c r="C729" s="264"/>
      <c r="D729" s="264"/>
      <c r="E729" s="264"/>
      <c r="F729" s="264"/>
    </row>
    <row r="730">
      <c r="A730" s="264"/>
      <c r="B730" s="264"/>
      <c r="C730" s="264"/>
      <c r="D730" s="264"/>
      <c r="E730" s="264"/>
      <c r="F730" s="264"/>
    </row>
    <row r="731">
      <c r="A731" s="264"/>
      <c r="B731" s="264"/>
      <c r="C731" s="264"/>
      <c r="D731" s="264"/>
      <c r="E731" s="264"/>
      <c r="F731" s="264"/>
    </row>
    <row r="732">
      <c r="A732" s="264"/>
      <c r="B732" s="264"/>
      <c r="C732" s="264"/>
      <c r="D732" s="264"/>
      <c r="E732" s="264"/>
      <c r="F732" s="264"/>
    </row>
    <row r="733">
      <c r="A733" s="264"/>
      <c r="B733" s="264"/>
      <c r="C733" s="264"/>
      <c r="D733" s="264"/>
      <c r="E733" s="264"/>
      <c r="F733" s="264"/>
    </row>
    <row r="734">
      <c r="A734" s="264"/>
      <c r="B734" s="264"/>
      <c r="C734" s="264"/>
      <c r="D734" s="264"/>
      <c r="E734" s="264"/>
      <c r="F734" s="264"/>
    </row>
    <row r="735">
      <c r="A735" s="264"/>
      <c r="B735" s="264"/>
      <c r="C735" s="264"/>
      <c r="D735" s="264"/>
      <c r="E735" s="264"/>
      <c r="F735" s="264"/>
    </row>
    <row r="736">
      <c r="A736" s="264"/>
      <c r="B736" s="264"/>
      <c r="C736" s="264"/>
      <c r="D736" s="264"/>
      <c r="E736" s="264"/>
      <c r="F736" s="264"/>
    </row>
    <row r="737">
      <c r="A737" s="264"/>
      <c r="B737" s="264"/>
      <c r="C737" s="264"/>
      <c r="D737" s="264"/>
      <c r="E737" s="264"/>
      <c r="F737" s="264"/>
    </row>
    <row r="738">
      <c r="A738" s="264"/>
      <c r="B738" s="264"/>
      <c r="C738" s="264"/>
      <c r="D738" s="264"/>
      <c r="E738" s="264"/>
      <c r="F738" s="264"/>
    </row>
    <row r="739">
      <c r="A739" s="264"/>
      <c r="B739" s="264"/>
      <c r="C739" s="264"/>
      <c r="D739" s="264"/>
      <c r="E739" s="264"/>
      <c r="F739" s="264"/>
    </row>
    <row r="740">
      <c r="A740" s="264"/>
      <c r="B740" s="264"/>
      <c r="C740" s="264"/>
      <c r="D740" s="264"/>
      <c r="E740" s="264"/>
      <c r="F740" s="264"/>
    </row>
    <row r="741">
      <c r="A741" s="264"/>
      <c r="B741" s="264"/>
      <c r="C741" s="264"/>
      <c r="D741" s="264"/>
      <c r="E741" s="264"/>
      <c r="F741" s="264"/>
    </row>
    <row r="742">
      <c r="A742" s="264"/>
      <c r="B742" s="264"/>
      <c r="C742" s="264"/>
      <c r="D742" s="264"/>
      <c r="E742" s="264"/>
      <c r="F742" s="264"/>
    </row>
    <row r="743">
      <c r="A743" s="264"/>
      <c r="B743" s="264"/>
      <c r="C743" s="264"/>
      <c r="D743" s="264"/>
      <c r="E743" s="264"/>
      <c r="F743" s="264"/>
    </row>
    <row r="744">
      <c r="A744" s="264"/>
      <c r="B744" s="264"/>
      <c r="C744" s="264"/>
      <c r="D744" s="264"/>
      <c r="E744" s="264"/>
      <c r="F744" s="264"/>
    </row>
    <row r="745">
      <c r="A745" s="264"/>
      <c r="B745" s="264"/>
      <c r="C745" s="264"/>
      <c r="D745" s="264"/>
      <c r="E745" s="264"/>
      <c r="F745" s="264"/>
    </row>
    <row r="746">
      <c r="A746" s="264"/>
      <c r="B746" s="264"/>
      <c r="C746" s="264"/>
      <c r="D746" s="264"/>
      <c r="E746" s="264"/>
      <c r="F746" s="264"/>
    </row>
    <row r="747">
      <c r="A747" s="264"/>
      <c r="B747" s="264"/>
      <c r="C747" s="264"/>
      <c r="D747" s="264"/>
      <c r="E747" s="264"/>
      <c r="F747" s="264"/>
    </row>
    <row r="748">
      <c r="A748" s="264"/>
      <c r="B748" s="264"/>
      <c r="C748" s="264"/>
      <c r="D748" s="264"/>
      <c r="E748" s="264"/>
      <c r="F748" s="264"/>
    </row>
    <row r="749">
      <c r="A749" s="264"/>
      <c r="B749" s="264"/>
      <c r="C749" s="264"/>
      <c r="D749" s="264"/>
      <c r="E749" s="264"/>
      <c r="F749" s="264"/>
    </row>
    <row r="750">
      <c r="A750" s="264"/>
      <c r="B750" s="264"/>
      <c r="C750" s="264"/>
      <c r="D750" s="264"/>
      <c r="E750" s="264"/>
      <c r="F750" s="264"/>
    </row>
    <row r="751">
      <c r="A751" s="264"/>
      <c r="B751" s="264"/>
      <c r="C751" s="264"/>
      <c r="D751" s="264"/>
      <c r="E751" s="264"/>
      <c r="F751" s="264"/>
    </row>
    <row r="752">
      <c r="A752" s="264"/>
      <c r="B752" s="264"/>
      <c r="C752" s="264"/>
      <c r="D752" s="264"/>
      <c r="E752" s="264"/>
      <c r="F752" s="264"/>
    </row>
    <row r="753">
      <c r="A753" s="264"/>
      <c r="B753" s="264"/>
      <c r="C753" s="264"/>
      <c r="D753" s="264"/>
      <c r="E753" s="264"/>
      <c r="F753" s="264"/>
    </row>
    <row r="754">
      <c r="A754" s="264"/>
      <c r="B754" s="264"/>
      <c r="C754" s="264"/>
      <c r="D754" s="264"/>
      <c r="E754" s="264"/>
      <c r="F754" s="264"/>
    </row>
    <row r="755">
      <c r="A755" s="264"/>
      <c r="B755" s="264"/>
      <c r="C755" s="264"/>
      <c r="D755" s="264"/>
      <c r="E755" s="264"/>
      <c r="F755" s="264"/>
    </row>
    <row r="756">
      <c r="A756" s="264"/>
      <c r="B756" s="264"/>
      <c r="C756" s="264"/>
      <c r="D756" s="264"/>
      <c r="E756" s="264"/>
      <c r="F756" s="264"/>
    </row>
    <row r="757">
      <c r="A757" s="264"/>
      <c r="B757" s="264"/>
      <c r="C757" s="264"/>
      <c r="D757" s="264"/>
      <c r="E757" s="264"/>
      <c r="F757" s="264"/>
    </row>
    <row r="758">
      <c r="A758" s="264"/>
      <c r="B758" s="264"/>
      <c r="C758" s="264"/>
      <c r="D758" s="264"/>
      <c r="E758" s="264"/>
      <c r="F758" s="264"/>
    </row>
    <row r="759">
      <c r="A759" s="264"/>
      <c r="B759" s="264"/>
      <c r="C759" s="264"/>
      <c r="D759" s="264"/>
      <c r="E759" s="264"/>
      <c r="F759" s="264"/>
    </row>
    <row r="760">
      <c r="A760" s="264"/>
      <c r="B760" s="264"/>
      <c r="C760" s="264"/>
      <c r="D760" s="264"/>
      <c r="E760" s="264"/>
      <c r="F760" s="264"/>
    </row>
    <row r="761">
      <c r="A761" s="264"/>
      <c r="B761" s="264"/>
      <c r="C761" s="264"/>
      <c r="D761" s="264"/>
      <c r="E761" s="264"/>
      <c r="F761" s="264"/>
    </row>
    <row r="762">
      <c r="A762" s="264"/>
      <c r="B762" s="264"/>
      <c r="C762" s="264"/>
      <c r="D762" s="264"/>
      <c r="E762" s="264"/>
      <c r="F762" s="264"/>
    </row>
    <row r="763">
      <c r="A763" s="264"/>
      <c r="B763" s="264"/>
      <c r="C763" s="264"/>
      <c r="D763" s="264"/>
      <c r="E763" s="264"/>
      <c r="F763" s="264"/>
    </row>
    <row r="764">
      <c r="A764" s="264"/>
      <c r="B764" s="264"/>
      <c r="C764" s="264"/>
      <c r="D764" s="264"/>
      <c r="E764" s="264"/>
      <c r="F764" s="264"/>
    </row>
    <row r="765">
      <c r="A765" s="264"/>
      <c r="B765" s="264"/>
      <c r="C765" s="264"/>
      <c r="D765" s="264"/>
      <c r="E765" s="264"/>
      <c r="F765" s="264"/>
    </row>
    <row r="766">
      <c r="A766" s="264"/>
      <c r="B766" s="264"/>
      <c r="C766" s="264"/>
      <c r="D766" s="264"/>
      <c r="E766" s="264"/>
      <c r="F766" s="264"/>
    </row>
    <row r="767">
      <c r="A767" s="264"/>
      <c r="B767" s="264"/>
      <c r="C767" s="264"/>
      <c r="D767" s="264"/>
      <c r="E767" s="264"/>
      <c r="F767" s="264"/>
    </row>
    <row r="768">
      <c r="A768" s="264"/>
      <c r="B768" s="264"/>
      <c r="C768" s="264"/>
      <c r="D768" s="264"/>
      <c r="E768" s="264"/>
      <c r="F768" s="264"/>
    </row>
    <row r="769">
      <c r="A769" s="264"/>
      <c r="B769" s="264"/>
      <c r="C769" s="264"/>
      <c r="D769" s="264"/>
      <c r="E769" s="264"/>
      <c r="F769" s="264"/>
    </row>
    <row r="770">
      <c r="A770" s="264"/>
      <c r="B770" s="264"/>
      <c r="C770" s="264"/>
      <c r="D770" s="264"/>
      <c r="E770" s="264"/>
      <c r="F770" s="264"/>
    </row>
    <row r="771">
      <c r="A771" s="264"/>
      <c r="B771" s="264"/>
      <c r="C771" s="264"/>
      <c r="D771" s="264"/>
      <c r="E771" s="264"/>
      <c r="F771" s="264"/>
    </row>
    <row r="772">
      <c r="A772" s="264"/>
      <c r="B772" s="264"/>
      <c r="C772" s="264"/>
      <c r="D772" s="264"/>
      <c r="E772" s="264"/>
      <c r="F772" s="264"/>
    </row>
    <row r="773">
      <c r="A773" s="264"/>
      <c r="B773" s="264"/>
      <c r="C773" s="264"/>
      <c r="D773" s="264"/>
      <c r="E773" s="264"/>
      <c r="F773" s="264"/>
    </row>
    <row r="774">
      <c r="A774" s="264"/>
      <c r="B774" s="264"/>
      <c r="C774" s="264"/>
      <c r="D774" s="264"/>
      <c r="E774" s="264"/>
      <c r="F774" s="264"/>
    </row>
    <row r="775">
      <c r="A775" s="264"/>
      <c r="B775" s="264"/>
      <c r="C775" s="264"/>
      <c r="D775" s="264"/>
      <c r="E775" s="264"/>
      <c r="F775" s="264"/>
    </row>
    <row r="776">
      <c r="A776" s="264"/>
      <c r="B776" s="264"/>
      <c r="C776" s="264"/>
      <c r="D776" s="264"/>
      <c r="E776" s="264"/>
      <c r="F776" s="264"/>
    </row>
    <row r="777">
      <c r="A777" s="264"/>
      <c r="B777" s="264"/>
      <c r="C777" s="264"/>
      <c r="D777" s="264"/>
      <c r="E777" s="264"/>
      <c r="F777" s="264"/>
    </row>
    <row r="778">
      <c r="A778" s="264"/>
      <c r="B778" s="264"/>
      <c r="C778" s="264"/>
      <c r="D778" s="264"/>
      <c r="E778" s="264"/>
      <c r="F778" s="264"/>
    </row>
    <row r="779">
      <c r="A779" s="264"/>
      <c r="B779" s="264"/>
      <c r="C779" s="264"/>
      <c r="D779" s="264"/>
      <c r="E779" s="264"/>
      <c r="F779" s="264"/>
    </row>
    <row r="780">
      <c r="A780" s="264"/>
      <c r="B780" s="264"/>
      <c r="C780" s="264"/>
      <c r="D780" s="264"/>
      <c r="E780" s="264"/>
      <c r="F780" s="264"/>
    </row>
    <row r="781">
      <c r="A781" s="264"/>
      <c r="B781" s="264"/>
      <c r="C781" s="264"/>
      <c r="D781" s="264"/>
      <c r="E781" s="264"/>
      <c r="F781" s="264"/>
    </row>
    <row r="782">
      <c r="A782" s="264"/>
      <c r="B782" s="264"/>
      <c r="C782" s="264"/>
      <c r="D782" s="264"/>
      <c r="E782" s="264"/>
      <c r="F782" s="264"/>
    </row>
    <row r="783">
      <c r="A783" s="264"/>
      <c r="B783" s="264"/>
      <c r="C783" s="264"/>
      <c r="D783" s="264"/>
      <c r="E783" s="264"/>
      <c r="F783" s="264"/>
    </row>
    <row r="784">
      <c r="A784" s="264"/>
      <c r="B784" s="264"/>
      <c r="C784" s="264"/>
      <c r="D784" s="264"/>
      <c r="E784" s="264"/>
      <c r="F784" s="264"/>
    </row>
    <row r="785">
      <c r="A785" s="264"/>
      <c r="B785" s="264"/>
      <c r="C785" s="264"/>
      <c r="D785" s="264"/>
      <c r="E785" s="264"/>
      <c r="F785" s="264"/>
    </row>
    <row r="786">
      <c r="A786" s="264"/>
      <c r="B786" s="264"/>
      <c r="C786" s="264"/>
      <c r="D786" s="264"/>
      <c r="E786" s="264"/>
      <c r="F786" s="264"/>
    </row>
    <row r="787">
      <c r="A787" s="264"/>
      <c r="B787" s="264"/>
      <c r="C787" s="264"/>
      <c r="D787" s="264"/>
      <c r="E787" s="264"/>
      <c r="F787" s="264"/>
    </row>
    <row r="788">
      <c r="A788" s="264"/>
      <c r="B788" s="264"/>
      <c r="C788" s="264"/>
      <c r="D788" s="264"/>
      <c r="E788" s="264"/>
      <c r="F788" s="264"/>
    </row>
    <row r="789">
      <c r="A789" s="264"/>
      <c r="B789" s="264"/>
      <c r="C789" s="264"/>
      <c r="D789" s="264"/>
      <c r="E789" s="264"/>
      <c r="F789" s="264"/>
    </row>
    <row r="790">
      <c r="A790" s="264"/>
      <c r="B790" s="264"/>
      <c r="C790" s="264"/>
      <c r="D790" s="264"/>
      <c r="E790" s="264"/>
      <c r="F790" s="264"/>
    </row>
    <row r="791">
      <c r="A791" s="264"/>
      <c r="B791" s="264"/>
      <c r="C791" s="264"/>
      <c r="D791" s="264"/>
      <c r="E791" s="264"/>
      <c r="F791" s="264"/>
    </row>
    <row r="792">
      <c r="A792" s="264"/>
      <c r="B792" s="264"/>
      <c r="C792" s="264"/>
      <c r="D792" s="264"/>
      <c r="E792" s="264"/>
      <c r="F792" s="264"/>
    </row>
    <row r="793">
      <c r="A793" s="264"/>
      <c r="B793" s="264"/>
      <c r="C793" s="264"/>
      <c r="D793" s="264"/>
      <c r="E793" s="264"/>
      <c r="F793" s="264"/>
    </row>
    <row r="794">
      <c r="A794" s="264"/>
      <c r="B794" s="264"/>
      <c r="C794" s="264"/>
      <c r="D794" s="264"/>
      <c r="E794" s="264"/>
      <c r="F794" s="264"/>
    </row>
    <row r="795">
      <c r="A795" s="264"/>
      <c r="B795" s="264"/>
      <c r="C795" s="264"/>
      <c r="D795" s="264"/>
      <c r="E795" s="264"/>
      <c r="F795" s="264"/>
    </row>
    <row r="796">
      <c r="A796" s="264"/>
      <c r="B796" s="264"/>
      <c r="C796" s="264"/>
      <c r="D796" s="264"/>
      <c r="E796" s="264"/>
      <c r="F796" s="264"/>
    </row>
    <row r="797">
      <c r="A797" s="264"/>
      <c r="B797" s="264"/>
      <c r="C797" s="264"/>
      <c r="D797" s="264"/>
      <c r="E797" s="264"/>
      <c r="F797" s="264"/>
    </row>
    <row r="798">
      <c r="A798" s="264"/>
      <c r="B798" s="264"/>
      <c r="C798" s="264"/>
      <c r="D798" s="264"/>
      <c r="E798" s="264"/>
      <c r="F798" s="264"/>
    </row>
    <row r="799">
      <c r="A799" s="264"/>
      <c r="B799" s="264"/>
      <c r="C799" s="264"/>
      <c r="D799" s="264"/>
      <c r="E799" s="264"/>
      <c r="F799" s="264"/>
    </row>
    <row r="800">
      <c r="A800" s="264"/>
      <c r="B800" s="264"/>
      <c r="C800" s="264"/>
      <c r="D800" s="264"/>
      <c r="E800" s="264"/>
      <c r="F800" s="264"/>
    </row>
    <row r="801">
      <c r="A801" s="264"/>
      <c r="B801" s="264"/>
      <c r="C801" s="264"/>
      <c r="D801" s="264"/>
      <c r="E801" s="264"/>
      <c r="F801" s="264"/>
    </row>
    <row r="802">
      <c r="A802" s="264"/>
      <c r="B802" s="264"/>
      <c r="C802" s="264"/>
      <c r="D802" s="264"/>
      <c r="E802" s="264"/>
      <c r="F802" s="264"/>
    </row>
    <row r="803">
      <c r="A803" s="264"/>
      <c r="B803" s="264"/>
      <c r="C803" s="264"/>
      <c r="D803" s="264"/>
      <c r="E803" s="264"/>
      <c r="F803" s="264"/>
    </row>
    <row r="804">
      <c r="A804" s="264"/>
      <c r="B804" s="264"/>
      <c r="C804" s="264"/>
      <c r="D804" s="264"/>
      <c r="E804" s="264"/>
      <c r="F804" s="264"/>
    </row>
    <row r="805">
      <c r="A805" s="264"/>
      <c r="B805" s="264"/>
      <c r="C805" s="264"/>
      <c r="D805" s="264"/>
      <c r="E805" s="264"/>
      <c r="F805" s="264"/>
    </row>
    <row r="806">
      <c r="A806" s="264"/>
      <c r="B806" s="264"/>
      <c r="C806" s="264"/>
      <c r="D806" s="264"/>
      <c r="E806" s="264"/>
      <c r="F806" s="264"/>
    </row>
    <row r="807">
      <c r="A807" s="264"/>
      <c r="B807" s="264"/>
      <c r="C807" s="264"/>
      <c r="D807" s="264"/>
      <c r="E807" s="264"/>
      <c r="F807" s="264"/>
    </row>
    <row r="808">
      <c r="A808" s="264"/>
      <c r="B808" s="264"/>
      <c r="C808" s="264"/>
      <c r="D808" s="264"/>
      <c r="E808" s="264"/>
      <c r="F808" s="264"/>
    </row>
    <row r="809">
      <c r="A809" s="264"/>
      <c r="B809" s="264"/>
      <c r="C809" s="264"/>
      <c r="D809" s="264"/>
      <c r="E809" s="264"/>
      <c r="F809" s="264"/>
    </row>
    <row r="810">
      <c r="A810" s="264"/>
      <c r="B810" s="264"/>
      <c r="C810" s="264"/>
      <c r="D810" s="264"/>
      <c r="E810" s="264"/>
      <c r="F810" s="264"/>
    </row>
    <row r="811">
      <c r="A811" s="264"/>
      <c r="B811" s="264"/>
      <c r="C811" s="264"/>
      <c r="D811" s="264"/>
      <c r="E811" s="264"/>
      <c r="F811" s="264"/>
    </row>
    <row r="812">
      <c r="A812" s="264"/>
      <c r="B812" s="264"/>
      <c r="C812" s="264"/>
      <c r="D812" s="264"/>
      <c r="E812" s="264"/>
      <c r="F812" s="264"/>
    </row>
    <row r="813">
      <c r="A813" s="264"/>
      <c r="B813" s="264"/>
      <c r="C813" s="264"/>
      <c r="D813" s="264"/>
      <c r="E813" s="264"/>
      <c r="F813" s="264"/>
    </row>
    <row r="814">
      <c r="A814" s="264"/>
      <c r="B814" s="264"/>
      <c r="C814" s="264"/>
      <c r="D814" s="264"/>
      <c r="E814" s="264"/>
      <c r="F814" s="264"/>
    </row>
    <row r="815">
      <c r="A815" s="264"/>
      <c r="B815" s="264"/>
      <c r="C815" s="264"/>
      <c r="D815" s="264"/>
      <c r="E815" s="264"/>
      <c r="F815" s="264"/>
    </row>
    <row r="816">
      <c r="A816" s="264"/>
      <c r="B816" s="264"/>
      <c r="C816" s="264"/>
      <c r="D816" s="264"/>
      <c r="E816" s="264"/>
      <c r="F816" s="264"/>
    </row>
    <row r="817">
      <c r="A817" s="264"/>
      <c r="B817" s="264"/>
      <c r="C817" s="264"/>
      <c r="D817" s="264"/>
      <c r="E817" s="264"/>
      <c r="F817" s="264"/>
    </row>
    <row r="818">
      <c r="A818" s="264"/>
      <c r="B818" s="264"/>
      <c r="C818" s="264"/>
      <c r="D818" s="264"/>
      <c r="E818" s="264"/>
      <c r="F818" s="264"/>
    </row>
    <row r="819">
      <c r="A819" s="264"/>
      <c r="B819" s="264"/>
      <c r="C819" s="264"/>
      <c r="D819" s="264"/>
      <c r="E819" s="264"/>
      <c r="F819" s="264"/>
    </row>
    <row r="820">
      <c r="A820" s="264"/>
      <c r="B820" s="264"/>
      <c r="C820" s="264"/>
      <c r="D820" s="264"/>
      <c r="E820" s="264"/>
      <c r="F820" s="264"/>
    </row>
    <row r="821">
      <c r="A821" s="264"/>
      <c r="B821" s="264"/>
      <c r="C821" s="264"/>
      <c r="D821" s="264"/>
      <c r="E821" s="264"/>
      <c r="F821" s="264"/>
    </row>
    <row r="822">
      <c r="A822" s="264"/>
      <c r="B822" s="264"/>
      <c r="C822" s="264"/>
      <c r="D822" s="264"/>
      <c r="E822" s="264"/>
      <c r="F822" s="264"/>
    </row>
    <row r="823">
      <c r="A823" s="264"/>
      <c r="B823" s="264"/>
      <c r="C823" s="264"/>
      <c r="D823" s="264"/>
      <c r="E823" s="264"/>
      <c r="F823" s="264"/>
    </row>
    <row r="824">
      <c r="A824" s="264"/>
      <c r="B824" s="264"/>
      <c r="C824" s="264"/>
      <c r="D824" s="264"/>
      <c r="E824" s="264"/>
      <c r="F824" s="264"/>
    </row>
    <row r="825">
      <c r="A825" s="264"/>
      <c r="B825" s="264"/>
      <c r="C825" s="264"/>
      <c r="D825" s="264"/>
      <c r="E825" s="264"/>
      <c r="F825" s="264"/>
    </row>
    <row r="826">
      <c r="A826" s="264"/>
      <c r="B826" s="264"/>
      <c r="C826" s="264"/>
      <c r="D826" s="264"/>
      <c r="E826" s="264"/>
      <c r="F826" s="264"/>
    </row>
    <row r="827">
      <c r="A827" s="264"/>
      <c r="B827" s="264"/>
      <c r="C827" s="264"/>
      <c r="D827" s="264"/>
      <c r="E827" s="264"/>
      <c r="F827" s="264"/>
    </row>
    <row r="828">
      <c r="A828" s="264"/>
      <c r="B828" s="264"/>
      <c r="C828" s="264"/>
      <c r="D828" s="264"/>
      <c r="E828" s="264"/>
      <c r="F828" s="264"/>
    </row>
    <row r="829">
      <c r="A829" s="264"/>
      <c r="B829" s="264"/>
      <c r="C829" s="264"/>
      <c r="D829" s="264"/>
      <c r="E829" s="264"/>
      <c r="F829" s="264"/>
    </row>
    <row r="830">
      <c r="A830" s="264"/>
      <c r="B830" s="264"/>
      <c r="C830" s="264"/>
      <c r="D830" s="264"/>
      <c r="E830" s="264"/>
      <c r="F830" s="264"/>
    </row>
    <row r="831">
      <c r="A831" s="264"/>
      <c r="B831" s="264"/>
      <c r="C831" s="264"/>
      <c r="D831" s="264"/>
      <c r="E831" s="264"/>
      <c r="F831" s="264"/>
    </row>
    <row r="832">
      <c r="A832" s="264"/>
      <c r="B832" s="264"/>
      <c r="C832" s="264"/>
      <c r="D832" s="264"/>
      <c r="E832" s="264"/>
      <c r="F832" s="264"/>
    </row>
    <row r="833">
      <c r="A833" s="264"/>
      <c r="B833" s="264"/>
      <c r="C833" s="264"/>
      <c r="D833" s="264"/>
      <c r="E833" s="264"/>
      <c r="F833" s="264"/>
    </row>
    <row r="834">
      <c r="A834" s="264"/>
      <c r="B834" s="264"/>
      <c r="C834" s="264"/>
      <c r="D834" s="264"/>
      <c r="E834" s="264"/>
      <c r="F834" s="264"/>
    </row>
    <row r="835">
      <c r="A835" s="264"/>
      <c r="B835" s="264"/>
      <c r="C835" s="264"/>
      <c r="D835" s="264"/>
      <c r="E835" s="264"/>
      <c r="F835" s="264"/>
    </row>
    <row r="836">
      <c r="A836" s="264"/>
      <c r="B836" s="264"/>
      <c r="C836" s="264"/>
      <c r="D836" s="264"/>
      <c r="E836" s="264"/>
      <c r="F836" s="264"/>
    </row>
    <row r="837">
      <c r="A837" s="264"/>
      <c r="B837" s="264"/>
      <c r="C837" s="264"/>
      <c r="D837" s="264"/>
      <c r="E837" s="264"/>
      <c r="F837" s="264"/>
    </row>
    <row r="838">
      <c r="A838" s="264"/>
      <c r="B838" s="264"/>
      <c r="C838" s="264"/>
      <c r="D838" s="264"/>
      <c r="E838" s="264"/>
      <c r="F838" s="264"/>
    </row>
    <row r="839">
      <c r="A839" s="264"/>
      <c r="B839" s="264"/>
      <c r="C839" s="264"/>
      <c r="D839" s="264"/>
      <c r="E839" s="264"/>
      <c r="F839" s="264"/>
    </row>
    <row r="840">
      <c r="A840" s="264"/>
      <c r="B840" s="264"/>
      <c r="C840" s="264"/>
      <c r="D840" s="264"/>
      <c r="E840" s="264"/>
      <c r="F840" s="264"/>
    </row>
    <row r="841">
      <c r="A841" s="264"/>
      <c r="B841" s="264"/>
      <c r="C841" s="264"/>
      <c r="D841" s="264"/>
      <c r="E841" s="264"/>
      <c r="F841" s="264"/>
    </row>
    <row r="842">
      <c r="A842" s="264"/>
      <c r="B842" s="264"/>
      <c r="C842" s="264"/>
      <c r="D842" s="264"/>
      <c r="E842" s="264"/>
      <c r="F842" s="264"/>
    </row>
    <row r="843">
      <c r="A843" s="264"/>
      <c r="B843" s="264"/>
      <c r="C843" s="264"/>
      <c r="D843" s="264"/>
      <c r="E843" s="264"/>
      <c r="F843" s="264"/>
    </row>
    <row r="844">
      <c r="A844" s="264"/>
      <c r="B844" s="264"/>
      <c r="C844" s="264"/>
      <c r="D844" s="264"/>
      <c r="E844" s="264"/>
      <c r="F844" s="264"/>
    </row>
    <row r="845">
      <c r="A845" s="264"/>
      <c r="B845" s="264"/>
      <c r="C845" s="264"/>
      <c r="D845" s="264"/>
      <c r="E845" s="264"/>
      <c r="F845" s="264"/>
    </row>
    <row r="846">
      <c r="A846" s="264"/>
      <c r="B846" s="264"/>
      <c r="C846" s="264"/>
      <c r="D846" s="264"/>
      <c r="E846" s="264"/>
      <c r="F846" s="264"/>
    </row>
    <row r="847">
      <c r="A847" s="264"/>
      <c r="B847" s="264"/>
      <c r="C847" s="264"/>
      <c r="D847" s="264"/>
      <c r="E847" s="264"/>
      <c r="F847" s="264"/>
    </row>
    <row r="848">
      <c r="A848" s="264"/>
      <c r="B848" s="264"/>
      <c r="C848" s="264"/>
      <c r="D848" s="264"/>
      <c r="E848" s="264"/>
      <c r="F848" s="264"/>
    </row>
    <row r="849">
      <c r="A849" s="264"/>
      <c r="B849" s="264"/>
      <c r="C849" s="264"/>
      <c r="D849" s="264"/>
      <c r="E849" s="264"/>
      <c r="F849" s="264"/>
    </row>
    <row r="850">
      <c r="A850" s="264"/>
      <c r="B850" s="264"/>
      <c r="C850" s="264"/>
      <c r="D850" s="264"/>
      <c r="E850" s="264"/>
      <c r="F850" s="264"/>
    </row>
    <row r="851">
      <c r="A851" s="264"/>
      <c r="B851" s="264"/>
      <c r="C851" s="264"/>
      <c r="D851" s="264"/>
      <c r="E851" s="264"/>
      <c r="F851" s="264"/>
    </row>
    <row r="852">
      <c r="A852" s="264"/>
      <c r="B852" s="264"/>
      <c r="C852" s="264"/>
      <c r="D852" s="264"/>
      <c r="E852" s="264"/>
      <c r="F852" s="264"/>
    </row>
    <row r="853">
      <c r="A853" s="264"/>
      <c r="B853" s="264"/>
      <c r="C853" s="264"/>
      <c r="D853" s="264"/>
      <c r="E853" s="264"/>
      <c r="F853" s="264"/>
    </row>
    <row r="854">
      <c r="A854" s="264"/>
      <c r="B854" s="264"/>
      <c r="C854" s="264"/>
      <c r="D854" s="264"/>
      <c r="E854" s="264"/>
      <c r="F854" s="264"/>
    </row>
    <row r="855">
      <c r="A855" s="264"/>
      <c r="B855" s="264"/>
      <c r="C855" s="264"/>
      <c r="D855" s="264"/>
      <c r="E855" s="264"/>
      <c r="F855" s="264"/>
    </row>
    <row r="856">
      <c r="A856" s="264"/>
      <c r="B856" s="264"/>
      <c r="C856" s="264"/>
      <c r="D856" s="264"/>
      <c r="E856" s="264"/>
      <c r="F856" s="264"/>
    </row>
    <row r="857">
      <c r="A857" s="264"/>
      <c r="B857" s="264"/>
      <c r="C857" s="264"/>
      <c r="D857" s="264"/>
      <c r="E857" s="264"/>
      <c r="F857" s="264"/>
    </row>
    <row r="858">
      <c r="A858" s="264"/>
      <c r="B858" s="264"/>
      <c r="C858" s="264"/>
      <c r="D858" s="264"/>
      <c r="E858" s="264"/>
      <c r="F858" s="264"/>
    </row>
    <row r="859">
      <c r="A859" s="264"/>
      <c r="B859" s="264"/>
      <c r="C859" s="264"/>
      <c r="D859" s="264"/>
      <c r="E859" s="264"/>
      <c r="F859" s="264"/>
    </row>
    <row r="860">
      <c r="A860" s="264"/>
      <c r="B860" s="264"/>
      <c r="C860" s="264"/>
      <c r="D860" s="264"/>
      <c r="E860" s="264"/>
      <c r="F860" s="264"/>
    </row>
    <row r="861">
      <c r="A861" s="264"/>
      <c r="B861" s="264"/>
      <c r="C861" s="264"/>
      <c r="D861" s="264"/>
      <c r="E861" s="264"/>
      <c r="F861" s="264"/>
    </row>
    <row r="862">
      <c r="A862" s="264"/>
      <c r="B862" s="264"/>
      <c r="C862" s="264"/>
      <c r="D862" s="264"/>
      <c r="E862" s="264"/>
      <c r="F862" s="264"/>
    </row>
    <row r="863">
      <c r="A863" s="264"/>
      <c r="B863" s="264"/>
      <c r="C863" s="264"/>
      <c r="D863" s="264"/>
      <c r="E863" s="264"/>
      <c r="F863" s="264"/>
    </row>
    <row r="864">
      <c r="A864" s="264"/>
      <c r="B864" s="264"/>
      <c r="C864" s="264"/>
      <c r="D864" s="264"/>
      <c r="E864" s="264"/>
      <c r="F864" s="264"/>
    </row>
    <row r="865">
      <c r="A865" s="264"/>
      <c r="B865" s="264"/>
      <c r="C865" s="264"/>
      <c r="D865" s="264"/>
      <c r="E865" s="264"/>
      <c r="F865" s="264"/>
    </row>
    <row r="866">
      <c r="A866" s="264"/>
      <c r="B866" s="264"/>
      <c r="C866" s="264"/>
      <c r="D866" s="264"/>
      <c r="E866" s="264"/>
      <c r="F866" s="264"/>
    </row>
    <row r="867">
      <c r="A867" s="264"/>
      <c r="B867" s="264"/>
      <c r="C867" s="264"/>
      <c r="D867" s="264"/>
      <c r="E867" s="264"/>
      <c r="F867" s="264"/>
    </row>
    <row r="868">
      <c r="A868" s="264"/>
      <c r="B868" s="264"/>
      <c r="C868" s="264"/>
      <c r="D868" s="264"/>
      <c r="E868" s="264"/>
      <c r="F868" s="264"/>
    </row>
    <row r="869">
      <c r="A869" s="264"/>
      <c r="B869" s="264"/>
      <c r="C869" s="264"/>
      <c r="D869" s="264"/>
      <c r="E869" s="264"/>
      <c r="F869" s="264"/>
    </row>
    <row r="870">
      <c r="A870" s="264"/>
      <c r="B870" s="264"/>
      <c r="C870" s="264"/>
      <c r="D870" s="264"/>
      <c r="E870" s="264"/>
      <c r="F870" s="264"/>
    </row>
    <row r="871">
      <c r="A871" s="264"/>
      <c r="B871" s="264"/>
      <c r="C871" s="264"/>
      <c r="D871" s="264"/>
      <c r="E871" s="264"/>
      <c r="F871" s="264"/>
    </row>
    <row r="872">
      <c r="A872" s="264"/>
      <c r="B872" s="264"/>
      <c r="C872" s="264"/>
      <c r="D872" s="264"/>
      <c r="E872" s="264"/>
      <c r="F872" s="264"/>
    </row>
    <row r="873">
      <c r="A873" s="264"/>
      <c r="B873" s="264"/>
      <c r="C873" s="264"/>
      <c r="D873" s="264"/>
      <c r="E873" s="264"/>
      <c r="F873" s="264"/>
    </row>
    <row r="874">
      <c r="A874" s="264"/>
      <c r="B874" s="264"/>
      <c r="C874" s="264"/>
      <c r="D874" s="264"/>
      <c r="E874" s="264"/>
      <c r="F874" s="264"/>
    </row>
    <row r="875">
      <c r="A875" s="264"/>
      <c r="B875" s="264"/>
      <c r="C875" s="264"/>
      <c r="D875" s="264"/>
      <c r="E875" s="264"/>
      <c r="F875" s="264"/>
    </row>
    <row r="876">
      <c r="A876" s="264"/>
      <c r="B876" s="264"/>
      <c r="C876" s="264"/>
      <c r="D876" s="264"/>
      <c r="E876" s="264"/>
      <c r="F876" s="264"/>
    </row>
    <row r="877">
      <c r="A877" s="264"/>
      <c r="B877" s="264"/>
      <c r="C877" s="264"/>
      <c r="D877" s="264"/>
      <c r="E877" s="264"/>
      <c r="F877" s="264"/>
    </row>
    <row r="878">
      <c r="A878" s="264"/>
      <c r="B878" s="264"/>
      <c r="C878" s="264"/>
      <c r="D878" s="264"/>
      <c r="E878" s="264"/>
      <c r="F878" s="264"/>
    </row>
    <row r="879">
      <c r="A879" s="264"/>
      <c r="B879" s="264"/>
      <c r="C879" s="264"/>
      <c r="D879" s="264"/>
      <c r="E879" s="264"/>
      <c r="F879" s="264"/>
    </row>
    <row r="880">
      <c r="A880" s="264"/>
      <c r="B880" s="264"/>
      <c r="C880" s="264"/>
      <c r="D880" s="264"/>
      <c r="E880" s="264"/>
      <c r="F880" s="264"/>
    </row>
    <row r="881">
      <c r="A881" s="264"/>
      <c r="B881" s="264"/>
      <c r="C881" s="264"/>
      <c r="D881" s="264"/>
      <c r="E881" s="264"/>
      <c r="F881" s="264"/>
    </row>
    <row r="882">
      <c r="A882" s="264"/>
      <c r="B882" s="264"/>
      <c r="C882" s="264"/>
      <c r="D882" s="264"/>
      <c r="E882" s="264"/>
      <c r="F882" s="264"/>
    </row>
    <row r="883">
      <c r="A883" s="264"/>
      <c r="B883" s="264"/>
      <c r="C883" s="264"/>
      <c r="D883" s="264"/>
      <c r="E883" s="264"/>
      <c r="F883" s="264"/>
    </row>
    <row r="884">
      <c r="A884" s="264"/>
      <c r="B884" s="264"/>
      <c r="C884" s="264"/>
      <c r="D884" s="264"/>
      <c r="E884" s="264"/>
      <c r="F884" s="264"/>
    </row>
    <row r="885">
      <c r="A885" s="264"/>
      <c r="B885" s="264"/>
      <c r="C885" s="264"/>
      <c r="D885" s="264"/>
      <c r="E885" s="264"/>
      <c r="F885" s="264"/>
    </row>
    <row r="886">
      <c r="A886" s="264"/>
      <c r="B886" s="264"/>
      <c r="C886" s="264"/>
      <c r="D886" s="264"/>
      <c r="E886" s="264"/>
      <c r="F886" s="264"/>
    </row>
    <row r="887">
      <c r="A887" s="264"/>
      <c r="B887" s="264"/>
      <c r="C887" s="264"/>
      <c r="D887" s="264"/>
      <c r="E887" s="264"/>
      <c r="F887" s="264"/>
    </row>
    <row r="888">
      <c r="A888" s="264"/>
      <c r="B888" s="264"/>
      <c r="C888" s="264"/>
      <c r="D888" s="264"/>
      <c r="E888" s="264"/>
      <c r="F888" s="264"/>
    </row>
    <row r="889">
      <c r="A889" s="264"/>
      <c r="B889" s="264"/>
      <c r="C889" s="264"/>
      <c r="D889" s="264"/>
      <c r="E889" s="264"/>
      <c r="F889" s="264"/>
    </row>
    <row r="890">
      <c r="A890" s="264"/>
      <c r="B890" s="264"/>
      <c r="C890" s="264"/>
      <c r="D890" s="264"/>
      <c r="E890" s="264"/>
      <c r="F890" s="264"/>
    </row>
    <row r="891">
      <c r="A891" s="264"/>
      <c r="B891" s="264"/>
      <c r="C891" s="264"/>
      <c r="D891" s="264"/>
      <c r="E891" s="264"/>
      <c r="F891" s="264"/>
    </row>
    <row r="892">
      <c r="A892" s="264"/>
      <c r="B892" s="264"/>
      <c r="C892" s="264"/>
      <c r="D892" s="264"/>
      <c r="E892" s="264"/>
      <c r="F892" s="264"/>
    </row>
    <row r="893">
      <c r="A893" s="264"/>
      <c r="B893" s="264"/>
      <c r="C893" s="264"/>
      <c r="D893" s="264"/>
      <c r="E893" s="264"/>
      <c r="F893" s="264"/>
    </row>
    <row r="894">
      <c r="A894" s="264"/>
      <c r="B894" s="264"/>
      <c r="C894" s="264"/>
      <c r="D894" s="264"/>
      <c r="E894" s="264"/>
      <c r="F894" s="264"/>
    </row>
    <row r="895">
      <c r="A895" s="264"/>
      <c r="B895" s="264"/>
      <c r="C895" s="264"/>
      <c r="D895" s="264"/>
      <c r="E895" s="264"/>
      <c r="F895" s="264"/>
    </row>
    <row r="896">
      <c r="A896" s="264"/>
      <c r="B896" s="264"/>
      <c r="C896" s="264"/>
      <c r="D896" s="264"/>
      <c r="E896" s="264"/>
      <c r="F896" s="264"/>
    </row>
    <row r="897">
      <c r="A897" s="264"/>
      <c r="B897" s="264"/>
      <c r="C897" s="264"/>
      <c r="D897" s="264"/>
      <c r="E897" s="264"/>
      <c r="F897" s="264"/>
    </row>
    <row r="898">
      <c r="A898" s="264"/>
      <c r="B898" s="264"/>
      <c r="C898" s="264"/>
      <c r="D898" s="264"/>
      <c r="E898" s="264"/>
      <c r="F898" s="264"/>
    </row>
    <row r="899">
      <c r="A899" s="264"/>
      <c r="B899" s="264"/>
      <c r="C899" s="264"/>
      <c r="D899" s="264"/>
      <c r="E899" s="264"/>
      <c r="F899" s="264"/>
    </row>
    <row r="900">
      <c r="A900" s="264"/>
      <c r="B900" s="264"/>
      <c r="C900" s="264"/>
      <c r="D900" s="264"/>
      <c r="E900" s="264"/>
      <c r="F900" s="264"/>
    </row>
    <row r="901">
      <c r="A901" s="264"/>
      <c r="B901" s="264"/>
      <c r="C901" s="264"/>
      <c r="D901" s="264"/>
      <c r="E901" s="264"/>
      <c r="F901" s="264"/>
    </row>
    <row r="902">
      <c r="A902" s="264"/>
      <c r="B902" s="264"/>
      <c r="C902" s="264"/>
      <c r="D902" s="264"/>
      <c r="E902" s="264"/>
      <c r="F902" s="264"/>
    </row>
    <row r="903">
      <c r="A903" s="264"/>
      <c r="B903" s="264"/>
      <c r="C903" s="264"/>
      <c r="D903" s="264"/>
      <c r="E903" s="264"/>
      <c r="F903" s="264"/>
    </row>
    <row r="904">
      <c r="A904" s="264"/>
      <c r="B904" s="264"/>
      <c r="C904" s="264"/>
      <c r="D904" s="264"/>
      <c r="E904" s="264"/>
      <c r="F904" s="264"/>
    </row>
    <row r="905">
      <c r="A905" s="264"/>
      <c r="B905" s="264"/>
      <c r="C905" s="264"/>
      <c r="D905" s="264"/>
      <c r="E905" s="264"/>
      <c r="F905" s="264"/>
    </row>
    <row r="906">
      <c r="A906" s="264"/>
      <c r="B906" s="264"/>
      <c r="C906" s="264"/>
      <c r="D906" s="264"/>
      <c r="E906" s="264"/>
      <c r="F906" s="264"/>
    </row>
    <row r="907">
      <c r="A907" s="264"/>
      <c r="B907" s="264"/>
      <c r="C907" s="264"/>
      <c r="D907" s="264"/>
      <c r="E907" s="264"/>
      <c r="F907" s="264"/>
    </row>
    <row r="908">
      <c r="A908" s="264"/>
      <c r="B908" s="264"/>
      <c r="C908" s="264"/>
      <c r="D908" s="264"/>
      <c r="E908" s="264"/>
      <c r="F908" s="264"/>
    </row>
    <row r="909">
      <c r="A909" s="264"/>
      <c r="B909" s="264"/>
      <c r="C909" s="264"/>
      <c r="D909" s="264"/>
      <c r="E909" s="264"/>
      <c r="F909" s="264"/>
    </row>
    <row r="910">
      <c r="A910" s="264"/>
      <c r="B910" s="264"/>
      <c r="C910" s="264"/>
      <c r="D910" s="264"/>
      <c r="E910" s="264"/>
      <c r="F910" s="264"/>
    </row>
    <row r="911">
      <c r="A911" s="264"/>
      <c r="B911" s="264"/>
      <c r="C911" s="264"/>
      <c r="D911" s="264"/>
      <c r="E911" s="264"/>
      <c r="F911" s="264"/>
    </row>
    <row r="912">
      <c r="A912" s="264"/>
      <c r="B912" s="264"/>
      <c r="C912" s="264"/>
      <c r="D912" s="264"/>
      <c r="E912" s="264"/>
      <c r="F912" s="264"/>
    </row>
    <row r="913">
      <c r="A913" s="264"/>
      <c r="B913" s="264"/>
      <c r="C913" s="264"/>
      <c r="D913" s="264"/>
      <c r="E913" s="264"/>
      <c r="F913" s="264"/>
    </row>
    <row r="914">
      <c r="A914" s="264"/>
      <c r="B914" s="264"/>
      <c r="C914" s="264"/>
      <c r="D914" s="264"/>
      <c r="E914" s="264"/>
      <c r="F914" s="264"/>
    </row>
    <row r="915">
      <c r="A915" s="264"/>
      <c r="B915" s="264"/>
      <c r="C915" s="264"/>
      <c r="D915" s="264"/>
      <c r="E915" s="264"/>
      <c r="F915" s="264"/>
    </row>
    <row r="916">
      <c r="A916" s="264"/>
      <c r="B916" s="264"/>
      <c r="C916" s="264"/>
      <c r="D916" s="264"/>
      <c r="E916" s="264"/>
      <c r="F916" s="264"/>
    </row>
    <row r="917">
      <c r="A917" s="264"/>
      <c r="B917" s="264"/>
      <c r="C917" s="264"/>
      <c r="D917" s="264"/>
      <c r="E917" s="264"/>
      <c r="F917" s="264"/>
    </row>
    <row r="918">
      <c r="A918" s="264"/>
      <c r="B918" s="264"/>
      <c r="C918" s="264"/>
      <c r="D918" s="264"/>
      <c r="E918" s="264"/>
      <c r="F918" s="264"/>
    </row>
    <row r="919">
      <c r="A919" s="264"/>
      <c r="B919" s="264"/>
      <c r="C919" s="264"/>
      <c r="D919" s="264"/>
      <c r="E919" s="264"/>
      <c r="F919" s="264"/>
    </row>
    <row r="920">
      <c r="A920" s="264"/>
      <c r="B920" s="264"/>
      <c r="C920" s="264"/>
      <c r="D920" s="264"/>
      <c r="E920" s="264"/>
      <c r="F920" s="264"/>
    </row>
    <row r="921">
      <c r="A921" s="264"/>
      <c r="B921" s="264"/>
      <c r="C921" s="264"/>
      <c r="D921" s="264"/>
      <c r="E921" s="264"/>
      <c r="F921" s="264"/>
    </row>
    <row r="922">
      <c r="A922" s="264"/>
      <c r="B922" s="264"/>
      <c r="C922" s="264"/>
      <c r="D922" s="264"/>
      <c r="E922" s="264"/>
      <c r="F922" s="264"/>
    </row>
    <row r="923">
      <c r="A923" s="264"/>
      <c r="B923" s="264"/>
      <c r="C923" s="264"/>
      <c r="D923" s="264"/>
      <c r="E923" s="264"/>
      <c r="F923" s="264"/>
    </row>
    <row r="924">
      <c r="A924" s="264"/>
      <c r="B924" s="264"/>
      <c r="C924" s="264"/>
      <c r="D924" s="264"/>
      <c r="E924" s="264"/>
      <c r="F924" s="264"/>
    </row>
    <row r="925">
      <c r="A925" s="264"/>
      <c r="B925" s="264"/>
      <c r="C925" s="264"/>
      <c r="D925" s="264"/>
      <c r="E925" s="264"/>
      <c r="F925" s="264"/>
    </row>
    <row r="926">
      <c r="A926" s="264"/>
      <c r="B926" s="264"/>
      <c r="C926" s="264"/>
      <c r="D926" s="264"/>
      <c r="E926" s="264"/>
      <c r="F926" s="264"/>
    </row>
    <row r="927">
      <c r="A927" s="264"/>
      <c r="B927" s="264"/>
      <c r="C927" s="264"/>
      <c r="D927" s="264"/>
      <c r="E927" s="264"/>
      <c r="F927" s="264"/>
    </row>
    <row r="928">
      <c r="A928" s="264"/>
      <c r="B928" s="264"/>
      <c r="C928" s="264"/>
      <c r="D928" s="264"/>
      <c r="E928" s="264"/>
      <c r="F928" s="264"/>
    </row>
    <row r="929">
      <c r="A929" s="264"/>
      <c r="B929" s="264"/>
      <c r="C929" s="264"/>
      <c r="D929" s="264"/>
      <c r="E929" s="264"/>
      <c r="F929" s="264"/>
    </row>
    <row r="930">
      <c r="A930" s="264"/>
      <c r="B930" s="264"/>
      <c r="C930" s="264"/>
      <c r="D930" s="264"/>
      <c r="E930" s="264"/>
      <c r="F930" s="264"/>
    </row>
    <row r="931">
      <c r="A931" s="264"/>
      <c r="B931" s="264"/>
      <c r="C931" s="264"/>
      <c r="D931" s="264"/>
      <c r="E931" s="264"/>
      <c r="F931" s="264"/>
    </row>
    <row r="932">
      <c r="A932" s="264"/>
      <c r="B932" s="264"/>
      <c r="C932" s="264"/>
      <c r="D932" s="264"/>
      <c r="E932" s="264"/>
      <c r="F932" s="264"/>
    </row>
    <row r="933">
      <c r="A933" s="264"/>
      <c r="B933" s="264"/>
      <c r="C933" s="264"/>
      <c r="D933" s="264"/>
      <c r="E933" s="264"/>
      <c r="F933" s="264"/>
    </row>
    <row r="934">
      <c r="A934" s="264"/>
      <c r="B934" s="264"/>
      <c r="C934" s="264"/>
      <c r="D934" s="264"/>
      <c r="E934" s="264"/>
      <c r="F934" s="264"/>
    </row>
    <row r="935">
      <c r="A935" s="264"/>
      <c r="B935" s="264"/>
      <c r="C935" s="264"/>
      <c r="D935" s="264"/>
      <c r="E935" s="264"/>
      <c r="F935" s="264"/>
    </row>
    <row r="936">
      <c r="A936" s="264"/>
      <c r="B936" s="264"/>
      <c r="C936" s="264"/>
      <c r="D936" s="264"/>
      <c r="E936" s="264"/>
      <c r="F936" s="264"/>
    </row>
    <row r="937">
      <c r="A937" s="264"/>
      <c r="B937" s="264"/>
      <c r="C937" s="264"/>
      <c r="D937" s="264"/>
      <c r="E937" s="264"/>
      <c r="F937" s="264"/>
    </row>
    <row r="938">
      <c r="A938" s="264"/>
      <c r="B938" s="264"/>
      <c r="C938" s="264"/>
      <c r="D938" s="264"/>
      <c r="E938" s="264"/>
      <c r="F938" s="264"/>
    </row>
    <row r="939">
      <c r="A939" s="264"/>
      <c r="B939" s="264"/>
      <c r="C939" s="264"/>
      <c r="D939" s="264"/>
      <c r="E939" s="264"/>
      <c r="F939" s="264"/>
    </row>
    <row r="940">
      <c r="A940" s="264"/>
      <c r="B940" s="264"/>
      <c r="C940" s="264"/>
      <c r="D940" s="264"/>
      <c r="E940" s="264"/>
      <c r="F940" s="264"/>
    </row>
    <row r="941">
      <c r="A941" s="264"/>
      <c r="B941" s="264"/>
      <c r="C941" s="264"/>
      <c r="D941" s="264"/>
      <c r="E941" s="264"/>
      <c r="F941" s="264"/>
    </row>
    <row r="942">
      <c r="A942" s="264"/>
      <c r="B942" s="264"/>
      <c r="C942" s="264"/>
      <c r="D942" s="264"/>
      <c r="E942" s="264"/>
      <c r="F942" s="264"/>
    </row>
    <row r="943">
      <c r="A943" s="264"/>
      <c r="B943" s="264"/>
      <c r="C943" s="264"/>
      <c r="D943" s="264"/>
      <c r="E943" s="264"/>
      <c r="F943" s="264"/>
    </row>
    <row r="944">
      <c r="A944" s="264"/>
      <c r="B944" s="264"/>
      <c r="C944" s="264"/>
      <c r="D944" s="264"/>
      <c r="E944" s="264"/>
      <c r="F944" s="264"/>
    </row>
    <row r="945">
      <c r="A945" s="264"/>
      <c r="B945" s="264"/>
      <c r="C945" s="264"/>
      <c r="D945" s="264"/>
      <c r="E945" s="264"/>
      <c r="F945" s="264"/>
    </row>
    <row r="946">
      <c r="A946" s="264"/>
      <c r="B946" s="264"/>
      <c r="C946" s="264"/>
      <c r="D946" s="264"/>
      <c r="E946" s="264"/>
      <c r="F946" s="264"/>
    </row>
    <row r="947">
      <c r="A947" s="264"/>
      <c r="B947" s="264"/>
      <c r="C947" s="264"/>
      <c r="D947" s="264"/>
      <c r="E947" s="264"/>
      <c r="F947" s="264"/>
    </row>
    <row r="948">
      <c r="A948" s="264"/>
      <c r="B948" s="264"/>
      <c r="C948" s="264"/>
      <c r="D948" s="264"/>
      <c r="E948" s="264"/>
      <c r="F948" s="264"/>
    </row>
    <row r="949">
      <c r="A949" s="264"/>
      <c r="B949" s="264"/>
      <c r="C949" s="264"/>
      <c r="D949" s="264"/>
      <c r="E949" s="264"/>
      <c r="F949" s="264"/>
    </row>
    <row r="950">
      <c r="A950" s="264"/>
      <c r="B950" s="264"/>
      <c r="C950" s="264"/>
      <c r="D950" s="264"/>
      <c r="E950" s="264"/>
      <c r="F950" s="264"/>
    </row>
    <row r="951">
      <c r="A951" s="264"/>
      <c r="B951" s="264"/>
      <c r="C951" s="264"/>
      <c r="D951" s="264"/>
      <c r="E951" s="264"/>
      <c r="F951" s="264"/>
    </row>
    <row r="952">
      <c r="A952" s="264"/>
      <c r="B952" s="264"/>
      <c r="C952" s="264"/>
      <c r="D952" s="264"/>
      <c r="E952" s="264"/>
      <c r="F952" s="264"/>
    </row>
    <row r="953">
      <c r="A953" s="264"/>
      <c r="B953" s="264"/>
      <c r="C953" s="264"/>
      <c r="D953" s="264"/>
      <c r="E953" s="264"/>
      <c r="F953" s="264"/>
    </row>
    <row r="954">
      <c r="A954" s="264"/>
      <c r="B954" s="264"/>
      <c r="C954" s="264"/>
      <c r="D954" s="264"/>
      <c r="E954" s="264"/>
      <c r="F954" s="264"/>
    </row>
    <row r="955">
      <c r="A955" s="264"/>
      <c r="B955" s="264"/>
      <c r="C955" s="264"/>
      <c r="D955" s="264"/>
      <c r="E955" s="264"/>
      <c r="F955" s="264"/>
    </row>
    <row r="956">
      <c r="A956" s="264"/>
      <c r="B956" s="264"/>
      <c r="C956" s="264"/>
      <c r="D956" s="264"/>
      <c r="E956" s="264"/>
      <c r="F956" s="264"/>
    </row>
    <row r="957">
      <c r="A957" s="264"/>
      <c r="B957" s="264"/>
      <c r="C957" s="264"/>
      <c r="D957" s="264"/>
      <c r="E957" s="264"/>
      <c r="F957" s="264"/>
    </row>
    <row r="958">
      <c r="A958" s="264"/>
      <c r="B958" s="264"/>
      <c r="C958" s="264"/>
      <c r="D958" s="264"/>
      <c r="E958" s="264"/>
      <c r="F958" s="264"/>
    </row>
    <row r="959">
      <c r="A959" s="264"/>
      <c r="B959" s="264"/>
      <c r="C959" s="264"/>
      <c r="D959" s="264"/>
      <c r="E959" s="264"/>
      <c r="F959" s="264"/>
    </row>
    <row r="960">
      <c r="A960" s="264"/>
      <c r="B960" s="264"/>
      <c r="C960" s="264"/>
      <c r="D960" s="264"/>
      <c r="E960" s="264"/>
      <c r="F960" s="264"/>
    </row>
    <row r="961">
      <c r="A961" s="264"/>
      <c r="B961" s="264"/>
      <c r="C961" s="264"/>
      <c r="D961" s="264"/>
      <c r="E961" s="264"/>
      <c r="F961" s="264"/>
    </row>
    <row r="962">
      <c r="A962" s="264"/>
      <c r="B962" s="264"/>
      <c r="C962" s="264"/>
      <c r="D962" s="264"/>
      <c r="E962" s="264"/>
      <c r="F962" s="264"/>
    </row>
    <row r="963">
      <c r="A963" s="264"/>
      <c r="B963" s="264"/>
      <c r="C963" s="264"/>
      <c r="D963" s="264"/>
      <c r="E963" s="264"/>
      <c r="F963" s="264"/>
    </row>
    <row r="964">
      <c r="A964" s="264"/>
      <c r="B964" s="264"/>
      <c r="C964" s="264"/>
      <c r="D964" s="264"/>
      <c r="E964" s="264"/>
      <c r="F964" s="264"/>
    </row>
    <row r="965">
      <c r="A965" s="264"/>
      <c r="B965" s="264"/>
      <c r="C965" s="264"/>
      <c r="D965" s="264"/>
      <c r="E965" s="264"/>
      <c r="F965" s="264"/>
    </row>
    <row r="966">
      <c r="A966" s="264"/>
      <c r="B966" s="264"/>
      <c r="C966" s="264"/>
      <c r="D966" s="264"/>
      <c r="E966" s="264"/>
      <c r="F966" s="264"/>
    </row>
    <row r="967">
      <c r="A967" s="264"/>
      <c r="B967" s="264"/>
      <c r="C967" s="264"/>
      <c r="D967" s="264"/>
      <c r="E967" s="264"/>
      <c r="F967" s="264"/>
    </row>
    <row r="968">
      <c r="A968" s="264"/>
      <c r="B968" s="264"/>
      <c r="C968" s="264"/>
      <c r="D968" s="264"/>
      <c r="E968" s="264"/>
      <c r="F968" s="264"/>
    </row>
    <row r="969">
      <c r="A969" s="264"/>
      <c r="B969" s="264"/>
      <c r="C969" s="264"/>
      <c r="D969" s="264"/>
      <c r="E969" s="264"/>
      <c r="F969" s="264"/>
    </row>
    <row r="970">
      <c r="A970" s="264"/>
      <c r="B970" s="264"/>
      <c r="C970" s="264"/>
      <c r="D970" s="264"/>
      <c r="E970" s="264"/>
      <c r="F970" s="264"/>
    </row>
    <row r="971">
      <c r="A971" s="264"/>
      <c r="B971" s="264"/>
      <c r="C971" s="264"/>
      <c r="D971" s="264"/>
      <c r="E971" s="264"/>
      <c r="F971" s="264"/>
    </row>
    <row r="972">
      <c r="A972" s="264"/>
      <c r="B972" s="264"/>
      <c r="C972" s="264"/>
      <c r="D972" s="264"/>
      <c r="E972" s="264"/>
      <c r="F972" s="264"/>
    </row>
    <row r="973">
      <c r="A973" s="264"/>
      <c r="B973" s="264"/>
      <c r="C973" s="264"/>
      <c r="D973" s="264"/>
      <c r="E973" s="264"/>
      <c r="F973" s="264"/>
    </row>
    <row r="974">
      <c r="A974" s="264"/>
      <c r="B974" s="264"/>
      <c r="C974" s="264"/>
      <c r="D974" s="264"/>
      <c r="E974" s="264"/>
      <c r="F974" s="264"/>
    </row>
    <row r="975">
      <c r="A975" s="264"/>
      <c r="B975" s="264"/>
      <c r="C975" s="264"/>
      <c r="D975" s="264"/>
      <c r="E975" s="264"/>
      <c r="F975" s="264"/>
    </row>
    <row r="976">
      <c r="A976" s="264"/>
      <c r="B976" s="264"/>
      <c r="C976" s="264"/>
      <c r="D976" s="264"/>
      <c r="E976" s="264"/>
      <c r="F976" s="264"/>
    </row>
    <row r="977">
      <c r="A977" s="264"/>
      <c r="B977" s="264"/>
      <c r="C977" s="264"/>
      <c r="D977" s="264"/>
      <c r="E977" s="264"/>
      <c r="F977" s="264"/>
    </row>
    <row r="978">
      <c r="A978" s="264"/>
      <c r="B978" s="264"/>
      <c r="C978" s="264"/>
      <c r="D978" s="264"/>
      <c r="E978" s="264"/>
      <c r="F978" s="264"/>
    </row>
    <row r="979">
      <c r="A979" s="264"/>
      <c r="B979" s="264"/>
      <c r="C979" s="264"/>
      <c r="D979" s="264"/>
      <c r="E979" s="264"/>
      <c r="F979" s="264"/>
    </row>
    <row r="980">
      <c r="A980" s="264"/>
      <c r="B980" s="264"/>
      <c r="C980" s="264"/>
      <c r="D980" s="264"/>
      <c r="E980" s="264"/>
      <c r="F980" s="264"/>
    </row>
    <row r="981">
      <c r="A981" s="264"/>
      <c r="B981" s="264"/>
      <c r="C981" s="264"/>
      <c r="D981" s="264"/>
      <c r="E981" s="264"/>
      <c r="F981" s="264"/>
    </row>
    <row r="982">
      <c r="A982" s="264"/>
      <c r="B982" s="264"/>
      <c r="C982" s="264"/>
      <c r="D982" s="264"/>
      <c r="E982" s="264"/>
      <c r="F982" s="264"/>
    </row>
    <row r="983">
      <c r="A983" s="264"/>
      <c r="B983" s="264"/>
      <c r="C983" s="264"/>
      <c r="D983" s="264"/>
      <c r="E983" s="264"/>
      <c r="F983" s="264"/>
    </row>
    <row r="984">
      <c r="A984" s="264"/>
      <c r="B984" s="264"/>
      <c r="C984" s="264"/>
      <c r="D984" s="264"/>
      <c r="E984" s="264"/>
      <c r="F984" s="264"/>
    </row>
    <row r="985">
      <c r="A985" s="264"/>
      <c r="B985" s="264"/>
      <c r="C985" s="264"/>
      <c r="D985" s="264"/>
      <c r="E985" s="264"/>
      <c r="F985" s="264"/>
    </row>
    <row r="986">
      <c r="A986" s="264"/>
      <c r="B986" s="264"/>
      <c r="C986" s="264"/>
      <c r="D986" s="264"/>
      <c r="E986" s="264"/>
      <c r="F986" s="264"/>
    </row>
    <row r="987">
      <c r="A987" s="264"/>
      <c r="B987" s="264"/>
      <c r="C987" s="264"/>
      <c r="D987" s="264"/>
      <c r="E987" s="264"/>
      <c r="F987" s="264"/>
    </row>
    <row r="988">
      <c r="A988" s="264"/>
      <c r="B988" s="264"/>
      <c r="C988" s="264"/>
      <c r="D988" s="264"/>
      <c r="E988" s="264"/>
      <c r="F988" s="264"/>
    </row>
    <row r="989">
      <c r="A989" s="264"/>
      <c r="B989" s="264"/>
      <c r="C989" s="264"/>
      <c r="D989" s="264"/>
      <c r="E989" s="264"/>
      <c r="F989" s="264"/>
    </row>
    <row r="990">
      <c r="A990" s="264"/>
      <c r="B990" s="264"/>
      <c r="C990" s="264"/>
      <c r="D990" s="264"/>
      <c r="E990" s="264"/>
      <c r="F990" s="264"/>
    </row>
    <row r="991">
      <c r="A991" s="264"/>
      <c r="B991" s="264"/>
      <c r="C991" s="264"/>
      <c r="D991" s="264"/>
      <c r="E991" s="264"/>
      <c r="F991" s="264"/>
    </row>
    <row r="992">
      <c r="A992" s="264"/>
      <c r="B992" s="264"/>
      <c r="C992" s="264"/>
      <c r="D992" s="264"/>
      <c r="E992" s="264"/>
      <c r="F992" s="264"/>
    </row>
    <row r="993">
      <c r="A993" s="264"/>
      <c r="B993" s="264"/>
      <c r="C993" s="264"/>
      <c r="D993" s="264"/>
      <c r="E993" s="264"/>
      <c r="F993" s="264"/>
    </row>
    <row r="994">
      <c r="A994" s="264"/>
      <c r="B994" s="264"/>
      <c r="C994" s="264"/>
      <c r="D994" s="264"/>
      <c r="E994" s="264"/>
      <c r="F994" s="264"/>
    </row>
    <row r="995">
      <c r="A995" s="264"/>
      <c r="B995" s="264"/>
      <c r="C995" s="264"/>
      <c r="D995" s="264"/>
      <c r="E995" s="264"/>
      <c r="F995" s="264"/>
    </row>
    <row r="996">
      <c r="A996" s="264"/>
      <c r="B996" s="264"/>
      <c r="C996" s="264"/>
      <c r="D996" s="264"/>
      <c r="E996" s="264"/>
      <c r="F996" s="264"/>
    </row>
    <row r="997">
      <c r="A997" s="264"/>
      <c r="B997" s="264"/>
      <c r="C997" s="264"/>
      <c r="D997" s="264"/>
      <c r="E997" s="264"/>
      <c r="F997" s="264"/>
    </row>
    <row r="998">
      <c r="A998" s="264"/>
      <c r="B998" s="264"/>
      <c r="C998" s="264"/>
      <c r="D998" s="264"/>
      <c r="E998" s="264"/>
      <c r="F998" s="264"/>
    </row>
    <row r="999">
      <c r="A999" s="264"/>
      <c r="B999" s="264"/>
      <c r="C999" s="264"/>
      <c r="D999" s="264"/>
      <c r="E999" s="264"/>
      <c r="F999" s="264"/>
    </row>
    <row r="1000">
      <c r="A1000" s="264"/>
      <c r="B1000" s="264"/>
      <c r="C1000" s="264"/>
      <c r="D1000" s="264"/>
      <c r="E1000" s="264"/>
      <c r="F1000" s="264"/>
    </row>
    <row r="1001">
      <c r="A1001" s="264"/>
      <c r="B1001" s="264"/>
      <c r="C1001" s="264"/>
      <c r="D1001" s="264"/>
      <c r="E1001" s="264"/>
      <c r="F1001" s="264"/>
    </row>
    <row r="1002">
      <c r="A1002" s="264"/>
      <c r="B1002" s="264"/>
      <c r="C1002" s="264"/>
      <c r="D1002" s="264"/>
      <c r="E1002" s="264"/>
      <c r="F1002" s="264"/>
    </row>
    <row r="1003">
      <c r="A1003" s="264"/>
      <c r="B1003" s="264"/>
      <c r="C1003" s="264"/>
      <c r="D1003" s="264"/>
      <c r="E1003" s="264"/>
      <c r="F1003" s="264"/>
    </row>
    <row r="1004">
      <c r="A1004" s="264"/>
      <c r="B1004" s="264"/>
      <c r="C1004" s="264"/>
      <c r="D1004" s="264"/>
      <c r="E1004" s="264"/>
      <c r="F1004" s="264"/>
    </row>
  </sheetData>
  <mergeCells count="8">
    <mergeCell ref="A1:I1"/>
    <mergeCell ref="A2:B2"/>
    <mergeCell ref="A29:B29"/>
    <mergeCell ref="A41:D41"/>
    <mergeCell ref="B42:C42"/>
    <mergeCell ref="D42:F42"/>
    <mergeCell ref="B51:C51"/>
    <mergeCell ref="D51:F51"/>
  </mergeCell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63"/>
    <col customWidth="1" min="4" max="4" width="17.13"/>
    <col customWidth="1" min="5" max="5" width="23.5"/>
    <col customWidth="1" min="6" max="6" width="9.38"/>
    <col customWidth="1" min="8" max="8" width="14.88"/>
    <col customWidth="1" min="9" max="9" width="19.75"/>
    <col customWidth="1" min="10" max="10" width="25.0"/>
  </cols>
  <sheetData>
    <row r="1">
      <c r="A1" s="1" t="s">
        <v>723</v>
      </c>
    </row>
    <row r="2">
      <c r="A2" s="172" t="s">
        <v>724</v>
      </c>
      <c r="G2" s="263"/>
      <c r="H2" s="266"/>
      <c r="I2" s="266"/>
    </row>
    <row r="3">
      <c r="A3" s="377"/>
      <c r="B3" s="378" t="s">
        <v>725</v>
      </c>
      <c r="C3" s="118"/>
      <c r="D3" s="118"/>
      <c r="E3" s="119"/>
      <c r="F3" s="377"/>
      <c r="G3" s="378" t="s">
        <v>726</v>
      </c>
      <c r="H3" s="118"/>
      <c r="I3" s="118"/>
      <c r="J3" s="119"/>
      <c r="K3" s="377"/>
      <c r="L3" s="377"/>
      <c r="M3" s="377"/>
      <c r="N3" s="377"/>
      <c r="O3" s="377"/>
      <c r="P3" s="377"/>
      <c r="Q3" s="377"/>
      <c r="R3" s="377"/>
      <c r="S3" s="377"/>
      <c r="T3" s="377"/>
      <c r="U3" s="377"/>
      <c r="V3" s="377"/>
      <c r="W3" s="377"/>
      <c r="X3" s="377"/>
      <c r="Y3" s="377"/>
      <c r="Z3" s="377"/>
    </row>
    <row r="4">
      <c r="B4" s="379" t="s">
        <v>727</v>
      </c>
      <c r="C4" s="380" t="s">
        <v>728</v>
      </c>
      <c r="D4" s="380" t="s">
        <v>729</v>
      </c>
      <c r="E4" s="380" t="s">
        <v>730</v>
      </c>
      <c r="G4" s="379" t="s">
        <v>727</v>
      </c>
      <c r="H4" s="380" t="s">
        <v>728</v>
      </c>
      <c r="I4" s="380" t="s">
        <v>731</v>
      </c>
      <c r="J4" s="380" t="s">
        <v>730</v>
      </c>
    </row>
    <row r="5">
      <c r="B5" s="381" t="s">
        <v>732</v>
      </c>
      <c r="C5" s="381" t="s">
        <v>733</v>
      </c>
      <c r="D5" s="382" t="s">
        <v>734</v>
      </c>
      <c r="E5" s="383" t="s">
        <v>735</v>
      </c>
      <c r="G5" s="381" t="s">
        <v>736</v>
      </c>
      <c r="H5" s="381" t="s">
        <v>737</v>
      </c>
      <c r="I5" s="384" t="s">
        <v>738</v>
      </c>
      <c r="J5" s="385" t="s">
        <v>739</v>
      </c>
    </row>
    <row r="6">
      <c r="B6" s="381" t="s">
        <v>740</v>
      </c>
      <c r="C6" s="386" t="s">
        <v>741</v>
      </c>
      <c r="D6" s="387" t="s">
        <v>742</v>
      </c>
      <c r="E6" s="383" t="s">
        <v>743</v>
      </c>
      <c r="G6" s="381" t="s">
        <v>744</v>
      </c>
      <c r="H6" s="381" t="s">
        <v>745</v>
      </c>
      <c r="I6" s="384" t="s">
        <v>746</v>
      </c>
      <c r="J6" s="385" t="s">
        <v>747</v>
      </c>
    </row>
    <row r="7">
      <c r="B7" s="388" t="s">
        <v>289</v>
      </c>
      <c r="C7" s="386" t="s">
        <v>748</v>
      </c>
      <c r="D7" s="389" t="s">
        <v>749</v>
      </c>
      <c r="E7" s="383" t="s">
        <v>750</v>
      </c>
      <c r="G7" s="381" t="s">
        <v>751</v>
      </c>
      <c r="H7" s="381" t="s">
        <v>752</v>
      </c>
      <c r="I7" s="384" t="s">
        <v>753</v>
      </c>
      <c r="J7" s="385" t="s">
        <v>754</v>
      </c>
    </row>
    <row r="8">
      <c r="B8" s="381" t="s">
        <v>310</v>
      </c>
      <c r="C8" s="386" t="s">
        <v>755</v>
      </c>
      <c r="D8" s="382" t="s">
        <v>756</v>
      </c>
      <c r="E8" s="383" t="s">
        <v>757</v>
      </c>
      <c r="G8" s="381" t="s">
        <v>758</v>
      </c>
      <c r="H8" s="381" t="s">
        <v>759</v>
      </c>
      <c r="I8" s="382" t="s">
        <v>760</v>
      </c>
      <c r="J8" s="383" t="s">
        <v>761</v>
      </c>
    </row>
    <row r="9">
      <c r="B9" s="381" t="s">
        <v>333</v>
      </c>
      <c r="C9" s="386" t="s">
        <v>762</v>
      </c>
      <c r="D9" s="389" t="s">
        <v>763</v>
      </c>
      <c r="E9" s="383" t="s">
        <v>764</v>
      </c>
      <c r="G9" s="381" t="s">
        <v>765</v>
      </c>
      <c r="H9" s="381" t="s">
        <v>766</v>
      </c>
      <c r="I9" s="382" t="s">
        <v>767</v>
      </c>
      <c r="J9" s="390"/>
    </row>
    <row r="10">
      <c r="B10" s="381" t="s">
        <v>357</v>
      </c>
      <c r="C10" s="386" t="s">
        <v>768</v>
      </c>
      <c r="D10" s="389" t="s">
        <v>769</v>
      </c>
      <c r="E10" s="383" t="s">
        <v>770</v>
      </c>
      <c r="G10" s="381" t="s">
        <v>771</v>
      </c>
      <c r="H10" s="381" t="s">
        <v>772</v>
      </c>
      <c r="I10" s="382" t="s">
        <v>773</v>
      </c>
      <c r="J10" s="390"/>
    </row>
    <row r="11">
      <c r="B11" s="381" t="s">
        <v>375</v>
      </c>
      <c r="C11" s="386" t="s">
        <v>774</v>
      </c>
      <c r="D11" s="389" t="s">
        <v>775</v>
      </c>
      <c r="E11" s="383" t="s">
        <v>776</v>
      </c>
      <c r="G11" s="381" t="s">
        <v>777</v>
      </c>
      <c r="H11" s="381" t="s">
        <v>778</v>
      </c>
      <c r="I11" s="382" t="s">
        <v>779</v>
      </c>
      <c r="J11" s="390"/>
    </row>
    <row r="12">
      <c r="B12" s="381" t="s">
        <v>387</v>
      </c>
      <c r="C12" s="386" t="s">
        <v>122</v>
      </c>
      <c r="D12" s="389" t="s">
        <v>780</v>
      </c>
      <c r="E12" s="390"/>
      <c r="G12" s="381" t="s">
        <v>781</v>
      </c>
      <c r="H12" s="381" t="s">
        <v>782</v>
      </c>
      <c r="I12" s="382" t="s">
        <v>783</v>
      </c>
      <c r="J12" s="390"/>
    </row>
    <row r="13">
      <c r="B13" s="381" t="s">
        <v>395</v>
      </c>
      <c r="C13" s="386" t="s">
        <v>784</v>
      </c>
      <c r="D13" s="382" t="s">
        <v>785</v>
      </c>
      <c r="E13" s="383" t="s">
        <v>786</v>
      </c>
      <c r="G13" s="381" t="s">
        <v>787</v>
      </c>
      <c r="H13" s="381" t="s">
        <v>788</v>
      </c>
      <c r="I13" s="382" t="s">
        <v>789</v>
      </c>
      <c r="J13" s="383" t="s">
        <v>790</v>
      </c>
    </row>
    <row r="14">
      <c r="B14" s="381" t="s">
        <v>410</v>
      </c>
      <c r="C14" s="386" t="s">
        <v>467</v>
      </c>
      <c r="D14" s="382" t="s">
        <v>791</v>
      </c>
      <c r="E14" s="383" t="s">
        <v>792</v>
      </c>
      <c r="G14" s="381" t="s">
        <v>793</v>
      </c>
      <c r="H14" s="381" t="s">
        <v>794</v>
      </c>
      <c r="I14" s="382" t="s">
        <v>795</v>
      </c>
      <c r="J14" s="390"/>
    </row>
    <row r="15">
      <c r="B15" s="381" t="s">
        <v>428</v>
      </c>
      <c r="C15" s="386" t="s">
        <v>796</v>
      </c>
      <c r="D15" s="382" t="s">
        <v>797</v>
      </c>
      <c r="E15" s="390"/>
      <c r="G15" s="381" t="s">
        <v>798</v>
      </c>
      <c r="H15" s="381" t="s">
        <v>799</v>
      </c>
      <c r="I15" s="382" t="s">
        <v>800</v>
      </c>
      <c r="J15" s="390"/>
    </row>
    <row r="16">
      <c r="B16" s="381" t="s">
        <v>438</v>
      </c>
      <c r="C16" s="386" t="s">
        <v>801</v>
      </c>
      <c r="D16" s="382" t="s">
        <v>802</v>
      </c>
      <c r="E16" s="383" t="s">
        <v>803</v>
      </c>
      <c r="G16" s="381" t="s">
        <v>804</v>
      </c>
      <c r="H16" s="381" t="s">
        <v>805</v>
      </c>
      <c r="I16" s="382" t="s">
        <v>806</v>
      </c>
      <c r="J16" s="391"/>
    </row>
    <row r="17">
      <c r="B17" s="381" t="s">
        <v>445</v>
      </c>
      <c r="C17" s="386" t="s">
        <v>807</v>
      </c>
      <c r="D17" s="389" t="s">
        <v>808</v>
      </c>
      <c r="E17" s="383" t="s">
        <v>809</v>
      </c>
      <c r="G17" s="392" t="s">
        <v>810</v>
      </c>
      <c r="H17" s="393" t="s">
        <v>811</v>
      </c>
      <c r="I17" s="394" t="s">
        <v>812</v>
      </c>
      <c r="J17" s="395" t="s">
        <v>813</v>
      </c>
    </row>
    <row r="18">
      <c r="B18" s="381" t="s">
        <v>449</v>
      </c>
      <c r="C18" s="396" t="s">
        <v>772</v>
      </c>
      <c r="D18" s="382" t="s">
        <v>814</v>
      </c>
      <c r="E18" s="391"/>
    </row>
    <row r="19">
      <c r="B19" s="381" t="s">
        <v>457</v>
      </c>
      <c r="C19" s="386" t="s">
        <v>752</v>
      </c>
      <c r="D19" s="382" t="s">
        <v>815</v>
      </c>
      <c r="E19" s="383" t="s">
        <v>816</v>
      </c>
    </row>
    <row r="20">
      <c r="B20" s="381" t="s">
        <v>58</v>
      </c>
      <c r="C20" s="386" t="s">
        <v>817</v>
      </c>
      <c r="D20" s="383" t="s">
        <v>818</v>
      </c>
      <c r="E20" s="391"/>
    </row>
    <row r="21">
      <c r="B21" s="381" t="s">
        <v>468</v>
      </c>
      <c r="C21" s="386" t="s">
        <v>819</v>
      </c>
      <c r="D21" s="382" t="s">
        <v>820</v>
      </c>
      <c r="E21" s="383" t="s">
        <v>821</v>
      </c>
    </row>
    <row r="22">
      <c r="B22" s="381" t="s">
        <v>477</v>
      </c>
      <c r="C22" s="386" t="s">
        <v>822</v>
      </c>
      <c r="D22" s="382" t="s">
        <v>823</v>
      </c>
      <c r="E22" s="383" t="s">
        <v>824</v>
      </c>
    </row>
    <row r="23">
      <c r="B23" s="381" t="s">
        <v>488</v>
      </c>
      <c r="C23" s="386" t="s">
        <v>825</v>
      </c>
      <c r="D23" s="382" t="s">
        <v>826</v>
      </c>
      <c r="E23" s="383" t="s">
        <v>827</v>
      </c>
    </row>
    <row r="24">
      <c r="B24" s="381" t="s">
        <v>489</v>
      </c>
      <c r="C24" s="386" t="s">
        <v>828</v>
      </c>
      <c r="D24" s="382" t="s">
        <v>829</v>
      </c>
      <c r="E24" s="383" t="s">
        <v>830</v>
      </c>
    </row>
    <row r="25">
      <c r="B25" s="381" t="s">
        <v>496</v>
      </c>
      <c r="C25" s="386" t="s">
        <v>831</v>
      </c>
      <c r="D25" s="382" t="s">
        <v>832</v>
      </c>
      <c r="E25" s="383" t="s">
        <v>833</v>
      </c>
    </row>
    <row r="26">
      <c r="B26" s="381" t="s">
        <v>514</v>
      </c>
      <c r="C26" s="386" t="s">
        <v>834</v>
      </c>
      <c r="D26" s="383" t="s">
        <v>835</v>
      </c>
      <c r="E26" s="397" t="s">
        <v>836</v>
      </c>
    </row>
    <row r="27">
      <c r="B27" s="381" t="s">
        <v>520</v>
      </c>
      <c r="C27" s="386" t="s">
        <v>837</v>
      </c>
      <c r="D27" s="382" t="s">
        <v>838</v>
      </c>
      <c r="E27" s="383" t="s">
        <v>839</v>
      </c>
    </row>
    <row r="28">
      <c r="B28" s="381" t="s">
        <v>524</v>
      </c>
      <c r="C28" s="386" t="s">
        <v>840</v>
      </c>
      <c r="D28" s="382" t="s">
        <v>841</v>
      </c>
      <c r="E28" s="383" t="s">
        <v>842</v>
      </c>
    </row>
    <row r="29">
      <c r="B29" s="381" t="s">
        <v>527</v>
      </c>
      <c r="C29" s="386" t="s">
        <v>843</v>
      </c>
      <c r="D29" s="382" t="s">
        <v>844</v>
      </c>
      <c r="E29" s="383" t="s">
        <v>845</v>
      </c>
    </row>
    <row r="30">
      <c r="B30" s="381" t="s">
        <v>528</v>
      </c>
      <c r="C30" s="386" t="s">
        <v>846</v>
      </c>
      <c r="D30" s="382" t="s">
        <v>847</v>
      </c>
      <c r="E30" s="383" t="s">
        <v>848</v>
      </c>
    </row>
    <row r="31">
      <c r="B31" s="381" t="s">
        <v>55</v>
      </c>
      <c r="C31" s="386" t="s">
        <v>849</v>
      </c>
      <c r="D31" s="382" t="s">
        <v>850</v>
      </c>
      <c r="E31" s="398" t="s">
        <v>851</v>
      </c>
    </row>
    <row r="32">
      <c r="B32" s="381" t="s">
        <v>531</v>
      </c>
      <c r="C32" s="386" t="s">
        <v>852</v>
      </c>
      <c r="D32" s="382" t="s">
        <v>853</v>
      </c>
      <c r="E32" s="383" t="s">
        <v>854</v>
      </c>
    </row>
    <row r="33">
      <c r="B33" s="381" t="s">
        <v>855</v>
      </c>
      <c r="C33" s="386" t="s">
        <v>856</v>
      </c>
      <c r="D33" s="382" t="s">
        <v>857</v>
      </c>
      <c r="E33" s="383" t="s">
        <v>858</v>
      </c>
    </row>
    <row r="34">
      <c r="B34" s="381" t="s">
        <v>859</v>
      </c>
      <c r="C34" s="386" t="s">
        <v>860</v>
      </c>
      <c r="D34" s="382" t="s">
        <v>861</v>
      </c>
      <c r="E34" s="383" t="s">
        <v>862</v>
      </c>
    </row>
    <row r="35">
      <c r="B35" s="381" t="s">
        <v>863</v>
      </c>
      <c r="C35" s="386" t="s">
        <v>864</v>
      </c>
      <c r="D35" s="382" t="s">
        <v>865</v>
      </c>
      <c r="E35" s="383" t="s">
        <v>866</v>
      </c>
    </row>
    <row r="36">
      <c r="B36" s="381" t="s">
        <v>867</v>
      </c>
      <c r="C36" s="386" t="s">
        <v>868</v>
      </c>
      <c r="D36" s="382" t="s">
        <v>869</v>
      </c>
      <c r="E36" s="383" t="s">
        <v>870</v>
      </c>
    </row>
    <row r="37">
      <c r="B37" s="381" t="s">
        <v>871</v>
      </c>
      <c r="C37" s="386" t="s">
        <v>872</v>
      </c>
      <c r="D37" s="382" t="s">
        <v>873</v>
      </c>
      <c r="E37" s="383" t="s">
        <v>874</v>
      </c>
    </row>
    <row r="38">
      <c r="B38" s="381" t="s">
        <v>875</v>
      </c>
      <c r="C38" s="386" t="s">
        <v>876</v>
      </c>
      <c r="D38" s="382" t="s">
        <v>877</v>
      </c>
      <c r="E38" s="398" t="s">
        <v>878</v>
      </c>
    </row>
    <row r="39">
      <c r="B39" s="381" t="s">
        <v>879</v>
      </c>
      <c r="C39" s="399" t="s">
        <v>880</v>
      </c>
      <c r="D39" s="382" t="s">
        <v>881</v>
      </c>
      <c r="E39" s="390"/>
    </row>
    <row r="40">
      <c r="B40" s="381" t="s">
        <v>882</v>
      </c>
      <c r="C40" s="386" t="s">
        <v>883</v>
      </c>
      <c r="D40" s="382" t="s">
        <v>884</v>
      </c>
      <c r="E40" s="398" t="s">
        <v>885</v>
      </c>
    </row>
    <row r="41">
      <c r="B41" s="381" t="s">
        <v>886</v>
      </c>
      <c r="C41" s="386" t="s">
        <v>887</v>
      </c>
      <c r="D41" s="382" t="s">
        <v>888</v>
      </c>
      <c r="E41" s="390"/>
    </row>
    <row r="42">
      <c r="B42" s="381" t="s">
        <v>889</v>
      </c>
      <c r="C42" s="386" t="s">
        <v>883</v>
      </c>
      <c r="D42" s="389" t="s">
        <v>890</v>
      </c>
      <c r="E42" s="390"/>
    </row>
    <row r="43">
      <c r="B43" s="381" t="s">
        <v>891</v>
      </c>
      <c r="C43" s="386" t="s">
        <v>892</v>
      </c>
      <c r="D43" s="382" t="s">
        <v>893</v>
      </c>
      <c r="E43" s="398" t="s">
        <v>894</v>
      </c>
    </row>
    <row r="44">
      <c r="B44" s="381" t="s">
        <v>895</v>
      </c>
      <c r="C44" s="386" t="s">
        <v>896</v>
      </c>
      <c r="D44" s="382" t="s">
        <v>897</v>
      </c>
      <c r="E44" s="398" t="s">
        <v>898</v>
      </c>
    </row>
    <row r="45">
      <c r="B45" s="381" t="s">
        <v>899</v>
      </c>
      <c r="C45" s="386" t="s">
        <v>900</v>
      </c>
      <c r="D45" s="382" t="s">
        <v>901</v>
      </c>
      <c r="E45" s="390"/>
    </row>
    <row r="46">
      <c r="B46" s="381" t="s">
        <v>902</v>
      </c>
      <c r="C46" s="386" t="s">
        <v>903</v>
      </c>
      <c r="D46" s="382" t="s">
        <v>904</v>
      </c>
      <c r="E46" s="390"/>
    </row>
    <row r="47">
      <c r="B47" s="381" t="s">
        <v>905</v>
      </c>
      <c r="C47" s="386" t="s">
        <v>906</v>
      </c>
      <c r="D47" s="382" t="s">
        <v>907</v>
      </c>
      <c r="E47" s="398" t="s">
        <v>908</v>
      </c>
    </row>
    <row r="48">
      <c r="B48" s="381" t="s">
        <v>909</v>
      </c>
      <c r="C48" s="386" t="s">
        <v>910</v>
      </c>
      <c r="D48" s="382" t="s">
        <v>911</v>
      </c>
      <c r="E48" s="398" t="s">
        <v>912</v>
      </c>
    </row>
    <row r="49">
      <c r="B49" s="381" t="s">
        <v>913</v>
      </c>
      <c r="C49" s="386" t="s">
        <v>914</v>
      </c>
      <c r="D49" s="382" t="s">
        <v>915</v>
      </c>
      <c r="E49" s="398" t="s">
        <v>916</v>
      </c>
    </row>
    <row r="50">
      <c r="B50" s="381" t="s">
        <v>917</v>
      </c>
      <c r="C50" s="386" t="s">
        <v>918</v>
      </c>
      <c r="D50" s="382" t="s">
        <v>919</v>
      </c>
      <c r="E50" s="398" t="s">
        <v>920</v>
      </c>
    </row>
    <row r="51">
      <c r="B51" s="381" t="s">
        <v>921</v>
      </c>
      <c r="C51" s="386" t="s">
        <v>922</v>
      </c>
      <c r="D51" s="382" t="s">
        <v>923</v>
      </c>
      <c r="E51" s="398" t="s">
        <v>924</v>
      </c>
    </row>
    <row r="52">
      <c r="B52" s="381" t="s">
        <v>925</v>
      </c>
      <c r="C52" s="396" t="s">
        <v>926</v>
      </c>
      <c r="D52" s="389" t="s">
        <v>927</v>
      </c>
      <c r="E52" s="383" t="s">
        <v>928</v>
      </c>
    </row>
    <row r="53">
      <c r="B53" s="381" t="s">
        <v>929</v>
      </c>
      <c r="C53" s="386" t="s">
        <v>930</v>
      </c>
      <c r="D53" s="382" t="s">
        <v>931</v>
      </c>
      <c r="E53" s="391"/>
    </row>
    <row r="54">
      <c r="B54" s="381" t="s">
        <v>932</v>
      </c>
      <c r="C54" s="396" t="s">
        <v>933</v>
      </c>
      <c r="D54" s="382" t="s">
        <v>934</v>
      </c>
      <c r="E54" s="391"/>
    </row>
    <row r="55">
      <c r="B55" s="381" t="s">
        <v>935</v>
      </c>
      <c r="C55" s="396" t="s">
        <v>936</v>
      </c>
      <c r="D55" s="382" t="s">
        <v>937</v>
      </c>
      <c r="E55" s="391"/>
    </row>
  </sheetData>
  <mergeCells count="4">
    <mergeCell ref="A1:I1"/>
    <mergeCell ref="A2:F2"/>
    <mergeCell ref="B3:E3"/>
    <mergeCell ref="G3:J3"/>
  </mergeCells>
  <hyperlinks>
    <hyperlink r:id="rId1" ref="D5"/>
    <hyperlink r:id="rId2" ref="E5"/>
    <hyperlink r:id="rId3" ref="I5"/>
    <hyperlink r:id="rId4" ref="J5"/>
    <hyperlink r:id="rId5" ref="D6"/>
    <hyperlink r:id="rId6" ref="E6"/>
    <hyperlink r:id="rId7" ref="I6"/>
    <hyperlink r:id="rId8" ref="J6"/>
    <hyperlink r:id="rId9" ref="D7"/>
    <hyperlink r:id="rId10" ref="E7"/>
    <hyperlink r:id="rId11" ref="I7"/>
    <hyperlink r:id="rId12" ref="J7"/>
    <hyperlink r:id="rId13" ref="D8"/>
    <hyperlink r:id="rId14" ref="E8"/>
    <hyperlink r:id="rId15" ref="I8"/>
    <hyperlink r:id="rId16" ref="J8"/>
    <hyperlink r:id="rId17" ref="D9"/>
    <hyperlink r:id="rId18" ref="E9"/>
    <hyperlink r:id="rId19" ref="I9"/>
    <hyperlink r:id="rId20" ref="D10"/>
    <hyperlink r:id="rId21" ref="E10"/>
    <hyperlink r:id="rId22" ref="I10"/>
    <hyperlink r:id="rId23" ref="D11"/>
    <hyperlink r:id="rId24" ref="E11"/>
    <hyperlink r:id="rId25" ref="I11"/>
    <hyperlink r:id="rId26" ref="D12"/>
    <hyperlink r:id="rId27" ref="I12"/>
    <hyperlink r:id="rId28" ref="D13"/>
    <hyperlink r:id="rId29" ref="E13"/>
    <hyperlink r:id="rId30" ref="I13"/>
    <hyperlink r:id="rId31" ref="J13"/>
    <hyperlink r:id="rId32" ref="D14"/>
    <hyperlink r:id="rId33" ref="E14"/>
    <hyperlink r:id="rId34" ref="I14"/>
    <hyperlink r:id="rId35" ref="D15"/>
    <hyperlink r:id="rId36" ref="I15"/>
    <hyperlink r:id="rId37" ref="D16"/>
    <hyperlink r:id="rId38" ref="E16"/>
    <hyperlink r:id="rId39" ref="I16"/>
    <hyperlink r:id="rId40" ref="D17"/>
    <hyperlink r:id="rId41" ref="E17"/>
    <hyperlink r:id="rId42" ref="I17"/>
    <hyperlink r:id="rId43" ref="J17"/>
    <hyperlink r:id="rId44" ref="D18"/>
    <hyperlink r:id="rId45" ref="D19"/>
    <hyperlink r:id="rId46" ref="E19"/>
    <hyperlink r:id="rId47" ref="D20"/>
    <hyperlink r:id="rId48" ref="D21"/>
    <hyperlink r:id="rId49" ref="E21"/>
    <hyperlink r:id="rId50" ref="D22"/>
    <hyperlink r:id="rId51" ref="E22"/>
    <hyperlink r:id="rId52" ref="D23"/>
    <hyperlink r:id="rId53" ref="E23"/>
    <hyperlink r:id="rId54" ref="D24"/>
    <hyperlink r:id="rId55" ref="E24"/>
    <hyperlink r:id="rId56" ref="D25"/>
    <hyperlink r:id="rId57" ref="E25"/>
    <hyperlink r:id="rId58" ref="D26"/>
    <hyperlink r:id="rId59" ref="E26"/>
    <hyperlink r:id="rId60" ref="D27"/>
    <hyperlink r:id="rId61" ref="E27"/>
    <hyperlink r:id="rId62" ref="D28"/>
    <hyperlink r:id="rId63" ref="E28"/>
    <hyperlink r:id="rId64" ref="D29"/>
    <hyperlink r:id="rId65" ref="E29"/>
    <hyperlink r:id="rId66" ref="D30"/>
    <hyperlink r:id="rId67" ref="E30"/>
    <hyperlink r:id="rId68" ref="D31"/>
    <hyperlink r:id="rId69" ref="E31"/>
    <hyperlink r:id="rId70" ref="D32"/>
    <hyperlink r:id="rId71" ref="E32"/>
    <hyperlink r:id="rId72" ref="D33"/>
    <hyperlink r:id="rId73" ref="E33"/>
    <hyperlink r:id="rId74" ref="D34"/>
    <hyperlink r:id="rId75" ref="E34"/>
    <hyperlink r:id="rId76" ref="D35"/>
    <hyperlink r:id="rId77" ref="E35"/>
    <hyperlink r:id="rId78" ref="D36"/>
    <hyperlink r:id="rId79" ref="E36"/>
    <hyperlink r:id="rId80" ref="D37"/>
    <hyperlink r:id="rId81" ref="E37"/>
    <hyperlink r:id="rId82" ref="D38"/>
    <hyperlink r:id="rId83" ref="E38"/>
    <hyperlink r:id="rId84" ref="C39"/>
    <hyperlink r:id="rId85" ref="D39"/>
    <hyperlink r:id="rId86" ref="D40"/>
    <hyperlink r:id="rId87" ref="E40"/>
    <hyperlink r:id="rId88" ref="D41"/>
    <hyperlink r:id="rId89" ref="D42"/>
    <hyperlink r:id="rId90" ref="D43"/>
    <hyperlink r:id="rId91" ref="E43"/>
    <hyperlink r:id="rId92" ref="D44"/>
    <hyperlink r:id="rId93" ref="E44"/>
    <hyperlink r:id="rId94" ref="D45"/>
    <hyperlink r:id="rId95" ref="D46"/>
    <hyperlink r:id="rId96" ref="D47"/>
    <hyperlink r:id="rId97" ref="E47"/>
    <hyperlink r:id="rId98" ref="D48"/>
    <hyperlink r:id="rId99" ref="E48"/>
    <hyperlink r:id="rId100" ref="D49"/>
    <hyperlink r:id="rId101" ref="E49"/>
    <hyperlink r:id="rId102" ref="D50"/>
    <hyperlink r:id="rId103" ref="E50"/>
    <hyperlink r:id="rId104" ref="D51"/>
    <hyperlink r:id="rId105" ref="E51"/>
    <hyperlink r:id="rId106" ref="D52"/>
    <hyperlink r:id="rId107" ref="E52"/>
    <hyperlink r:id="rId108" ref="D53"/>
    <hyperlink r:id="rId109" ref="D54"/>
    <hyperlink r:id="rId110" ref="D55"/>
  </hyperlinks>
  <drawing r:id="rId11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2" max="2" width="3.88"/>
    <col customWidth="1" min="3" max="3" width="19.88"/>
    <col customWidth="1" min="4" max="4" width="79.5"/>
    <col customWidth="1" min="5" max="5" width="43.88"/>
  </cols>
  <sheetData>
    <row r="1">
      <c r="A1" s="400"/>
      <c r="B1" s="401"/>
      <c r="C1" s="402" t="s">
        <v>938</v>
      </c>
      <c r="D1" s="402" t="s">
        <v>939</v>
      </c>
      <c r="E1" s="403" t="s">
        <v>940</v>
      </c>
      <c r="F1" s="400"/>
      <c r="G1" s="400"/>
      <c r="H1" s="400"/>
      <c r="I1" s="400"/>
      <c r="J1" s="400"/>
      <c r="K1" s="400"/>
      <c r="L1" s="400"/>
      <c r="M1" s="400"/>
      <c r="N1" s="400"/>
      <c r="O1" s="400"/>
      <c r="P1" s="400"/>
      <c r="Q1" s="400"/>
      <c r="R1" s="400"/>
      <c r="S1" s="400"/>
      <c r="T1" s="400"/>
      <c r="U1" s="400"/>
      <c r="V1" s="400"/>
      <c r="W1" s="400"/>
      <c r="X1" s="400"/>
      <c r="Y1" s="400"/>
      <c r="Z1" s="400"/>
      <c r="AA1" s="400"/>
    </row>
    <row r="2">
      <c r="B2" s="263" t="s">
        <v>732</v>
      </c>
      <c r="C2" s="404" t="s">
        <v>941</v>
      </c>
      <c r="D2" s="405" t="s">
        <v>942</v>
      </c>
      <c r="E2" s="406" t="s">
        <v>943</v>
      </c>
    </row>
    <row r="3">
      <c r="B3" s="407" t="s">
        <v>289</v>
      </c>
      <c r="C3" s="408" t="s">
        <v>748</v>
      </c>
      <c r="D3" s="409" t="s">
        <v>944</v>
      </c>
      <c r="E3" s="410" t="s">
        <v>945</v>
      </c>
    </row>
    <row r="4">
      <c r="B4" s="407" t="s">
        <v>310</v>
      </c>
      <c r="C4" s="404" t="s">
        <v>755</v>
      </c>
      <c r="D4" s="405" t="s">
        <v>946</v>
      </c>
      <c r="E4" s="410" t="s">
        <v>947</v>
      </c>
    </row>
    <row r="5">
      <c r="B5" s="411" t="s">
        <v>333</v>
      </c>
      <c r="C5" s="408" t="s">
        <v>948</v>
      </c>
      <c r="D5" s="409" t="s">
        <v>763</v>
      </c>
      <c r="E5" s="410" t="s">
        <v>949</v>
      </c>
    </row>
    <row r="6">
      <c r="B6" s="407" t="s">
        <v>357</v>
      </c>
      <c r="C6" s="408" t="s">
        <v>768</v>
      </c>
      <c r="D6" s="409" t="s">
        <v>769</v>
      </c>
      <c r="E6" s="410" t="s">
        <v>950</v>
      </c>
    </row>
    <row r="7">
      <c r="B7" s="407" t="s">
        <v>375</v>
      </c>
      <c r="C7" s="408" t="s">
        <v>774</v>
      </c>
      <c r="D7" s="409" t="s">
        <v>775</v>
      </c>
      <c r="E7" s="410" t="s">
        <v>951</v>
      </c>
    </row>
    <row r="8">
      <c r="B8" s="407" t="s">
        <v>387</v>
      </c>
      <c r="C8" s="408" t="s">
        <v>122</v>
      </c>
      <c r="D8" s="409" t="s">
        <v>952</v>
      </c>
      <c r="E8" s="410" t="s">
        <v>953</v>
      </c>
    </row>
    <row r="9">
      <c r="B9" s="407" t="s">
        <v>395</v>
      </c>
      <c r="C9" s="404" t="s">
        <v>784</v>
      </c>
      <c r="D9" s="405" t="s">
        <v>954</v>
      </c>
      <c r="E9" s="410" t="s">
        <v>955</v>
      </c>
    </row>
    <row r="10">
      <c r="B10" s="407" t="s">
        <v>410</v>
      </c>
      <c r="C10" s="404" t="s">
        <v>467</v>
      </c>
      <c r="D10" s="405" t="s">
        <v>956</v>
      </c>
      <c r="E10" s="410" t="s">
        <v>957</v>
      </c>
    </row>
    <row r="11">
      <c r="B11" s="407" t="s">
        <v>428</v>
      </c>
      <c r="C11" s="404" t="s">
        <v>796</v>
      </c>
      <c r="D11" s="405" t="s">
        <v>958</v>
      </c>
      <c r="E11" s="410" t="s">
        <v>959</v>
      </c>
    </row>
    <row r="12">
      <c r="B12" s="407" t="s">
        <v>438</v>
      </c>
      <c r="C12" s="404" t="s">
        <v>801</v>
      </c>
      <c r="D12" s="405" t="s">
        <v>960</v>
      </c>
      <c r="E12" s="410" t="s">
        <v>961</v>
      </c>
    </row>
    <row r="13">
      <c r="B13" s="407" t="s">
        <v>445</v>
      </c>
      <c r="C13" s="408" t="s">
        <v>807</v>
      </c>
      <c r="D13" s="409" t="s">
        <v>962</v>
      </c>
      <c r="E13" s="410" t="s">
        <v>963</v>
      </c>
    </row>
    <row r="14">
      <c r="B14" s="407" t="s">
        <v>449</v>
      </c>
      <c r="C14" s="112" t="s">
        <v>772</v>
      </c>
      <c r="D14" s="112" t="s">
        <v>964</v>
      </c>
    </row>
    <row r="15">
      <c r="B15" s="407" t="s">
        <v>457</v>
      </c>
      <c r="C15" s="404" t="s">
        <v>752</v>
      </c>
      <c r="D15" s="405" t="s">
        <v>965</v>
      </c>
      <c r="E15" s="410" t="s">
        <v>966</v>
      </c>
    </row>
    <row r="16">
      <c r="B16" s="407" t="s">
        <v>58</v>
      </c>
      <c r="C16" s="112" t="s">
        <v>967</v>
      </c>
      <c r="D16" s="112" t="s">
        <v>968</v>
      </c>
    </row>
    <row r="17">
      <c r="B17" s="407" t="s">
        <v>468</v>
      </c>
      <c r="C17" s="404" t="s">
        <v>819</v>
      </c>
      <c r="D17" s="405" t="s">
        <v>969</v>
      </c>
      <c r="E17" s="410" t="s">
        <v>970</v>
      </c>
    </row>
    <row r="18">
      <c r="B18" s="407" t="s">
        <v>477</v>
      </c>
      <c r="C18" s="404" t="s">
        <v>822</v>
      </c>
      <c r="D18" s="405" t="s">
        <v>971</v>
      </c>
      <c r="E18" s="410" t="s">
        <v>972</v>
      </c>
    </row>
    <row r="19">
      <c r="B19" s="407" t="s">
        <v>488</v>
      </c>
      <c r="C19" s="404" t="s">
        <v>825</v>
      </c>
      <c r="D19" s="405" t="s">
        <v>973</v>
      </c>
      <c r="E19" s="410" t="s">
        <v>974</v>
      </c>
    </row>
    <row r="20">
      <c r="B20" s="407" t="s">
        <v>489</v>
      </c>
      <c r="C20" s="404" t="s">
        <v>828</v>
      </c>
      <c r="D20" s="405" t="s">
        <v>975</v>
      </c>
      <c r="E20" s="410" t="s">
        <v>976</v>
      </c>
    </row>
    <row r="21">
      <c r="B21" s="407" t="s">
        <v>496</v>
      </c>
      <c r="C21" s="404" t="s">
        <v>831</v>
      </c>
      <c r="D21" s="405" t="s">
        <v>977</v>
      </c>
      <c r="E21" s="410" t="s">
        <v>978</v>
      </c>
    </row>
    <row r="22">
      <c r="B22" s="407" t="s">
        <v>514</v>
      </c>
      <c r="C22" s="404" t="s">
        <v>834</v>
      </c>
      <c r="D22" s="412" t="s">
        <v>979</v>
      </c>
      <c r="E22" s="410" t="s">
        <v>980</v>
      </c>
    </row>
    <row r="23">
      <c r="B23" s="407" t="s">
        <v>520</v>
      </c>
      <c r="C23" s="404" t="s">
        <v>981</v>
      </c>
      <c r="D23" s="405" t="s">
        <v>982</v>
      </c>
      <c r="E23" s="410" t="s">
        <v>983</v>
      </c>
    </row>
    <row r="24">
      <c r="B24" s="407" t="s">
        <v>524</v>
      </c>
      <c r="C24" s="404" t="s">
        <v>840</v>
      </c>
      <c r="D24" s="405" t="s">
        <v>984</v>
      </c>
      <c r="E24" s="410" t="s">
        <v>985</v>
      </c>
    </row>
    <row r="25">
      <c r="B25" s="407" t="s">
        <v>527</v>
      </c>
      <c r="C25" s="404" t="s">
        <v>843</v>
      </c>
      <c r="D25" s="405" t="s">
        <v>986</v>
      </c>
      <c r="E25" s="410" t="s">
        <v>987</v>
      </c>
    </row>
    <row r="26">
      <c r="B26" s="407" t="s">
        <v>528</v>
      </c>
      <c r="C26" s="404" t="s">
        <v>988</v>
      </c>
      <c r="D26" s="405" t="s">
        <v>989</v>
      </c>
      <c r="E26" s="410" t="s">
        <v>990</v>
      </c>
    </row>
    <row r="27">
      <c r="B27" s="407" t="s">
        <v>55</v>
      </c>
      <c r="C27" s="404" t="s">
        <v>849</v>
      </c>
      <c r="D27" s="405" t="s">
        <v>991</v>
      </c>
      <c r="E27" s="410" t="s">
        <v>851</v>
      </c>
    </row>
    <row r="28">
      <c r="B28" s="407" t="s">
        <v>531</v>
      </c>
      <c r="C28" s="404" t="s">
        <v>852</v>
      </c>
      <c r="D28" s="405" t="s">
        <v>992</v>
      </c>
      <c r="E28" s="410" t="s">
        <v>993</v>
      </c>
    </row>
    <row r="29">
      <c r="B29" s="407" t="s">
        <v>855</v>
      </c>
      <c r="C29" s="404" t="s">
        <v>856</v>
      </c>
      <c r="D29" s="405" t="s">
        <v>994</v>
      </c>
      <c r="E29" s="410" t="s">
        <v>995</v>
      </c>
    </row>
    <row r="30">
      <c r="B30" s="407" t="s">
        <v>859</v>
      </c>
      <c r="C30" s="404" t="s">
        <v>860</v>
      </c>
      <c r="D30" s="405" t="s">
        <v>996</v>
      </c>
      <c r="E30" s="410" t="s">
        <v>997</v>
      </c>
    </row>
    <row r="31">
      <c r="B31" s="407" t="s">
        <v>863</v>
      </c>
      <c r="C31" s="404" t="s">
        <v>864</v>
      </c>
      <c r="D31" s="405" t="s">
        <v>998</v>
      </c>
      <c r="E31" s="410" t="s">
        <v>999</v>
      </c>
    </row>
    <row r="32">
      <c r="B32" s="407" t="s">
        <v>867</v>
      </c>
      <c r="C32" s="404" t="s">
        <v>868</v>
      </c>
      <c r="D32" s="412" t="s">
        <v>1000</v>
      </c>
      <c r="E32" s="410" t="s">
        <v>1001</v>
      </c>
    </row>
    <row r="33">
      <c r="B33" s="407" t="s">
        <v>871</v>
      </c>
      <c r="C33" s="404" t="s">
        <v>872</v>
      </c>
      <c r="D33" s="412" t="s">
        <v>1002</v>
      </c>
      <c r="E33" s="410" t="s">
        <v>1003</v>
      </c>
    </row>
    <row r="34">
      <c r="B34" s="407" t="s">
        <v>875</v>
      </c>
      <c r="C34" s="404" t="s">
        <v>876</v>
      </c>
      <c r="D34" s="405" t="s">
        <v>1004</v>
      </c>
      <c r="E34" s="413" t="s">
        <v>1005</v>
      </c>
    </row>
    <row r="35">
      <c r="B35" s="407" t="s">
        <v>879</v>
      </c>
      <c r="C35" s="414" t="s">
        <v>880</v>
      </c>
      <c r="D35" s="405" t="s">
        <v>1006</v>
      </c>
      <c r="E35" s="413" t="s">
        <v>1007</v>
      </c>
    </row>
    <row r="36">
      <c r="B36" s="407" t="s">
        <v>882</v>
      </c>
      <c r="C36" s="404" t="s">
        <v>883</v>
      </c>
      <c r="D36" s="110" t="s">
        <v>1008</v>
      </c>
      <c r="E36" s="415" t="s">
        <v>1009</v>
      </c>
    </row>
    <row r="37">
      <c r="B37" s="407" t="s">
        <v>886</v>
      </c>
      <c r="C37" s="404" t="s">
        <v>887</v>
      </c>
      <c r="D37" s="405" t="s">
        <v>1010</v>
      </c>
      <c r="E37" s="415" t="s">
        <v>1011</v>
      </c>
    </row>
    <row r="38">
      <c r="B38" s="407" t="s">
        <v>889</v>
      </c>
      <c r="C38" s="416" t="s">
        <v>883</v>
      </c>
      <c r="D38" s="417" t="s">
        <v>1012</v>
      </c>
      <c r="E38" s="415" t="s">
        <v>1013</v>
      </c>
    </row>
    <row r="39">
      <c r="B39" s="407" t="s">
        <v>891</v>
      </c>
      <c r="C39" s="404" t="s">
        <v>892</v>
      </c>
      <c r="D39" s="405" t="s">
        <v>1014</v>
      </c>
      <c r="E39" s="415" t="s">
        <v>1015</v>
      </c>
    </row>
    <row r="40">
      <c r="B40" s="407" t="s">
        <v>895</v>
      </c>
      <c r="C40" s="404" t="s">
        <v>896</v>
      </c>
      <c r="D40" s="405" t="s">
        <v>1016</v>
      </c>
      <c r="E40" s="415" t="s">
        <v>1017</v>
      </c>
    </row>
    <row r="41">
      <c r="B41" s="407" t="s">
        <v>899</v>
      </c>
      <c r="C41" s="404" t="s">
        <v>900</v>
      </c>
      <c r="D41" s="405" t="s">
        <v>1018</v>
      </c>
      <c r="E41" s="415" t="s">
        <v>1019</v>
      </c>
    </row>
    <row r="42">
      <c r="B42" s="407" t="s">
        <v>902</v>
      </c>
      <c r="C42" s="404" t="s">
        <v>903</v>
      </c>
      <c r="D42" s="405" t="s">
        <v>1020</v>
      </c>
      <c r="E42" s="415" t="s">
        <v>1021</v>
      </c>
    </row>
    <row r="43">
      <c r="B43" s="407" t="s">
        <v>905</v>
      </c>
      <c r="C43" s="404" t="s">
        <v>906</v>
      </c>
      <c r="D43" s="405" t="s">
        <v>1022</v>
      </c>
      <c r="E43" s="415" t="s">
        <v>1023</v>
      </c>
    </row>
    <row r="44">
      <c r="B44" s="407" t="s">
        <v>909</v>
      </c>
      <c r="C44" s="404" t="s">
        <v>910</v>
      </c>
      <c r="D44" s="405" t="s">
        <v>1024</v>
      </c>
      <c r="E44" s="415" t="s">
        <v>1025</v>
      </c>
    </row>
    <row r="45">
      <c r="B45" s="407" t="s">
        <v>913</v>
      </c>
      <c r="C45" s="404" t="s">
        <v>914</v>
      </c>
      <c r="D45" s="405" t="s">
        <v>1026</v>
      </c>
      <c r="E45" s="415" t="s">
        <v>1027</v>
      </c>
    </row>
    <row r="46">
      <c r="B46" s="407" t="s">
        <v>917</v>
      </c>
      <c r="C46" s="404" t="s">
        <v>918</v>
      </c>
      <c r="D46" s="405" t="s">
        <v>1028</v>
      </c>
      <c r="E46" s="415" t="s">
        <v>1029</v>
      </c>
    </row>
    <row r="47">
      <c r="B47" s="407" t="s">
        <v>921</v>
      </c>
      <c r="C47" s="404" t="s">
        <v>1030</v>
      </c>
      <c r="D47" s="405" t="s">
        <v>1031</v>
      </c>
      <c r="E47" s="415" t="s">
        <v>1032</v>
      </c>
    </row>
    <row r="48">
      <c r="B48" s="407" t="s">
        <v>925</v>
      </c>
      <c r="C48" s="263" t="s">
        <v>1033</v>
      </c>
      <c r="D48" s="112" t="s">
        <v>1034</v>
      </c>
      <c r="E48" s="418"/>
    </row>
    <row r="49">
      <c r="B49" s="407" t="s">
        <v>929</v>
      </c>
      <c r="C49" s="404" t="s">
        <v>1035</v>
      </c>
      <c r="D49" s="405" t="s">
        <v>1036</v>
      </c>
      <c r="E49" s="419"/>
    </row>
    <row r="50">
      <c r="B50" s="407" t="s">
        <v>932</v>
      </c>
      <c r="C50" s="420"/>
      <c r="D50" s="421"/>
      <c r="E50" s="419"/>
    </row>
    <row r="51">
      <c r="B51" s="407" t="s">
        <v>935</v>
      </c>
      <c r="C51" s="420"/>
      <c r="D51" s="421"/>
      <c r="E51" s="419"/>
    </row>
    <row r="52">
      <c r="B52" s="407" t="s">
        <v>1037</v>
      </c>
      <c r="C52" s="420"/>
      <c r="D52" s="421"/>
      <c r="E52" s="419"/>
    </row>
    <row r="53">
      <c r="B53" s="407" t="s">
        <v>1038</v>
      </c>
      <c r="C53" s="420"/>
      <c r="D53" s="421"/>
      <c r="E53" s="419"/>
    </row>
    <row r="54">
      <c r="B54" s="407" t="s">
        <v>1039</v>
      </c>
      <c r="C54" s="420"/>
      <c r="D54" s="421"/>
      <c r="E54" s="419"/>
    </row>
    <row r="55">
      <c r="B55" s="407" t="s">
        <v>1040</v>
      </c>
      <c r="C55" s="420"/>
      <c r="D55" s="421"/>
      <c r="E55" s="419"/>
    </row>
    <row r="56">
      <c r="B56" s="407" t="s">
        <v>1041</v>
      </c>
      <c r="C56" s="420"/>
      <c r="D56" s="421"/>
      <c r="E56" s="419"/>
    </row>
    <row r="57">
      <c r="B57" s="407" t="s">
        <v>1042</v>
      </c>
      <c r="C57" s="420"/>
      <c r="D57" s="421"/>
      <c r="E57" s="419"/>
    </row>
    <row r="58">
      <c r="B58" s="407" t="s">
        <v>1043</v>
      </c>
      <c r="C58" s="420"/>
      <c r="D58" s="421"/>
      <c r="E58" s="419"/>
    </row>
    <row r="59">
      <c r="B59" s="407" t="s">
        <v>1044</v>
      </c>
      <c r="C59" s="420"/>
      <c r="D59" s="421"/>
      <c r="E59" s="419"/>
    </row>
    <row r="60">
      <c r="B60" s="407" t="s">
        <v>1045</v>
      </c>
      <c r="C60" s="420"/>
      <c r="D60" s="421"/>
      <c r="E60" s="419"/>
    </row>
    <row r="61">
      <c r="B61" s="407" t="s">
        <v>1046</v>
      </c>
      <c r="C61" s="420"/>
      <c r="D61" s="421"/>
      <c r="E61" s="419"/>
    </row>
    <row r="62">
      <c r="B62" s="407" t="s">
        <v>1047</v>
      </c>
      <c r="C62" s="420"/>
      <c r="D62" s="421"/>
      <c r="E62" s="419"/>
    </row>
    <row r="63">
      <c r="B63" s="407" t="s">
        <v>1048</v>
      </c>
      <c r="C63" s="420"/>
      <c r="D63" s="421"/>
      <c r="E63" s="419"/>
    </row>
    <row r="64">
      <c r="B64" s="407" t="s">
        <v>1049</v>
      </c>
      <c r="C64" s="420"/>
      <c r="D64" s="421"/>
      <c r="E64" s="419"/>
    </row>
    <row r="65">
      <c r="B65" s="407" t="s">
        <v>1050</v>
      </c>
      <c r="C65" s="420"/>
      <c r="D65" s="421"/>
      <c r="E65" s="419"/>
    </row>
    <row r="66">
      <c r="B66" s="407" t="s">
        <v>1051</v>
      </c>
      <c r="C66" s="420"/>
      <c r="D66" s="421"/>
      <c r="E66" s="419"/>
    </row>
    <row r="67">
      <c r="B67" s="407" t="s">
        <v>1052</v>
      </c>
      <c r="C67" s="420"/>
      <c r="D67" s="421"/>
      <c r="E67" s="419"/>
    </row>
    <row r="68">
      <c r="B68" s="407" t="s">
        <v>1053</v>
      </c>
      <c r="C68" s="420"/>
      <c r="D68" s="421"/>
      <c r="E68" s="419"/>
    </row>
    <row r="69">
      <c r="B69" s="407" t="s">
        <v>1054</v>
      </c>
      <c r="C69" s="420"/>
      <c r="D69" s="421"/>
      <c r="E69" s="419"/>
    </row>
    <row r="70">
      <c r="B70" s="407" t="s">
        <v>1055</v>
      </c>
      <c r="C70" s="420"/>
      <c r="D70" s="421"/>
      <c r="E70" s="419"/>
    </row>
    <row r="71">
      <c r="B71" s="407" t="s">
        <v>1056</v>
      </c>
      <c r="C71" s="420"/>
      <c r="D71" s="421"/>
      <c r="E71" s="419"/>
    </row>
    <row r="72">
      <c r="B72" s="407" t="s">
        <v>1057</v>
      </c>
      <c r="C72" s="420"/>
      <c r="D72" s="421"/>
      <c r="E72" s="419"/>
    </row>
    <row r="73">
      <c r="B73" s="407" t="s">
        <v>1058</v>
      </c>
      <c r="C73" s="420"/>
      <c r="D73" s="421"/>
      <c r="E73" s="419"/>
    </row>
    <row r="74">
      <c r="B74" s="407" t="s">
        <v>1059</v>
      </c>
      <c r="C74" s="420"/>
      <c r="D74" s="421"/>
      <c r="E74" s="419"/>
    </row>
    <row r="75">
      <c r="B75" s="407" t="s">
        <v>1060</v>
      </c>
      <c r="C75" s="420"/>
      <c r="D75" s="421"/>
      <c r="E75" s="419"/>
    </row>
    <row r="76">
      <c r="B76" s="407" t="s">
        <v>1061</v>
      </c>
      <c r="C76" s="420"/>
      <c r="D76" s="421"/>
      <c r="E76" s="419"/>
    </row>
    <row r="77">
      <c r="B77" s="407" t="s">
        <v>1062</v>
      </c>
      <c r="C77" s="420"/>
      <c r="D77" s="421"/>
      <c r="E77" s="419"/>
    </row>
    <row r="78">
      <c r="B78" s="407" t="s">
        <v>1063</v>
      </c>
      <c r="C78" s="420"/>
      <c r="D78" s="421"/>
      <c r="E78" s="419"/>
    </row>
    <row r="79">
      <c r="B79" s="407" t="s">
        <v>1064</v>
      </c>
      <c r="C79" s="420"/>
      <c r="D79" s="421"/>
      <c r="E79" s="419"/>
    </row>
    <row r="80">
      <c r="B80" s="407" t="s">
        <v>1065</v>
      </c>
      <c r="C80" s="420"/>
      <c r="D80" s="421"/>
      <c r="E80" s="419"/>
    </row>
    <row r="81">
      <c r="B81" s="407" t="s">
        <v>1066</v>
      </c>
      <c r="C81" s="420"/>
      <c r="D81" s="421"/>
      <c r="E81" s="419"/>
    </row>
    <row r="82">
      <c r="B82" s="407" t="s">
        <v>1067</v>
      </c>
      <c r="C82" s="420"/>
      <c r="D82" s="421"/>
      <c r="E82" s="419"/>
    </row>
    <row r="83">
      <c r="B83" s="407" t="s">
        <v>1068</v>
      </c>
      <c r="C83" s="420"/>
      <c r="D83" s="421"/>
      <c r="E83" s="419"/>
    </row>
    <row r="84">
      <c r="B84" s="407" t="s">
        <v>1069</v>
      </c>
      <c r="C84" s="420"/>
      <c r="D84" s="421"/>
      <c r="E84" s="419"/>
    </row>
    <row r="85">
      <c r="B85" s="407" t="s">
        <v>1070</v>
      </c>
      <c r="C85" s="420"/>
      <c r="D85" s="421"/>
      <c r="E85" s="419"/>
    </row>
    <row r="86">
      <c r="B86" s="407" t="s">
        <v>804</v>
      </c>
      <c r="C86" s="420"/>
      <c r="D86" s="421"/>
      <c r="E86" s="419"/>
    </row>
    <row r="87">
      <c r="B87" s="203"/>
      <c r="C87" s="420"/>
      <c r="D87" s="421"/>
      <c r="E87" s="419"/>
    </row>
    <row r="88">
      <c r="B88" s="203"/>
      <c r="C88" s="420"/>
      <c r="D88" s="421"/>
      <c r="E88" s="419"/>
    </row>
    <row r="89">
      <c r="B89" s="203"/>
      <c r="C89" s="420"/>
      <c r="D89" s="421"/>
      <c r="E89" s="419"/>
    </row>
    <row r="90">
      <c r="B90" s="203"/>
      <c r="C90" s="420"/>
      <c r="D90" s="421"/>
      <c r="E90" s="419"/>
    </row>
    <row r="91">
      <c r="B91" s="203"/>
      <c r="C91" s="420"/>
      <c r="D91" s="421"/>
      <c r="E91" s="419"/>
    </row>
    <row r="92">
      <c r="B92" s="203"/>
      <c r="C92" s="420"/>
      <c r="D92" s="421"/>
      <c r="E92" s="419"/>
    </row>
    <row r="93">
      <c r="B93" s="203"/>
      <c r="C93" s="420"/>
      <c r="D93" s="421"/>
      <c r="E93" s="419"/>
    </row>
    <row r="94">
      <c r="B94" s="203"/>
      <c r="C94" s="420"/>
      <c r="D94" s="421"/>
      <c r="E94" s="419"/>
    </row>
    <row r="95">
      <c r="B95" s="203"/>
      <c r="C95" s="420"/>
      <c r="D95" s="421"/>
      <c r="E95" s="419"/>
    </row>
    <row r="96">
      <c r="B96" s="203"/>
      <c r="C96" s="420"/>
      <c r="D96" s="421"/>
      <c r="E96" s="419"/>
    </row>
    <row r="97">
      <c r="B97" s="203"/>
      <c r="C97" s="420"/>
      <c r="D97" s="421"/>
      <c r="E97" s="419"/>
    </row>
    <row r="98">
      <c r="B98" s="203"/>
      <c r="C98" s="420"/>
      <c r="D98" s="421"/>
      <c r="E98" s="419"/>
    </row>
    <row r="99">
      <c r="B99" s="203"/>
      <c r="C99" s="420"/>
      <c r="D99" s="421"/>
      <c r="E99" s="419"/>
    </row>
    <row r="100">
      <c r="B100" s="203"/>
      <c r="C100" s="420"/>
      <c r="D100" s="421"/>
      <c r="E100" s="419"/>
    </row>
    <row r="101">
      <c r="B101" s="203"/>
      <c r="C101" s="420"/>
      <c r="D101" s="421"/>
      <c r="E101" s="419"/>
    </row>
    <row r="102">
      <c r="B102" s="203"/>
      <c r="C102" s="420"/>
      <c r="D102" s="421"/>
      <c r="E102" s="419"/>
    </row>
    <row r="103">
      <c r="B103" s="203"/>
      <c r="C103" s="420"/>
      <c r="D103" s="421"/>
      <c r="E103" s="419"/>
    </row>
    <row r="104">
      <c r="B104" s="203"/>
      <c r="C104" s="420"/>
      <c r="D104" s="421"/>
      <c r="E104" s="419"/>
    </row>
    <row r="105">
      <c r="B105" s="203"/>
      <c r="C105" s="420"/>
      <c r="D105" s="421"/>
      <c r="E105" s="419"/>
    </row>
    <row r="106">
      <c r="B106" s="203"/>
      <c r="C106" s="420"/>
      <c r="D106" s="421"/>
      <c r="E106" s="419"/>
    </row>
    <row r="107">
      <c r="B107" s="203"/>
      <c r="C107" s="420"/>
      <c r="D107" s="421"/>
      <c r="E107" s="419"/>
    </row>
    <row r="108">
      <c r="B108" s="203"/>
      <c r="C108" s="420"/>
      <c r="D108" s="421"/>
      <c r="E108" s="419"/>
    </row>
    <row r="109">
      <c r="B109" s="203"/>
      <c r="C109" s="420"/>
      <c r="D109" s="421"/>
      <c r="E109" s="419"/>
    </row>
    <row r="110">
      <c r="B110" s="203"/>
      <c r="C110" s="420"/>
      <c r="D110" s="421"/>
      <c r="E110" s="419"/>
    </row>
    <row r="111">
      <c r="B111" s="203"/>
      <c r="C111" s="420"/>
      <c r="D111" s="421"/>
      <c r="E111" s="419"/>
    </row>
    <row r="112">
      <c r="B112" s="203"/>
      <c r="C112" s="420"/>
      <c r="D112" s="421"/>
      <c r="E112" s="419"/>
    </row>
    <row r="113">
      <c r="B113" s="203"/>
      <c r="C113" s="420"/>
      <c r="D113" s="421"/>
      <c r="E113" s="419"/>
    </row>
    <row r="114">
      <c r="B114" s="203"/>
      <c r="C114" s="420"/>
      <c r="D114" s="421"/>
      <c r="E114" s="419"/>
    </row>
    <row r="115">
      <c r="B115" s="203"/>
      <c r="C115" s="420"/>
      <c r="D115" s="421"/>
      <c r="E115" s="419"/>
    </row>
    <row r="116">
      <c r="B116" s="203"/>
      <c r="C116" s="420"/>
      <c r="D116" s="421"/>
      <c r="E116" s="419"/>
    </row>
    <row r="117">
      <c r="B117" s="203"/>
      <c r="C117" s="420"/>
      <c r="D117" s="421"/>
      <c r="E117" s="419"/>
    </row>
    <row r="118">
      <c r="B118" s="203"/>
      <c r="C118" s="420"/>
      <c r="D118" s="421"/>
      <c r="E118" s="419"/>
    </row>
    <row r="119">
      <c r="B119" s="203"/>
      <c r="C119" s="420"/>
      <c r="D119" s="421"/>
      <c r="E119" s="419"/>
    </row>
    <row r="120">
      <c r="B120" s="203"/>
      <c r="C120" s="420"/>
      <c r="D120" s="421"/>
      <c r="E120" s="419"/>
    </row>
    <row r="121">
      <c r="B121" s="203"/>
      <c r="C121" s="420"/>
      <c r="D121" s="421"/>
      <c r="E121" s="419"/>
    </row>
    <row r="122">
      <c r="B122" s="203"/>
      <c r="C122" s="420"/>
      <c r="D122" s="421"/>
      <c r="E122" s="419"/>
    </row>
    <row r="123">
      <c r="B123" s="203"/>
      <c r="C123" s="420"/>
      <c r="D123" s="421"/>
      <c r="E123" s="419"/>
    </row>
    <row r="124">
      <c r="B124" s="203"/>
      <c r="C124" s="420"/>
      <c r="D124" s="421"/>
      <c r="E124" s="419"/>
    </row>
    <row r="125">
      <c r="B125" s="203"/>
      <c r="C125" s="420"/>
      <c r="D125" s="421"/>
      <c r="E125" s="419"/>
    </row>
    <row r="126">
      <c r="B126" s="203"/>
      <c r="C126" s="420"/>
      <c r="D126" s="421"/>
      <c r="E126" s="419"/>
    </row>
    <row r="127">
      <c r="B127" s="203"/>
      <c r="C127" s="420"/>
      <c r="D127" s="421"/>
      <c r="E127" s="419"/>
    </row>
    <row r="128">
      <c r="B128" s="203"/>
      <c r="C128" s="420"/>
      <c r="D128" s="421"/>
      <c r="E128" s="419"/>
    </row>
    <row r="129">
      <c r="B129" s="203"/>
      <c r="C129" s="420"/>
      <c r="D129" s="421"/>
      <c r="E129" s="419"/>
    </row>
    <row r="130">
      <c r="B130" s="203"/>
      <c r="C130" s="420"/>
      <c r="D130" s="421"/>
      <c r="E130" s="419"/>
    </row>
    <row r="131">
      <c r="B131" s="203"/>
      <c r="C131" s="420"/>
      <c r="D131" s="421"/>
      <c r="E131" s="419"/>
    </row>
    <row r="132">
      <c r="B132" s="203"/>
      <c r="C132" s="420"/>
      <c r="D132" s="421"/>
      <c r="E132" s="419"/>
    </row>
    <row r="133">
      <c r="B133" s="203"/>
      <c r="C133" s="420"/>
      <c r="D133" s="421"/>
      <c r="E133" s="419"/>
    </row>
    <row r="134">
      <c r="B134" s="203"/>
      <c r="C134" s="420"/>
      <c r="D134" s="421"/>
      <c r="E134" s="419"/>
    </row>
    <row r="135">
      <c r="B135" s="203"/>
      <c r="C135" s="420"/>
      <c r="D135" s="421"/>
      <c r="E135" s="419"/>
    </row>
    <row r="136">
      <c r="B136" s="203"/>
      <c r="C136" s="420"/>
      <c r="D136" s="421"/>
      <c r="E136" s="419"/>
    </row>
    <row r="137">
      <c r="B137" s="203"/>
      <c r="C137" s="420"/>
      <c r="D137" s="421"/>
      <c r="E137" s="419"/>
    </row>
    <row r="138">
      <c r="B138" s="203"/>
      <c r="C138" s="420"/>
      <c r="D138" s="421"/>
      <c r="E138" s="419"/>
    </row>
    <row r="139">
      <c r="B139" s="203"/>
      <c r="C139" s="420"/>
      <c r="D139" s="421"/>
      <c r="E139" s="419"/>
    </row>
    <row r="140">
      <c r="B140" s="203"/>
      <c r="C140" s="420"/>
      <c r="D140" s="421"/>
      <c r="E140" s="419"/>
    </row>
    <row r="141">
      <c r="B141" s="203"/>
      <c r="C141" s="420"/>
      <c r="D141" s="421"/>
      <c r="E141" s="419"/>
    </row>
    <row r="142">
      <c r="B142" s="203"/>
      <c r="C142" s="420"/>
      <c r="D142" s="421"/>
      <c r="E142" s="419"/>
    </row>
    <row r="143">
      <c r="B143" s="203"/>
      <c r="C143" s="420"/>
      <c r="D143" s="421"/>
      <c r="E143" s="419"/>
    </row>
    <row r="144">
      <c r="B144" s="203"/>
      <c r="C144" s="420"/>
      <c r="D144" s="421"/>
      <c r="E144" s="419"/>
    </row>
    <row r="145">
      <c r="B145" s="203"/>
      <c r="C145" s="420"/>
      <c r="D145" s="421"/>
      <c r="E145" s="419"/>
    </row>
    <row r="146">
      <c r="B146" s="203"/>
      <c r="C146" s="420"/>
      <c r="D146" s="421"/>
      <c r="E146" s="419"/>
    </row>
    <row r="147">
      <c r="B147" s="203"/>
      <c r="C147" s="420"/>
      <c r="D147" s="421"/>
      <c r="E147" s="419"/>
    </row>
    <row r="148">
      <c r="B148" s="203"/>
      <c r="C148" s="420"/>
      <c r="D148" s="421"/>
      <c r="E148" s="419"/>
    </row>
    <row r="149">
      <c r="B149" s="203"/>
      <c r="C149" s="420"/>
      <c r="D149" s="421"/>
      <c r="E149" s="419"/>
    </row>
    <row r="150">
      <c r="B150" s="203"/>
      <c r="C150" s="420"/>
      <c r="D150" s="421"/>
      <c r="E150" s="419"/>
    </row>
    <row r="151">
      <c r="B151" s="203"/>
      <c r="C151" s="420"/>
      <c r="D151" s="421"/>
      <c r="E151" s="419"/>
    </row>
    <row r="152">
      <c r="B152" s="203"/>
      <c r="C152" s="420"/>
      <c r="D152" s="421"/>
      <c r="E152" s="419"/>
    </row>
    <row r="153">
      <c r="B153" s="203"/>
      <c r="C153" s="420"/>
      <c r="D153" s="421"/>
      <c r="E153" s="419"/>
    </row>
    <row r="154">
      <c r="B154" s="203"/>
      <c r="C154" s="420"/>
      <c r="D154" s="421"/>
      <c r="E154" s="419"/>
    </row>
    <row r="155">
      <c r="B155" s="203"/>
      <c r="C155" s="420"/>
      <c r="D155" s="421"/>
      <c r="E155" s="419"/>
    </row>
    <row r="156">
      <c r="B156" s="203"/>
      <c r="C156" s="420"/>
      <c r="D156" s="421"/>
      <c r="E156" s="419"/>
    </row>
    <row r="157">
      <c r="B157" s="203"/>
      <c r="C157" s="420"/>
      <c r="D157" s="421"/>
      <c r="E157" s="419"/>
    </row>
    <row r="158">
      <c r="B158" s="203"/>
      <c r="C158" s="420"/>
      <c r="D158" s="421"/>
      <c r="E158" s="419"/>
    </row>
    <row r="159">
      <c r="B159" s="203"/>
      <c r="C159" s="420"/>
      <c r="D159" s="421"/>
      <c r="E159" s="419"/>
    </row>
    <row r="160">
      <c r="B160" s="203"/>
      <c r="C160" s="420"/>
      <c r="D160" s="421"/>
      <c r="E160" s="419"/>
    </row>
    <row r="161">
      <c r="B161" s="203"/>
      <c r="C161" s="420"/>
      <c r="D161" s="421"/>
      <c r="E161" s="419"/>
    </row>
    <row r="162">
      <c r="B162" s="203"/>
      <c r="C162" s="420"/>
      <c r="D162" s="421"/>
      <c r="E162" s="419"/>
    </row>
    <row r="163">
      <c r="B163" s="203"/>
      <c r="C163" s="420"/>
      <c r="D163" s="421"/>
      <c r="E163" s="419"/>
    </row>
    <row r="164">
      <c r="B164" s="203"/>
      <c r="C164" s="420"/>
      <c r="D164" s="421"/>
      <c r="E164" s="419"/>
    </row>
    <row r="165">
      <c r="B165" s="203"/>
      <c r="C165" s="420"/>
      <c r="D165" s="421"/>
      <c r="E165" s="419"/>
    </row>
    <row r="166">
      <c r="B166" s="203"/>
      <c r="C166" s="420"/>
      <c r="D166" s="421"/>
      <c r="E166" s="419"/>
    </row>
    <row r="167">
      <c r="B167" s="203"/>
      <c r="C167" s="420"/>
      <c r="D167" s="421"/>
      <c r="E167" s="419"/>
    </row>
    <row r="168">
      <c r="B168" s="203"/>
      <c r="C168" s="420"/>
      <c r="D168" s="421"/>
      <c r="E168" s="419"/>
    </row>
    <row r="169">
      <c r="B169" s="203"/>
      <c r="C169" s="420"/>
      <c r="D169" s="421"/>
      <c r="E169" s="419"/>
    </row>
    <row r="170">
      <c r="B170" s="203"/>
      <c r="C170" s="420"/>
      <c r="D170" s="421"/>
      <c r="E170" s="419"/>
    </row>
    <row r="171">
      <c r="B171" s="203"/>
      <c r="C171" s="420"/>
      <c r="D171" s="421"/>
      <c r="E171" s="419"/>
    </row>
    <row r="172">
      <c r="B172" s="203"/>
      <c r="C172" s="420"/>
      <c r="D172" s="421"/>
      <c r="E172" s="419"/>
    </row>
    <row r="173">
      <c r="B173" s="203"/>
      <c r="C173" s="420"/>
      <c r="D173" s="421"/>
      <c r="E173" s="419"/>
    </row>
    <row r="174">
      <c r="B174" s="203"/>
      <c r="C174" s="420"/>
      <c r="D174" s="421"/>
      <c r="E174" s="419"/>
    </row>
    <row r="175">
      <c r="B175" s="203"/>
      <c r="C175" s="420"/>
      <c r="D175" s="421"/>
      <c r="E175" s="419"/>
    </row>
    <row r="176">
      <c r="B176" s="203"/>
      <c r="C176" s="420"/>
      <c r="D176" s="421"/>
      <c r="E176" s="419"/>
    </row>
    <row r="177">
      <c r="B177" s="203"/>
      <c r="C177" s="420"/>
      <c r="D177" s="421"/>
      <c r="E177" s="419"/>
    </row>
    <row r="178">
      <c r="B178" s="203"/>
      <c r="C178" s="420"/>
      <c r="D178" s="421"/>
      <c r="E178" s="419"/>
    </row>
    <row r="179">
      <c r="B179" s="203"/>
      <c r="C179" s="420"/>
      <c r="D179" s="421"/>
      <c r="E179" s="419"/>
    </row>
    <row r="180">
      <c r="B180" s="203"/>
      <c r="C180" s="420"/>
      <c r="D180" s="421"/>
      <c r="E180" s="419"/>
    </row>
    <row r="181">
      <c r="B181" s="203"/>
      <c r="C181" s="420"/>
      <c r="D181" s="421"/>
      <c r="E181" s="419"/>
    </row>
    <row r="182">
      <c r="B182" s="203"/>
      <c r="C182" s="420"/>
      <c r="D182" s="421"/>
      <c r="E182" s="419"/>
    </row>
    <row r="183">
      <c r="B183" s="203"/>
      <c r="C183" s="420"/>
      <c r="D183" s="421"/>
      <c r="E183" s="419"/>
    </row>
    <row r="184">
      <c r="B184" s="203"/>
      <c r="C184" s="420"/>
      <c r="D184" s="421"/>
      <c r="E184" s="419"/>
    </row>
    <row r="185">
      <c r="B185" s="203"/>
      <c r="C185" s="420"/>
      <c r="D185" s="421"/>
      <c r="E185" s="419"/>
    </row>
    <row r="186">
      <c r="B186" s="203"/>
      <c r="C186" s="420"/>
      <c r="D186" s="421"/>
      <c r="E186" s="419"/>
    </row>
    <row r="187">
      <c r="B187" s="203"/>
      <c r="C187" s="420"/>
      <c r="D187" s="421"/>
      <c r="E187" s="419"/>
    </row>
    <row r="188">
      <c r="B188" s="203"/>
      <c r="C188" s="420"/>
      <c r="D188" s="421"/>
      <c r="E188" s="419"/>
    </row>
    <row r="189">
      <c r="B189" s="203"/>
      <c r="C189" s="420"/>
      <c r="D189" s="421"/>
      <c r="E189" s="419"/>
    </row>
    <row r="190">
      <c r="B190" s="203"/>
      <c r="C190" s="420"/>
      <c r="D190" s="421"/>
      <c r="E190" s="419"/>
    </row>
    <row r="191">
      <c r="B191" s="203"/>
      <c r="C191" s="420"/>
      <c r="D191" s="421"/>
      <c r="E191" s="419"/>
    </row>
    <row r="192">
      <c r="B192" s="203"/>
      <c r="C192" s="420"/>
      <c r="D192" s="421"/>
      <c r="E192" s="419"/>
    </row>
    <row r="193">
      <c r="B193" s="203"/>
      <c r="C193" s="420"/>
      <c r="D193" s="421"/>
      <c r="E193" s="419"/>
    </row>
    <row r="194">
      <c r="B194" s="203"/>
      <c r="C194" s="420"/>
      <c r="D194" s="421"/>
      <c r="E194" s="419"/>
    </row>
    <row r="195">
      <c r="B195" s="203"/>
      <c r="C195" s="420"/>
      <c r="D195" s="421"/>
      <c r="E195" s="419"/>
    </row>
    <row r="196">
      <c r="B196" s="203"/>
      <c r="C196" s="420"/>
      <c r="D196" s="421"/>
      <c r="E196" s="419"/>
    </row>
    <row r="197">
      <c r="B197" s="203"/>
      <c r="C197" s="420"/>
      <c r="D197" s="421"/>
      <c r="E197" s="419"/>
    </row>
    <row r="198">
      <c r="B198" s="203"/>
      <c r="C198" s="420"/>
      <c r="D198" s="421"/>
      <c r="E198" s="419"/>
    </row>
    <row r="199">
      <c r="B199" s="203"/>
      <c r="C199" s="420"/>
      <c r="D199" s="421"/>
      <c r="E199" s="419"/>
    </row>
    <row r="200">
      <c r="B200" s="203"/>
      <c r="C200" s="420"/>
      <c r="D200" s="421"/>
      <c r="E200" s="419"/>
    </row>
    <row r="201">
      <c r="B201" s="203"/>
      <c r="C201" s="420"/>
      <c r="D201" s="421"/>
      <c r="E201" s="419"/>
    </row>
    <row r="202">
      <c r="B202" s="203"/>
      <c r="C202" s="420"/>
      <c r="D202" s="421"/>
      <c r="E202" s="419"/>
    </row>
    <row r="203">
      <c r="B203" s="203"/>
      <c r="C203" s="420"/>
      <c r="D203" s="421"/>
      <c r="E203" s="419"/>
    </row>
    <row r="204">
      <c r="B204" s="203"/>
      <c r="C204" s="420"/>
      <c r="D204" s="421"/>
      <c r="E204" s="419"/>
    </row>
    <row r="205">
      <c r="B205" s="203"/>
      <c r="C205" s="420"/>
      <c r="D205" s="421"/>
      <c r="E205" s="419"/>
    </row>
    <row r="206">
      <c r="B206" s="203"/>
      <c r="C206" s="420"/>
      <c r="D206" s="421"/>
      <c r="E206" s="419"/>
    </row>
    <row r="207">
      <c r="B207" s="203"/>
      <c r="C207" s="420"/>
      <c r="D207" s="421"/>
      <c r="E207" s="419"/>
    </row>
    <row r="208">
      <c r="B208" s="203"/>
      <c r="C208" s="420"/>
      <c r="D208" s="421"/>
      <c r="E208" s="419"/>
    </row>
    <row r="209">
      <c r="B209" s="203"/>
      <c r="C209" s="420"/>
      <c r="D209" s="421"/>
      <c r="E209" s="419"/>
    </row>
    <row r="210">
      <c r="B210" s="203"/>
      <c r="C210" s="420"/>
      <c r="D210" s="421"/>
      <c r="E210" s="419"/>
    </row>
    <row r="211">
      <c r="B211" s="203"/>
      <c r="C211" s="420"/>
      <c r="D211" s="421"/>
      <c r="E211" s="419"/>
    </row>
    <row r="212">
      <c r="B212" s="203"/>
      <c r="C212" s="420"/>
      <c r="D212" s="421"/>
      <c r="E212" s="419"/>
    </row>
    <row r="213">
      <c r="B213" s="203"/>
      <c r="C213" s="420"/>
      <c r="D213" s="421"/>
      <c r="E213" s="419"/>
    </row>
    <row r="214">
      <c r="B214" s="203"/>
      <c r="C214" s="420"/>
      <c r="D214" s="421"/>
      <c r="E214" s="419"/>
    </row>
    <row r="215">
      <c r="B215" s="203"/>
      <c r="C215" s="420"/>
      <c r="D215" s="421"/>
      <c r="E215" s="419"/>
    </row>
    <row r="216">
      <c r="B216" s="203"/>
      <c r="C216" s="420"/>
      <c r="D216" s="421"/>
      <c r="E216" s="419"/>
    </row>
    <row r="217">
      <c r="B217" s="203"/>
      <c r="C217" s="420"/>
      <c r="D217" s="421"/>
      <c r="E217" s="419"/>
    </row>
    <row r="218">
      <c r="B218" s="203"/>
      <c r="C218" s="420"/>
      <c r="D218" s="421"/>
      <c r="E218" s="419"/>
    </row>
    <row r="219">
      <c r="B219" s="203"/>
      <c r="C219" s="420"/>
      <c r="D219" s="421"/>
      <c r="E219" s="419"/>
    </row>
    <row r="220">
      <c r="B220" s="203"/>
      <c r="C220" s="420"/>
      <c r="D220" s="421"/>
      <c r="E220" s="419"/>
    </row>
    <row r="221">
      <c r="B221" s="203"/>
      <c r="C221" s="420"/>
      <c r="D221" s="421"/>
      <c r="E221" s="419"/>
    </row>
    <row r="222">
      <c r="B222" s="203"/>
      <c r="C222" s="420"/>
      <c r="D222" s="421"/>
      <c r="E222" s="419"/>
    </row>
    <row r="223">
      <c r="B223" s="203"/>
      <c r="C223" s="420"/>
      <c r="D223" s="421"/>
      <c r="E223" s="419"/>
    </row>
    <row r="224">
      <c r="B224" s="203"/>
      <c r="C224" s="420"/>
      <c r="D224" s="421"/>
      <c r="E224" s="419"/>
    </row>
    <row r="225">
      <c r="B225" s="203"/>
      <c r="C225" s="420"/>
      <c r="D225" s="421"/>
      <c r="E225" s="419"/>
    </row>
    <row r="226">
      <c r="B226" s="203"/>
      <c r="C226" s="420"/>
      <c r="D226" s="421"/>
      <c r="E226" s="419"/>
    </row>
    <row r="227">
      <c r="B227" s="203"/>
      <c r="C227" s="420"/>
      <c r="D227" s="421"/>
      <c r="E227" s="419"/>
    </row>
    <row r="228">
      <c r="B228" s="203"/>
      <c r="C228" s="420"/>
      <c r="D228" s="421"/>
      <c r="E228" s="419"/>
    </row>
    <row r="229">
      <c r="B229" s="203"/>
      <c r="C229" s="420"/>
      <c r="D229" s="421"/>
      <c r="E229" s="419"/>
    </row>
    <row r="230">
      <c r="B230" s="203"/>
      <c r="C230" s="420"/>
      <c r="D230" s="421"/>
      <c r="E230" s="419"/>
    </row>
    <row r="231">
      <c r="B231" s="203"/>
      <c r="C231" s="420"/>
      <c r="D231" s="421"/>
      <c r="E231" s="419"/>
    </row>
    <row r="232">
      <c r="B232" s="203"/>
      <c r="C232" s="420"/>
      <c r="D232" s="421"/>
      <c r="E232" s="419"/>
    </row>
    <row r="233">
      <c r="B233" s="203"/>
      <c r="C233" s="420"/>
      <c r="D233" s="421"/>
      <c r="E233" s="419"/>
    </row>
    <row r="234">
      <c r="B234" s="203"/>
      <c r="C234" s="420"/>
      <c r="D234" s="421"/>
      <c r="E234" s="419"/>
    </row>
    <row r="235">
      <c r="B235" s="203"/>
      <c r="C235" s="420"/>
      <c r="D235" s="421"/>
      <c r="E235" s="419"/>
    </row>
    <row r="236">
      <c r="B236" s="203"/>
      <c r="C236" s="420"/>
      <c r="D236" s="421"/>
      <c r="E236" s="419"/>
    </row>
    <row r="237">
      <c r="B237" s="203"/>
      <c r="C237" s="420"/>
      <c r="D237" s="421"/>
      <c r="E237" s="419"/>
    </row>
    <row r="238">
      <c r="B238" s="203"/>
      <c r="C238" s="420"/>
      <c r="D238" s="421"/>
      <c r="E238" s="419"/>
    </row>
    <row r="239">
      <c r="B239" s="203"/>
      <c r="C239" s="420"/>
      <c r="D239" s="421"/>
      <c r="E239" s="419"/>
    </row>
    <row r="240">
      <c r="B240" s="203"/>
      <c r="C240" s="420"/>
      <c r="D240" s="421"/>
      <c r="E240" s="419"/>
    </row>
    <row r="241">
      <c r="B241" s="203"/>
      <c r="C241" s="420"/>
      <c r="D241" s="421"/>
      <c r="E241" s="419"/>
    </row>
    <row r="242">
      <c r="B242" s="203"/>
      <c r="C242" s="420"/>
      <c r="D242" s="421"/>
      <c r="E242" s="419"/>
    </row>
    <row r="243">
      <c r="B243" s="203"/>
      <c r="C243" s="420"/>
      <c r="D243" s="421"/>
      <c r="E243" s="419"/>
    </row>
    <row r="244">
      <c r="B244" s="203"/>
      <c r="C244" s="420"/>
      <c r="D244" s="421"/>
      <c r="E244" s="419"/>
    </row>
    <row r="245">
      <c r="B245" s="203"/>
      <c r="C245" s="420"/>
      <c r="D245" s="421"/>
      <c r="E245" s="419"/>
    </row>
    <row r="246">
      <c r="B246" s="203"/>
      <c r="C246" s="420"/>
      <c r="D246" s="421"/>
      <c r="E246" s="419"/>
    </row>
    <row r="247">
      <c r="B247" s="203"/>
      <c r="C247" s="420"/>
      <c r="D247" s="421"/>
      <c r="E247" s="419"/>
    </row>
    <row r="248">
      <c r="B248" s="203"/>
      <c r="C248" s="420"/>
      <c r="D248" s="421"/>
      <c r="E248" s="419"/>
    </row>
    <row r="249">
      <c r="B249" s="203"/>
      <c r="C249" s="420"/>
      <c r="D249" s="421"/>
      <c r="E249" s="419"/>
    </row>
    <row r="250">
      <c r="B250" s="203"/>
      <c r="C250" s="420"/>
      <c r="D250" s="421"/>
      <c r="E250" s="419"/>
    </row>
    <row r="251">
      <c r="B251" s="203"/>
      <c r="C251" s="420"/>
      <c r="D251" s="421"/>
      <c r="E251" s="419"/>
    </row>
    <row r="252">
      <c r="B252" s="203"/>
      <c r="C252" s="420"/>
      <c r="D252" s="421"/>
      <c r="E252" s="419"/>
    </row>
    <row r="253">
      <c r="B253" s="203"/>
      <c r="C253" s="420"/>
      <c r="D253" s="421"/>
      <c r="E253" s="419"/>
    </row>
    <row r="254">
      <c r="B254" s="203"/>
      <c r="C254" s="420"/>
      <c r="D254" s="421"/>
      <c r="E254" s="419"/>
    </row>
    <row r="255">
      <c r="B255" s="203"/>
      <c r="C255" s="420"/>
      <c r="D255" s="421"/>
      <c r="E255" s="419"/>
    </row>
    <row r="256">
      <c r="B256" s="203"/>
      <c r="C256" s="420"/>
      <c r="D256" s="421"/>
      <c r="E256" s="419"/>
    </row>
    <row r="257">
      <c r="B257" s="203"/>
      <c r="C257" s="420"/>
      <c r="D257" s="421"/>
      <c r="E257" s="419"/>
    </row>
    <row r="258">
      <c r="B258" s="203"/>
      <c r="C258" s="420"/>
      <c r="D258" s="421"/>
      <c r="E258" s="419"/>
    </row>
    <row r="259">
      <c r="B259" s="203"/>
      <c r="C259" s="420"/>
      <c r="D259" s="421"/>
      <c r="E259" s="419"/>
    </row>
    <row r="260">
      <c r="B260" s="203"/>
      <c r="C260" s="420"/>
      <c r="D260" s="421"/>
      <c r="E260" s="419"/>
    </row>
    <row r="261">
      <c r="B261" s="203"/>
      <c r="C261" s="420"/>
      <c r="D261" s="421"/>
      <c r="E261" s="419"/>
    </row>
    <row r="262">
      <c r="B262" s="203"/>
      <c r="C262" s="420"/>
      <c r="D262" s="421"/>
      <c r="E262" s="419"/>
    </row>
    <row r="263">
      <c r="B263" s="203"/>
      <c r="C263" s="420"/>
      <c r="D263" s="421"/>
      <c r="E263" s="419"/>
    </row>
    <row r="264">
      <c r="B264" s="203"/>
      <c r="C264" s="420"/>
      <c r="D264" s="421"/>
      <c r="E264" s="419"/>
    </row>
    <row r="265">
      <c r="B265" s="203"/>
      <c r="C265" s="420"/>
      <c r="D265" s="421"/>
      <c r="E265" s="419"/>
    </row>
    <row r="266">
      <c r="B266" s="203"/>
      <c r="C266" s="420"/>
      <c r="D266" s="421"/>
      <c r="E266" s="419"/>
    </row>
    <row r="267">
      <c r="B267" s="203"/>
      <c r="C267" s="420"/>
      <c r="D267" s="421"/>
      <c r="E267" s="419"/>
    </row>
    <row r="268">
      <c r="B268" s="203"/>
      <c r="C268" s="420"/>
      <c r="D268" s="421"/>
      <c r="E268" s="419"/>
    </row>
    <row r="269">
      <c r="B269" s="203"/>
      <c r="C269" s="420"/>
      <c r="D269" s="421"/>
      <c r="E269" s="419"/>
    </row>
    <row r="270">
      <c r="B270" s="203"/>
      <c r="C270" s="420"/>
      <c r="D270" s="421"/>
      <c r="E270" s="419"/>
    </row>
    <row r="271">
      <c r="B271" s="203"/>
      <c r="C271" s="420"/>
      <c r="D271" s="421"/>
      <c r="E271" s="419"/>
    </row>
    <row r="272">
      <c r="B272" s="203"/>
      <c r="C272" s="420"/>
      <c r="D272" s="421"/>
      <c r="E272" s="419"/>
    </row>
    <row r="273">
      <c r="B273" s="203"/>
      <c r="C273" s="420"/>
      <c r="D273" s="421"/>
      <c r="E273" s="419"/>
    </row>
    <row r="274">
      <c r="B274" s="203"/>
      <c r="C274" s="420"/>
      <c r="D274" s="421"/>
      <c r="E274" s="419"/>
    </row>
    <row r="275">
      <c r="B275" s="203"/>
      <c r="C275" s="420"/>
      <c r="D275" s="421"/>
      <c r="E275" s="419"/>
    </row>
    <row r="276">
      <c r="B276" s="203"/>
      <c r="C276" s="420"/>
      <c r="D276" s="421"/>
      <c r="E276" s="419"/>
    </row>
    <row r="277">
      <c r="B277" s="203"/>
      <c r="C277" s="420"/>
      <c r="D277" s="421"/>
      <c r="E277" s="419"/>
    </row>
    <row r="278">
      <c r="B278" s="203"/>
      <c r="C278" s="420"/>
      <c r="D278" s="421"/>
      <c r="E278" s="419"/>
    </row>
    <row r="279">
      <c r="B279" s="203"/>
      <c r="C279" s="420"/>
      <c r="D279" s="421"/>
      <c r="E279" s="419"/>
    </row>
    <row r="280">
      <c r="B280" s="203"/>
      <c r="C280" s="420"/>
      <c r="D280" s="421"/>
      <c r="E280" s="419"/>
    </row>
    <row r="281">
      <c r="B281" s="203"/>
      <c r="C281" s="420"/>
      <c r="D281" s="421"/>
      <c r="E281" s="419"/>
    </row>
    <row r="282">
      <c r="B282" s="203"/>
      <c r="C282" s="420"/>
      <c r="D282" s="421"/>
      <c r="E282" s="419"/>
    </row>
    <row r="283">
      <c r="B283" s="203"/>
      <c r="C283" s="420"/>
      <c r="D283" s="421"/>
      <c r="E283" s="419"/>
    </row>
    <row r="284">
      <c r="B284" s="203"/>
      <c r="C284" s="420"/>
      <c r="D284" s="421"/>
      <c r="E284" s="419"/>
    </row>
    <row r="285">
      <c r="B285" s="203"/>
      <c r="C285" s="420"/>
      <c r="D285" s="421"/>
      <c r="E285" s="419"/>
    </row>
    <row r="286">
      <c r="B286" s="203"/>
      <c r="C286" s="420"/>
      <c r="D286" s="421"/>
      <c r="E286" s="419"/>
    </row>
    <row r="287">
      <c r="B287" s="203"/>
      <c r="C287" s="420"/>
      <c r="D287" s="421"/>
      <c r="E287" s="419"/>
    </row>
    <row r="288">
      <c r="B288" s="203"/>
      <c r="C288" s="420"/>
      <c r="D288" s="421"/>
      <c r="E288" s="419"/>
    </row>
    <row r="289">
      <c r="B289" s="203"/>
      <c r="C289" s="420"/>
      <c r="D289" s="421"/>
      <c r="E289" s="419"/>
    </row>
    <row r="290">
      <c r="B290" s="203"/>
      <c r="C290" s="420"/>
      <c r="D290" s="421"/>
      <c r="E290" s="419"/>
    </row>
    <row r="291">
      <c r="B291" s="203"/>
      <c r="C291" s="420"/>
      <c r="D291" s="421"/>
      <c r="E291" s="419"/>
    </row>
    <row r="292">
      <c r="B292" s="203"/>
      <c r="C292" s="420"/>
      <c r="D292" s="421"/>
      <c r="E292" s="419"/>
    </row>
    <row r="293">
      <c r="B293" s="203"/>
      <c r="C293" s="420"/>
      <c r="D293" s="421"/>
      <c r="E293" s="419"/>
    </row>
    <row r="294">
      <c r="B294" s="203"/>
      <c r="C294" s="420"/>
      <c r="D294" s="421"/>
      <c r="E294" s="419"/>
    </row>
    <row r="295">
      <c r="B295" s="203"/>
      <c r="C295" s="420"/>
      <c r="D295" s="421"/>
      <c r="E295" s="419"/>
    </row>
    <row r="296">
      <c r="B296" s="203"/>
      <c r="C296" s="420"/>
      <c r="D296" s="421"/>
      <c r="E296" s="419"/>
    </row>
    <row r="297">
      <c r="B297" s="203"/>
      <c r="C297" s="420"/>
      <c r="D297" s="421"/>
      <c r="E297" s="419"/>
    </row>
    <row r="298">
      <c r="B298" s="203"/>
      <c r="C298" s="420"/>
      <c r="D298" s="421"/>
      <c r="E298" s="419"/>
    </row>
    <row r="299">
      <c r="B299" s="203"/>
      <c r="C299" s="420"/>
      <c r="D299" s="421"/>
      <c r="E299" s="419"/>
    </row>
    <row r="300">
      <c r="B300" s="203"/>
      <c r="C300" s="420"/>
      <c r="D300" s="421"/>
      <c r="E300" s="419"/>
    </row>
    <row r="301">
      <c r="B301" s="203"/>
      <c r="C301" s="420"/>
      <c r="D301" s="421"/>
      <c r="E301" s="419"/>
    </row>
    <row r="302">
      <c r="B302" s="203"/>
      <c r="C302" s="420"/>
      <c r="D302" s="421"/>
      <c r="E302" s="419"/>
    </row>
    <row r="303">
      <c r="B303" s="203"/>
      <c r="C303" s="420"/>
      <c r="D303" s="421"/>
      <c r="E303" s="419"/>
    </row>
    <row r="304">
      <c r="B304" s="203"/>
      <c r="C304" s="420"/>
      <c r="D304" s="421"/>
      <c r="E304" s="419"/>
    </row>
    <row r="305">
      <c r="B305" s="203"/>
      <c r="C305" s="420"/>
      <c r="D305" s="421"/>
      <c r="E305" s="419"/>
    </row>
    <row r="306">
      <c r="B306" s="203"/>
      <c r="C306" s="420"/>
      <c r="D306" s="421"/>
      <c r="E306" s="419"/>
    </row>
    <row r="307">
      <c r="B307" s="203"/>
      <c r="C307" s="420"/>
      <c r="D307" s="421"/>
      <c r="E307" s="419"/>
    </row>
    <row r="308">
      <c r="B308" s="203"/>
      <c r="C308" s="420"/>
      <c r="D308" s="421"/>
      <c r="E308" s="419"/>
    </row>
    <row r="309">
      <c r="B309" s="203"/>
      <c r="C309" s="420"/>
      <c r="D309" s="421"/>
      <c r="E309" s="419"/>
    </row>
    <row r="310">
      <c r="B310" s="203"/>
      <c r="C310" s="420"/>
      <c r="D310" s="421"/>
      <c r="E310" s="419"/>
    </row>
    <row r="311">
      <c r="B311" s="203"/>
      <c r="C311" s="420"/>
      <c r="D311" s="421"/>
      <c r="E311" s="419"/>
    </row>
    <row r="312">
      <c r="B312" s="203"/>
      <c r="C312" s="420"/>
      <c r="D312" s="421"/>
      <c r="E312" s="419"/>
    </row>
    <row r="313">
      <c r="B313" s="203"/>
      <c r="C313" s="420"/>
      <c r="D313" s="421"/>
      <c r="E313" s="419"/>
    </row>
    <row r="314">
      <c r="B314" s="203"/>
      <c r="C314" s="420"/>
      <c r="D314" s="421"/>
      <c r="E314" s="419"/>
    </row>
    <row r="315">
      <c r="B315" s="203"/>
      <c r="C315" s="420"/>
      <c r="D315" s="421"/>
      <c r="E315" s="419"/>
    </row>
    <row r="316">
      <c r="B316" s="203"/>
      <c r="C316" s="420"/>
      <c r="D316" s="421"/>
      <c r="E316" s="419"/>
    </row>
    <row r="317">
      <c r="B317" s="203"/>
      <c r="C317" s="420"/>
      <c r="D317" s="421"/>
      <c r="E317" s="419"/>
    </row>
    <row r="318">
      <c r="B318" s="203"/>
      <c r="C318" s="420"/>
      <c r="D318" s="421"/>
      <c r="E318" s="419"/>
    </row>
    <row r="319">
      <c r="B319" s="203"/>
      <c r="C319" s="420"/>
      <c r="D319" s="421"/>
      <c r="E319" s="419"/>
    </row>
    <row r="320">
      <c r="B320" s="203"/>
      <c r="C320" s="420"/>
      <c r="D320" s="421"/>
      <c r="E320" s="419"/>
    </row>
    <row r="321">
      <c r="B321" s="203"/>
      <c r="C321" s="420"/>
      <c r="D321" s="421"/>
      <c r="E321" s="419"/>
    </row>
    <row r="322">
      <c r="B322" s="203"/>
      <c r="C322" s="420"/>
      <c r="D322" s="421"/>
      <c r="E322" s="419"/>
    </row>
    <row r="323">
      <c r="B323" s="203"/>
      <c r="C323" s="420"/>
      <c r="D323" s="421"/>
      <c r="E323" s="419"/>
    </row>
    <row r="324">
      <c r="B324" s="203"/>
      <c r="C324" s="420"/>
      <c r="D324" s="421"/>
      <c r="E324" s="419"/>
    </row>
    <row r="325">
      <c r="B325" s="203"/>
      <c r="C325" s="420"/>
      <c r="D325" s="421"/>
      <c r="E325" s="419"/>
    </row>
    <row r="326">
      <c r="B326" s="203"/>
      <c r="C326" s="420"/>
      <c r="D326" s="421"/>
      <c r="E326" s="419"/>
    </row>
    <row r="327">
      <c r="B327" s="203"/>
      <c r="C327" s="420"/>
      <c r="D327" s="421"/>
      <c r="E327" s="419"/>
    </row>
    <row r="328">
      <c r="B328" s="203"/>
      <c r="C328" s="420"/>
      <c r="D328" s="421"/>
      <c r="E328" s="419"/>
    </row>
    <row r="329">
      <c r="B329" s="203"/>
      <c r="C329" s="420"/>
      <c r="D329" s="421"/>
      <c r="E329" s="419"/>
    </row>
    <row r="330">
      <c r="B330" s="203"/>
      <c r="C330" s="420"/>
      <c r="D330" s="421"/>
      <c r="E330" s="419"/>
    </row>
    <row r="331">
      <c r="B331" s="203"/>
      <c r="C331" s="420"/>
      <c r="D331" s="421"/>
      <c r="E331" s="419"/>
    </row>
    <row r="332">
      <c r="B332" s="203"/>
      <c r="C332" s="420"/>
      <c r="D332" s="421"/>
      <c r="E332" s="419"/>
    </row>
    <row r="333">
      <c r="B333" s="203"/>
      <c r="C333" s="420"/>
      <c r="D333" s="421"/>
      <c r="E333" s="419"/>
    </row>
    <row r="334">
      <c r="B334" s="203"/>
      <c r="C334" s="420"/>
      <c r="D334" s="421"/>
      <c r="E334" s="419"/>
    </row>
    <row r="335">
      <c r="B335" s="203"/>
      <c r="C335" s="420"/>
      <c r="D335" s="421"/>
      <c r="E335" s="419"/>
    </row>
    <row r="336">
      <c r="B336" s="203"/>
      <c r="C336" s="420"/>
      <c r="D336" s="421"/>
      <c r="E336" s="419"/>
    </row>
    <row r="337">
      <c r="B337" s="203"/>
      <c r="C337" s="420"/>
      <c r="D337" s="421"/>
      <c r="E337" s="419"/>
    </row>
    <row r="338">
      <c r="B338" s="203"/>
      <c r="C338" s="420"/>
      <c r="D338" s="421"/>
      <c r="E338" s="419"/>
    </row>
    <row r="339">
      <c r="B339" s="203"/>
      <c r="C339" s="420"/>
      <c r="D339" s="421"/>
      <c r="E339" s="419"/>
    </row>
    <row r="340">
      <c r="B340" s="203"/>
      <c r="C340" s="420"/>
      <c r="D340" s="421"/>
      <c r="E340" s="419"/>
    </row>
    <row r="341">
      <c r="B341" s="203"/>
      <c r="C341" s="420"/>
      <c r="D341" s="421"/>
      <c r="E341" s="419"/>
    </row>
    <row r="342">
      <c r="B342" s="203"/>
      <c r="C342" s="420"/>
      <c r="D342" s="421"/>
      <c r="E342" s="419"/>
    </row>
    <row r="343">
      <c r="B343" s="203"/>
      <c r="C343" s="420"/>
      <c r="D343" s="421"/>
      <c r="E343" s="419"/>
    </row>
    <row r="344">
      <c r="B344" s="203"/>
      <c r="C344" s="420"/>
      <c r="D344" s="421"/>
      <c r="E344" s="419"/>
    </row>
    <row r="345">
      <c r="B345" s="203"/>
      <c r="C345" s="420"/>
      <c r="D345" s="421"/>
      <c r="E345" s="419"/>
    </row>
    <row r="346">
      <c r="B346" s="203"/>
      <c r="C346" s="420"/>
      <c r="D346" s="421"/>
      <c r="E346" s="419"/>
    </row>
    <row r="347">
      <c r="B347" s="203"/>
      <c r="C347" s="420"/>
      <c r="D347" s="421"/>
      <c r="E347" s="419"/>
    </row>
    <row r="348">
      <c r="B348" s="203"/>
      <c r="C348" s="420"/>
      <c r="D348" s="421"/>
      <c r="E348" s="419"/>
    </row>
    <row r="349">
      <c r="B349" s="203"/>
      <c r="C349" s="420"/>
      <c r="D349" s="421"/>
      <c r="E349" s="419"/>
    </row>
    <row r="350">
      <c r="B350" s="203"/>
      <c r="C350" s="420"/>
      <c r="D350" s="421"/>
      <c r="E350" s="419"/>
    </row>
    <row r="351">
      <c r="B351" s="203"/>
      <c r="C351" s="420"/>
      <c r="D351" s="421"/>
      <c r="E351" s="419"/>
    </row>
    <row r="352">
      <c r="B352" s="203"/>
      <c r="C352" s="420"/>
      <c r="D352" s="421"/>
      <c r="E352" s="419"/>
    </row>
    <row r="353">
      <c r="B353" s="203"/>
      <c r="C353" s="420"/>
      <c r="D353" s="421"/>
      <c r="E353" s="419"/>
    </row>
    <row r="354">
      <c r="B354" s="203"/>
      <c r="C354" s="420"/>
      <c r="D354" s="421"/>
      <c r="E354" s="419"/>
    </row>
    <row r="355">
      <c r="B355" s="203"/>
      <c r="C355" s="420"/>
      <c r="D355" s="421"/>
      <c r="E355" s="419"/>
    </row>
    <row r="356">
      <c r="B356" s="203"/>
      <c r="C356" s="420"/>
      <c r="D356" s="421"/>
      <c r="E356" s="419"/>
    </row>
    <row r="357">
      <c r="B357" s="203"/>
      <c r="C357" s="420"/>
      <c r="D357" s="421"/>
      <c r="E357" s="419"/>
    </row>
    <row r="358">
      <c r="B358" s="203"/>
      <c r="C358" s="420"/>
      <c r="D358" s="421"/>
      <c r="E358" s="419"/>
    </row>
    <row r="359">
      <c r="B359" s="203"/>
      <c r="C359" s="420"/>
      <c r="D359" s="421"/>
      <c r="E359" s="419"/>
    </row>
    <row r="360">
      <c r="B360" s="203"/>
      <c r="C360" s="420"/>
      <c r="D360" s="421"/>
      <c r="E360" s="419"/>
    </row>
    <row r="361">
      <c r="B361" s="203"/>
      <c r="C361" s="420"/>
      <c r="D361" s="421"/>
      <c r="E361" s="419"/>
    </row>
    <row r="362">
      <c r="B362" s="203"/>
      <c r="C362" s="420"/>
      <c r="D362" s="421"/>
      <c r="E362" s="419"/>
    </row>
    <row r="363">
      <c r="B363" s="203"/>
      <c r="C363" s="420"/>
      <c r="D363" s="421"/>
      <c r="E363" s="419"/>
    </row>
    <row r="364">
      <c r="B364" s="203"/>
      <c r="C364" s="420"/>
      <c r="D364" s="421"/>
      <c r="E364" s="419"/>
    </row>
    <row r="365">
      <c r="B365" s="203"/>
      <c r="C365" s="420"/>
      <c r="D365" s="421"/>
      <c r="E365" s="419"/>
    </row>
    <row r="366">
      <c r="B366" s="203"/>
      <c r="C366" s="420"/>
      <c r="D366" s="421"/>
      <c r="E366" s="419"/>
    </row>
    <row r="367">
      <c r="B367" s="203"/>
      <c r="C367" s="420"/>
      <c r="D367" s="421"/>
      <c r="E367" s="419"/>
    </row>
    <row r="368">
      <c r="B368" s="203"/>
      <c r="C368" s="420"/>
      <c r="D368" s="421"/>
      <c r="E368" s="419"/>
    </row>
    <row r="369">
      <c r="B369" s="203"/>
      <c r="C369" s="420"/>
      <c r="D369" s="421"/>
      <c r="E369" s="419"/>
    </row>
    <row r="370">
      <c r="B370" s="203"/>
      <c r="C370" s="420"/>
      <c r="D370" s="421"/>
      <c r="E370" s="419"/>
    </row>
    <row r="371">
      <c r="B371" s="203"/>
      <c r="C371" s="420"/>
      <c r="D371" s="421"/>
      <c r="E371" s="419"/>
    </row>
    <row r="372">
      <c r="B372" s="203"/>
      <c r="C372" s="420"/>
      <c r="D372" s="421"/>
      <c r="E372" s="419"/>
    </row>
    <row r="373">
      <c r="B373" s="203"/>
      <c r="C373" s="420"/>
      <c r="D373" s="421"/>
      <c r="E373" s="419"/>
    </row>
    <row r="374">
      <c r="B374" s="203"/>
      <c r="C374" s="420"/>
      <c r="D374" s="421"/>
      <c r="E374" s="419"/>
    </row>
    <row r="375">
      <c r="B375" s="203"/>
      <c r="C375" s="420"/>
      <c r="D375" s="421"/>
      <c r="E375" s="419"/>
    </row>
    <row r="376">
      <c r="B376" s="203"/>
      <c r="C376" s="420"/>
      <c r="D376" s="421"/>
      <c r="E376" s="419"/>
    </row>
    <row r="377">
      <c r="B377" s="203"/>
      <c r="C377" s="420"/>
      <c r="D377" s="421"/>
      <c r="E377" s="419"/>
    </row>
    <row r="378">
      <c r="B378" s="203"/>
      <c r="C378" s="420"/>
      <c r="D378" s="421"/>
      <c r="E378" s="419"/>
    </row>
    <row r="379">
      <c r="B379" s="203"/>
      <c r="C379" s="420"/>
      <c r="D379" s="421"/>
      <c r="E379" s="419"/>
    </row>
    <row r="380">
      <c r="B380" s="203"/>
      <c r="C380" s="420"/>
      <c r="D380" s="421"/>
      <c r="E380" s="419"/>
    </row>
    <row r="381">
      <c r="B381" s="203"/>
      <c r="C381" s="420"/>
      <c r="D381" s="421"/>
      <c r="E381" s="419"/>
    </row>
    <row r="382">
      <c r="B382" s="203"/>
      <c r="C382" s="420"/>
      <c r="D382" s="421"/>
      <c r="E382" s="419"/>
    </row>
    <row r="383">
      <c r="B383" s="203"/>
      <c r="C383" s="420"/>
      <c r="D383" s="421"/>
      <c r="E383" s="419"/>
    </row>
    <row r="384">
      <c r="B384" s="203"/>
      <c r="C384" s="420"/>
      <c r="D384" s="421"/>
      <c r="E384" s="419"/>
    </row>
    <row r="385">
      <c r="B385" s="203"/>
      <c r="C385" s="420"/>
      <c r="D385" s="421"/>
      <c r="E385" s="419"/>
    </row>
    <row r="386">
      <c r="B386" s="203"/>
      <c r="C386" s="420"/>
      <c r="D386" s="421"/>
      <c r="E386" s="419"/>
    </row>
    <row r="387">
      <c r="B387" s="203"/>
      <c r="C387" s="420"/>
      <c r="D387" s="421"/>
      <c r="E387" s="419"/>
    </row>
    <row r="388">
      <c r="B388" s="203"/>
      <c r="C388" s="420"/>
      <c r="D388" s="421"/>
      <c r="E388" s="419"/>
    </row>
    <row r="389">
      <c r="B389" s="203"/>
      <c r="C389" s="420"/>
      <c r="D389" s="421"/>
      <c r="E389" s="419"/>
    </row>
    <row r="390">
      <c r="B390" s="203"/>
      <c r="C390" s="420"/>
      <c r="D390" s="421"/>
      <c r="E390" s="419"/>
    </row>
    <row r="391">
      <c r="B391" s="203"/>
      <c r="C391" s="420"/>
      <c r="D391" s="421"/>
      <c r="E391" s="419"/>
    </row>
    <row r="392">
      <c r="B392" s="203"/>
      <c r="C392" s="420"/>
      <c r="D392" s="421"/>
      <c r="E392" s="419"/>
    </row>
    <row r="393">
      <c r="B393" s="203"/>
      <c r="C393" s="420"/>
      <c r="D393" s="421"/>
      <c r="E393" s="419"/>
    </row>
    <row r="394">
      <c r="B394" s="203"/>
      <c r="C394" s="420"/>
      <c r="D394" s="421"/>
      <c r="E394" s="419"/>
    </row>
    <row r="395">
      <c r="B395" s="203"/>
      <c r="C395" s="420"/>
      <c r="D395" s="421"/>
      <c r="E395" s="419"/>
    </row>
    <row r="396">
      <c r="B396" s="203"/>
      <c r="C396" s="420"/>
      <c r="D396" s="421"/>
      <c r="E396" s="419"/>
    </row>
    <row r="397">
      <c r="B397" s="203"/>
      <c r="C397" s="420"/>
      <c r="D397" s="421"/>
      <c r="E397" s="419"/>
    </row>
    <row r="398">
      <c r="B398" s="203"/>
      <c r="C398" s="420"/>
      <c r="D398" s="421"/>
      <c r="E398" s="419"/>
    </row>
    <row r="399">
      <c r="B399" s="203"/>
      <c r="C399" s="420"/>
      <c r="D399" s="421"/>
      <c r="E399" s="419"/>
    </row>
    <row r="400">
      <c r="B400" s="203"/>
      <c r="C400" s="420"/>
      <c r="D400" s="421"/>
      <c r="E400" s="419"/>
    </row>
    <row r="401">
      <c r="B401" s="203"/>
      <c r="C401" s="420"/>
      <c r="D401" s="421"/>
      <c r="E401" s="419"/>
    </row>
    <row r="402">
      <c r="B402" s="203"/>
      <c r="C402" s="420"/>
      <c r="D402" s="421"/>
      <c r="E402" s="419"/>
    </row>
    <row r="403">
      <c r="B403" s="203"/>
      <c r="C403" s="420"/>
      <c r="D403" s="421"/>
      <c r="E403" s="419"/>
    </row>
    <row r="404">
      <c r="B404" s="203"/>
      <c r="C404" s="420"/>
      <c r="D404" s="421"/>
      <c r="E404" s="419"/>
    </row>
    <row r="405">
      <c r="B405" s="203"/>
      <c r="C405" s="420"/>
      <c r="D405" s="421"/>
      <c r="E405" s="419"/>
    </row>
    <row r="406">
      <c r="B406" s="203"/>
      <c r="C406" s="420"/>
      <c r="D406" s="421"/>
      <c r="E406" s="419"/>
    </row>
    <row r="407">
      <c r="B407" s="203"/>
      <c r="C407" s="420"/>
      <c r="D407" s="421"/>
      <c r="E407" s="419"/>
    </row>
    <row r="408">
      <c r="B408" s="203"/>
      <c r="C408" s="420"/>
      <c r="D408" s="421"/>
      <c r="E408" s="419"/>
    </row>
    <row r="409">
      <c r="B409" s="203"/>
      <c r="C409" s="420"/>
      <c r="D409" s="421"/>
      <c r="E409" s="419"/>
    </row>
    <row r="410">
      <c r="B410" s="203"/>
      <c r="C410" s="420"/>
      <c r="D410" s="421"/>
      <c r="E410" s="419"/>
    </row>
    <row r="411">
      <c r="B411" s="203"/>
      <c r="C411" s="420"/>
      <c r="D411" s="421"/>
      <c r="E411" s="419"/>
    </row>
    <row r="412">
      <c r="B412" s="203"/>
      <c r="C412" s="420"/>
      <c r="D412" s="421"/>
      <c r="E412" s="419"/>
    </row>
    <row r="413">
      <c r="B413" s="203"/>
      <c r="C413" s="420"/>
      <c r="D413" s="421"/>
      <c r="E413" s="419"/>
    </row>
    <row r="414">
      <c r="B414" s="203"/>
      <c r="C414" s="420"/>
      <c r="D414" s="421"/>
      <c r="E414" s="419"/>
    </row>
    <row r="415">
      <c r="B415" s="203"/>
      <c r="C415" s="420"/>
      <c r="D415" s="421"/>
      <c r="E415" s="419"/>
    </row>
    <row r="416">
      <c r="B416" s="203"/>
      <c r="C416" s="420"/>
      <c r="D416" s="421"/>
      <c r="E416" s="419"/>
    </row>
    <row r="417">
      <c r="B417" s="203"/>
      <c r="C417" s="420"/>
      <c r="D417" s="421"/>
      <c r="E417" s="419"/>
    </row>
    <row r="418">
      <c r="B418" s="203"/>
      <c r="C418" s="420"/>
      <c r="D418" s="421"/>
      <c r="E418" s="419"/>
    </row>
    <row r="419">
      <c r="B419" s="203"/>
      <c r="C419" s="420"/>
      <c r="D419" s="421"/>
      <c r="E419" s="419"/>
    </row>
    <row r="420">
      <c r="B420" s="203"/>
      <c r="C420" s="420"/>
      <c r="D420" s="421"/>
      <c r="E420" s="419"/>
    </row>
    <row r="421">
      <c r="B421" s="203"/>
      <c r="C421" s="420"/>
      <c r="D421" s="421"/>
      <c r="E421" s="419"/>
    </row>
    <row r="422">
      <c r="B422" s="203"/>
      <c r="C422" s="420"/>
      <c r="D422" s="421"/>
      <c r="E422" s="419"/>
    </row>
    <row r="423">
      <c r="B423" s="203"/>
      <c r="C423" s="420"/>
      <c r="D423" s="421"/>
      <c r="E423" s="419"/>
    </row>
    <row r="424">
      <c r="B424" s="203"/>
      <c r="C424" s="420"/>
      <c r="D424" s="421"/>
      <c r="E424" s="419"/>
    </row>
    <row r="425">
      <c r="B425" s="203"/>
      <c r="C425" s="420"/>
      <c r="D425" s="421"/>
      <c r="E425" s="419"/>
    </row>
    <row r="426">
      <c r="B426" s="203"/>
      <c r="C426" s="420"/>
      <c r="D426" s="421"/>
      <c r="E426" s="419"/>
    </row>
    <row r="427">
      <c r="B427" s="203"/>
      <c r="C427" s="420"/>
      <c r="D427" s="421"/>
      <c r="E427" s="419"/>
    </row>
    <row r="428">
      <c r="B428" s="203"/>
      <c r="C428" s="420"/>
      <c r="D428" s="421"/>
      <c r="E428" s="419"/>
    </row>
    <row r="429">
      <c r="B429" s="203"/>
      <c r="C429" s="420"/>
      <c r="D429" s="421"/>
      <c r="E429" s="419"/>
    </row>
    <row r="430">
      <c r="B430" s="203"/>
      <c r="C430" s="420"/>
      <c r="D430" s="421"/>
      <c r="E430" s="419"/>
    </row>
    <row r="431">
      <c r="B431" s="203"/>
      <c r="C431" s="420"/>
      <c r="D431" s="421"/>
      <c r="E431" s="419"/>
    </row>
    <row r="432">
      <c r="B432" s="203"/>
      <c r="C432" s="420"/>
      <c r="D432" s="421"/>
      <c r="E432" s="419"/>
    </row>
    <row r="433">
      <c r="B433" s="203"/>
      <c r="C433" s="420"/>
      <c r="D433" s="421"/>
      <c r="E433" s="419"/>
    </row>
    <row r="434">
      <c r="B434" s="203"/>
      <c r="C434" s="420"/>
      <c r="D434" s="421"/>
      <c r="E434" s="419"/>
    </row>
    <row r="435">
      <c r="B435" s="203"/>
      <c r="C435" s="420"/>
      <c r="D435" s="421"/>
      <c r="E435" s="419"/>
    </row>
    <row r="436">
      <c r="B436" s="203"/>
      <c r="C436" s="420"/>
      <c r="D436" s="421"/>
      <c r="E436" s="419"/>
    </row>
    <row r="437">
      <c r="B437" s="203"/>
      <c r="C437" s="420"/>
      <c r="D437" s="421"/>
      <c r="E437" s="419"/>
    </row>
    <row r="438">
      <c r="B438" s="203"/>
      <c r="C438" s="420"/>
      <c r="D438" s="421"/>
      <c r="E438" s="419"/>
    </row>
    <row r="439">
      <c r="B439" s="203"/>
      <c r="C439" s="420"/>
      <c r="D439" s="421"/>
      <c r="E439" s="419"/>
    </row>
    <row r="440">
      <c r="B440" s="203"/>
      <c r="C440" s="420"/>
      <c r="D440" s="421"/>
      <c r="E440" s="419"/>
    </row>
    <row r="441">
      <c r="B441" s="203"/>
      <c r="C441" s="420"/>
      <c r="D441" s="421"/>
      <c r="E441" s="419"/>
    </row>
    <row r="442">
      <c r="B442" s="203"/>
      <c r="C442" s="420"/>
      <c r="D442" s="421"/>
      <c r="E442" s="419"/>
    </row>
    <row r="443">
      <c r="B443" s="203"/>
      <c r="C443" s="420"/>
      <c r="D443" s="421"/>
      <c r="E443" s="419"/>
    </row>
    <row r="444">
      <c r="B444" s="203"/>
      <c r="C444" s="420"/>
      <c r="D444" s="421"/>
      <c r="E444" s="419"/>
    </row>
    <row r="445">
      <c r="B445" s="203"/>
      <c r="C445" s="420"/>
      <c r="D445" s="421"/>
      <c r="E445" s="419"/>
    </row>
    <row r="446">
      <c r="B446" s="203"/>
      <c r="C446" s="420"/>
      <c r="D446" s="421"/>
      <c r="E446" s="419"/>
    </row>
    <row r="447">
      <c r="B447" s="203"/>
      <c r="C447" s="420"/>
      <c r="D447" s="421"/>
      <c r="E447" s="419"/>
    </row>
    <row r="448">
      <c r="B448" s="203"/>
      <c r="C448" s="420"/>
      <c r="D448" s="421"/>
      <c r="E448" s="419"/>
    </row>
    <row r="449">
      <c r="B449" s="203"/>
      <c r="C449" s="420"/>
      <c r="D449" s="421"/>
      <c r="E449" s="419"/>
    </row>
    <row r="450">
      <c r="B450" s="203"/>
      <c r="C450" s="420"/>
      <c r="D450" s="421"/>
      <c r="E450" s="419"/>
    </row>
    <row r="451">
      <c r="B451" s="203"/>
      <c r="C451" s="420"/>
      <c r="D451" s="421"/>
      <c r="E451" s="419"/>
    </row>
    <row r="452">
      <c r="B452" s="203"/>
      <c r="C452" s="420"/>
      <c r="D452" s="421"/>
      <c r="E452" s="419"/>
    </row>
    <row r="453">
      <c r="B453" s="203"/>
      <c r="C453" s="420"/>
      <c r="D453" s="421"/>
      <c r="E453" s="419"/>
    </row>
    <row r="454">
      <c r="B454" s="203"/>
      <c r="C454" s="420"/>
      <c r="D454" s="421"/>
      <c r="E454" s="419"/>
    </row>
    <row r="455">
      <c r="B455" s="203"/>
      <c r="C455" s="420"/>
      <c r="D455" s="421"/>
      <c r="E455" s="419"/>
    </row>
    <row r="456">
      <c r="B456" s="203"/>
      <c r="C456" s="420"/>
      <c r="D456" s="421"/>
      <c r="E456" s="419"/>
    </row>
    <row r="457">
      <c r="B457" s="203"/>
      <c r="C457" s="420"/>
      <c r="D457" s="421"/>
      <c r="E457" s="419"/>
    </row>
    <row r="458">
      <c r="B458" s="203"/>
      <c r="C458" s="420"/>
      <c r="D458" s="421"/>
      <c r="E458" s="419"/>
    </row>
    <row r="459">
      <c r="B459" s="203"/>
      <c r="C459" s="420"/>
      <c r="D459" s="421"/>
      <c r="E459" s="419"/>
    </row>
    <row r="460">
      <c r="B460" s="203"/>
      <c r="C460" s="420"/>
      <c r="D460" s="421"/>
      <c r="E460" s="419"/>
    </row>
    <row r="461">
      <c r="B461" s="203"/>
      <c r="C461" s="420"/>
      <c r="D461" s="421"/>
      <c r="E461" s="419"/>
    </row>
    <row r="462">
      <c r="B462" s="203"/>
      <c r="C462" s="420"/>
      <c r="D462" s="421"/>
      <c r="E462" s="419"/>
    </row>
    <row r="463">
      <c r="B463" s="203"/>
      <c r="C463" s="420"/>
      <c r="D463" s="421"/>
      <c r="E463" s="419"/>
    </row>
    <row r="464">
      <c r="B464" s="203"/>
      <c r="C464" s="420"/>
      <c r="D464" s="421"/>
      <c r="E464" s="419"/>
    </row>
    <row r="465">
      <c r="B465" s="203"/>
      <c r="C465" s="420"/>
      <c r="D465" s="421"/>
      <c r="E465" s="419"/>
    </row>
    <row r="466">
      <c r="B466" s="203"/>
      <c r="C466" s="420"/>
      <c r="D466" s="421"/>
      <c r="E466" s="419"/>
    </row>
    <row r="467">
      <c r="B467" s="203"/>
      <c r="C467" s="420"/>
      <c r="D467" s="421"/>
      <c r="E467" s="419"/>
    </row>
    <row r="468">
      <c r="B468" s="203"/>
      <c r="C468" s="420"/>
      <c r="D468" s="421"/>
      <c r="E468" s="419"/>
    </row>
    <row r="469">
      <c r="B469" s="203"/>
      <c r="C469" s="420"/>
      <c r="D469" s="421"/>
      <c r="E469" s="419"/>
    </row>
    <row r="470">
      <c r="B470" s="203"/>
      <c r="C470" s="420"/>
      <c r="D470" s="421"/>
      <c r="E470" s="419"/>
    </row>
    <row r="471">
      <c r="B471" s="203"/>
      <c r="C471" s="420"/>
      <c r="D471" s="421"/>
      <c r="E471" s="419"/>
    </row>
    <row r="472">
      <c r="B472" s="203"/>
      <c r="C472" s="420"/>
      <c r="D472" s="421"/>
      <c r="E472" s="419"/>
    </row>
    <row r="473">
      <c r="B473" s="203"/>
      <c r="C473" s="420"/>
      <c r="D473" s="421"/>
      <c r="E473" s="419"/>
    </row>
    <row r="474">
      <c r="B474" s="203"/>
      <c r="C474" s="420"/>
      <c r="D474" s="421"/>
      <c r="E474" s="419"/>
    </row>
    <row r="475">
      <c r="B475" s="203"/>
      <c r="C475" s="420"/>
      <c r="D475" s="421"/>
      <c r="E475" s="419"/>
    </row>
    <row r="476">
      <c r="B476" s="203"/>
      <c r="C476" s="420"/>
      <c r="D476" s="421"/>
      <c r="E476" s="419"/>
    </row>
    <row r="477">
      <c r="B477" s="203"/>
      <c r="C477" s="420"/>
      <c r="D477" s="421"/>
      <c r="E477" s="419"/>
    </row>
    <row r="478">
      <c r="B478" s="203"/>
      <c r="C478" s="420"/>
      <c r="D478" s="421"/>
      <c r="E478" s="419"/>
    </row>
    <row r="479">
      <c r="B479" s="203"/>
      <c r="C479" s="420"/>
      <c r="D479" s="421"/>
      <c r="E479" s="419"/>
    </row>
    <row r="480">
      <c r="B480" s="203"/>
      <c r="C480" s="420"/>
      <c r="D480" s="421"/>
      <c r="E480" s="419"/>
    </row>
    <row r="481">
      <c r="B481" s="203"/>
      <c r="C481" s="420"/>
      <c r="D481" s="421"/>
      <c r="E481" s="419"/>
    </row>
    <row r="482">
      <c r="B482" s="203"/>
      <c r="C482" s="420"/>
      <c r="D482" s="421"/>
      <c r="E482" s="419"/>
    </row>
    <row r="483">
      <c r="B483" s="203"/>
      <c r="C483" s="420"/>
      <c r="D483" s="421"/>
      <c r="E483" s="419"/>
    </row>
    <row r="484">
      <c r="B484" s="203"/>
      <c r="C484" s="420"/>
      <c r="D484" s="421"/>
      <c r="E484" s="419"/>
    </row>
    <row r="485">
      <c r="B485" s="203"/>
      <c r="C485" s="420"/>
      <c r="D485" s="421"/>
      <c r="E485" s="419"/>
    </row>
    <row r="486">
      <c r="B486" s="203"/>
      <c r="C486" s="420"/>
      <c r="D486" s="421"/>
      <c r="E486" s="419"/>
    </row>
    <row r="487">
      <c r="B487" s="203"/>
      <c r="C487" s="420"/>
      <c r="D487" s="421"/>
      <c r="E487" s="419"/>
    </row>
    <row r="488">
      <c r="B488" s="203"/>
      <c r="C488" s="420"/>
      <c r="D488" s="421"/>
      <c r="E488" s="419"/>
    </row>
    <row r="489">
      <c r="B489" s="203"/>
      <c r="C489" s="420"/>
      <c r="D489" s="421"/>
      <c r="E489" s="419"/>
    </row>
    <row r="490">
      <c r="B490" s="203"/>
      <c r="C490" s="420"/>
      <c r="D490" s="421"/>
      <c r="E490" s="419"/>
    </row>
    <row r="491">
      <c r="B491" s="203"/>
      <c r="C491" s="420"/>
      <c r="D491" s="421"/>
      <c r="E491" s="419"/>
    </row>
    <row r="492">
      <c r="B492" s="203"/>
      <c r="C492" s="420"/>
      <c r="D492" s="421"/>
      <c r="E492" s="419"/>
    </row>
    <row r="493">
      <c r="B493" s="203"/>
      <c r="C493" s="420"/>
      <c r="D493" s="421"/>
      <c r="E493" s="419"/>
    </row>
    <row r="494">
      <c r="B494" s="203"/>
      <c r="C494" s="420"/>
      <c r="D494" s="421"/>
      <c r="E494" s="419"/>
    </row>
    <row r="495">
      <c r="B495" s="203"/>
      <c r="C495" s="420"/>
      <c r="D495" s="421"/>
      <c r="E495" s="419"/>
    </row>
    <row r="496">
      <c r="B496" s="203"/>
      <c r="C496" s="420"/>
      <c r="D496" s="421"/>
      <c r="E496" s="419"/>
    </row>
    <row r="497">
      <c r="B497" s="203"/>
      <c r="C497" s="420"/>
      <c r="D497" s="421"/>
      <c r="E497" s="419"/>
    </row>
    <row r="498">
      <c r="B498" s="203"/>
      <c r="C498" s="420"/>
      <c r="D498" s="421"/>
      <c r="E498" s="419"/>
    </row>
    <row r="499">
      <c r="B499" s="203"/>
      <c r="C499" s="420"/>
      <c r="D499" s="421"/>
      <c r="E499" s="419"/>
    </row>
    <row r="500">
      <c r="B500" s="203"/>
      <c r="C500" s="420"/>
      <c r="D500" s="421"/>
      <c r="E500" s="419"/>
    </row>
    <row r="501">
      <c r="B501" s="203"/>
      <c r="C501" s="420"/>
      <c r="D501" s="421"/>
      <c r="E501" s="419"/>
    </row>
    <row r="502">
      <c r="B502" s="203"/>
      <c r="C502" s="420"/>
      <c r="D502" s="421"/>
      <c r="E502" s="419"/>
    </row>
    <row r="503">
      <c r="B503" s="203"/>
      <c r="C503" s="420"/>
      <c r="D503" s="421"/>
      <c r="E503" s="419"/>
    </row>
    <row r="504">
      <c r="B504" s="203"/>
      <c r="C504" s="420"/>
      <c r="D504" s="421"/>
      <c r="E504" s="419"/>
    </row>
    <row r="505">
      <c r="B505" s="203"/>
      <c r="C505" s="420"/>
      <c r="D505" s="421"/>
      <c r="E505" s="419"/>
    </row>
    <row r="506">
      <c r="B506" s="203"/>
      <c r="C506" s="420"/>
      <c r="D506" s="421"/>
      <c r="E506" s="419"/>
    </row>
    <row r="507">
      <c r="B507" s="203"/>
      <c r="C507" s="420"/>
      <c r="D507" s="421"/>
      <c r="E507" s="419"/>
    </row>
    <row r="508">
      <c r="B508" s="203"/>
      <c r="C508" s="420"/>
      <c r="D508" s="421"/>
      <c r="E508" s="419"/>
    </row>
    <row r="509">
      <c r="B509" s="203"/>
      <c r="C509" s="420"/>
      <c r="D509" s="421"/>
      <c r="E509" s="419"/>
    </row>
    <row r="510">
      <c r="B510" s="203"/>
      <c r="C510" s="420"/>
      <c r="D510" s="421"/>
      <c r="E510" s="419"/>
    </row>
    <row r="511">
      <c r="B511" s="203"/>
      <c r="C511" s="420"/>
      <c r="D511" s="421"/>
      <c r="E511" s="419"/>
    </row>
    <row r="512">
      <c r="B512" s="203"/>
      <c r="C512" s="420"/>
      <c r="D512" s="421"/>
      <c r="E512" s="419"/>
    </row>
    <row r="513">
      <c r="B513" s="203"/>
      <c r="C513" s="420"/>
      <c r="D513" s="421"/>
      <c r="E513" s="419"/>
    </row>
    <row r="514">
      <c r="B514" s="203"/>
      <c r="C514" s="420"/>
      <c r="D514" s="421"/>
      <c r="E514" s="419"/>
    </row>
    <row r="515">
      <c r="B515" s="203"/>
      <c r="C515" s="420"/>
      <c r="D515" s="421"/>
      <c r="E515" s="419"/>
    </row>
    <row r="516">
      <c r="B516" s="203"/>
      <c r="C516" s="420"/>
      <c r="D516" s="421"/>
      <c r="E516" s="419"/>
    </row>
    <row r="517">
      <c r="B517" s="203"/>
      <c r="C517" s="420"/>
      <c r="D517" s="421"/>
      <c r="E517" s="419"/>
    </row>
    <row r="518">
      <c r="B518" s="203"/>
      <c r="C518" s="420"/>
      <c r="D518" s="421"/>
      <c r="E518" s="419"/>
    </row>
    <row r="519">
      <c r="B519" s="203"/>
      <c r="C519" s="420"/>
      <c r="D519" s="421"/>
      <c r="E519" s="419"/>
    </row>
    <row r="520">
      <c r="B520" s="203"/>
      <c r="C520" s="420"/>
      <c r="D520" s="421"/>
      <c r="E520" s="419"/>
    </row>
    <row r="521">
      <c r="B521" s="203"/>
      <c r="C521" s="420"/>
      <c r="D521" s="421"/>
      <c r="E521" s="419"/>
    </row>
    <row r="522">
      <c r="B522" s="203"/>
      <c r="C522" s="420"/>
      <c r="D522" s="421"/>
      <c r="E522" s="419"/>
    </row>
    <row r="523">
      <c r="B523" s="203"/>
      <c r="C523" s="420"/>
      <c r="D523" s="421"/>
      <c r="E523" s="419"/>
    </row>
    <row r="524">
      <c r="B524" s="203"/>
      <c r="C524" s="420"/>
      <c r="D524" s="421"/>
      <c r="E524" s="419"/>
    </row>
    <row r="525">
      <c r="B525" s="203"/>
      <c r="C525" s="420"/>
      <c r="D525" s="421"/>
      <c r="E525" s="419"/>
    </row>
    <row r="526">
      <c r="B526" s="203"/>
      <c r="C526" s="420"/>
      <c r="D526" s="421"/>
      <c r="E526" s="419"/>
    </row>
    <row r="527">
      <c r="B527" s="203"/>
      <c r="C527" s="420"/>
      <c r="D527" s="421"/>
      <c r="E527" s="419"/>
    </row>
    <row r="528">
      <c r="B528" s="203"/>
      <c r="C528" s="420"/>
      <c r="D528" s="421"/>
      <c r="E528" s="419"/>
    </row>
    <row r="529">
      <c r="B529" s="203"/>
      <c r="C529" s="420"/>
      <c r="D529" s="421"/>
      <c r="E529" s="419"/>
    </row>
    <row r="530">
      <c r="B530" s="203"/>
      <c r="C530" s="420"/>
      <c r="D530" s="421"/>
      <c r="E530" s="419"/>
    </row>
    <row r="531">
      <c r="B531" s="203"/>
      <c r="C531" s="420"/>
      <c r="D531" s="421"/>
      <c r="E531" s="419"/>
    </row>
    <row r="532">
      <c r="B532" s="203"/>
      <c r="C532" s="420"/>
      <c r="D532" s="421"/>
      <c r="E532" s="419"/>
    </row>
    <row r="533">
      <c r="B533" s="203"/>
      <c r="C533" s="420"/>
      <c r="D533" s="421"/>
      <c r="E533" s="419"/>
    </row>
    <row r="534">
      <c r="B534" s="203"/>
      <c r="C534" s="420"/>
      <c r="D534" s="421"/>
      <c r="E534" s="419"/>
    </row>
    <row r="535">
      <c r="B535" s="203"/>
      <c r="C535" s="420"/>
      <c r="D535" s="421"/>
      <c r="E535" s="419"/>
    </row>
    <row r="536">
      <c r="B536" s="203"/>
      <c r="C536" s="420"/>
      <c r="D536" s="421"/>
      <c r="E536" s="419"/>
    </row>
    <row r="537">
      <c r="B537" s="203"/>
      <c r="C537" s="420"/>
      <c r="D537" s="421"/>
      <c r="E537" s="419"/>
    </row>
    <row r="538">
      <c r="B538" s="203"/>
      <c r="C538" s="420"/>
      <c r="D538" s="421"/>
      <c r="E538" s="419"/>
    </row>
    <row r="539">
      <c r="B539" s="203"/>
      <c r="C539" s="420"/>
      <c r="D539" s="421"/>
      <c r="E539" s="419"/>
    </row>
    <row r="540">
      <c r="B540" s="203"/>
      <c r="C540" s="420"/>
      <c r="D540" s="421"/>
      <c r="E540" s="419"/>
    </row>
    <row r="541">
      <c r="B541" s="203"/>
      <c r="C541" s="420"/>
      <c r="D541" s="421"/>
      <c r="E541" s="419"/>
    </row>
    <row r="542">
      <c r="B542" s="203"/>
      <c r="C542" s="420"/>
      <c r="D542" s="421"/>
      <c r="E542" s="419"/>
    </row>
    <row r="543">
      <c r="B543" s="203"/>
      <c r="C543" s="420"/>
      <c r="D543" s="421"/>
      <c r="E543" s="419"/>
    </row>
    <row r="544">
      <c r="B544" s="203"/>
      <c r="C544" s="420"/>
      <c r="D544" s="421"/>
      <c r="E544" s="419"/>
    </row>
    <row r="545">
      <c r="B545" s="203"/>
      <c r="C545" s="420"/>
      <c r="D545" s="421"/>
      <c r="E545" s="419"/>
    </row>
    <row r="546">
      <c r="B546" s="203"/>
      <c r="C546" s="420"/>
      <c r="D546" s="421"/>
      <c r="E546" s="419"/>
    </row>
    <row r="547">
      <c r="B547" s="203"/>
      <c r="C547" s="420"/>
      <c r="D547" s="421"/>
      <c r="E547" s="419"/>
    </row>
    <row r="548">
      <c r="B548" s="203"/>
      <c r="C548" s="420"/>
      <c r="D548" s="421"/>
      <c r="E548" s="419"/>
    </row>
    <row r="549">
      <c r="B549" s="203"/>
      <c r="C549" s="420"/>
      <c r="D549" s="421"/>
      <c r="E549" s="419"/>
    </row>
    <row r="550">
      <c r="B550" s="203"/>
      <c r="C550" s="420"/>
      <c r="D550" s="421"/>
      <c r="E550" s="419"/>
    </row>
    <row r="551">
      <c r="B551" s="203"/>
      <c r="C551" s="420"/>
      <c r="D551" s="421"/>
      <c r="E551" s="419"/>
    </row>
    <row r="552">
      <c r="B552" s="203"/>
      <c r="C552" s="420"/>
      <c r="D552" s="421"/>
      <c r="E552" s="419"/>
    </row>
    <row r="553">
      <c r="B553" s="203"/>
      <c r="C553" s="420"/>
      <c r="D553" s="421"/>
      <c r="E553" s="419"/>
    </row>
    <row r="554">
      <c r="B554" s="203"/>
      <c r="C554" s="420"/>
      <c r="D554" s="421"/>
      <c r="E554" s="419"/>
    </row>
    <row r="555">
      <c r="B555" s="203"/>
      <c r="C555" s="420"/>
      <c r="D555" s="421"/>
      <c r="E555" s="419"/>
    </row>
    <row r="556">
      <c r="B556" s="203"/>
      <c r="C556" s="420"/>
      <c r="D556" s="421"/>
      <c r="E556" s="419"/>
    </row>
    <row r="557">
      <c r="B557" s="203"/>
      <c r="C557" s="420"/>
      <c r="D557" s="421"/>
      <c r="E557" s="419"/>
    </row>
    <row r="558">
      <c r="B558" s="203"/>
      <c r="C558" s="420"/>
      <c r="D558" s="421"/>
      <c r="E558" s="419"/>
    </row>
    <row r="559">
      <c r="B559" s="203"/>
      <c r="C559" s="420"/>
      <c r="D559" s="421"/>
      <c r="E559" s="419"/>
    </row>
    <row r="560">
      <c r="B560" s="203"/>
      <c r="C560" s="420"/>
      <c r="D560" s="421"/>
      <c r="E560" s="419"/>
    </row>
    <row r="561">
      <c r="B561" s="203"/>
      <c r="C561" s="420"/>
      <c r="D561" s="421"/>
      <c r="E561" s="419"/>
    </row>
    <row r="562">
      <c r="B562" s="203"/>
      <c r="C562" s="420"/>
      <c r="D562" s="421"/>
      <c r="E562" s="419"/>
    </row>
    <row r="563">
      <c r="B563" s="203"/>
      <c r="C563" s="420"/>
      <c r="D563" s="421"/>
      <c r="E563" s="419"/>
    </row>
    <row r="564">
      <c r="B564" s="203"/>
      <c r="C564" s="420"/>
      <c r="D564" s="421"/>
      <c r="E564" s="419"/>
    </row>
    <row r="565">
      <c r="B565" s="203"/>
      <c r="C565" s="420"/>
      <c r="D565" s="421"/>
      <c r="E565" s="419"/>
    </row>
    <row r="566">
      <c r="B566" s="203"/>
      <c r="C566" s="420"/>
      <c r="D566" s="421"/>
      <c r="E566" s="419"/>
    </row>
    <row r="567">
      <c r="B567" s="203"/>
      <c r="C567" s="420"/>
      <c r="D567" s="421"/>
      <c r="E567" s="419"/>
    </row>
    <row r="568">
      <c r="B568" s="203"/>
      <c r="C568" s="420"/>
      <c r="D568" s="421"/>
      <c r="E568" s="419"/>
    </row>
    <row r="569">
      <c r="B569" s="203"/>
      <c r="C569" s="420"/>
      <c r="D569" s="421"/>
      <c r="E569" s="419"/>
    </row>
    <row r="570">
      <c r="B570" s="203"/>
      <c r="C570" s="420"/>
      <c r="D570" s="421"/>
      <c r="E570" s="419"/>
    </row>
    <row r="571">
      <c r="B571" s="203"/>
      <c r="C571" s="420"/>
      <c r="D571" s="421"/>
      <c r="E571" s="419"/>
    </row>
    <row r="572">
      <c r="B572" s="203"/>
      <c r="C572" s="420"/>
      <c r="D572" s="421"/>
      <c r="E572" s="419"/>
    </row>
    <row r="573">
      <c r="B573" s="203"/>
      <c r="C573" s="420"/>
      <c r="D573" s="421"/>
      <c r="E573" s="419"/>
    </row>
    <row r="574">
      <c r="B574" s="203"/>
      <c r="C574" s="420"/>
      <c r="D574" s="421"/>
      <c r="E574" s="419"/>
    </row>
    <row r="575">
      <c r="B575" s="203"/>
      <c r="C575" s="420"/>
      <c r="D575" s="421"/>
      <c r="E575" s="419"/>
    </row>
    <row r="576">
      <c r="B576" s="203"/>
      <c r="C576" s="420"/>
      <c r="D576" s="421"/>
      <c r="E576" s="419"/>
    </row>
    <row r="577">
      <c r="B577" s="203"/>
      <c r="C577" s="420"/>
      <c r="D577" s="421"/>
      <c r="E577" s="419"/>
    </row>
    <row r="578">
      <c r="B578" s="203"/>
      <c r="C578" s="420"/>
      <c r="D578" s="421"/>
      <c r="E578" s="419"/>
    </row>
    <row r="579">
      <c r="B579" s="203"/>
      <c r="C579" s="420"/>
      <c r="D579" s="421"/>
      <c r="E579" s="419"/>
    </row>
    <row r="580">
      <c r="B580" s="203"/>
      <c r="C580" s="420"/>
      <c r="D580" s="421"/>
      <c r="E580" s="419"/>
    </row>
    <row r="581">
      <c r="B581" s="203"/>
      <c r="C581" s="420"/>
      <c r="D581" s="421"/>
      <c r="E581" s="419"/>
    </row>
    <row r="582">
      <c r="B582" s="203"/>
      <c r="C582" s="420"/>
      <c r="D582" s="421"/>
      <c r="E582" s="419"/>
    </row>
    <row r="583">
      <c r="B583" s="203"/>
      <c r="C583" s="420"/>
      <c r="D583" s="421"/>
      <c r="E583" s="419"/>
    </row>
    <row r="584">
      <c r="B584" s="203"/>
      <c r="C584" s="420"/>
      <c r="D584" s="421"/>
      <c r="E584" s="419"/>
    </row>
    <row r="585">
      <c r="B585" s="203"/>
      <c r="C585" s="420"/>
      <c r="D585" s="421"/>
      <c r="E585" s="419"/>
    </row>
    <row r="586">
      <c r="B586" s="203"/>
      <c r="C586" s="420"/>
      <c r="D586" s="421"/>
      <c r="E586" s="419"/>
    </row>
    <row r="587">
      <c r="B587" s="203"/>
      <c r="C587" s="420"/>
      <c r="D587" s="421"/>
      <c r="E587" s="419"/>
    </row>
    <row r="588">
      <c r="B588" s="203"/>
      <c r="C588" s="420"/>
      <c r="D588" s="421"/>
      <c r="E588" s="419"/>
    </row>
    <row r="589">
      <c r="B589" s="203"/>
      <c r="C589" s="420"/>
      <c r="D589" s="421"/>
      <c r="E589" s="419"/>
    </row>
    <row r="590">
      <c r="B590" s="203"/>
      <c r="C590" s="420"/>
      <c r="D590" s="421"/>
      <c r="E590" s="419"/>
    </row>
    <row r="591">
      <c r="B591" s="203"/>
      <c r="C591" s="420"/>
      <c r="D591" s="421"/>
      <c r="E591" s="419"/>
    </row>
    <row r="592">
      <c r="B592" s="203"/>
      <c r="C592" s="420"/>
      <c r="D592" s="421"/>
      <c r="E592" s="419"/>
    </row>
    <row r="593">
      <c r="B593" s="203"/>
      <c r="C593" s="420"/>
      <c r="D593" s="421"/>
      <c r="E593" s="419"/>
    </row>
    <row r="594">
      <c r="B594" s="203"/>
      <c r="C594" s="420"/>
      <c r="D594" s="421"/>
      <c r="E594" s="419"/>
    </row>
    <row r="595">
      <c r="B595" s="203"/>
      <c r="C595" s="420"/>
      <c r="D595" s="421"/>
      <c r="E595" s="419"/>
    </row>
    <row r="596">
      <c r="B596" s="203"/>
      <c r="C596" s="420"/>
      <c r="D596" s="421"/>
      <c r="E596" s="419"/>
    </row>
    <row r="597">
      <c r="B597" s="203"/>
      <c r="C597" s="420"/>
      <c r="D597" s="421"/>
      <c r="E597" s="419"/>
    </row>
    <row r="598">
      <c r="B598" s="203"/>
      <c r="C598" s="420"/>
      <c r="D598" s="421"/>
      <c r="E598" s="419"/>
    </row>
    <row r="599">
      <c r="B599" s="203"/>
      <c r="C599" s="420"/>
      <c r="D599" s="421"/>
      <c r="E599" s="419"/>
    </row>
    <row r="600">
      <c r="B600" s="203"/>
      <c r="C600" s="420"/>
      <c r="D600" s="421"/>
      <c r="E600" s="419"/>
    </row>
    <row r="601">
      <c r="B601" s="203"/>
      <c r="C601" s="420"/>
      <c r="D601" s="421"/>
      <c r="E601" s="419"/>
    </row>
    <row r="602">
      <c r="B602" s="203"/>
      <c r="C602" s="420"/>
      <c r="D602" s="421"/>
      <c r="E602" s="419"/>
    </row>
    <row r="603">
      <c r="B603" s="203"/>
      <c r="C603" s="420"/>
      <c r="D603" s="421"/>
      <c r="E603" s="419"/>
    </row>
    <row r="604">
      <c r="B604" s="203"/>
      <c r="C604" s="420"/>
      <c r="D604" s="421"/>
      <c r="E604" s="419"/>
    </row>
    <row r="605">
      <c r="B605" s="203"/>
      <c r="C605" s="420"/>
      <c r="D605" s="421"/>
      <c r="E605" s="419"/>
    </row>
    <row r="606">
      <c r="B606" s="203"/>
      <c r="C606" s="420"/>
      <c r="D606" s="421"/>
      <c r="E606" s="419"/>
    </row>
    <row r="607">
      <c r="B607" s="203"/>
      <c r="C607" s="420"/>
      <c r="D607" s="421"/>
      <c r="E607" s="419"/>
    </row>
    <row r="608">
      <c r="B608" s="203"/>
      <c r="C608" s="420"/>
      <c r="D608" s="421"/>
      <c r="E608" s="419"/>
    </row>
    <row r="609">
      <c r="B609" s="203"/>
      <c r="C609" s="420"/>
      <c r="D609" s="421"/>
      <c r="E609" s="419"/>
    </row>
    <row r="610">
      <c r="B610" s="203"/>
      <c r="C610" s="420"/>
      <c r="D610" s="421"/>
      <c r="E610" s="419"/>
    </row>
    <row r="611">
      <c r="B611" s="203"/>
      <c r="C611" s="420"/>
      <c r="D611" s="421"/>
      <c r="E611" s="419"/>
    </row>
    <row r="612">
      <c r="B612" s="203"/>
      <c r="C612" s="420"/>
      <c r="D612" s="421"/>
      <c r="E612" s="419"/>
    </row>
    <row r="613">
      <c r="B613" s="203"/>
      <c r="C613" s="420"/>
      <c r="D613" s="421"/>
      <c r="E613" s="419"/>
    </row>
    <row r="614">
      <c r="B614" s="203"/>
      <c r="C614" s="420"/>
      <c r="D614" s="421"/>
      <c r="E614" s="419"/>
    </row>
    <row r="615">
      <c r="B615" s="203"/>
      <c r="C615" s="420"/>
      <c r="D615" s="421"/>
      <c r="E615" s="419"/>
    </row>
    <row r="616">
      <c r="B616" s="203"/>
      <c r="C616" s="420"/>
      <c r="D616" s="421"/>
      <c r="E616" s="419"/>
    </row>
    <row r="617">
      <c r="B617" s="203"/>
      <c r="C617" s="420"/>
      <c r="D617" s="421"/>
      <c r="E617" s="419"/>
    </row>
    <row r="618">
      <c r="B618" s="203"/>
      <c r="C618" s="420"/>
      <c r="D618" s="421"/>
      <c r="E618" s="419"/>
    </row>
    <row r="619">
      <c r="B619" s="203"/>
      <c r="C619" s="420"/>
      <c r="D619" s="421"/>
      <c r="E619" s="419"/>
    </row>
    <row r="620">
      <c r="B620" s="203"/>
      <c r="C620" s="420"/>
      <c r="D620" s="421"/>
      <c r="E620" s="419"/>
    </row>
    <row r="621">
      <c r="B621" s="203"/>
      <c r="C621" s="420"/>
      <c r="D621" s="421"/>
      <c r="E621" s="419"/>
    </row>
    <row r="622">
      <c r="B622" s="203"/>
      <c r="C622" s="420"/>
      <c r="D622" s="421"/>
      <c r="E622" s="419"/>
    </row>
    <row r="623">
      <c r="B623" s="203"/>
      <c r="C623" s="420"/>
      <c r="D623" s="421"/>
      <c r="E623" s="419"/>
    </row>
    <row r="624">
      <c r="B624" s="203"/>
      <c r="C624" s="420"/>
      <c r="D624" s="421"/>
      <c r="E624" s="419"/>
    </row>
    <row r="625">
      <c r="B625" s="203"/>
      <c r="C625" s="420"/>
      <c r="D625" s="421"/>
      <c r="E625" s="419"/>
    </row>
    <row r="626">
      <c r="B626" s="203"/>
      <c r="C626" s="420"/>
      <c r="D626" s="421"/>
      <c r="E626" s="419"/>
    </row>
    <row r="627">
      <c r="B627" s="203"/>
      <c r="C627" s="420"/>
      <c r="D627" s="421"/>
      <c r="E627" s="419"/>
    </row>
    <row r="628">
      <c r="B628" s="203"/>
      <c r="C628" s="420"/>
      <c r="D628" s="421"/>
      <c r="E628" s="419"/>
    </row>
    <row r="629">
      <c r="B629" s="203"/>
      <c r="C629" s="420"/>
      <c r="D629" s="421"/>
      <c r="E629" s="419"/>
    </row>
    <row r="630">
      <c r="B630" s="203"/>
      <c r="C630" s="420"/>
      <c r="D630" s="421"/>
      <c r="E630" s="419"/>
    </row>
    <row r="631">
      <c r="B631" s="203"/>
      <c r="C631" s="420"/>
      <c r="D631" s="421"/>
      <c r="E631" s="419"/>
    </row>
    <row r="632">
      <c r="B632" s="203"/>
      <c r="C632" s="420"/>
      <c r="D632" s="421"/>
      <c r="E632" s="419"/>
    </row>
    <row r="633">
      <c r="B633" s="203"/>
      <c r="C633" s="420"/>
      <c r="D633" s="421"/>
      <c r="E633" s="419"/>
    </row>
    <row r="634">
      <c r="B634" s="203"/>
      <c r="C634" s="420"/>
      <c r="D634" s="421"/>
      <c r="E634" s="419"/>
    </row>
    <row r="635">
      <c r="B635" s="203"/>
      <c r="C635" s="420"/>
      <c r="D635" s="421"/>
      <c r="E635" s="419"/>
    </row>
    <row r="636">
      <c r="B636" s="203"/>
      <c r="C636" s="420"/>
      <c r="D636" s="421"/>
      <c r="E636" s="419"/>
    </row>
    <row r="637">
      <c r="B637" s="203"/>
      <c r="C637" s="420"/>
      <c r="D637" s="421"/>
      <c r="E637" s="419"/>
    </row>
    <row r="638">
      <c r="B638" s="203"/>
      <c r="C638" s="420"/>
      <c r="D638" s="421"/>
      <c r="E638" s="419"/>
    </row>
    <row r="639">
      <c r="B639" s="203"/>
      <c r="C639" s="420"/>
      <c r="D639" s="421"/>
      <c r="E639" s="419"/>
    </row>
    <row r="640">
      <c r="B640" s="203"/>
      <c r="C640" s="420"/>
      <c r="D640" s="421"/>
      <c r="E640" s="419"/>
    </row>
    <row r="641">
      <c r="B641" s="203"/>
      <c r="C641" s="420"/>
      <c r="D641" s="421"/>
      <c r="E641" s="419"/>
    </row>
    <row r="642">
      <c r="B642" s="203"/>
      <c r="C642" s="420"/>
      <c r="D642" s="421"/>
      <c r="E642" s="419"/>
    </row>
    <row r="643">
      <c r="B643" s="203"/>
      <c r="C643" s="420"/>
      <c r="D643" s="421"/>
      <c r="E643" s="419"/>
    </row>
    <row r="644">
      <c r="B644" s="203"/>
      <c r="C644" s="420"/>
      <c r="D644" s="421"/>
      <c r="E644" s="419"/>
    </row>
    <row r="645">
      <c r="B645" s="203"/>
      <c r="C645" s="420"/>
      <c r="D645" s="421"/>
      <c r="E645" s="419"/>
    </row>
    <row r="646">
      <c r="B646" s="203"/>
      <c r="C646" s="420"/>
      <c r="D646" s="421"/>
      <c r="E646" s="419"/>
    </row>
    <row r="647">
      <c r="B647" s="203"/>
      <c r="C647" s="420"/>
      <c r="D647" s="421"/>
      <c r="E647" s="419"/>
    </row>
    <row r="648">
      <c r="B648" s="203"/>
      <c r="C648" s="420"/>
      <c r="D648" s="421"/>
      <c r="E648" s="419"/>
    </row>
    <row r="649">
      <c r="B649" s="203"/>
      <c r="C649" s="420"/>
      <c r="D649" s="421"/>
      <c r="E649" s="419"/>
    </row>
    <row r="650">
      <c r="B650" s="203"/>
      <c r="C650" s="420"/>
      <c r="D650" s="421"/>
      <c r="E650" s="419"/>
    </row>
    <row r="651">
      <c r="B651" s="203"/>
      <c r="C651" s="420"/>
      <c r="D651" s="421"/>
      <c r="E651" s="419"/>
    </row>
    <row r="652">
      <c r="B652" s="203"/>
      <c r="C652" s="420"/>
      <c r="D652" s="421"/>
      <c r="E652" s="419"/>
    </row>
    <row r="653">
      <c r="B653" s="203"/>
      <c r="C653" s="420"/>
      <c r="D653" s="421"/>
      <c r="E653" s="419"/>
    </row>
    <row r="654">
      <c r="B654" s="203"/>
      <c r="C654" s="420"/>
      <c r="D654" s="421"/>
      <c r="E654" s="419"/>
    </row>
    <row r="655">
      <c r="B655" s="203"/>
      <c r="C655" s="420"/>
      <c r="D655" s="421"/>
      <c r="E655" s="419"/>
    </row>
    <row r="656">
      <c r="B656" s="203"/>
      <c r="C656" s="420"/>
      <c r="D656" s="421"/>
      <c r="E656" s="419"/>
    </row>
    <row r="657">
      <c r="B657" s="203"/>
      <c r="C657" s="420"/>
      <c r="D657" s="421"/>
      <c r="E657" s="419"/>
    </row>
    <row r="658">
      <c r="B658" s="203"/>
      <c r="C658" s="420"/>
      <c r="D658" s="421"/>
      <c r="E658" s="419"/>
    </row>
    <row r="659">
      <c r="B659" s="203"/>
      <c r="C659" s="420"/>
      <c r="D659" s="421"/>
      <c r="E659" s="419"/>
    </row>
    <row r="660">
      <c r="B660" s="203"/>
      <c r="C660" s="420"/>
      <c r="D660" s="421"/>
      <c r="E660" s="419"/>
    </row>
    <row r="661">
      <c r="B661" s="203"/>
      <c r="C661" s="420"/>
      <c r="D661" s="421"/>
      <c r="E661" s="419"/>
    </row>
    <row r="662">
      <c r="B662" s="203"/>
      <c r="C662" s="420"/>
      <c r="D662" s="421"/>
      <c r="E662" s="419"/>
    </row>
    <row r="663">
      <c r="B663" s="203"/>
      <c r="C663" s="420"/>
      <c r="D663" s="421"/>
      <c r="E663" s="419"/>
    </row>
    <row r="664">
      <c r="B664" s="203"/>
      <c r="C664" s="420"/>
      <c r="D664" s="421"/>
      <c r="E664" s="419"/>
    </row>
    <row r="665">
      <c r="B665" s="203"/>
      <c r="C665" s="420"/>
      <c r="D665" s="421"/>
      <c r="E665" s="419"/>
    </row>
    <row r="666">
      <c r="B666" s="203"/>
      <c r="C666" s="420"/>
      <c r="D666" s="421"/>
      <c r="E666" s="419"/>
    </row>
    <row r="667">
      <c r="B667" s="203"/>
      <c r="C667" s="420"/>
      <c r="D667" s="421"/>
      <c r="E667" s="419"/>
    </row>
    <row r="668">
      <c r="B668" s="203"/>
      <c r="C668" s="420"/>
      <c r="D668" s="421"/>
      <c r="E668" s="419"/>
    </row>
    <row r="669">
      <c r="B669" s="203"/>
      <c r="C669" s="420"/>
      <c r="D669" s="421"/>
      <c r="E669" s="419"/>
    </row>
    <row r="670">
      <c r="B670" s="203"/>
      <c r="C670" s="420"/>
      <c r="D670" s="421"/>
      <c r="E670" s="419"/>
    </row>
    <row r="671">
      <c r="B671" s="203"/>
      <c r="C671" s="420"/>
      <c r="D671" s="421"/>
      <c r="E671" s="419"/>
    </row>
    <row r="672">
      <c r="B672" s="203"/>
      <c r="C672" s="420"/>
      <c r="D672" s="421"/>
      <c r="E672" s="419"/>
    </row>
    <row r="673">
      <c r="B673" s="203"/>
      <c r="C673" s="420"/>
      <c r="D673" s="421"/>
      <c r="E673" s="419"/>
    </row>
    <row r="674">
      <c r="B674" s="203"/>
      <c r="C674" s="420"/>
      <c r="D674" s="421"/>
      <c r="E674" s="419"/>
    </row>
    <row r="675">
      <c r="B675" s="203"/>
      <c r="C675" s="420"/>
      <c r="D675" s="421"/>
      <c r="E675" s="419"/>
    </row>
    <row r="676">
      <c r="B676" s="203"/>
      <c r="C676" s="420"/>
      <c r="D676" s="421"/>
      <c r="E676" s="419"/>
    </row>
    <row r="677">
      <c r="B677" s="203"/>
      <c r="C677" s="420"/>
      <c r="D677" s="421"/>
      <c r="E677" s="419"/>
    </row>
    <row r="678">
      <c r="B678" s="203"/>
      <c r="C678" s="420"/>
      <c r="D678" s="421"/>
      <c r="E678" s="419"/>
    </row>
    <row r="679">
      <c r="B679" s="203"/>
      <c r="C679" s="420"/>
      <c r="D679" s="421"/>
      <c r="E679" s="419"/>
    </row>
    <row r="680">
      <c r="B680" s="203"/>
      <c r="C680" s="420"/>
      <c r="D680" s="421"/>
      <c r="E680" s="419"/>
    </row>
    <row r="681">
      <c r="B681" s="203"/>
      <c r="C681" s="420"/>
      <c r="D681" s="421"/>
      <c r="E681" s="419"/>
    </row>
    <row r="682">
      <c r="B682" s="203"/>
      <c r="C682" s="420"/>
      <c r="D682" s="421"/>
      <c r="E682" s="419"/>
    </row>
    <row r="683">
      <c r="B683" s="203"/>
      <c r="C683" s="420"/>
      <c r="D683" s="421"/>
      <c r="E683" s="419"/>
    </row>
    <row r="684">
      <c r="B684" s="203"/>
      <c r="C684" s="420"/>
      <c r="D684" s="421"/>
      <c r="E684" s="419"/>
    </row>
    <row r="685">
      <c r="B685" s="203"/>
      <c r="C685" s="420"/>
      <c r="D685" s="421"/>
      <c r="E685" s="419"/>
    </row>
    <row r="686">
      <c r="B686" s="203"/>
      <c r="C686" s="420"/>
      <c r="D686" s="421"/>
      <c r="E686" s="419"/>
    </row>
    <row r="687">
      <c r="B687" s="203"/>
      <c r="C687" s="420"/>
      <c r="D687" s="421"/>
      <c r="E687" s="419"/>
    </row>
    <row r="688">
      <c r="B688" s="203"/>
      <c r="C688" s="420"/>
      <c r="D688" s="421"/>
      <c r="E688" s="419"/>
    </row>
    <row r="689">
      <c r="B689" s="203"/>
      <c r="C689" s="420"/>
      <c r="D689" s="421"/>
      <c r="E689" s="419"/>
    </row>
    <row r="690">
      <c r="B690" s="203"/>
      <c r="C690" s="420"/>
      <c r="D690" s="421"/>
      <c r="E690" s="419"/>
    </row>
    <row r="691">
      <c r="B691" s="203"/>
      <c r="C691" s="420"/>
      <c r="D691" s="421"/>
      <c r="E691" s="419"/>
    </row>
    <row r="692">
      <c r="B692" s="203"/>
      <c r="C692" s="420"/>
      <c r="D692" s="421"/>
      <c r="E692" s="419"/>
    </row>
    <row r="693">
      <c r="B693" s="203"/>
      <c r="C693" s="420"/>
      <c r="D693" s="421"/>
      <c r="E693" s="419"/>
    </row>
    <row r="694">
      <c r="B694" s="203"/>
      <c r="C694" s="420"/>
      <c r="D694" s="421"/>
      <c r="E694" s="419"/>
    </row>
    <row r="695">
      <c r="B695" s="203"/>
      <c r="C695" s="420"/>
      <c r="D695" s="421"/>
      <c r="E695" s="419"/>
    </row>
    <row r="696">
      <c r="B696" s="203"/>
      <c r="C696" s="420"/>
      <c r="D696" s="421"/>
      <c r="E696" s="419"/>
    </row>
    <row r="697">
      <c r="B697" s="203"/>
      <c r="C697" s="420"/>
      <c r="D697" s="421"/>
      <c r="E697" s="419"/>
    </row>
    <row r="698">
      <c r="B698" s="203"/>
      <c r="C698" s="420"/>
      <c r="D698" s="421"/>
      <c r="E698" s="419"/>
    </row>
    <row r="699">
      <c r="B699" s="203"/>
      <c r="C699" s="420"/>
      <c r="D699" s="421"/>
      <c r="E699" s="419"/>
    </row>
    <row r="700">
      <c r="B700" s="203"/>
      <c r="C700" s="420"/>
      <c r="D700" s="421"/>
      <c r="E700" s="419"/>
    </row>
    <row r="701">
      <c r="B701" s="203"/>
      <c r="C701" s="420"/>
      <c r="D701" s="421"/>
      <c r="E701" s="419"/>
    </row>
    <row r="702">
      <c r="B702" s="203"/>
      <c r="C702" s="420"/>
      <c r="D702" s="421"/>
      <c r="E702" s="419"/>
    </row>
    <row r="703">
      <c r="B703" s="203"/>
      <c r="C703" s="420"/>
      <c r="D703" s="421"/>
      <c r="E703" s="419"/>
    </row>
    <row r="704">
      <c r="B704" s="203"/>
      <c r="C704" s="420"/>
      <c r="D704" s="421"/>
      <c r="E704" s="419"/>
    </row>
    <row r="705">
      <c r="B705" s="203"/>
      <c r="C705" s="420"/>
      <c r="D705" s="421"/>
      <c r="E705" s="419"/>
    </row>
    <row r="706">
      <c r="B706" s="203"/>
      <c r="C706" s="420"/>
      <c r="D706" s="421"/>
      <c r="E706" s="419"/>
    </row>
    <row r="707">
      <c r="B707" s="203"/>
      <c r="C707" s="420"/>
      <c r="D707" s="421"/>
      <c r="E707" s="419"/>
    </row>
    <row r="708">
      <c r="B708" s="203"/>
      <c r="C708" s="420"/>
      <c r="D708" s="421"/>
      <c r="E708" s="419"/>
    </row>
    <row r="709">
      <c r="B709" s="203"/>
      <c r="C709" s="420"/>
      <c r="D709" s="421"/>
      <c r="E709" s="419"/>
    </row>
    <row r="710">
      <c r="B710" s="203"/>
      <c r="C710" s="420"/>
      <c r="D710" s="421"/>
      <c r="E710" s="419"/>
    </row>
    <row r="711">
      <c r="B711" s="203"/>
      <c r="C711" s="420"/>
      <c r="D711" s="421"/>
      <c r="E711" s="419"/>
    </row>
    <row r="712">
      <c r="B712" s="203"/>
      <c r="C712" s="420"/>
      <c r="D712" s="421"/>
      <c r="E712" s="419"/>
    </row>
    <row r="713">
      <c r="B713" s="203"/>
      <c r="C713" s="420"/>
      <c r="D713" s="421"/>
      <c r="E713" s="419"/>
    </row>
    <row r="714">
      <c r="B714" s="203"/>
      <c r="C714" s="420"/>
      <c r="D714" s="421"/>
      <c r="E714" s="419"/>
    </row>
    <row r="715">
      <c r="B715" s="203"/>
      <c r="C715" s="420"/>
      <c r="D715" s="421"/>
      <c r="E715" s="419"/>
    </row>
    <row r="716">
      <c r="B716" s="203"/>
      <c r="C716" s="420"/>
      <c r="D716" s="421"/>
      <c r="E716" s="419"/>
    </row>
    <row r="717">
      <c r="B717" s="203"/>
      <c r="C717" s="420"/>
      <c r="D717" s="421"/>
      <c r="E717" s="419"/>
    </row>
    <row r="718">
      <c r="B718" s="203"/>
      <c r="C718" s="420"/>
      <c r="D718" s="421"/>
      <c r="E718" s="419"/>
    </row>
    <row r="719">
      <c r="B719" s="203"/>
      <c r="C719" s="420"/>
      <c r="D719" s="421"/>
      <c r="E719" s="419"/>
    </row>
    <row r="720">
      <c r="B720" s="203"/>
      <c r="C720" s="420"/>
      <c r="D720" s="421"/>
      <c r="E720" s="419"/>
    </row>
    <row r="721">
      <c r="B721" s="203"/>
      <c r="C721" s="420"/>
      <c r="D721" s="421"/>
      <c r="E721" s="419"/>
    </row>
    <row r="722">
      <c r="B722" s="203"/>
      <c r="C722" s="420"/>
      <c r="D722" s="421"/>
      <c r="E722" s="419"/>
    </row>
    <row r="723">
      <c r="B723" s="203"/>
      <c r="C723" s="420"/>
      <c r="D723" s="421"/>
      <c r="E723" s="419"/>
    </row>
    <row r="724">
      <c r="B724" s="203"/>
      <c r="C724" s="420"/>
      <c r="D724" s="421"/>
      <c r="E724" s="419"/>
    </row>
    <row r="725">
      <c r="B725" s="203"/>
      <c r="C725" s="420"/>
      <c r="D725" s="421"/>
      <c r="E725" s="419"/>
    </row>
    <row r="726">
      <c r="B726" s="203"/>
      <c r="C726" s="420"/>
      <c r="D726" s="421"/>
      <c r="E726" s="419"/>
    </row>
    <row r="727">
      <c r="B727" s="203"/>
      <c r="C727" s="420"/>
      <c r="D727" s="421"/>
      <c r="E727" s="419"/>
    </row>
    <row r="728">
      <c r="B728" s="203"/>
      <c r="C728" s="420"/>
      <c r="D728" s="421"/>
      <c r="E728" s="419"/>
    </row>
    <row r="729">
      <c r="B729" s="203"/>
      <c r="C729" s="420"/>
      <c r="D729" s="421"/>
      <c r="E729" s="419"/>
    </row>
    <row r="730">
      <c r="B730" s="203"/>
      <c r="C730" s="420"/>
      <c r="D730" s="421"/>
      <c r="E730" s="419"/>
    </row>
    <row r="731">
      <c r="B731" s="203"/>
      <c r="C731" s="420"/>
      <c r="D731" s="421"/>
      <c r="E731" s="419"/>
    </row>
    <row r="732">
      <c r="B732" s="203"/>
      <c r="C732" s="420"/>
      <c r="D732" s="421"/>
      <c r="E732" s="419"/>
    </row>
    <row r="733">
      <c r="B733" s="203"/>
      <c r="C733" s="420"/>
      <c r="D733" s="421"/>
      <c r="E733" s="419"/>
    </row>
    <row r="734">
      <c r="B734" s="203"/>
      <c r="C734" s="420"/>
      <c r="D734" s="421"/>
      <c r="E734" s="419"/>
    </row>
    <row r="735">
      <c r="B735" s="203"/>
      <c r="C735" s="420"/>
      <c r="D735" s="421"/>
      <c r="E735" s="419"/>
    </row>
    <row r="736">
      <c r="B736" s="203"/>
      <c r="C736" s="420"/>
      <c r="D736" s="421"/>
      <c r="E736" s="419"/>
    </row>
    <row r="737">
      <c r="B737" s="203"/>
      <c r="C737" s="420"/>
      <c r="D737" s="421"/>
      <c r="E737" s="419"/>
    </row>
    <row r="738">
      <c r="B738" s="203"/>
      <c r="C738" s="420"/>
      <c r="D738" s="421"/>
      <c r="E738" s="419"/>
    </row>
    <row r="739">
      <c r="B739" s="203"/>
      <c r="C739" s="420"/>
      <c r="D739" s="421"/>
      <c r="E739" s="419"/>
    </row>
    <row r="740">
      <c r="B740" s="203"/>
      <c r="C740" s="420"/>
      <c r="D740" s="421"/>
      <c r="E740" s="419"/>
    </row>
    <row r="741">
      <c r="B741" s="203"/>
      <c r="C741" s="420"/>
      <c r="D741" s="421"/>
      <c r="E741" s="419"/>
    </row>
    <row r="742">
      <c r="B742" s="203"/>
      <c r="C742" s="420"/>
      <c r="D742" s="421"/>
      <c r="E742" s="419"/>
    </row>
    <row r="743">
      <c r="B743" s="203"/>
      <c r="C743" s="420"/>
      <c r="D743" s="421"/>
      <c r="E743" s="419"/>
    </row>
    <row r="744">
      <c r="B744" s="203"/>
      <c r="C744" s="420"/>
      <c r="D744" s="421"/>
      <c r="E744" s="419"/>
    </row>
    <row r="745">
      <c r="B745" s="203"/>
      <c r="C745" s="420"/>
      <c r="D745" s="421"/>
      <c r="E745" s="419"/>
    </row>
    <row r="746">
      <c r="B746" s="203"/>
      <c r="C746" s="420"/>
      <c r="D746" s="421"/>
      <c r="E746" s="419"/>
    </row>
    <row r="747">
      <c r="B747" s="203"/>
      <c r="C747" s="420"/>
      <c r="D747" s="421"/>
      <c r="E747" s="419"/>
    </row>
    <row r="748">
      <c r="B748" s="203"/>
      <c r="C748" s="420"/>
      <c r="D748" s="421"/>
      <c r="E748" s="419"/>
    </row>
    <row r="749">
      <c r="B749" s="203"/>
      <c r="C749" s="420"/>
      <c r="D749" s="421"/>
      <c r="E749" s="419"/>
    </row>
    <row r="750">
      <c r="B750" s="203"/>
      <c r="C750" s="420"/>
      <c r="D750" s="421"/>
      <c r="E750" s="419"/>
    </row>
    <row r="751">
      <c r="B751" s="203"/>
      <c r="C751" s="420"/>
      <c r="D751" s="421"/>
      <c r="E751" s="419"/>
    </row>
    <row r="752">
      <c r="B752" s="203"/>
      <c r="C752" s="420"/>
      <c r="D752" s="421"/>
      <c r="E752" s="419"/>
    </row>
    <row r="753">
      <c r="B753" s="203"/>
      <c r="C753" s="420"/>
      <c r="D753" s="421"/>
      <c r="E753" s="419"/>
    </row>
    <row r="754">
      <c r="B754" s="203"/>
      <c r="C754" s="420"/>
      <c r="D754" s="421"/>
      <c r="E754" s="419"/>
    </row>
    <row r="755">
      <c r="B755" s="203"/>
      <c r="C755" s="420"/>
      <c r="D755" s="421"/>
      <c r="E755" s="419"/>
    </row>
    <row r="756">
      <c r="B756" s="203"/>
      <c r="C756" s="420"/>
      <c r="D756" s="421"/>
      <c r="E756" s="419"/>
    </row>
    <row r="757">
      <c r="B757" s="203"/>
      <c r="C757" s="420"/>
      <c r="D757" s="421"/>
      <c r="E757" s="419"/>
    </row>
    <row r="758">
      <c r="B758" s="203"/>
      <c r="C758" s="420"/>
      <c r="D758" s="421"/>
      <c r="E758" s="419"/>
    </row>
    <row r="759">
      <c r="B759" s="203"/>
      <c r="C759" s="420"/>
      <c r="D759" s="421"/>
      <c r="E759" s="419"/>
    </row>
    <row r="760">
      <c r="B760" s="203"/>
      <c r="C760" s="420"/>
      <c r="D760" s="421"/>
      <c r="E760" s="419"/>
    </row>
    <row r="761">
      <c r="B761" s="203"/>
      <c r="C761" s="420"/>
      <c r="D761" s="421"/>
      <c r="E761" s="419"/>
    </row>
    <row r="762">
      <c r="B762" s="203"/>
      <c r="C762" s="420"/>
      <c r="D762" s="421"/>
      <c r="E762" s="419"/>
    </row>
    <row r="763">
      <c r="B763" s="203"/>
      <c r="C763" s="420"/>
      <c r="D763" s="421"/>
      <c r="E763" s="419"/>
    </row>
    <row r="764">
      <c r="B764" s="203"/>
      <c r="C764" s="420"/>
      <c r="D764" s="421"/>
      <c r="E764" s="419"/>
    </row>
    <row r="765">
      <c r="B765" s="203"/>
      <c r="C765" s="420"/>
      <c r="D765" s="421"/>
      <c r="E765" s="419"/>
    </row>
    <row r="766">
      <c r="B766" s="203"/>
      <c r="C766" s="420"/>
      <c r="D766" s="421"/>
      <c r="E766" s="419"/>
    </row>
    <row r="767">
      <c r="B767" s="203"/>
      <c r="C767" s="420"/>
      <c r="D767" s="421"/>
      <c r="E767" s="419"/>
    </row>
    <row r="768">
      <c r="B768" s="203"/>
      <c r="C768" s="420"/>
      <c r="D768" s="421"/>
      <c r="E768" s="419"/>
    </row>
    <row r="769">
      <c r="B769" s="203"/>
      <c r="C769" s="420"/>
      <c r="D769" s="421"/>
      <c r="E769" s="419"/>
    </row>
    <row r="770">
      <c r="B770" s="203"/>
      <c r="C770" s="420"/>
      <c r="D770" s="421"/>
      <c r="E770" s="419"/>
    </row>
    <row r="771">
      <c r="B771" s="203"/>
      <c r="C771" s="420"/>
      <c r="D771" s="421"/>
      <c r="E771" s="419"/>
    </row>
    <row r="772">
      <c r="B772" s="203"/>
      <c r="C772" s="420"/>
      <c r="D772" s="421"/>
      <c r="E772" s="419"/>
    </row>
    <row r="773">
      <c r="B773" s="203"/>
      <c r="C773" s="420"/>
      <c r="D773" s="421"/>
      <c r="E773" s="419"/>
    </row>
    <row r="774">
      <c r="B774" s="203"/>
      <c r="C774" s="420"/>
      <c r="D774" s="421"/>
      <c r="E774" s="419"/>
    </row>
    <row r="775">
      <c r="B775" s="203"/>
      <c r="C775" s="420"/>
      <c r="D775" s="421"/>
      <c r="E775" s="419"/>
    </row>
    <row r="776">
      <c r="B776" s="203"/>
      <c r="C776" s="420"/>
      <c r="D776" s="421"/>
      <c r="E776" s="419"/>
    </row>
    <row r="777">
      <c r="B777" s="203"/>
      <c r="C777" s="420"/>
      <c r="D777" s="421"/>
      <c r="E777" s="419"/>
    </row>
    <row r="778">
      <c r="B778" s="203"/>
      <c r="C778" s="420"/>
      <c r="D778" s="421"/>
      <c r="E778" s="419"/>
    </row>
    <row r="779">
      <c r="B779" s="203"/>
      <c r="C779" s="420"/>
      <c r="D779" s="421"/>
      <c r="E779" s="419"/>
    </row>
    <row r="780">
      <c r="B780" s="203"/>
      <c r="C780" s="420"/>
      <c r="D780" s="421"/>
      <c r="E780" s="419"/>
    </row>
    <row r="781">
      <c r="B781" s="203"/>
      <c r="C781" s="420"/>
      <c r="D781" s="421"/>
      <c r="E781" s="419"/>
    </row>
    <row r="782">
      <c r="B782" s="203"/>
      <c r="C782" s="420"/>
      <c r="D782" s="421"/>
      <c r="E782" s="419"/>
    </row>
    <row r="783">
      <c r="B783" s="203"/>
      <c r="C783" s="420"/>
      <c r="D783" s="421"/>
      <c r="E783" s="419"/>
    </row>
    <row r="784">
      <c r="B784" s="203"/>
      <c r="C784" s="420"/>
      <c r="D784" s="421"/>
      <c r="E784" s="419"/>
    </row>
    <row r="785">
      <c r="B785" s="203"/>
      <c r="C785" s="420"/>
      <c r="D785" s="421"/>
      <c r="E785" s="419"/>
    </row>
    <row r="786">
      <c r="B786" s="203"/>
      <c r="C786" s="420"/>
      <c r="D786" s="421"/>
      <c r="E786" s="419"/>
    </row>
    <row r="787">
      <c r="B787" s="203"/>
      <c r="C787" s="420"/>
      <c r="D787" s="421"/>
      <c r="E787" s="419"/>
    </row>
    <row r="788">
      <c r="B788" s="203"/>
      <c r="C788" s="420"/>
      <c r="D788" s="421"/>
      <c r="E788" s="419"/>
    </row>
    <row r="789">
      <c r="B789" s="203"/>
      <c r="C789" s="420"/>
      <c r="D789" s="421"/>
      <c r="E789" s="419"/>
    </row>
    <row r="790">
      <c r="B790" s="203"/>
      <c r="C790" s="420"/>
      <c r="D790" s="421"/>
      <c r="E790" s="419"/>
    </row>
    <row r="791">
      <c r="B791" s="203"/>
      <c r="C791" s="420"/>
      <c r="D791" s="421"/>
      <c r="E791" s="419"/>
    </row>
    <row r="792">
      <c r="B792" s="203"/>
      <c r="C792" s="420"/>
      <c r="D792" s="421"/>
      <c r="E792" s="419"/>
    </row>
    <row r="793">
      <c r="B793" s="203"/>
      <c r="C793" s="420"/>
      <c r="D793" s="421"/>
      <c r="E793" s="419"/>
    </row>
    <row r="794">
      <c r="B794" s="203"/>
      <c r="C794" s="420"/>
      <c r="D794" s="421"/>
      <c r="E794" s="419"/>
    </row>
    <row r="795">
      <c r="B795" s="203"/>
      <c r="C795" s="420"/>
      <c r="D795" s="421"/>
      <c r="E795" s="419"/>
    </row>
    <row r="796">
      <c r="B796" s="203"/>
      <c r="C796" s="420"/>
      <c r="D796" s="421"/>
      <c r="E796" s="419"/>
    </row>
    <row r="797">
      <c r="B797" s="203"/>
      <c r="C797" s="420"/>
      <c r="D797" s="421"/>
      <c r="E797" s="419"/>
    </row>
    <row r="798">
      <c r="B798" s="203"/>
      <c r="C798" s="420"/>
      <c r="D798" s="421"/>
      <c r="E798" s="419"/>
    </row>
    <row r="799">
      <c r="B799" s="203"/>
      <c r="C799" s="420"/>
      <c r="D799" s="421"/>
      <c r="E799" s="419"/>
    </row>
    <row r="800">
      <c r="B800" s="203"/>
      <c r="C800" s="420"/>
      <c r="D800" s="421"/>
      <c r="E800" s="419"/>
    </row>
    <row r="801">
      <c r="B801" s="203"/>
      <c r="C801" s="420"/>
      <c r="D801" s="421"/>
      <c r="E801" s="419"/>
    </row>
    <row r="802">
      <c r="B802" s="203"/>
      <c r="C802" s="420"/>
      <c r="D802" s="421"/>
      <c r="E802" s="419"/>
    </row>
    <row r="803">
      <c r="B803" s="203"/>
      <c r="C803" s="420"/>
      <c r="D803" s="421"/>
      <c r="E803" s="419"/>
    </row>
    <row r="804">
      <c r="B804" s="203"/>
      <c r="C804" s="420"/>
      <c r="D804" s="421"/>
      <c r="E804" s="419"/>
    </row>
    <row r="805">
      <c r="B805" s="203"/>
      <c r="C805" s="420"/>
      <c r="D805" s="421"/>
      <c r="E805" s="419"/>
    </row>
    <row r="806">
      <c r="B806" s="203"/>
      <c r="C806" s="420"/>
      <c r="D806" s="421"/>
      <c r="E806" s="419"/>
    </row>
    <row r="807">
      <c r="B807" s="203"/>
      <c r="C807" s="420"/>
      <c r="D807" s="421"/>
      <c r="E807" s="419"/>
    </row>
    <row r="808">
      <c r="B808" s="203"/>
      <c r="C808" s="420"/>
      <c r="D808" s="421"/>
      <c r="E808" s="419"/>
    </row>
    <row r="809">
      <c r="B809" s="203"/>
      <c r="C809" s="420"/>
      <c r="D809" s="421"/>
      <c r="E809" s="419"/>
    </row>
    <row r="810">
      <c r="B810" s="203"/>
      <c r="C810" s="420"/>
      <c r="D810" s="421"/>
      <c r="E810" s="419"/>
    </row>
    <row r="811">
      <c r="B811" s="203"/>
      <c r="C811" s="420"/>
      <c r="D811" s="421"/>
      <c r="E811" s="419"/>
    </row>
    <row r="812">
      <c r="B812" s="203"/>
      <c r="C812" s="420"/>
      <c r="D812" s="421"/>
      <c r="E812" s="419"/>
    </row>
    <row r="813">
      <c r="B813" s="203"/>
      <c r="C813" s="420"/>
      <c r="D813" s="421"/>
      <c r="E813" s="419"/>
    </row>
    <row r="814">
      <c r="B814" s="203"/>
      <c r="C814" s="420"/>
      <c r="D814" s="421"/>
      <c r="E814" s="419"/>
    </row>
    <row r="815">
      <c r="B815" s="203"/>
      <c r="C815" s="420"/>
      <c r="D815" s="421"/>
      <c r="E815" s="419"/>
    </row>
    <row r="816">
      <c r="B816" s="203"/>
      <c r="C816" s="420"/>
      <c r="D816" s="421"/>
      <c r="E816" s="419"/>
    </row>
    <row r="817">
      <c r="B817" s="203"/>
      <c r="C817" s="420"/>
      <c r="D817" s="421"/>
      <c r="E817" s="419"/>
    </row>
    <row r="818">
      <c r="B818" s="203"/>
      <c r="C818" s="420"/>
      <c r="D818" s="421"/>
      <c r="E818" s="419"/>
    </row>
    <row r="819">
      <c r="B819" s="203"/>
      <c r="C819" s="420"/>
      <c r="D819" s="421"/>
      <c r="E819" s="419"/>
    </row>
    <row r="820">
      <c r="B820" s="203"/>
      <c r="C820" s="420"/>
      <c r="D820" s="421"/>
      <c r="E820" s="419"/>
    </row>
    <row r="821">
      <c r="B821" s="203"/>
      <c r="C821" s="420"/>
      <c r="D821" s="421"/>
      <c r="E821" s="419"/>
    </row>
    <row r="822">
      <c r="B822" s="203"/>
      <c r="C822" s="420"/>
      <c r="D822" s="421"/>
      <c r="E822" s="419"/>
    </row>
    <row r="823">
      <c r="B823" s="203"/>
      <c r="C823" s="420"/>
      <c r="D823" s="421"/>
      <c r="E823" s="419"/>
    </row>
    <row r="824">
      <c r="B824" s="203"/>
      <c r="C824" s="420"/>
      <c r="D824" s="421"/>
      <c r="E824" s="419"/>
    </row>
    <row r="825">
      <c r="B825" s="203"/>
      <c r="C825" s="420"/>
      <c r="D825" s="421"/>
      <c r="E825" s="419"/>
    </row>
    <row r="826">
      <c r="B826" s="203"/>
      <c r="C826" s="420"/>
      <c r="D826" s="421"/>
      <c r="E826" s="419"/>
    </row>
    <row r="827">
      <c r="B827" s="203"/>
      <c r="C827" s="420"/>
      <c r="D827" s="421"/>
      <c r="E827" s="419"/>
    </row>
    <row r="828">
      <c r="B828" s="203"/>
      <c r="C828" s="420"/>
      <c r="D828" s="421"/>
      <c r="E828" s="419"/>
    </row>
    <row r="829">
      <c r="B829" s="203"/>
      <c r="C829" s="420"/>
      <c r="D829" s="421"/>
      <c r="E829" s="419"/>
    </row>
    <row r="830">
      <c r="B830" s="203"/>
      <c r="C830" s="420"/>
      <c r="D830" s="421"/>
      <c r="E830" s="419"/>
    </row>
    <row r="831">
      <c r="B831" s="203"/>
      <c r="C831" s="420"/>
      <c r="D831" s="421"/>
      <c r="E831" s="419"/>
    </row>
    <row r="832">
      <c r="B832" s="203"/>
      <c r="C832" s="420"/>
      <c r="D832" s="421"/>
      <c r="E832" s="419"/>
    </row>
    <row r="833">
      <c r="B833" s="203"/>
      <c r="C833" s="420"/>
      <c r="D833" s="421"/>
      <c r="E833" s="419"/>
    </row>
    <row r="834">
      <c r="B834" s="203"/>
      <c r="C834" s="420"/>
      <c r="D834" s="421"/>
      <c r="E834" s="419"/>
    </row>
    <row r="835">
      <c r="B835" s="203"/>
      <c r="C835" s="420"/>
      <c r="D835" s="421"/>
      <c r="E835" s="419"/>
    </row>
    <row r="836">
      <c r="B836" s="203"/>
      <c r="C836" s="420"/>
      <c r="D836" s="421"/>
      <c r="E836" s="419"/>
    </row>
    <row r="837">
      <c r="B837" s="203"/>
      <c r="C837" s="420"/>
      <c r="D837" s="421"/>
      <c r="E837" s="419"/>
    </row>
    <row r="838">
      <c r="B838" s="203"/>
      <c r="C838" s="420"/>
      <c r="D838" s="421"/>
      <c r="E838" s="419"/>
    </row>
    <row r="839">
      <c r="B839" s="203"/>
      <c r="C839" s="420"/>
      <c r="D839" s="421"/>
      <c r="E839" s="419"/>
    </row>
    <row r="840">
      <c r="B840" s="203"/>
      <c r="C840" s="420"/>
      <c r="D840" s="421"/>
      <c r="E840" s="419"/>
    </row>
    <row r="841">
      <c r="B841" s="203"/>
      <c r="C841" s="420"/>
      <c r="D841" s="421"/>
      <c r="E841" s="419"/>
    </row>
    <row r="842">
      <c r="B842" s="203"/>
      <c r="C842" s="420"/>
      <c r="D842" s="421"/>
      <c r="E842" s="419"/>
    </row>
    <row r="843">
      <c r="B843" s="203"/>
      <c r="C843" s="420"/>
      <c r="D843" s="421"/>
      <c r="E843" s="419"/>
    </row>
    <row r="844">
      <c r="B844" s="203"/>
      <c r="C844" s="420"/>
      <c r="D844" s="421"/>
      <c r="E844" s="419"/>
    </row>
    <row r="845">
      <c r="B845" s="203"/>
      <c r="C845" s="420"/>
      <c r="D845" s="421"/>
      <c r="E845" s="419"/>
    </row>
    <row r="846">
      <c r="B846" s="203"/>
      <c r="C846" s="420"/>
      <c r="D846" s="421"/>
      <c r="E846" s="419"/>
    </row>
    <row r="847">
      <c r="B847" s="203"/>
      <c r="C847" s="420"/>
      <c r="D847" s="421"/>
      <c r="E847" s="419"/>
    </row>
    <row r="848">
      <c r="B848" s="203"/>
      <c r="C848" s="420"/>
      <c r="D848" s="421"/>
      <c r="E848" s="419"/>
    </row>
    <row r="849">
      <c r="B849" s="203"/>
      <c r="C849" s="420"/>
      <c r="D849" s="421"/>
      <c r="E849" s="419"/>
    </row>
    <row r="850">
      <c r="B850" s="203"/>
      <c r="C850" s="420"/>
      <c r="D850" s="421"/>
      <c r="E850" s="419"/>
    </row>
    <row r="851">
      <c r="B851" s="203"/>
      <c r="C851" s="420"/>
      <c r="D851" s="421"/>
      <c r="E851" s="419"/>
    </row>
    <row r="852">
      <c r="B852" s="203"/>
      <c r="C852" s="420"/>
      <c r="D852" s="421"/>
      <c r="E852" s="419"/>
    </row>
    <row r="853">
      <c r="B853" s="203"/>
      <c r="C853" s="420"/>
      <c r="D853" s="421"/>
      <c r="E853" s="419"/>
    </row>
    <row r="854">
      <c r="B854" s="203"/>
      <c r="C854" s="420"/>
      <c r="D854" s="421"/>
      <c r="E854" s="419"/>
    </row>
    <row r="855">
      <c r="B855" s="203"/>
      <c r="C855" s="420"/>
      <c r="D855" s="421"/>
      <c r="E855" s="419"/>
    </row>
    <row r="856">
      <c r="B856" s="203"/>
      <c r="C856" s="420"/>
      <c r="D856" s="421"/>
      <c r="E856" s="419"/>
    </row>
    <row r="857">
      <c r="B857" s="203"/>
      <c r="C857" s="420"/>
      <c r="D857" s="421"/>
      <c r="E857" s="419"/>
    </row>
    <row r="858">
      <c r="B858" s="203"/>
      <c r="C858" s="420"/>
      <c r="D858" s="421"/>
      <c r="E858" s="419"/>
    </row>
    <row r="859">
      <c r="B859" s="203"/>
      <c r="C859" s="420"/>
      <c r="D859" s="421"/>
      <c r="E859" s="419"/>
    </row>
    <row r="860">
      <c r="B860" s="203"/>
      <c r="C860" s="420"/>
      <c r="D860" s="421"/>
      <c r="E860" s="419"/>
    </row>
    <row r="861">
      <c r="B861" s="203"/>
      <c r="C861" s="420"/>
      <c r="D861" s="421"/>
      <c r="E861" s="419"/>
    </row>
    <row r="862">
      <c r="B862" s="203"/>
      <c r="C862" s="420"/>
      <c r="D862" s="421"/>
      <c r="E862" s="419"/>
    </row>
    <row r="863">
      <c r="B863" s="203"/>
      <c r="C863" s="420"/>
      <c r="D863" s="421"/>
      <c r="E863" s="419"/>
    </row>
    <row r="864">
      <c r="B864" s="203"/>
      <c r="C864" s="420"/>
      <c r="D864" s="421"/>
      <c r="E864" s="419"/>
    </row>
    <row r="865">
      <c r="B865" s="203"/>
      <c r="C865" s="420"/>
      <c r="D865" s="421"/>
      <c r="E865" s="419"/>
    </row>
    <row r="866">
      <c r="B866" s="203"/>
      <c r="C866" s="420"/>
      <c r="D866" s="421"/>
      <c r="E866" s="419"/>
    </row>
    <row r="867">
      <c r="B867" s="203"/>
      <c r="C867" s="420"/>
      <c r="D867" s="421"/>
      <c r="E867" s="419"/>
    </row>
    <row r="868">
      <c r="B868" s="203"/>
      <c r="C868" s="420"/>
      <c r="D868" s="421"/>
      <c r="E868" s="419"/>
    </row>
    <row r="869">
      <c r="B869" s="203"/>
      <c r="C869" s="420"/>
      <c r="D869" s="421"/>
      <c r="E869" s="419"/>
    </row>
    <row r="870">
      <c r="B870" s="203"/>
      <c r="C870" s="420"/>
      <c r="D870" s="421"/>
      <c r="E870" s="419"/>
    </row>
    <row r="871">
      <c r="B871" s="203"/>
      <c r="C871" s="420"/>
      <c r="D871" s="421"/>
      <c r="E871" s="419"/>
    </row>
    <row r="872">
      <c r="B872" s="203"/>
      <c r="C872" s="420"/>
      <c r="D872" s="421"/>
      <c r="E872" s="419"/>
    </row>
    <row r="873">
      <c r="B873" s="203"/>
      <c r="C873" s="420"/>
      <c r="D873" s="421"/>
      <c r="E873" s="419"/>
    </row>
    <row r="874">
      <c r="B874" s="203"/>
      <c r="C874" s="420"/>
      <c r="D874" s="421"/>
      <c r="E874" s="419"/>
    </row>
    <row r="875">
      <c r="B875" s="203"/>
      <c r="C875" s="420"/>
      <c r="D875" s="421"/>
      <c r="E875" s="419"/>
    </row>
    <row r="876">
      <c r="B876" s="203"/>
      <c r="C876" s="420"/>
      <c r="D876" s="421"/>
      <c r="E876" s="419"/>
    </row>
    <row r="877">
      <c r="B877" s="203"/>
      <c r="C877" s="420"/>
      <c r="D877" s="421"/>
      <c r="E877" s="419"/>
    </row>
    <row r="878">
      <c r="B878" s="203"/>
      <c r="C878" s="420"/>
      <c r="D878" s="421"/>
      <c r="E878" s="419"/>
    </row>
    <row r="879">
      <c r="B879" s="203"/>
      <c r="C879" s="420"/>
      <c r="D879" s="421"/>
      <c r="E879" s="419"/>
    </row>
    <row r="880">
      <c r="B880" s="203"/>
      <c r="C880" s="420"/>
      <c r="D880" s="421"/>
      <c r="E880" s="419"/>
    </row>
    <row r="881">
      <c r="B881" s="203"/>
      <c r="C881" s="420"/>
      <c r="D881" s="421"/>
      <c r="E881" s="419"/>
    </row>
    <row r="882">
      <c r="B882" s="203"/>
      <c r="C882" s="420"/>
      <c r="D882" s="421"/>
      <c r="E882" s="419"/>
    </row>
    <row r="883">
      <c r="B883" s="203"/>
      <c r="C883" s="420"/>
      <c r="D883" s="421"/>
      <c r="E883" s="419"/>
    </row>
    <row r="884">
      <c r="B884" s="203"/>
      <c r="C884" s="420"/>
      <c r="D884" s="421"/>
      <c r="E884" s="419"/>
    </row>
    <row r="885">
      <c r="B885" s="203"/>
      <c r="C885" s="420"/>
      <c r="D885" s="421"/>
      <c r="E885" s="419"/>
    </row>
    <row r="886">
      <c r="B886" s="203"/>
      <c r="C886" s="420"/>
      <c r="D886" s="421"/>
      <c r="E886" s="419"/>
    </row>
    <row r="887">
      <c r="B887" s="203"/>
      <c r="C887" s="420"/>
      <c r="D887" s="421"/>
      <c r="E887" s="419"/>
    </row>
    <row r="888">
      <c r="B888" s="203"/>
      <c r="C888" s="420"/>
      <c r="D888" s="421"/>
      <c r="E888" s="419"/>
    </row>
    <row r="889">
      <c r="B889" s="203"/>
      <c r="C889" s="420"/>
      <c r="D889" s="421"/>
      <c r="E889" s="419"/>
    </row>
    <row r="890">
      <c r="B890" s="203"/>
      <c r="C890" s="420"/>
      <c r="D890" s="421"/>
      <c r="E890" s="419"/>
    </row>
    <row r="891">
      <c r="B891" s="203"/>
      <c r="C891" s="420"/>
      <c r="D891" s="421"/>
      <c r="E891" s="419"/>
    </row>
    <row r="892">
      <c r="B892" s="203"/>
      <c r="C892" s="420"/>
      <c r="D892" s="421"/>
      <c r="E892" s="419"/>
    </row>
    <row r="893">
      <c r="B893" s="203"/>
      <c r="C893" s="420"/>
      <c r="D893" s="421"/>
      <c r="E893" s="419"/>
    </row>
    <row r="894">
      <c r="B894" s="203"/>
      <c r="C894" s="420"/>
      <c r="D894" s="421"/>
      <c r="E894" s="419"/>
    </row>
    <row r="895">
      <c r="B895" s="203"/>
      <c r="C895" s="420"/>
      <c r="D895" s="421"/>
      <c r="E895" s="419"/>
    </row>
    <row r="896">
      <c r="B896" s="203"/>
      <c r="C896" s="420"/>
      <c r="D896" s="421"/>
      <c r="E896" s="419"/>
    </row>
    <row r="897">
      <c r="B897" s="203"/>
      <c r="C897" s="420"/>
      <c r="D897" s="421"/>
      <c r="E897" s="419"/>
    </row>
    <row r="898">
      <c r="B898" s="203"/>
      <c r="C898" s="420"/>
      <c r="D898" s="421"/>
      <c r="E898" s="419"/>
    </row>
    <row r="899">
      <c r="B899" s="203"/>
      <c r="C899" s="420"/>
      <c r="D899" s="421"/>
      <c r="E899" s="419"/>
    </row>
    <row r="900">
      <c r="B900" s="203"/>
      <c r="C900" s="420"/>
      <c r="D900" s="421"/>
      <c r="E900" s="419"/>
    </row>
    <row r="901">
      <c r="B901" s="203"/>
      <c r="C901" s="420"/>
      <c r="D901" s="421"/>
      <c r="E901" s="419"/>
    </row>
    <row r="902">
      <c r="B902" s="203"/>
      <c r="C902" s="420"/>
      <c r="D902" s="421"/>
      <c r="E902" s="419"/>
    </row>
    <row r="903">
      <c r="B903" s="203"/>
      <c r="C903" s="420"/>
      <c r="D903" s="421"/>
      <c r="E903" s="419"/>
    </row>
    <row r="904">
      <c r="B904" s="203"/>
      <c r="C904" s="420"/>
      <c r="D904" s="421"/>
      <c r="E904" s="419"/>
    </row>
    <row r="905">
      <c r="B905" s="203"/>
      <c r="C905" s="420"/>
      <c r="D905" s="421"/>
      <c r="E905" s="419"/>
    </row>
    <row r="906">
      <c r="B906" s="203"/>
      <c r="C906" s="420"/>
      <c r="D906" s="421"/>
      <c r="E906" s="419"/>
    </row>
    <row r="907">
      <c r="B907" s="203"/>
      <c r="C907" s="420"/>
      <c r="D907" s="421"/>
      <c r="E907" s="419"/>
    </row>
    <row r="908">
      <c r="B908" s="203"/>
      <c r="C908" s="420"/>
      <c r="D908" s="421"/>
      <c r="E908" s="419"/>
    </row>
    <row r="909">
      <c r="B909" s="203"/>
      <c r="C909" s="420"/>
      <c r="D909" s="421"/>
      <c r="E909" s="419"/>
    </row>
    <row r="910">
      <c r="B910" s="203"/>
      <c r="C910" s="420"/>
      <c r="D910" s="421"/>
      <c r="E910" s="419"/>
    </row>
    <row r="911">
      <c r="B911" s="203"/>
      <c r="C911" s="420"/>
      <c r="D911" s="421"/>
      <c r="E911" s="419"/>
    </row>
    <row r="912">
      <c r="B912" s="203"/>
      <c r="C912" s="420"/>
      <c r="D912" s="421"/>
      <c r="E912" s="419"/>
    </row>
    <row r="913">
      <c r="B913" s="203"/>
      <c r="C913" s="420"/>
      <c r="D913" s="421"/>
      <c r="E913" s="419"/>
    </row>
    <row r="914">
      <c r="B914" s="203"/>
      <c r="C914" s="420"/>
      <c r="D914" s="421"/>
      <c r="E914" s="419"/>
    </row>
    <row r="915">
      <c r="B915" s="203"/>
      <c r="C915" s="420"/>
      <c r="D915" s="421"/>
      <c r="E915" s="419"/>
    </row>
    <row r="916">
      <c r="B916" s="203"/>
      <c r="C916" s="420"/>
      <c r="D916" s="421"/>
      <c r="E916" s="419"/>
    </row>
    <row r="917">
      <c r="B917" s="203"/>
      <c r="C917" s="420"/>
      <c r="D917" s="421"/>
      <c r="E917" s="419"/>
    </row>
    <row r="918">
      <c r="B918" s="203"/>
      <c r="C918" s="420"/>
      <c r="D918" s="421"/>
      <c r="E918" s="419"/>
    </row>
    <row r="919">
      <c r="B919" s="203"/>
      <c r="C919" s="420"/>
      <c r="D919" s="421"/>
      <c r="E919" s="419"/>
    </row>
    <row r="920">
      <c r="B920" s="203"/>
      <c r="C920" s="420"/>
      <c r="D920" s="421"/>
      <c r="E920" s="419"/>
    </row>
    <row r="921">
      <c r="B921" s="203"/>
      <c r="C921" s="420"/>
      <c r="D921" s="421"/>
      <c r="E921" s="419"/>
    </row>
    <row r="922">
      <c r="B922" s="203"/>
      <c r="C922" s="420"/>
      <c r="D922" s="421"/>
      <c r="E922" s="419"/>
    </row>
    <row r="923">
      <c r="B923" s="203"/>
      <c r="C923" s="420"/>
      <c r="D923" s="421"/>
      <c r="E923" s="419"/>
    </row>
    <row r="924">
      <c r="B924" s="203"/>
      <c r="C924" s="420"/>
      <c r="D924" s="421"/>
      <c r="E924" s="419"/>
    </row>
    <row r="925">
      <c r="B925" s="203"/>
      <c r="C925" s="420"/>
      <c r="D925" s="421"/>
      <c r="E925" s="419"/>
    </row>
    <row r="926">
      <c r="B926" s="203"/>
      <c r="C926" s="420"/>
      <c r="D926" s="421"/>
      <c r="E926" s="419"/>
    </row>
    <row r="927">
      <c r="B927" s="203"/>
      <c r="C927" s="420"/>
      <c r="D927" s="421"/>
      <c r="E927" s="419"/>
    </row>
    <row r="928">
      <c r="B928" s="203"/>
      <c r="C928" s="420"/>
      <c r="D928" s="421"/>
      <c r="E928" s="419"/>
    </row>
    <row r="929">
      <c r="B929" s="203"/>
      <c r="C929" s="420"/>
      <c r="D929" s="421"/>
      <c r="E929" s="419"/>
    </row>
    <row r="930">
      <c r="B930" s="203"/>
      <c r="C930" s="420"/>
      <c r="D930" s="421"/>
      <c r="E930" s="419"/>
    </row>
    <row r="931">
      <c r="B931" s="203"/>
      <c r="C931" s="420"/>
      <c r="D931" s="421"/>
      <c r="E931" s="419"/>
    </row>
    <row r="932">
      <c r="B932" s="203"/>
      <c r="C932" s="420"/>
      <c r="D932" s="421"/>
      <c r="E932" s="419"/>
    </row>
    <row r="933">
      <c r="B933" s="203"/>
      <c r="C933" s="420"/>
      <c r="D933" s="421"/>
      <c r="E933" s="419"/>
    </row>
    <row r="934">
      <c r="B934" s="203"/>
      <c r="C934" s="420"/>
      <c r="D934" s="421"/>
      <c r="E934" s="419"/>
    </row>
    <row r="935">
      <c r="B935" s="203"/>
      <c r="C935" s="420"/>
      <c r="D935" s="421"/>
      <c r="E935" s="419"/>
    </row>
    <row r="936">
      <c r="B936" s="203"/>
      <c r="C936" s="420"/>
      <c r="D936" s="421"/>
      <c r="E936" s="419"/>
    </row>
    <row r="937">
      <c r="B937" s="203"/>
      <c r="C937" s="420"/>
      <c r="D937" s="421"/>
      <c r="E937" s="419"/>
    </row>
    <row r="938">
      <c r="B938" s="203"/>
      <c r="C938" s="420"/>
      <c r="D938" s="421"/>
      <c r="E938" s="419"/>
    </row>
    <row r="939">
      <c r="B939" s="203"/>
      <c r="C939" s="420"/>
      <c r="D939" s="421"/>
      <c r="E939" s="419"/>
    </row>
    <row r="940">
      <c r="B940" s="203"/>
      <c r="C940" s="420"/>
      <c r="D940" s="421"/>
      <c r="E940" s="419"/>
    </row>
    <row r="941">
      <c r="B941" s="203"/>
      <c r="C941" s="420"/>
      <c r="D941" s="421"/>
      <c r="E941" s="419"/>
    </row>
    <row r="942">
      <c r="B942" s="203"/>
      <c r="C942" s="420"/>
      <c r="D942" s="421"/>
      <c r="E942" s="419"/>
    </row>
    <row r="943">
      <c r="B943" s="203"/>
      <c r="C943" s="420"/>
      <c r="D943" s="421"/>
      <c r="E943" s="419"/>
    </row>
    <row r="944">
      <c r="B944" s="203"/>
      <c r="C944" s="420"/>
      <c r="D944" s="421"/>
      <c r="E944" s="419"/>
    </row>
    <row r="945">
      <c r="B945" s="203"/>
      <c r="C945" s="420"/>
      <c r="D945" s="421"/>
      <c r="E945" s="419"/>
    </row>
    <row r="946">
      <c r="B946" s="203"/>
      <c r="C946" s="420"/>
      <c r="D946" s="421"/>
      <c r="E946" s="419"/>
    </row>
    <row r="947">
      <c r="B947" s="203"/>
      <c r="C947" s="420"/>
      <c r="D947" s="421"/>
      <c r="E947" s="419"/>
    </row>
    <row r="948">
      <c r="B948" s="203"/>
      <c r="C948" s="420"/>
      <c r="D948" s="421"/>
      <c r="E948" s="419"/>
    </row>
    <row r="949">
      <c r="B949" s="203"/>
      <c r="C949" s="420"/>
      <c r="D949" s="421"/>
      <c r="E949" s="419"/>
    </row>
    <row r="950">
      <c r="B950" s="203"/>
      <c r="C950" s="420"/>
      <c r="D950" s="421"/>
      <c r="E950" s="419"/>
    </row>
    <row r="951">
      <c r="B951" s="203"/>
      <c r="C951" s="420"/>
      <c r="D951" s="421"/>
      <c r="E951" s="419"/>
    </row>
    <row r="952">
      <c r="B952" s="203"/>
      <c r="C952" s="420"/>
      <c r="D952" s="421"/>
      <c r="E952" s="419"/>
    </row>
    <row r="953">
      <c r="B953" s="203"/>
      <c r="C953" s="420"/>
      <c r="D953" s="421"/>
      <c r="E953" s="419"/>
    </row>
    <row r="954">
      <c r="B954" s="203"/>
      <c r="C954" s="420"/>
      <c r="D954" s="421"/>
      <c r="E954" s="419"/>
    </row>
    <row r="955">
      <c r="B955" s="203"/>
      <c r="C955" s="420"/>
      <c r="D955" s="421"/>
      <c r="E955" s="419"/>
    </row>
    <row r="956">
      <c r="B956" s="203"/>
      <c r="C956" s="420"/>
      <c r="D956" s="421"/>
      <c r="E956" s="419"/>
    </row>
    <row r="957">
      <c r="B957" s="203"/>
      <c r="C957" s="420"/>
      <c r="D957" s="421"/>
      <c r="E957" s="419"/>
    </row>
    <row r="958">
      <c r="B958" s="203"/>
      <c r="C958" s="420"/>
      <c r="D958" s="421"/>
      <c r="E958" s="419"/>
    </row>
    <row r="959">
      <c r="B959" s="203"/>
      <c r="C959" s="420"/>
      <c r="D959" s="421"/>
      <c r="E959" s="419"/>
    </row>
    <row r="960">
      <c r="B960" s="203"/>
      <c r="C960" s="420"/>
      <c r="D960" s="421"/>
      <c r="E960" s="419"/>
    </row>
    <row r="961">
      <c r="B961" s="203"/>
      <c r="C961" s="420"/>
      <c r="D961" s="421"/>
      <c r="E961" s="419"/>
    </row>
    <row r="962">
      <c r="B962" s="203"/>
      <c r="C962" s="420"/>
      <c r="D962" s="421"/>
      <c r="E962" s="419"/>
    </row>
    <row r="963">
      <c r="B963" s="203"/>
      <c r="C963" s="420"/>
      <c r="D963" s="421"/>
      <c r="E963" s="419"/>
    </row>
    <row r="964">
      <c r="B964" s="203"/>
      <c r="C964" s="420"/>
      <c r="D964" s="421"/>
      <c r="E964" s="419"/>
    </row>
    <row r="965">
      <c r="B965" s="203"/>
      <c r="C965" s="420"/>
      <c r="D965" s="421"/>
      <c r="E965" s="419"/>
    </row>
    <row r="966">
      <c r="B966" s="203"/>
      <c r="C966" s="420"/>
      <c r="D966" s="421"/>
      <c r="E966" s="419"/>
    </row>
    <row r="967">
      <c r="B967" s="203"/>
      <c r="C967" s="420"/>
      <c r="D967" s="421"/>
      <c r="E967" s="419"/>
    </row>
    <row r="968">
      <c r="B968" s="203"/>
      <c r="C968" s="420"/>
      <c r="D968" s="421"/>
      <c r="E968" s="419"/>
    </row>
    <row r="969">
      <c r="B969" s="203"/>
      <c r="C969" s="420"/>
      <c r="D969" s="421"/>
      <c r="E969" s="419"/>
    </row>
    <row r="970">
      <c r="B970" s="203"/>
      <c r="C970" s="420"/>
      <c r="D970" s="421"/>
      <c r="E970" s="419"/>
    </row>
    <row r="971">
      <c r="B971" s="203"/>
      <c r="C971" s="420"/>
      <c r="D971" s="421"/>
      <c r="E971" s="419"/>
    </row>
    <row r="972">
      <c r="B972" s="203"/>
      <c r="C972" s="420"/>
      <c r="D972" s="421"/>
      <c r="E972" s="419"/>
    </row>
    <row r="973">
      <c r="B973" s="203"/>
      <c r="C973" s="420"/>
      <c r="D973" s="421"/>
      <c r="E973" s="419"/>
    </row>
    <row r="974">
      <c r="B974" s="203"/>
      <c r="C974" s="420"/>
      <c r="D974" s="421"/>
      <c r="E974" s="419"/>
    </row>
    <row r="975">
      <c r="B975" s="203"/>
      <c r="C975" s="420"/>
      <c r="D975" s="421"/>
      <c r="E975" s="419"/>
    </row>
    <row r="976">
      <c r="B976" s="203"/>
      <c r="C976" s="420"/>
      <c r="D976" s="421"/>
      <c r="E976" s="419"/>
    </row>
    <row r="977">
      <c r="B977" s="203"/>
      <c r="C977" s="420"/>
      <c r="D977" s="421"/>
      <c r="E977" s="419"/>
    </row>
    <row r="978">
      <c r="B978" s="203"/>
      <c r="C978" s="420"/>
      <c r="D978" s="421"/>
      <c r="E978" s="419"/>
    </row>
    <row r="979">
      <c r="B979" s="203"/>
      <c r="C979" s="420"/>
      <c r="D979" s="421"/>
      <c r="E979" s="419"/>
    </row>
    <row r="980">
      <c r="B980" s="203"/>
      <c r="C980" s="420"/>
      <c r="D980" s="421"/>
      <c r="E980" s="419"/>
    </row>
    <row r="981">
      <c r="B981" s="203"/>
      <c r="C981" s="420"/>
      <c r="D981" s="421"/>
      <c r="E981" s="419"/>
    </row>
    <row r="982">
      <c r="B982" s="203"/>
      <c r="C982" s="420"/>
      <c r="D982" s="421"/>
      <c r="E982" s="419"/>
    </row>
    <row r="983">
      <c r="B983" s="203"/>
      <c r="C983" s="420"/>
      <c r="D983" s="421"/>
      <c r="E983" s="419"/>
    </row>
    <row r="984">
      <c r="B984" s="203"/>
      <c r="C984" s="420"/>
      <c r="D984" s="421"/>
      <c r="E984" s="419"/>
    </row>
    <row r="985">
      <c r="B985" s="203"/>
      <c r="C985" s="420"/>
      <c r="D985" s="421"/>
      <c r="E985" s="419"/>
    </row>
    <row r="986">
      <c r="B986" s="203"/>
      <c r="C986" s="420"/>
      <c r="D986" s="421"/>
      <c r="E986" s="419"/>
    </row>
    <row r="987">
      <c r="B987" s="203"/>
      <c r="C987" s="420"/>
      <c r="D987" s="421"/>
      <c r="E987" s="419"/>
    </row>
    <row r="988">
      <c r="B988" s="203"/>
      <c r="C988" s="420"/>
      <c r="D988" s="421"/>
      <c r="E988" s="419"/>
    </row>
    <row r="989">
      <c r="B989" s="203"/>
      <c r="C989" s="420"/>
      <c r="D989" s="421"/>
      <c r="E989" s="419"/>
    </row>
    <row r="990">
      <c r="B990" s="203"/>
      <c r="C990" s="420"/>
      <c r="D990" s="421"/>
      <c r="E990" s="419"/>
    </row>
    <row r="991">
      <c r="B991" s="203"/>
      <c r="C991" s="420"/>
      <c r="D991" s="421"/>
      <c r="E991" s="419"/>
    </row>
    <row r="992">
      <c r="B992" s="203"/>
      <c r="C992" s="420"/>
      <c r="D992" s="421"/>
      <c r="E992" s="419"/>
    </row>
    <row r="993">
      <c r="B993" s="203"/>
      <c r="C993" s="420"/>
      <c r="D993" s="421"/>
      <c r="E993" s="419"/>
    </row>
    <row r="994">
      <c r="B994" s="203"/>
      <c r="C994" s="420"/>
      <c r="D994" s="421"/>
      <c r="E994" s="419"/>
    </row>
    <row r="995">
      <c r="B995" s="203"/>
      <c r="C995" s="420"/>
      <c r="D995" s="421"/>
      <c r="E995" s="419"/>
    </row>
    <row r="996">
      <c r="B996" s="203"/>
      <c r="C996" s="420"/>
      <c r="D996" s="421"/>
      <c r="E996" s="419"/>
    </row>
    <row r="997">
      <c r="B997" s="203"/>
      <c r="C997" s="420"/>
      <c r="D997" s="421"/>
      <c r="E997" s="419"/>
    </row>
    <row r="998">
      <c r="B998" s="203"/>
      <c r="C998" s="420"/>
      <c r="D998" s="421"/>
      <c r="E998" s="419"/>
    </row>
    <row r="999">
      <c r="B999" s="203"/>
      <c r="C999" s="420"/>
      <c r="D999" s="421"/>
      <c r="E999" s="419"/>
    </row>
    <row r="1000">
      <c r="B1000" s="203"/>
      <c r="C1000" s="420"/>
      <c r="D1000" s="421"/>
      <c r="E1000" s="419"/>
    </row>
    <row r="1001">
      <c r="B1001" s="203"/>
      <c r="C1001" s="420"/>
      <c r="D1001" s="421"/>
      <c r="E1001" s="419"/>
    </row>
    <row r="1002">
      <c r="B1002" s="203"/>
      <c r="C1002" s="420"/>
      <c r="D1002" s="421"/>
      <c r="E1002" s="419"/>
    </row>
    <row r="1003">
      <c r="B1003" s="203"/>
      <c r="C1003" s="420"/>
      <c r="D1003" s="421"/>
      <c r="E1003" s="419"/>
    </row>
  </sheetData>
  <hyperlinks>
    <hyperlink r:id="rId2" ref="E2"/>
    <hyperlink r:id="rId3" ref="E3"/>
    <hyperlink r:id="rId4" ref="E4"/>
    <hyperlink r:id="rId5" ref="E5"/>
    <hyperlink r:id="rId6" ref="E6"/>
    <hyperlink r:id="rId7" ref="E7"/>
    <hyperlink r:id="rId8" ref="E8"/>
    <hyperlink r:id="rId9" ref="E9"/>
    <hyperlink r:id="rId10" ref="E10"/>
    <hyperlink r:id="rId11" ref="E11"/>
    <hyperlink r:id="rId12" ref="E12"/>
    <hyperlink r:id="rId13" ref="E13"/>
    <hyperlink r:id="rId14" ref="E15"/>
    <hyperlink r:id="rId15" ref="E17"/>
    <hyperlink r:id="rId16" ref="E18"/>
    <hyperlink r:id="rId17" ref="E19"/>
    <hyperlink r:id="rId18" ref="E20"/>
    <hyperlink r:id="rId19" ref="E21"/>
    <hyperlink r:id="rId20" ref="E22"/>
    <hyperlink r:id="rId21" ref="E23"/>
    <hyperlink r:id="rId22" ref="E24"/>
    <hyperlink r:id="rId23" ref="E25"/>
    <hyperlink r:id="rId24" ref="E26"/>
    <hyperlink r:id="rId25" ref="E27"/>
    <hyperlink r:id="rId26" ref="E28"/>
    <hyperlink r:id="rId27" ref="E29"/>
    <hyperlink r:id="rId28" ref="E30"/>
    <hyperlink r:id="rId29" ref="E31"/>
    <hyperlink r:id="rId30" ref="E32"/>
    <hyperlink r:id="rId31" ref="E33"/>
    <hyperlink r:id="rId32" ref="E34"/>
    <hyperlink r:id="rId33" ref="C35"/>
    <hyperlink r:id="rId34" ref="E35"/>
    <hyperlink r:id="rId35" ref="E36"/>
    <hyperlink r:id="rId36" ref="E37"/>
    <hyperlink r:id="rId37" ref="D38"/>
    <hyperlink r:id="rId38" ref="E38"/>
    <hyperlink r:id="rId39" ref="E39"/>
    <hyperlink r:id="rId40" ref="E40"/>
    <hyperlink r:id="rId41" ref="E41"/>
    <hyperlink r:id="rId42" ref="E42"/>
    <hyperlink r:id="rId43" ref="E43"/>
    <hyperlink r:id="rId44" ref="E44"/>
    <hyperlink r:id="rId45" ref="E45"/>
    <hyperlink r:id="rId46" ref="E46"/>
    <hyperlink r:id="rId47" ref="E47"/>
  </hyperlinks>
  <drawing r:id="rId48"/>
  <legacyDrawing r:id="rId49"/>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27.25"/>
    <col customWidth="1" min="2" max="2" width="35.38"/>
  </cols>
  <sheetData>
    <row r="1">
      <c r="A1" s="422" t="s">
        <v>289</v>
      </c>
      <c r="B1" s="422" t="s">
        <v>310</v>
      </c>
      <c r="C1" s="423"/>
      <c r="D1" s="423"/>
      <c r="E1" s="423"/>
      <c r="F1" s="423"/>
      <c r="G1" s="423"/>
      <c r="H1" s="423"/>
      <c r="I1" s="423"/>
      <c r="J1" s="423"/>
      <c r="K1" s="423"/>
      <c r="L1" s="423"/>
      <c r="M1" s="423"/>
      <c r="N1" s="423"/>
      <c r="O1" s="423"/>
      <c r="P1" s="423"/>
      <c r="Q1" s="423"/>
      <c r="R1" s="423"/>
      <c r="S1" s="423"/>
      <c r="T1" s="423"/>
      <c r="U1" s="423"/>
      <c r="V1" s="423"/>
      <c r="W1" s="423"/>
      <c r="X1" s="423"/>
    </row>
    <row r="2">
      <c r="A2" s="424" t="s">
        <v>1071</v>
      </c>
      <c r="B2" s="425" t="s">
        <v>1072</v>
      </c>
    </row>
    <row r="3">
      <c r="A3" s="422" t="s">
        <v>289</v>
      </c>
      <c r="B3" s="422" t="s">
        <v>310</v>
      </c>
      <c r="C3" s="423"/>
      <c r="D3" s="423"/>
      <c r="E3" s="423"/>
      <c r="F3" s="423"/>
      <c r="G3" s="423"/>
      <c r="H3" s="423"/>
      <c r="I3" s="423"/>
      <c r="J3" s="423"/>
      <c r="K3" s="423"/>
      <c r="L3" s="423"/>
      <c r="M3" s="423"/>
      <c r="N3" s="423"/>
      <c r="O3" s="423"/>
      <c r="P3" s="423"/>
      <c r="Q3" s="423"/>
      <c r="R3" s="423"/>
      <c r="S3" s="423"/>
      <c r="T3" s="423"/>
      <c r="U3" s="423"/>
      <c r="V3" s="423"/>
      <c r="W3" s="423"/>
      <c r="X3" s="423"/>
    </row>
    <row r="4">
      <c r="A4" s="424" t="s">
        <v>1073</v>
      </c>
      <c r="B4" s="425" t="s">
        <v>1074</v>
      </c>
    </row>
    <row r="5">
      <c r="A5" s="422" t="s">
        <v>289</v>
      </c>
      <c r="B5" s="422" t="s">
        <v>310</v>
      </c>
      <c r="C5" s="423"/>
      <c r="D5" s="423"/>
      <c r="E5" s="423"/>
      <c r="F5" s="423"/>
      <c r="G5" s="423"/>
      <c r="H5" s="423"/>
      <c r="I5" s="423"/>
      <c r="J5" s="423"/>
      <c r="K5" s="423"/>
      <c r="L5" s="423"/>
      <c r="M5" s="423"/>
      <c r="N5" s="423"/>
      <c r="O5" s="423"/>
      <c r="P5" s="423"/>
      <c r="Q5" s="423"/>
      <c r="R5" s="423"/>
      <c r="S5" s="423"/>
      <c r="T5" s="423"/>
      <c r="U5" s="423"/>
      <c r="V5" s="423"/>
      <c r="W5" s="423"/>
      <c r="X5" s="423"/>
    </row>
    <row r="6">
      <c r="A6" s="426" t="s">
        <v>1075</v>
      </c>
      <c r="B6" s="427" t="s">
        <v>1076</v>
      </c>
    </row>
    <row r="7">
      <c r="A7" s="422" t="s">
        <v>289</v>
      </c>
      <c r="B7" s="422" t="s">
        <v>310</v>
      </c>
      <c r="C7" s="423"/>
      <c r="D7" s="423"/>
      <c r="E7" s="423"/>
      <c r="F7" s="423"/>
      <c r="G7" s="423"/>
      <c r="H7" s="423"/>
      <c r="I7" s="423"/>
      <c r="J7" s="423"/>
      <c r="K7" s="423"/>
      <c r="L7" s="423"/>
      <c r="M7" s="423"/>
      <c r="N7" s="423"/>
      <c r="O7" s="423"/>
      <c r="P7" s="423"/>
      <c r="Q7" s="423"/>
      <c r="R7" s="423"/>
      <c r="S7" s="423"/>
      <c r="T7" s="423"/>
      <c r="U7" s="423"/>
      <c r="V7" s="423"/>
      <c r="W7" s="423"/>
      <c r="X7" s="423"/>
    </row>
    <row r="8">
      <c r="A8" s="424" t="s">
        <v>1077</v>
      </c>
      <c r="B8" s="425" t="s">
        <v>1078</v>
      </c>
    </row>
    <row r="9" ht="29.25" customHeight="1">
      <c r="A9" s="422" t="s">
        <v>289</v>
      </c>
      <c r="B9" s="422" t="s">
        <v>310</v>
      </c>
      <c r="C9" s="423"/>
      <c r="D9" s="423"/>
      <c r="E9" s="423"/>
      <c r="F9" s="423"/>
      <c r="G9" s="423"/>
      <c r="H9" s="423"/>
      <c r="I9" s="423"/>
      <c r="J9" s="423"/>
      <c r="K9" s="423"/>
      <c r="L9" s="423"/>
      <c r="M9" s="423"/>
      <c r="N9" s="423"/>
      <c r="O9" s="423"/>
      <c r="P9" s="423"/>
      <c r="Q9" s="423"/>
      <c r="R9" s="423"/>
      <c r="S9" s="423"/>
      <c r="T9" s="423"/>
      <c r="U9" s="423"/>
      <c r="V9" s="423"/>
      <c r="W9" s="423"/>
      <c r="X9" s="423"/>
    </row>
    <row r="10">
      <c r="A10" s="424" t="s">
        <v>1079</v>
      </c>
      <c r="B10" s="425" t="s">
        <v>1080</v>
      </c>
    </row>
    <row r="11">
      <c r="A11" s="422" t="s">
        <v>289</v>
      </c>
      <c r="B11" s="422" t="s">
        <v>310</v>
      </c>
    </row>
    <row r="12">
      <c r="A12" s="424" t="s">
        <v>1081</v>
      </c>
      <c r="B12" s="425" t="s">
        <v>1082</v>
      </c>
    </row>
    <row r="13">
      <c r="A13" s="428"/>
      <c r="B13" s="294"/>
    </row>
    <row r="14">
      <c r="A14" s="428"/>
      <c r="B14" s="294"/>
    </row>
    <row r="17">
      <c r="A17" s="428"/>
      <c r="B17" s="294"/>
    </row>
    <row r="18">
      <c r="A18" s="246" t="s">
        <v>1083</v>
      </c>
      <c r="B18" s="429" t="s">
        <v>1084</v>
      </c>
    </row>
    <row r="19">
      <c r="A19" s="246" t="s">
        <v>1083</v>
      </c>
      <c r="B19" s="429" t="s">
        <v>1084</v>
      </c>
    </row>
    <row r="20">
      <c r="A20" s="428"/>
      <c r="B20" s="294"/>
    </row>
    <row r="21">
      <c r="A21" s="428"/>
      <c r="B21" s="294"/>
    </row>
    <row r="22">
      <c r="A22" s="428"/>
      <c r="B22" s="294"/>
    </row>
    <row r="23">
      <c r="A23" s="428"/>
      <c r="B23" s="294"/>
    </row>
    <row r="24">
      <c r="A24" s="428"/>
      <c r="B24" s="294"/>
    </row>
    <row r="25">
      <c r="A25" s="428"/>
      <c r="B25" s="294"/>
    </row>
    <row r="26">
      <c r="A26" s="428"/>
      <c r="B26" s="294"/>
    </row>
    <row r="27">
      <c r="A27" s="428"/>
      <c r="B27" s="294"/>
    </row>
    <row r="28">
      <c r="A28" s="428"/>
      <c r="B28" s="294"/>
    </row>
    <row r="29">
      <c r="A29" s="428"/>
      <c r="B29" s="294"/>
    </row>
    <row r="30">
      <c r="A30" s="428"/>
      <c r="B30" s="294"/>
    </row>
    <row r="31">
      <c r="A31" s="428"/>
      <c r="B31" s="294"/>
    </row>
    <row r="32">
      <c r="A32" s="428"/>
      <c r="B32" s="294"/>
    </row>
    <row r="33">
      <c r="A33" s="428"/>
      <c r="B33" s="294"/>
    </row>
    <row r="34">
      <c r="A34" s="428"/>
      <c r="B34" s="294"/>
    </row>
    <row r="35">
      <c r="A35" s="428"/>
      <c r="B35" s="294"/>
    </row>
    <row r="36">
      <c r="A36" s="428"/>
      <c r="B36" s="294"/>
    </row>
    <row r="37">
      <c r="A37" s="428"/>
      <c r="B37" s="294"/>
    </row>
    <row r="38">
      <c r="A38" s="428"/>
      <c r="B38" s="294"/>
    </row>
    <row r="39">
      <c r="A39" s="428"/>
      <c r="B39" s="294"/>
    </row>
    <row r="40">
      <c r="A40" s="428"/>
      <c r="B40" s="294"/>
    </row>
    <row r="41">
      <c r="A41" s="428"/>
      <c r="B41" s="294"/>
    </row>
    <row r="42">
      <c r="A42" s="428"/>
      <c r="B42" s="294"/>
    </row>
    <row r="43">
      <c r="A43" s="428"/>
      <c r="B43" s="294"/>
    </row>
    <row r="44">
      <c r="A44" s="428"/>
      <c r="B44" s="294"/>
    </row>
    <row r="45">
      <c r="A45" s="428"/>
      <c r="B45" s="294"/>
    </row>
    <row r="46">
      <c r="A46" s="428"/>
      <c r="B46" s="294"/>
    </row>
    <row r="47">
      <c r="A47" s="428"/>
      <c r="B47" s="294"/>
    </row>
    <row r="48">
      <c r="A48" s="428"/>
      <c r="B48" s="294"/>
    </row>
    <row r="49">
      <c r="A49" s="428"/>
      <c r="B49" s="294"/>
    </row>
    <row r="50">
      <c r="A50" s="428"/>
      <c r="B50" s="294"/>
    </row>
    <row r="51">
      <c r="A51" s="428"/>
      <c r="B51" s="294"/>
    </row>
    <row r="52">
      <c r="A52" s="428"/>
      <c r="B52" s="294"/>
    </row>
    <row r="53">
      <c r="A53" s="428"/>
      <c r="B53" s="294"/>
    </row>
    <row r="54">
      <c r="A54" s="428"/>
      <c r="B54" s="294"/>
    </row>
    <row r="55">
      <c r="A55" s="428"/>
      <c r="B55" s="294"/>
    </row>
    <row r="56">
      <c r="A56" s="428"/>
      <c r="B56" s="294"/>
    </row>
    <row r="57">
      <c r="A57" s="428"/>
      <c r="B57" s="294"/>
    </row>
    <row r="58">
      <c r="A58" s="428"/>
      <c r="B58" s="294"/>
    </row>
    <row r="59">
      <c r="A59" s="428"/>
      <c r="B59" s="294"/>
    </row>
    <row r="60">
      <c r="A60" s="428"/>
      <c r="B60" s="294"/>
    </row>
    <row r="61">
      <c r="A61" s="428"/>
      <c r="B61" s="294"/>
    </row>
    <row r="62">
      <c r="A62" s="428"/>
      <c r="B62" s="294"/>
    </row>
    <row r="63">
      <c r="A63" s="428"/>
      <c r="B63" s="294"/>
    </row>
    <row r="64">
      <c r="A64" s="428"/>
      <c r="B64" s="294"/>
    </row>
    <row r="65">
      <c r="A65" s="428"/>
      <c r="B65" s="294"/>
    </row>
    <row r="66">
      <c r="A66" s="428"/>
      <c r="B66" s="294"/>
    </row>
    <row r="67">
      <c r="A67" s="428"/>
      <c r="B67" s="294"/>
    </row>
    <row r="68">
      <c r="A68" s="428"/>
      <c r="B68" s="294"/>
    </row>
    <row r="69">
      <c r="A69" s="428"/>
      <c r="B69" s="294"/>
    </row>
    <row r="70">
      <c r="A70" s="428"/>
      <c r="B70" s="294"/>
    </row>
    <row r="71">
      <c r="A71" s="428"/>
      <c r="B71" s="294"/>
    </row>
    <row r="72">
      <c r="A72" s="428"/>
      <c r="B72" s="294"/>
    </row>
    <row r="73">
      <c r="A73" s="428"/>
      <c r="B73" s="294"/>
    </row>
    <row r="74">
      <c r="A74" s="428"/>
      <c r="B74" s="294"/>
    </row>
    <row r="75">
      <c r="A75" s="428"/>
      <c r="B75" s="294"/>
    </row>
    <row r="76">
      <c r="A76" s="428"/>
      <c r="B76" s="294"/>
    </row>
    <row r="77">
      <c r="A77" s="428"/>
      <c r="B77" s="294"/>
    </row>
    <row r="78">
      <c r="A78" s="428"/>
      <c r="B78" s="294"/>
    </row>
    <row r="79">
      <c r="A79" s="428"/>
      <c r="B79" s="294"/>
    </row>
    <row r="80">
      <c r="A80" s="428"/>
      <c r="B80" s="294"/>
    </row>
    <row r="81">
      <c r="A81" s="428"/>
      <c r="B81" s="294"/>
    </row>
    <row r="82">
      <c r="A82" s="428"/>
      <c r="B82" s="294"/>
    </row>
    <row r="83">
      <c r="A83" s="428"/>
      <c r="B83" s="294"/>
    </row>
    <row r="84">
      <c r="A84" s="428"/>
      <c r="B84" s="294"/>
    </row>
    <row r="85">
      <c r="A85" s="428"/>
      <c r="B85" s="294"/>
    </row>
    <row r="86">
      <c r="A86" s="428"/>
      <c r="B86" s="294"/>
    </row>
    <row r="87">
      <c r="A87" s="428"/>
      <c r="B87" s="294"/>
    </row>
    <row r="88">
      <c r="A88" s="428"/>
      <c r="B88" s="294"/>
    </row>
    <row r="89">
      <c r="A89" s="428"/>
      <c r="B89" s="294"/>
    </row>
    <row r="90">
      <c r="A90" s="428"/>
      <c r="B90" s="294"/>
    </row>
    <row r="91">
      <c r="A91" s="428"/>
      <c r="B91" s="294"/>
    </row>
    <row r="92">
      <c r="A92" s="428"/>
      <c r="B92" s="294"/>
    </row>
    <row r="93">
      <c r="A93" s="428"/>
      <c r="B93" s="294"/>
    </row>
    <row r="94">
      <c r="A94" s="428"/>
      <c r="B94" s="294"/>
    </row>
    <row r="95">
      <c r="A95" s="428"/>
      <c r="B95" s="294"/>
    </row>
    <row r="96">
      <c r="A96" s="428"/>
      <c r="B96" s="294"/>
    </row>
    <row r="97">
      <c r="A97" s="428"/>
      <c r="B97" s="294"/>
    </row>
    <row r="98">
      <c r="A98" s="428"/>
      <c r="B98" s="294"/>
    </row>
    <row r="99">
      <c r="A99" s="428"/>
      <c r="B99" s="294"/>
    </row>
    <row r="100">
      <c r="A100" s="428"/>
      <c r="B100" s="294"/>
    </row>
    <row r="101">
      <c r="A101" s="428"/>
      <c r="B101" s="294"/>
    </row>
    <row r="102">
      <c r="A102" s="428"/>
      <c r="B102" s="294"/>
    </row>
    <row r="103">
      <c r="A103" s="428"/>
      <c r="B103" s="294"/>
    </row>
    <row r="104">
      <c r="A104" s="428"/>
      <c r="B104" s="294"/>
    </row>
    <row r="105">
      <c r="A105" s="428"/>
      <c r="B105" s="294"/>
    </row>
    <row r="106">
      <c r="A106" s="428"/>
      <c r="B106" s="294"/>
    </row>
    <row r="107">
      <c r="A107" s="428"/>
      <c r="B107" s="294"/>
    </row>
    <row r="108">
      <c r="A108" s="428"/>
      <c r="B108" s="294"/>
    </row>
    <row r="109">
      <c r="A109" s="428"/>
      <c r="B109" s="294"/>
    </row>
    <row r="110">
      <c r="A110" s="428"/>
      <c r="B110" s="294"/>
    </row>
    <row r="111">
      <c r="A111" s="428"/>
      <c r="B111" s="294"/>
    </row>
    <row r="112">
      <c r="A112" s="428"/>
      <c r="B112" s="294"/>
    </row>
    <row r="113">
      <c r="A113" s="428"/>
      <c r="B113" s="294"/>
    </row>
    <row r="114">
      <c r="A114" s="428"/>
      <c r="B114" s="294"/>
    </row>
    <row r="115">
      <c r="A115" s="428"/>
      <c r="B115" s="294"/>
    </row>
    <row r="116">
      <c r="A116" s="428"/>
      <c r="B116" s="294"/>
    </row>
    <row r="117">
      <c r="A117" s="428"/>
      <c r="B117" s="294"/>
    </row>
    <row r="118">
      <c r="A118" s="428"/>
      <c r="B118" s="294"/>
    </row>
    <row r="119">
      <c r="A119" s="428"/>
      <c r="B119" s="294"/>
    </row>
    <row r="120">
      <c r="A120" s="428"/>
      <c r="B120" s="294"/>
    </row>
    <row r="121">
      <c r="A121" s="428"/>
      <c r="B121" s="294"/>
    </row>
    <row r="122">
      <c r="A122" s="428"/>
      <c r="B122" s="294"/>
    </row>
    <row r="123">
      <c r="A123" s="428"/>
      <c r="B123" s="294"/>
    </row>
    <row r="124">
      <c r="A124" s="428"/>
      <c r="B124" s="294"/>
    </row>
    <row r="125">
      <c r="A125" s="428"/>
      <c r="B125" s="294"/>
    </row>
    <row r="126">
      <c r="A126" s="428"/>
      <c r="B126" s="294"/>
    </row>
    <row r="127">
      <c r="A127" s="428"/>
      <c r="B127" s="294"/>
    </row>
    <row r="128">
      <c r="A128" s="428"/>
      <c r="B128" s="294"/>
    </row>
    <row r="129">
      <c r="A129" s="428"/>
      <c r="B129" s="294"/>
    </row>
    <row r="130">
      <c r="A130" s="428"/>
      <c r="B130" s="294"/>
    </row>
    <row r="131">
      <c r="A131" s="428"/>
      <c r="B131" s="294"/>
    </row>
    <row r="132">
      <c r="A132" s="428"/>
      <c r="B132" s="294"/>
    </row>
    <row r="133">
      <c r="A133" s="428"/>
      <c r="B133" s="294"/>
    </row>
    <row r="134">
      <c r="A134" s="428"/>
      <c r="B134" s="294"/>
    </row>
    <row r="135">
      <c r="A135" s="428"/>
      <c r="B135" s="294"/>
    </row>
    <row r="136">
      <c r="A136" s="428"/>
      <c r="B136" s="294"/>
    </row>
    <row r="137">
      <c r="A137" s="428"/>
      <c r="B137" s="294"/>
    </row>
    <row r="138">
      <c r="A138" s="428"/>
      <c r="B138" s="294"/>
    </row>
    <row r="139">
      <c r="A139" s="428"/>
      <c r="B139" s="294"/>
    </row>
    <row r="140">
      <c r="A140" s="428"/>
      <c r="B140" s="294"/>
    </row>
    <row r="141">
      <c r="A141" s="428"/>
      <c r="B141" s="294"/>
    </row>
    <row r="142">
      <c r="A142" s="428"/>
      <c r="B142" s="294"/>
    </row>
    <row r="143">
      <c r="A143" s="428"/>
      <c r="B143" s="294"/>
    </row>
    <row r="144">
      <c r="A144" s="428"/>
      <c r="B144" s="294"/>
    </row>
    <row r="145">
      <c r="A145" s="428"/>
      <c r="B145" s="294"/>
    </row>
    <row r="146">
      <c r="A146" s="428"/>
      <c r="B146" s="294"/>
    </row>
    <row r="147">
      <c r="A147" s="428"/>
      <c r="B147" s="294"/>
    </row>
    <row r="148">
      <c r="A148" s="428"/>
      <c r="B148" s="294"/>
    </row>
    <row r="149">
      <c r="A149" s="428"/>
      <c r="B149" s="294"/>
    </row>
    <row r="150">
      <c r="A150" s="428"/>
      <c r="B150" s="294"/>
    </row>
    <row r="151">
      <c r="A151" s="428"/>
      <c r="B151" s="294"/>
    </row>
    <row r="152">
      <c r="A152" s="428"/>
      <c r="B152" s="294"/>
    </row>
    <row r="153">
      <c r="A153" s="428"/>
      <c r="B153" s="294"/>
    </row>
    <row r="154">
      <c r="A154" s="428"/>
      <c r="B154" s="294"/>
    </row>
    <row r="155">
      <c r="A155" s="428"/>
      <c r="B155" s="294"/>
    </row>
    <row r="156">
      <c r="A156" s="428"/>
      <c r="B156" s="294"/>
    </row>
    <row r="157">
      <c r="A157" s="428"/>
      <c r="B157" s="294"/>
    </row>
    <row r="158">
      <c r="A158" s="428"/>
      <c r="B158" s="294"/>
    </row>
    <row r="159">
      <c r="A159" s="428"/>
      <c r="B159" s="294"/>
    </row>
    <row r="160">
      <c r="A160" s="428"/>
      <c r="B160" s="294"/>
    </row>
    <row r="161">
      <c r="A161" s="428"/>
      <c r="B161" s="294"/>
    </row>
    <row r="162">
      <c r="A162" s="428"/>
      <c r="B162" s="294"/>
    </row>
    <row r="163">
      <c r="A163" s="428"/>
      <c r="B163" s="294"/>
    </row>
    <row r="164">
      <c r="A164" s="428"/>
      <c r="B164" s="294"/>
    </row>
    <row r="165">
      <c r="A165" s="428"/>
      <c r="B165" s="294"/>
    </row>
    <row r="166">
      <c r="A166" s="428"/>
      <c r="B166" s="294"/>
    </row>
    <row r="167">
      <c r="A167" s="428"/>
      <c r="B167" s="294"/>
    </row>
    <row r="168">
      <c r="A168" s="428"/>
      <c r="B168" s="294"/>
    </row>
    <row r="169">
      <c r="A169" s="428"/>
      <c r="B169" s="294"/>
    </row>
    <row r="170">
      <c r="A170" s="428"/>
      <c r="B170" s="294"/>
    </row>
    <row r="171">
      <c r="A171" s="428"/>
      <c r="B171" s="294"/>
    </row>
    <row r="172">
      <c r="A172" s="428"/>
      <c r="B172" s="294"/>
    </row>
    <row r="173">
      <c r="A173" s="428"/>
      <c r="B173" s="294"/>
    </row>
    <row r="174">
      <c r="A174" s="428"/>
      <c r="B174" s="294"/>
    </row>
    <row r="175">
      <c r="A175" s="428"/>
      <c r="B175" s="294"/>
    </row>
    <row r="176">
      <c r="A176" s="428"/>
      <c r="B176" s="294"/>
    </row>
    <row r="177">
      <c r="A177" s="428"/>
      <c r="B177" s="294"/>
    </row>
    <row r="178">
      <c r="A178" s="428"/>
      <c r="B178" s="294"/>
    </row>
    <row r="179">
      <c r="A179" s="428"/>
      <c r="B179" s="294"/>
    </row>
    <row r="180">
      <c r="A180" s="428"/>
      <c r="B180" s="294"/>
    </row>
    <row r="181">
      <c r="A181" s="428"/>
      <c r="B181" s="294"/>
    </row>
    <row r="182">
      <c r="A182" s="428"/>
      <c r="B182" s="294"/>
    </row>
    <row r="183">
      <c r="A183" s="428"/>
      <c r="B183" s="294"/>
    </row>
    <row r="184">
      <c r="A184" s="428"/>
      <c r="B184" s="294"/>
    </row>
    <row r="185">
      <c r="A185" s="428"/>
      <c r="B185" s="294"/>
    </row>
    <row r="186">
      <c r="A186" s="428"/>
      <c r="B186" s="294"/>
    </row>
    <row r="187">
      <c r="A187" s="428"/>
      <c r="B187" s="294"/>
    </row>
    <row r="188">
      <c r="A188" s="428"/>
      <c r="B188" s="294"/>
    </row>
    <row r="189">
      <c r="A189" s="428"/>
      <c r="B189" s="294"/>
    </row>
    <row r="190">
      <c r="A190" s="428"/>
      <c r="B190" s="294"/>
    </row>
    <row r="191">
      <c r="A191" s="428"/>
      <c r="B191" s="294"/>
    </row>
    <row r="192">
      <c r="A192" s="428"/>
      <c r="B192" s="294"/>
    </row>
    <row r="193">
      <c r="A193" s="428"/>
      <c r="B193" s="294"/>
    </row>
    <row r="194">
      <c r="A194" s="428"/>
      <c r="B194" s="294"/>
    </row>
    <row r="195">
      <c r="A195" s="428"/>
      <c r="B195" s="294"/>
    </row>
    <row r="196">
      <c r="A196" s="428"/>
      <c r="B196" s="294"/>
    </row>
    <row r="197">
      <c r="A197" s="428"/>
      <c r="B197" s="294"/>
    </row>
    <row r="198">
      <c r="A198" s="428"/>
      <c r="B198" s="294"/>
    </row>
    <row r="199">
      <c r="A199" s="428"/>
      <c r="B199" s="294"/>
    </row>
    <row r="200">
      <c r="A200" s="428"/>
      <c r="B200" s="294"/>
    </row>
    <row r="201">
      <c r="A201" s="428"/>
      <c r="B201" s="294"/>
    </row>
    <row r="202">
      <c r="A202" s="428"/>
      <c r="B202" s="294"/>
    </row>
    <row r="203">
      <c r="A203" s="428"/>
      <c r="B203" s="294"/>
    </row>
    <row r="204">
      <c r="A204" s="428"/>
      <c r="B204" s="294"/>
    </row>
    <row r="205">
      <c r="A205" s="428"/>
      <c r="B205" s="294"/>
    </row>
    <row r="206">
      <c r="A206" s="428"/>
      <c r="B206" s="294"/>
    </row>
    <row r="207">
      <c r="A207" s="428"/>
      <c r="B207" s="294"/>
    </row>
    <row r="208">
      <c r="A208" s="428"/>
      <c r="B208" s="294"/>
    </row>
    <row r="209">
      <c r="A209" s="428"/>
      <c r="B209" s="294"/>
    </row>
    <row r="210">
      <c r="A210" s="428"/>
      <c r="B210" s="294"/>
    </row>
    <row r="211">
      <c r="A211" s="428"/>
      <c r="B211" s="294"/>
    </row>
    <row r="212">
      <c r="A212" s="428"/>
      <c r="B212" s="294"/>
    </row>
    <row r="213">
      <c r="A213" s="428"/>
      <c r="B213" s="294"/>
    </row>
    <row r="214">
      <c r="A214" s="428"/>
      <c r="B214" s="294"/>
    </row>
    <row r="215">
      <c r="A215" s="428"/>
      <c r="B215" s="294"/>
    </row>
    <row r="216">
      <c r="A216" s="428"/>
      <c r="B216" s="294"/>
    </row>
    <row r="217">
      <c r="A217" s="428"/>
      <c r="B217" s="294"/>
    </row>
    <row r="218">
      <c r="A218" s="428"/>
      <c r="B218" s="294"/>
    </row>
    <row r="219">
      <c r="A219" s="428"/>
      <c r="B219" s="294"/>
    </row>
    <row r="220">
      <c r="A220" s="428"/>
      <c r="B220" s="294"/>
    </row>
    <row r="221">
      <c r="A221" s="428"/>
      <c r="B221" s="294"/>
    </row>
    <row r="222">
      <c r="A222" s="428"/>
      <c r="B222" s="294"/>
    </row>
    <row r="223">
      <c r="A223" s="428"/>
      <c r="B223" s="294"/>
    </row>
    <row r="224">
      <c r="A224" s="428"/>
      <c r="B224" s="294"/>
    </row>
    <row r="225">
      <c r="A225" s="428"/>
      <c r="B225" s="294"/>
    </row>
    <row r="226">
      <c r="A226" s="428"/>
      <c r="B226" s="294"/>
    </row>
    <row r="227">
      <c r="A227" s="428"/>
      <c r="B227" s="294"/>
    </row>
    <row r="228">
      <c r="A228" s="428"/>
      <c r="B228" s="294"/>
    </row>
    <row r="229">
      <c r="A229" s="428"/>
      <c r="B229" s="294"/>
    </row>
    <row r="230">
      <c r="A230" s="428"/>
      <c r="B230" s="294"/>
    </row>
    <row r="231">
      <c r="A231" s="428"/>
      <c r="B231" s="294"/>
    </row>
    <row r="232">
      <c r="A232" s="428"/>
      <c r="B232" s="294"/>
    </row>
    <row r="233">
      <c r="A233" s="428"/>
      <c r="B233" s="294"/>
    </row>
    <row r="234">
      <c r="A234" s="428"/>
      <c r="B234" s="294"/>
    </row>
    <row r="235">
      <c r="A235" s="428"/>
      <c r="B235" s="294"/>
    </row>
    <row r="236">
      <c r="A236" s="428"/>
      <c r="B236" s="294"/>
    </row>
    <row r="237">
      <c r="A237" s="428"/>
      <c r="B237" s="294"/>
    </row>
    <row r="238">
      <c r="A238" s="428"/>
      <c r="B238" s="294"/>
    </row>
    <row r="239">
      <c r="A239" s="428"/>
      <c r="B239" s="294"/>
    </row>
    <row r="240">
      <c r="A240" s="428"/>
      <c r="B240" s="294"/>
    </row>
    <row r="241">
      <c r="A241" s="428"/>
      <c r="B241" s="294"/>
    </row>
    <row r="242">
      <c r="A242" s="428"/>
      <c r="B242" s="294"/>
    </row>
    <row r="243">
      <c r="A243" s="428"/>
      <c r="B243" s="294"/>
    </row>
    <row r="244">
      <c r="A244" s="428"/>
      <c r="B244" s="294"/>
    </row>
    <row r="245">
      <c r="A245" s="428"/>
      <c r="B245" s="294"/>
    </row>
    <row r="246">
      <c r="A246" s="428"/>
      <c r="B246" s="294"/>
    </row>
    <row r="247">
      <c r="A247" s="428"/>
      <c r="B247" s="294"/>
    </row>
    <row r="248">
      <c r="A248" s="428"/>
      <c r="B248" s="294"/>
    </row>
    <row r="249">
      <c r="A249" s="428"/>
      <c r="B249" s="294"/>
    </row>
    <row r="250">
      <c r="A250" s="428"/>
      <c r="B250" s="294"/>
    </row>
    <row r="251">
      <c r="A251" s="428"/>
      <c r="B251" s="294"/>
    </row>
    <row r="252">
      <c r="A252" s="428"/>
      <c r="B252" s="294"/>
    </row>
    <row r="253">
      <c r="A253" s="428"/>
      <c r="B253" s="294"/>
    </row>
    <row r="254">
      <c r="A254" s="428"/>
      <c r="B254" s="294"/>
    </row>
    <row r="255">
      <c r="A255" s="428"/>
      <c r="B255" s="294"/>
    </row>
    <row r="256">
      <c r="A256" s="428"/>
      <c r="B256" s="294"/>
    </row>
    <row r="257">
      <c r="A257" s="428"/>
      <c r="B257" s="294"/>
    </row>
    <row r="258">
      <c r="A258" s="428"/>
      <c r="B258" s="294"/>
    </row>
    <row r="259">
      <c r="A259" s="428"/>
      <c r="B259" s="294"/>
    </row>
    <row r="260">
      <c r="A260" s="428"/>
      <c r="B260" s="294"/>
    </row>
    <row r="261">
      <c r="A261" s="428"/>
      <c r="B261" s="294"/>
    </row>
    <row r="262">
      <c r="A262" s="428"/>
      <c r="B262" s="294"/>
    </row>
    <row r="263">
      <c r="A263" s="428"/>
      <c r="B263" s="294"/>
    </row>
    <row r="264">
      <c r="A264" s="428"/>
      <c r="B264" s="294"/>
    </row>
    <row r="265">
      <c r="A265" s="428"/>
      <c r="B265" s="294"/>
    </row>
    <row r="266">
      <c r="A266" s="428"/>
      <c r="B266" s="294"/>
    </row>
    <row r="267">
      <c r="A267" s="428"/>
      <c r="B267" s="294"/>
    </row>
    <row r="268">
      <c r="A268" s="428"/>
      <c r="B268" s="294"/>
    </row>
    <row r="269">
      <c r="A269" s="428"/>
      <c r="B269" s="294"/>
    </row>
    <row r="270">
      <c r="A270" s="428"/>
      <c r="B270" s="294"/>
    </row>
    <row r="271">
      <c r="A271" s="428"/>
      <c r="B271" s="294"/>
    </row>
    <row r="272">
      <c r="A272" s="428"/>
      <c r="B272" s="294"/>
    </row>
    <row r="273">
      <c r="A273" s="428"/>
      <c r="B273" s="294"/>
    </row>
    <row r="274">
      <c r="A274" s="428"/>
      <c r="B274" s="294"/>
    </row>
    <row r="275">
      <c r="A275" s="428"/>
      <c r="B275" s="294"/>
    </row>
    <row r="276">
      <c r="A276" s="428"/>
      <c r="B276" s="294"/>
    </row>
    <row r="277">
      <c r="A277" s="428"/>
      <c r="B277" s="294"/>
    </row>
    <row r="278">
      <c r="A278" s="428"/>
      <c r="B278" s="294"/>
    </row>
    <row r="279">
      <c r="A279" s="428"/>
      <c r="B279" s="294"/>
    </row>
    <row r="280">
      <c r="A280" s="428"/>
      <c r="B280" s="294"/>
    </row>
    <row r="281">
      <c r="A281" s="428"/>
      <c r="B281" s="294"/>
    </row>
    <row r="282">
      <c r="A282" s="428"/>
      <c r="B282" s="294"/>
    </row>
    <row r="283">
      <c r="A283" s="428"/>
      <c r="B283" s="294"/>
    </row>
    <row r="284">
      <c r="A284" s="428"/>
      <c r="B284" s="294"/>
    </row>
    <row r="285">
      <c r="A285" s="428"/>
      <c r="B285" s="294"/>
    </row>
    <row r="286">
      <c r="A286" s="428"/>
      <c r="B286" s="294"/>
    </row>
    <row r="287">
      <c r="A287" s="428"/>
      <c r="B287" s="294"/>
    </row>
    <row r="288">
      <c r="A288" s="428"/>
      <c r="B288" s="294"/>
    </row>
    <row r="289">
      <c r="A289" s="428"/>
      <c r="B289" s="294"/>
    </row>
    <row r="290">
      <c r="A290" s="428"/>
      <c r="B290" s="294"/>
    </row>
    <row r="291">
      <c r="A291" s="428"/>
      <c r="B291" s="294"/>
    </row>
    <row r="292">
      <c r="A292" s="428"/>
      <c r="B292" s="294"/>
    </row>
    <row r="293">
      <c r="A293" s="428"/>
      <c r="B293" s="294"/>
    </row>
    <row r="294">
      <c r="A294" s="428"/>
      <c r="B294" s="294"/>
    </row>
    <row r="295">
      <c r="A295" s="428"/>
      <c r="B295" s="294"/>
    </row>
    <row r="296">
      <c r="A296" s="428"/>
      <c r="B296" s="294"/>
    </row>
    <row r="297">
      <c r="A297" s="428"/>
      <c r="B297" s="294"/>
    </row>
    <row r="298">
      <c r="A298" s="428"/>
      <c r="B298" s="294"/>
    </row>
    <row r="299">
      <c r="A299" s="428"/>
      <c r="B299" s="294"/>
    </row>
    <row r="300">
      <c r="A300" s="428"/>
      <c r="B300" s="294"/>
    </row>
    <row r="301">
      <c r="A301" s="428"/>
      <c r="B301" s="294"/>
    </row>
    <row r="302">
      <c r="A302" s="428"/>
      <c r="B302" s="294"/>
    </row>
    <row r="303">
      <c r="A303" s="428"/>
      <c r="B303" s="294"/>
    </row>
    <row r="304">
      <c r="A304" s="428"/>
      <c r="B304" s="294"/>
    </row>
    <row r="305">
      <c r="A305" s="428"/>
      <c r="B305" s="294"/>
    </row>
    <row r="306">
      <c r="A306" s="428"/>
      <c r="B306" s="294"/>
    </row>
    <row r="307">
      <c r="A307" s="428"/>
      <c r="B307" s="294"/>
    </row>
    <row r="308">
      <c r="A308" s="428"/>
      <c r="B308" s="294"/>
    </row>
    <row r="309">
      <c r="A309" s="428"/>
      <c r="B309" s="294"/>
    </row>
    <row r="310">
      <c r="A310" s="428"/>
      <c r="B310" s="294"/>
    </row>
    <row r="311">
      <c r="A311" s="428"/>
      <c r="B311" s="294"/>
    </row>
    <row r="312">
      <c r="A312" s="428"/>
      <c r="B312" s="294"/>
    </row>
    <row r="313">
      <c r="A313" s="428"/>
      <c r="B313" s="294"/>
    </row>
    <row r="314">
      <c r="A314" s="428"/>
      <c r="B314" s="294"/>
    </row>
    <row r="315">
      <c r="A315" s="428"/>
      <c r="B315" s="294"/>
    </row>
    <row r="316">
      <c r="A316" s="428"/>
      <c r="B316" s="294"/>
    </row>
    <row r="317">
      <c r="A317" s="428"/>
      <c r="B317" s="294"/>
    </row>
    <row r="318">
      <c r="A318" s="428"/>
      <c r="B318" s="294"/>
    </row>
    <row r="319">
      <c r="A319" s="428"/>
      <c r="B319" s="294"/>
    </row>
    <row r="320">
      <c r="A320" s="428"/>
      <c r="B320" s="294"/>
    </row>
    <row r="321">
      <c r="A321" s="428"/>
      <c r="B321" s="294"/>
    </row>
    <row r="322">
      <c r="A322" s="428"/>
      <c r="B322" s="294"/>
    </row>
    <row r="323">
      <c r="A323" s="428"/>
      <c r="B323" s="294"/>
    </row>
    <row r="324">
      <c r="A324" s="428"/>
      <c r="B324" s="294"/>
    </row>
    <row r="325">
      <c r="A325" s="428"/>
      <c r="B325" s="294"/>
    </row>
    <row r="326">
      <c r="A326" s="428"/>
      <c r="B326" s="294"/>
    </row>
    <row r="327">
      <c r="A327" s="428"/>
      <c r="B327" s="294"/>
    </row>
    <row r="328">
      <c r="A328" s="428"/>
      <c r="B328" s="294"/>
    </row>
    <row r="329">
      <c r="A329" s="428"/>
      <c r="B329" s="294"/>
    </row>
    <row r="330">
      <c r="A330" s="428"/>
      <c r="B330" s="294"/>
    </row>
    <row r="331">
      <c r="A331" s="428"/>
      <c r="B331" s="294"/>
    </row>
    <row r="332">
      <c r="A332" s="428"/>
      <c r="B332" s="294"/>
    </row>
    <row r="333">
      <c r="A333" s="428"/>
      <c r="B333" s="294"/>
    </row>
    <row r="334">
      <c r="A334" s="428"/>
      <c r="B334" s="294"/>
    </row>
    <row r="335">
      <c r="A335" s="428"/>
      <c r="B335" s="294"/>
    </row>
    <row r="336">
      <c r="A336" s="428"/>
      <c r="B336" s="294"/>
    </row>
    <row r="337">
      <c r="A337" s="428"/>
      <c r="B337" s="294"/>
    </row>
    <row r="338">
      <c r="A338" s="428"/>
      <c r="B338" s="294"/>
    </row>
    <row r="339">
      <c r="A339" s="428"/>
      <c r="B339" s="294"/>
    </row>
    <row r="340">
      <c r="A340" s="428"/>
      <c r="B340" s="294"/>
    </row>
    <row r="341">
      <c r="A341" s="428"/>
      <c r="B341" s="294"/>
    </row>
    <row r="342">
      <c r="A342" s="428"/>
      <c r="B342" s="294"/>
    </row>
    <row r="343">
      <c r="A343" s="428"/>
      <c r="B343" s="294"/>
    </row>
    <row r="344">
      <c r="A344" s="428"/>
      <c r="B344" s="294"/>
    </row>
    <row r="345">
      <c r="A345" s="428"/>
      <c r="B345" s="294"/>
    </row>
    <row r="346">
      <c r="A346" s="428"/>
      <c r="B346" s="294"/>
    </row>
    <row r="347">
      <c r="A347" s="428"/>
      <c r="B347" s="294"/>
    </row>
    <row r="348">
      <c r="A348" s="428"/>
      <c r="B348" s="294"/>
    </row>
    <row r="349">
      <c r="A349" s="428"/>
      <c r="B349" s="294"/>
    </row>
    <row r="350">
      <c r="A350" s="428"/>
      <c r="B350" s="294"/>
    </row>
    <row r="351">
      <c r="A351" s="428"/>
      <c r="B351" s="294"/>
    </row>
    <row r="352">
      <c r="A352" s="428"/>
      <c r="B352" s="294"/>
    </row>
    <row r="353">
      <c r="A353" s="428"/>
      <c r="B353" s="294"/>
    </row>
    <row r="354">
      <c r="A354" s="428"/>
      <c r="B354" s="294"/>
    </row>
    <row r="355">
      <c r="A355" s="428"/>
      <c r="B355" s="294"/>
    </row>
    <row r="356">
      <c r="A356" s="428"/>
      <c r="B356" s="294"/>
    </row>
    <row r="357">
      <c r="A357" s="428"/>
      <c r="B357" s="294"/>
    </row>
    <row r="358">
      <c r="A358" s="428"/>
      <c r="B358" s="294"/>
    </row>
    <row r="359">
      <c r="A359" s="428"/>
      <c r="B359" s="294"/>
    </row>
    <row r="360">
      <c r="A360" s="428"/>
      <c r="B360" s="294"/>
    </row>
    <row r="361">
      <c r="A361" s="428"/>
      <c r="B361" s="294"/>
    </row>
    <row r="362">
      <c r="A362" s="428"/>
      <c r="B362" s="294"/>
    </row>
    <row r="363">
      <c r="A363" s="428"/>
      <c r="B363" s="294"/>
    </row>
    <row r="364">
      <c r="A364" s="428"/>
      <c r="B364" s="294"/>
    </row>
    <row r="365">
      <c r="A365" s="428"/>
      <c r="B365" s="294"/>
    </row>
    <row r="366">
      <c r="A366" s="428"/>
      <c r="B366" s="294"/>
    </row>
    <row r="367">
      <c r="A367" s="428"/>
      <c r="B367" s="294"/>
    </row>
    <row r="368">
      <c r="A368" s="428"/>
      <c r="B368" s="294"/>
    </row>
    <row r="369">
      <c r="A369" s="428"/>
      <c r="B369" s="294"/>
    </row>
    <row r="370">
      <c r="A370" s="428"/>
      <c r="B370" s="294"/>
    </row>
    <row r="371">
      <c r="A371" s="428"/>
      <c r="B371" s="294"/>
    </row>
    <row r="372">
      <c r="A372" s="428"/>
      <c r="B372" s="294"/>
    </row>
    <row r="373">
      <c r="A373" s="428"/>
      <c r="B373" s="294"/>
    </row>
    <row r="374">
      <c r="A374" s="428"/>
      <c r="B374" s="294"/>
    </row>
    <row r="375">
      <c r="A375" s="428"/>
      <c r="B375" s="294"/>
    </row>
    <row r="376">
      <c r="A376" s="428"/>
      <c r="B376" s="294"/>
    </row>
    <row r="377">
      <c r="A377" s="428"/>
      <c r="B377" s="294"/>
    </row>
    <row r="378">
      <c r="A378" s="428"/>
      <c r="B378" s="294"/>
    </row>
    <row r="379">
      <c r="A379" s="428"/>
      <c r="B379" s="294"/>
    </row>
    <row r="380">
      <c r="A380" s="428"/>
      <c r="B380" s="294"/>
    </row>
    <row r="381">
      <c r="A381" s="428"/>
      <c r="B381" s="294"/>
    </row>
    <row r="382">
      <c r="A382" s="428"/>
      <c r="B382" s="294"/>
    </row>
    <row r="383">
      <c r="A383" s="428"/>
      <c r="B383" s="294"/>
    </row>
    <row r="384">
      <c r="A384" s="428"/>
      <c r="B384" s="294"/>
    </row>
    <row r="385">
      <c r="A385" s="428"/>
      <c r="B385" s="294"/>
    </row>
    <row r="386">
      <c r="A386" s="428"/>
      <c r="B386" s="294"/>
    </row>
    <row r="387">
      <c r="A387" s="428"/>
      <c r="B387" s="294"/>
    </row>
    <row r="388">
      <c r="A388" s="428"/>
      <c r="B388" s="294"/>
    </row>
    <row r="389">
      <c r="A389" s="428"/>
      <c r="B389" s="294"/>
    </row>
    <row r="390">
      <c r="A390" s="428"/>
      <c r="B390" s="294"/>
    </row>
    <row r="391">
      <c r="A391" s="428"/>
      <c r="B391" s="294"/>
    </row>
    <row r="392">
      <c r="A392" s="428"/>
      <c r="B392" s="294"/>
    </row>
    <row r="393">
      <c r="A393" s="428"/>
      <c r="B393" s="294"/>
    </row>
    <row r="394">
      <c r="A394" s="428"/>
      <c r="B394" s="294"/>
    </row>
    <row r="395">
      <c r="A395" s="428"/>
      <c r="B395" s="294"/>
    </row>
    <row r="396">
      <c r="A396" s="428"/>
      <c r="B396" s="294"/>
    </row>
    <row r="397">
      <c r="A397" s="428"/>
      <c r="B397" s="294"/>
    </row>
    <row r="398">
      <c r="A398" s="428"/>
      <c r="B398" s="294"/>
    </row>
    <row r="399">
      <c r="A399" s="428"/>
      <c r="B399" s="294"/>
    </row>
    <row r="400">
      <c r="A400" s="428"/>
      <c r="B400" s="294"/>
    </row>
    <row r="401">
      <c r="A401" s="428"/>
      <c r="B401" s="294"/>
    </row>
    <row r="402">
      <c r="A402" s="428"/>
      <c r="B402" s="294"/>
    </row>
    <row r="403">
      <c r="A403" s="428"/>
      <c r="B403" s="294"/>
    </row>
    <row r="404">
      <c r="A404" s="428"/>
      <c r="B404" s="294"/>
    </row>
    <row r="405">
      <c r="A405" s="428"/>
      <c r="B405" s="294"/>
    </row>
    <row r="406">
      <c r="A406" s="428"/>
      <c r="B406" s="294"/>
    </row>
    <row r="407">
      <c r="A407" s="428"/>
      <c r="B407" s="294"/>
    </row>
    <row r="408">
      <c r="A408" s="428"/>
      <c r="B408" s="294"/>
    </row>
    <row r="409">
      <c r="A409" s="428"/>
      <c r="B409" s="294"/>
    </row>
    <row r="410">
      <c r="A410" s="428"/>
      <c r="B410" s="294"/>
    </row>
    <row r="411">
      <c r="A411" s="428"/>
      <c r="B411" s="294"/>
    </row>
    <row r="412">
      <c r="A412" s="428"/>
      <c r="B412" s="294"/>
    </row>
    <row r="413">
      <c r="A413" s="428"/>
      <c r="B413" s="294"/>
    </row>
    <row r="414">
      <c r="A414" s="428"/>
      <c r="B414" s="294"/>
    </row>
    <row r="415">
      <c r="A415" s="428"/>
      <c r="B415" s="294"/>
    </row>
    <row r="416">
      <c r="A416" s="428"/>
      <c r="B416" s="294"/>
    </row>
    <row r="417">
      <c r="A417" s="428"/>
      <c r="B417" s="294"/>
    </row>
    <row r="418">
      <c r="A418" s="428"/>
      <c r="B418" s="294"/>
    </row>
    <row r="419">
      <c r="A419" s="428"/>
      <c r="B419" s="294"/>
    </row>
    <row r="420">
      <c r="A420" s="428"/>
      <c r="B420" s="294"/>
    </row>
    <row r="421">
      <c r="A421" s="428"/>
      <c r="B421" s="294"/>
    </row>
    <row r="422">
      <c r="A422" s="428"/>
      <c r="B422" s="294"/>
    </row>
    <row r="423">
      <c r="A423" s="428"/>
      <c r="B423" s="294"/>
    </row>
    <row r="424">
      <c r="A424" s="428"/>
      <c r="B424" s="294"/>
    </row>
    <row r="425">
      <c r="A425" s="428"/>
      <c r="B425" s="294"/>
    </row>
    <row r="426">
      <c r="A426" s="428"/>
      <c r="B426" s="294"/>
    </row>
    <row r="427">
      <c r="A427" s="428"/>
      <c r="B427" s="294"/>
    </row>
    <row r="428">
      <c r="A428" s="428"/>
      <c r="B428" s="294"/>
    </row>
    <row r="429">
      <c r="A429" s="428"/>
      <c r="B429" s="294"/>
    </row>
    <row r="430">
      <c r="A430" s="428"/>
      <c r="B430" s="294"/>
    </row>
    <row r="431">
      <c r="A431" s="428"/>
      <c r="B431" s="294"/>
    </row>
    <row r="432">
      <c r="A432" s="428"/>
      <c r="B432" s="294"/>
    </row>
    <row r="433">
      <c r="A433" s="428"/>
      <c r="B433" s="294"/>
    </row>
    <row r="434">
      <c r="A434" s="428"/>
      <c r="B434" s="294"/>
    </row>
    <row r="435">
      <c r="A435" s="428"/>
      <c r="B435" s="294"/>
    </row>
    <row r="436">
      <c r="A436" s="428"/>
      <c r="B436" s="294"/>
    </row>
    <row r="437">
      <c r="A437" s="428"/>
      <c r="B437" s="294"/>
    </row>
    <row r="438">
      <c r="A438" s="428"/>
      <c r="B438" s="294"/>
    </row>
    <row r="439">
      <c r="A439" s="428"/>
      <c r="B439" s="294"/>
    </row>
    <row r="440">
      <c r="A440" s="428"/>
      <c r="B440" s="294"/>
    </row>
    <row r="441">
      <c r="A441" s="428"/>
      <c r="B441" s="294"/>
    </row>
    <row r="442">
      <c r="A442" s="428"/>
      <c r="B442" s="294"/>
    </row>
    <row r="443">
      <c r="A443" s="428"/>
      <c r="B443" s="294"/>
    </row>
    <row r="444">
      <c r="A444" s="428"/>
      <c r="B444" s="294"/>
    </row>
    <row r="445">
      <c r="A445" s="428"/>
      <c r="B445" s="294"/>
    </row>
    <row r="446">
      <c r="A446" s="428"/>
      <c r="B446" s="294"/>
    </row>
    <row r="447">
      <c r="A447" s="428"/>
      <c r="B447" s="294"/>
    </row>
    <row r="448">
      <c r="A448" s="428"/>
      <c r="B448" s="294"/>
    </row>
    <row r="449">
      <c r="A449" s="428"/>
      <c r="B449" s="294"/>
    </row>
    <row r="450">
      <c r="A450" s="428"/>
      <c r="B450" s="294"/>
    </row>
    <row r="451">
      <c r="A451" s="428"/>
      <c r="B451" s="294"/>
    </row>
    <row r="452">
      <c r="A452" s="428"/>
      <c r="B452" s="294"/>
    </row>
    <row r="453">
      <c r="A453" s="428"/>
      <c r="B453" s="294"/>
    </row>
    <row r="454">
      <c r="A454" s="428"/>
      <c r="B454" s="294"/>
    </row>
    <row r="455">
      <c r="A455" s="428"/>
      <c r="B455" s="294"/>
    </row>
    <row r="456">
      <c r="A456" s="428"/>
      <c r="B456" s="294"/>
    </row>
    <row r="457">
      <c r="A457" s="428"/>
      <c r="B457" s="294"/>
    </row>
    <row r="458">
      <c r="A458" s="428"/>
      <c r="B458" s="294"/>
    </row>
    <row r="459">
      <c r="A459" s="428"/>
      <c r="B459" s="294"/>
    </row>
    <row r="460">
      <c r="A460" s="428"/>
      <c r="B460" s="294"/>
    </row>
    <row r="461">
      <c r="A461" s="428"/>
      <c r="B461" s="294"/>
    </row>
    <row r="462">
      <c r="A462" s="428"/>
      <c r="B462" s="294"/>
    </row>
    <row r="463">
      <c r="A463" s="428"/>
      <c r="B463" s="294"/>
    </row>
    <row r="464">
      <c r="A464" s="428"/>
      <c r="B464" s="294"/>
    </row>
    <row r="465">
      <c r="A465" s="428"/>
      <c r="B465" s="294"/>
    </row>
    <row r="466">
      <c r="A466" s="428"/>
      <c r="B466" s="294"/>
    </row>
    <row r="467">
      <c r="A467" s="428"/>
      <c r="B467" s="294"/>
    </row>
    <row r="468">
      <c r="A468" s="428"/>
      <c r="B468" s="294"/>
    </row>
    <row r="469">
      <c r="A469" s="428"/>
      <c r="B469" s="294"/>
    </row>
    <row r="470">
      <c r="A470" s="428"/>
      <c r="B470" s="294"/>
    </row>
    <row r="471">
      <c r="A471" s="428"/>
      <c r="B471" s="294"/>
    </row>
    <row r="472">
      <c r="A472" s="428"/>
      <c r="B472" s="294"/>
    </row>
    <row r="473">
      <c r="A473" s="428"/>
      <c r="B473" s="294"/>
    </row>
    <row r="474">
      <c r="A474" s="428"/>
      <c r="B474" s="294"/>
    </row>
    <row r="475">
      <c r="A475" s="428"/>
      <c r="B475" s="294"/>
    </row>
    <row r="476">
      <c r="A476" s="428"/>
      <c r="B476" s="294"/>
    </row>
    <row r="477">
      <c r="A477" s="428"/>
      <c r="B477" s="294"/>
    </row>
    <row r="478">
      <c r="A478" s="428"/>
      <c r="B478" s="294"/>
    </row>
    <row r="479">
      <c r="A479" s="428"/>
      <c r="B479" s="294"/>
    </row>
    <row r="480">
      <c r="A480" s="428"/>
      <c r="B480" s="294"/>
    </row>
    <row r="481">
      <c r="A481" s="428"/>
      <c r="B481" s="294"/>
    </row>
    <row r="482">
      <c r="A482" s="428"/>
      <c r="B482" s="294"/>
    </row>
    <row r="483">
      <c r="A483" s="428"/>
      <c r="B483" s="294"/>
    </row>
    <row r="484">
      <c r="A484" s="428"/>
      <c r="B484" s="294"/>
    </row>
    <row r="485">
      <c r="A485" s="428"/>
      <c r="B485" s="294"/>
    </row>
    <row r="486">
      <c r="A486" s="428"/>
      <c r="B486" s="294"/>
    </row>
    <row r="487">
      <c r="A487" s="428"/>
      <c r="B487" s="294"/>
    </row>
    <row r="488">
      <c r="A488" s="428"/>
      <c r="B488" s="294"/>
    </row>
    <row r="489">
      <c r="A489" s="428"/>
      <c r="B489" s="294"/>
    </row>
    <row r="490">
      <c r="A490" s="428"/>
      <c r="B490" s="294"/>
    </row>
    <row r="491">
      <c r="A491" s="428"/>
      <c r="B491" s="294"/>
    </row>
    <row r="492">
      <c r="A492" s="428"/>
      <c r="B492" s="294"/>
    </row>
    <row r="493">
      <c r="A493" s="428"/>
      <c r="B493" s="294"/>
    </row>
    <row r="494">
      <c r="A494" s="428"/>
      <c r="B494" s="294"/>
    </row>
    <row r="495">
      <c r="A495" s="428"/>
      <c r="B495" s="294"/>
    </row>
    <row r="496">
      <c r="A496" s="428"/>
      <c r="B496" s="294"/>
    </row>
    <row r="497">
      <c r="A497" s="428"/>
      <c r="B497" s="294"/>
    </row>
    <row r="498">
      <c r="A498" s="428"/>
      <c r="B498" s="294"/>
    </row>
    <row r="499">
      <c r="A499" s="428"/>
      <c r="B499" s="294"/>
    </row>
    <row r="500">
      <c r="A500" s="428"/>
      <c r="B500" s="294"/>
    </row>
    <row r="501">
      <c r="A501" s="428"/>
      <c r="B501" s="294"/>
    </row>
    <row r="502">
      <c r="A502" s="428"/>
      <c r="B502" s="294"/>
    </row>
    <row r="503">
      <c r="A503" s="428"/>
      <c r="B503" s="294"/>
    </row>
    <row r="504">
      <c r="A504" s="428"/>
      <c r="B504" s="294"/>
    </row>
    <row r="505">
      <c r="A505" s="428"/>
      <c r="B505" s="294"/>
    </row>
    <row r="506">
      <c r="A506" s="428"/>
      <c r="B506" s="294"/>
    </row>
    <row r="507">
      <c r="A507" s="428"/>
      <c r="B507" s="294"/>
    </row>
    <row r="508">
      <c r="A508" s="428"/>
      <c r="B508" s="294"/>
    </row>
    <row r="509">
      <c r="A509" s="428"/>
      <c r="B509" s="294"/>
    </row>
    <row r="510">
      <c r="A510" s="428"/>
      <c r="B510" s="294"/>
    </row>
    <row r="511">
      <c r="A511" s="428"/>
      <c r="B511" s="294"/>
    </row>
    <row r="512">
      <c r="A512" s="428"/>
      <c r="B512" s="294"/>
    </row>
    <row r="513">
      <c r="A513" s="428"/>
      <c r="B513" s="294"/>
    </row>
    <row r="514">
      <c r="A514" s="428"/>
      <c r="B514" s="294"/>
    </row>
    <row r="515">
      <c r="A515" s="428"/>
      <c r="B515" s="294"/>
    </row>
    <row r="516">
      <c r="A516" s="428"/>
      <c r="B516" s="294"/>
    </row>
    <row r="517">
      <c r="A517" s="428"/>
      <c r="B517" s="294"/>
    </row>
    <row r="518">
      <c r="A518" s="428"/>
      <c r="B518" s="294"/>
    </row>
    <row r="519">
      <c r="A519" s="428"/>
      <c r="B519" s="294"/>
    </row>
    <row r="520">
      <c r="A520" s="428"/>
      <c r="B520" s="294"/>
    </row>
    <row r="521">
      <c r="A521" s="428"/>
      <c r="B521" s="294"/>
    </row>
    <row r="522">
      <c r="A522" s="428"/>
      <c r="B522" s="294"/>
    </row>
    <row r="523">
      <c r="A523" s="428"/>
      <c r="B523" s="294"/>
    </row>
    <row r="524">
      <c r="A524" s="428"/>
      <c r="B524" s="294"/>
    </row>
    <row r="525">
      <c r="A525" s="428"/>
      <c r="B525" s="294"/>
    </row>
    <row r="526">
      <c r="A526" s="428"/>
      <c r="B526" s="294"/>
    </row>
    <row r="527">
      <c r="A527" s="428"/>
      <c r="B527" s="294"/>
    </row>
    <row r="528">
      <c r="A528" s="428"/>
      <c r="B528" s="294"/>
    </row>
    <row r="529">
      <c r="A529" s="428"/>
      <c r="B529" s="294"/>
    </row>
    <row r="530">
      <c r="A530" s="428"/>
      <c r="B530" s="294"/>
    </row>
    <row r="531">
      <c r="A531" s="428"/>
      <c r="B531" s="294"/>
    </row>
    <row r="532">
      <c r="A532" s="428"/>
      <c r="B532" s="294"/>
    </row>
    <row r="533">
      <c r="A533" s="428"/>
      <c r="B533" s="294"/>
    </row>
    <row r="534">
      <c r="A534" s="428"/>
      <c r="B534" s="294"/>
    </row>
    <row r="535">
      <c r="A535" s="428"/>
      <c r="B535" s="294"/>
    </row>
    <row r="536">
      <c r="A536" s="428"/>
      <c r="B536" s="294"/>
    </row>
    <row r="537">
      <c r="A537" s="428"/>
      <c r="B537" s="294"/>
    </row>
    <row r="538">
      <c r="A538" s="428"/>
      <c r="B538" s="294"/>
    </row>
    <row r="539">
      <c r="A539" s="428"/>
      <c r="B539" s="294"/>
    </row>
    <row r="540">
      <c r="A540" s="428"/>
      <c r="B540" s="294"/>
    </row>
    <row r="541">
      <c r="A541" s="428"/>
      <c r="B541" s="294"/>
    </row>
    <row r="542">
      <c r="A542" s="428"/>
      <c r="B542" s="294"/>
    </row>
    <row r="543">
      <c r="A543" s="428"/>
      <c r="B543" s="294"/>
    </row>
    <row r="544">
      <c r="A544" s="428"/>
      <c r="B544" s="294"/>
    </row>
    <row r="545">
      <c r="A545" s="428"/>
      <c r="B545" s="294"/>
    </row>
    <row r="546">
      <c r="A546" s="428"/>
      <c r="B546" s="294"/>
    </row>
    <row r="547">
      <c r="A547" s="428"/>
      <c r="B547" s="294"/>
    </row>
    <row r="548">
      <c r="A548" s="428"/>
      <c r="B548" s="294"/>
    </row>
    <row r="549">
      <c r="A549" s="428"/>
      <c r="B549" s="294"/>
    </row>
    <row r="550">
      <c r="A550" s="428"/>
      <c r="B550" s="294"/>
    </row>
    <row r="551">
      <c r="A551" s="428"/>
      <c r="B551" s="294"/>
    </row>
    <row r="552">
      <c r="A552" s="428"/>
      <c r="B552" s="294"/>
    </row>
    <row r="553">
      <c r="A553" s="428"/>
      <c r="B553" s="294"/>
    </row>
    <row r="554">
      <c r="A554" s="428"/>
      <c r="B554" s="294"/>
    </row>
    <row r="555">
      <c r="A555" s="428"/>
      <c r="B555" s="294"/>
    </row>
    <row r="556">
      <c r="A556" s="428"/>
      <c r="B556" s="294"/>
    </row>
    <row r="557">
      <c r="A557" s="428"/>
      <c r="B557" s="294"/>
    </row>
    <row r="558">
      <c r="A558" s="428"/>
      <c r="B558" s="294"/>
    </row>
    <row r="559">
      <c r="A559" s="428"/>
      <c r="B559" s="294"/>
    </row>
    <row r="560">
      <c r="A560" s="428"/>
      <c r="B560" s="294"/>
    </row>
    <row r="561">
      <c r="A561" s="428"/>
      <c r="B561" s="294"/>
    </row>
    <row r="562">
      <c r="A562" s="428"/>
      <c r="B562" s="294"/>
    </row>
    <row r="563">
      <c r="A563" s="428"/>
      <c r="B563" s="294"/>
    </row>
    <row r="564">
      <c r="A564" s="428"/>
      <c r="B564" s="294"/>
    </row>
    <row r="565">
      <c r="A565" s="428"/>
      <c r="B565" s="294"/>
    </row>
    <row r="566">
      <c r="A566" s="428"/>
      <c r="B566" s="294"/>
    </row>
    <row r="567">
      <c r="A567" s="428"/>
      <c r="B567" s="294"/>
    </row>
    <row r="568">
      <c r="A568" s="428"/>
      <c r="B568" s="294"/>
    </row>
    <row r="569">
      <c r="A569" s="428"/>
      <c r="B569" s="294"/>
    </row>
    <row r="570">
      <c r="A570" s="428"/>
      <c r="B570" s="294"/>
    </row>
    <row r="571">
      <c r="A571" s="428"/>
      <c r="B571" s="294"/>
    </row>
    <row r="572">
      <c r="A572" s="428"/>
      <c r="B572" s="294"/>
    </row>
    <row r="573">
      <c r="A573" s="428"/>
      <c r="B573" s="294"/>
    </row>
    <row r="574">
      <c r="A574" s="428"/>
      <c r="B574" s="294"/>
    </row>
    <row r="575">
      <c r="A575" s="428"/>
      <c r="B575" s="294"/>
    </row>
    <row r="576">
      <c r="A576" s="428"/>
      <c r="B576" s="294"/>
    </row>
    <row r="577">
      <c r="A577" s="428"/>
      <c r="B577" s="294"/>
    </row>
    <row r="578">
      <c r="A578" s="428"/>
      <c r="B578" s="294"/>
    </row>
    <row r="579">
      <c r="A579" s="428"/>
      <c r="B579" s="294"/>
    </row>
    <row r="580">
      <c r="A580" s="428"/>
      <c r="B580" s="294"/>
    </row>
    <row r="581">
      <c r="A581" s="428"/>
      <c r="B581" s="294"/>
    </row>
    <row r="582">
      <c r="A582" s="428"/>
      <c r="B582" s="294"/>
    </row>
    <row r="583">
      <c r="A583" s="428"/>
      <c r="B583" s="294"/>
    </row>
    <row r="584">
      <c r="A584" s="428"/>
      <c r="B584" s="294"/>
    </row>
    <row r="585">
      <c r="A585" s="428"/>
      <c r="B585" s="294"/>
    </row>
    <row r="586">
      <c r="A586" s="428"/>
      <c r="B586" s="294"/>
    </row>
    <row r="587">
      <c r="A587" s="428"/>
      <c r="B587" s="294"/>
    </row>
    <row r="588">
      <c r="A588" s="428"/>
      <c r="B588" s="294"/>
    </row>
    <row r="589">
      <c r="A589" s="428"/>
      <c r="B589" s="294"/>
    </row>
    <row r="590">
      <c r="A590" s="428"/>
      <c r="B590" s="294"/>
    </row>
    <row r="591">
      <c r="A591" s="428"/>
      <c r="B591" s="294"/>
    </row>
    <row r="592">
      <c r="A592" s="428"/>
      <c r="B592" s="294"/>
    </row>
    <row r="593">
      <c r="A593" s="428"/>
      <c r="B593" s="294"/>
    </row>
    <row r="594">
      <c r="A594" s="428"/>
      <c r="B594" s="294"/>
    </row>
    <row r="595">
      <c r="A595" s="428"/>
      <c r="B595" s="294"/>
    </row>
    <row r="596">
      <c r="A596" s="428"/>
      <c r="B596" s="294"/>
    </row>
    <row r="597">
      <c r="A597" s="428"/>
      <c r="B597" s="294"/>
    </row>
    <row r="598">
      <c r="A598" s="428"/>
      <c r="B598" s="294"/>
    </row>
    <row r="599">
      <c r="A599" s="428"/>
      <c r="B599" s="294"/>
    </row>
    <row r="600">
      <c r="A600" s="428"/>
      <c r="B600" s="294"/>
    </row>
    <row r="601">
      <c r="A601" s="428"/>
      <c r="B601" s="294"/>
    </row>
    <row r="602">
      <c r="A602" s="428"/>
      <c r="B602" s="294"/>
    </row>
    <row r="603">
      <c r="A603" s="428"/>
      <c r="B603" s="294"/>
    </row>
    <row r="604">
      <c r="A604" s="428"/>
      <c r="B604" s="294"/>
    </row>
    <row r="605">
      <c r="A605" s="428"/>
      <c r="B605" s="294"/>
    </row>
    <row r="606">
      <c r="A606" s="428"/>
      <c r="B606" s="294"/>
    </row>
    <row r="607">
      <c r="A607" s="428"/>
      <c r="B607" s="294"/>
    </row>
    <row r="608">
      <c r="A608" s="428"/>
      <c r="B608" s="294"/>
    </row>
    <row r="609">
      <c r="A609" s="428"/>
      <c r="B609" s="294"/>
    </row>
    <row r="610">
      <c r="A610" s="428"/>
      <c r="B610" s="294"/>
    </row>
    <row r="611">
      <c r="A611" s="428"/>
      <c r="B611" s="294"/>
    </row>
    <row r="612">
      <c r="A612" s="428"/>
      <c r="B612" s="294"/>
    </row>
    <row r="613">
      <c r="A613" s="428"/>
      <c r="B613" s="294"/>
    </row>
    <row r="614">
      <c r="A614" s="428"/>
      <c r="B614" s="294"/>
    </row>
    <row r="615">
      <c r="A615" s="428"/>
      <c r="B615" s="294"/>
    </row>
    <row r="616">
      <c r="A616" s="428"/>
      <c r="B616" s="294"/>
    </row>
    <row r="617">
      <c r="A617" s="428"/>
      <c r="B617" s="294"/>
    </row>
    <row r="618">
      <c r="A618" s="428"/>
      <c r="B618" s="294"/>
    </row>
    <row r="619">
      <c r="A619" s="428"/>
      <c r="B619" s="294"/>
    </row>
    <row r="620">
      <c r="A620" s="428"/>
      <c r="B620" s="294"/>
    </row>
    <row r="621">
      <c r="A621" s="428"/>
      <c r="B621" s="294"/>
    </row>
    <row r="622">
      <c r="A622" s="428"/>
      <c r="B622" s="294"/>
    </row>
    <row r="623">
      <c r="A623" s="428"/>
      <c r="B623" s="294"/>
    </row>
    <row r="624">
      <c r="A624" s="428"/>
      <c r="B624" s="294"/>
    </row>
    <row r="625">
      <c r="A625" s="428"/>
      <c r="B625" s="294"/>
    </row>
    <row r="626">
      <c r="A626" s="428"/>
      <c r="B626" s="294"/>
    </row>
    <row r="627">
      <c r="A627" s="428"/>
      <c r="B627" s="294"/>
    </row>
    <row r="628">
      <c r="A628" s="428"/>
      <c r="B628" s="294"/>
    </row>
    <row r="629">
      <c r="A629" s="428"/>
      <c r="B629" s="294"/>
    </row>
    <row r="630">
      <c r="A630" s="428"/>
      <c r="B630" s="294"/>
    </row>
    <row r="631">
      <c r="A631" s="428"/>
      <c r="B631" s="294"/>
    </row>
    <row r="632">
      <c r="A632" s="428"/>
      <c r="B632" s="294"/>
    </row>
    <row r="633">
      <c r="A633" s="428"/>
      <c r="B633" s="294"/>
    </row>
    <row r="634">
      <c r="A634" s="428"/>
      <c r="B634" s="294"/>
    </row>
    <row r="635">
      <c r="A635" s="428"/>
      <c r="B635" s="294"/>
    </row>
    <row r="636">
      <c r="A636" s="428"/>
      <c r="B636" s="294"/>
    </row>
    <row r="637">
      <c r="A637" s="428"/>
      <c r="B637" s="294"/>
    </row>
    <row r="638">
      <c r="A638" s="428"/>
      <c r="B638" s="294"/>
    </row>
    <row r="639">
      <c r="A639" s="428"/>
      <c r="B639" s="294"/>
    </row>
    <row r="640">
      <c r="A640" s="428"/>
      <c r="B640" s="294"/>
    </row>
    <row r="641">
      <c r="A641" s="428"/>
      <c r="B641" s="294"/>
    </row>
    <row r="642">
      <c r="A642" s="428"/>
      <c r="B642" s="294"/>
    </row>
    <row r="643">
      <c r="A643" s="428"/>
      <c r="B643" s="294"/>
    </row>
    <row r="644">
      <c r="A644" s="428"/>
      <c r="B644" s="294"/>
    </row>
    <row r="645">
      <c r="A645" s="428"/>
      <c r="B645" s="294"/>
    </row>
    <row r="646">
      <c r="A646" s="428"/>
      <c r="B646" s="294"/>
    </row>
    <row r="647">
      <c r="A647" s="428"/>
      <c r="B647" s="294"/>
    </row>
    <row r="648">
      <c r="A648" s="428"/>
      <c r="B648" s="294"/>
    </row>
    <row r="649">
      <c r="A649" s="428"/>
      <c r="B649" s="294"/>
    </row>
    <row r="650">
      <c r="A650" s="428"/>
      <c r="B650" s="294"/>
    </row>
    <row r="651">
      <c r="A651" s="428"/>
      <c r="B651" s="294"/>
    </row>
    <row r="652">
      <c r="A652" s="428"/>
      <c r="B652" s="294"/>
    </row>
    <row r="653">
      <c r="A653" s="428"/>
      <c r="B653" s="294"/>
    </row>
    <row r="654">
      <c r="A654" s="428"/>
      <c r="B654" s="294"/>
    </row>
    <row r="655">
      <c r="A655" s="428"/>
      <c r="B655" s="294"/>
    </row>
    <row r="656">
      <c r="A656" s="428"/>
      <c r="B656" s="294"/>
    </row>
    <row r="657">
      <c r="A657" s="428"/>
      <c r="B657" s="294"/>
    </row>
    <row r="658">
      <c r="A658" s="428"/>
      <c r="B658" s="294"/>
    </row>
    <row r="659">
      <c r="A659" s="428"/>
      <c r="B659" s="294"/>
    </row>
    <row r="660">
      <c r="A660" s="428"/>
      <c r="B660" s="294"/>
    </row>
    <row r="661">
      <c r="A661" s="428"/>
      <c r="B661" s="294"/>
    </row>
    <row r="662">
      <c r="A662" s="428"/>
      <c r="B662" s="294"/>
    </row>
    <row r="663">
      <c r="A663" s="428"/>
      <c r="B663" s="294"/>
    </row>
    <row r="664">
      <c r="A664" s="428"/>
      <c r="B664" s="294"/>
    </row>
    <row r="665">
      <c r="A665" s="428"/>
      <c r="B665" s="294"/>
    </row>
    <row r="666">
      <c r="A666" s="428"/>
      <c r="B666" s="294"/>
    </row>
    <row r="667">
      <c r="A667" s="428"/>
      <c r="B667" s="294"/>
    </row>
    <row r="668">
      <c r="A668" s="428"/>
      <c r="B668" s="294"/>
    </row>
    <row r="669">
      <c r="A669" s="428"/>
      <c r="B669" s="294"/>
    </row>
    <row r="670">
      <c r="A670" s="428"/>
      <c r="B670" s="294"/>
    </row>
    <row r="671">
      <c r="A671" s="428"/>
      <c r="B671" s="294"/>
    </row>
    <row r="672">
      <c r="A672" s="428"/>
      <c r="B672" s="294"/>
    </row>
    <row r="673">
      <c r="A673" s="428"/>
      <c r="B673" s="294"/>
    </row>
    <row r="674">
      <c r="A674" s="428"/>
      <c r="B674" s="294"/>
    </row>
    <row r="675">
      <c r="A675" s="428"/>
      <c r="B675" s="294"/>
    </row>
    <row r="676">
      <c r="A676" s="428"/>
      <c r="B676" s="294"/>
    </row>
    <row r="677">
      <c r="A677" s="428"/>
      <c r="B677" s="294"/>
    </row>
    <row r="678">
      <c r="A678" s="428"/>
      <c r="B678" s="294"/>
    </row>
    <row r="679">
      <c r="A679" s="428"/>
      <c r="B679" s="294"/>
    </row>
    <row r="680">
      <c r="A680" s="428"/>
      <c r="B680" s="294"/>
    </row>
    <row r="681">
      <c r="A681" s="428"/>
      <c r="B681" s="294"/>
    </row>
    <row r="682">
      <c r="A682" s="428"/>
      <c r="B682" s="294"/>
    </row>
    <row r="683">
      <c r="A683" s="428"/>
      <c r="B683" s="294"/>
    </row>
    <row r="684">
      <c r="A684" s="428"/>
      <c r="B684" s="294"/>
    </row>
    <row r="685">
      <c r="A685" s="428"/>
      <c r="B685" s="294"/>
    </row>
    <row r="686">
      <c r="A686" s="428"/>
      <c r="B686" s="294"/>
    </row>
    <row r="687">
      <c r="A687" s="428"/>
      <c r="B687" s="294"/>
    </row>
    <row r="688">
      <c r="A688" s="428"/>
      <c r="B688" s="294"/>
    </row>
    <row r="689">
      <c r="A689" s="428"/>
      <c r="B689" s="294"/>
    </row>
    <row r="690">
      <c r="A690" s="428"/>
      <c r="B690" s="294"/>
    </row>
    <row r="691">
      <c r="A691" s="428"/>
      <c r="B691" s="294"/>
    </row>
    <row r="692">
      <c r="A692" s="428"/>
      <c r="B692" s="294"/>
    </row>
    <row r="693">
      <c r="A693" s="428"/>
      <c r="B693" s="294"/>
    </row>
    <row r="694">
      <c r="A694" s="428"/>
      <c r="B694" s="294"/>
    </row>
    <row r="695">
      <c r="A695" s="428"/>
      <c r="B695" s="294"/>
    </row>
    <row r="696">
      <c r="A696" s="428"/>
      <c r="B696" s="294"/>
    </row>
    <row r="697">
      <c r="A697" s="428"/>
      <c r="B697" s="294"/>
    </row>
    <row r="698">
      <c r="A698" s="428"/>
      <c r="B698" s="294"/>
    </row>
    <row r="699">
      <c r="A699" s="428"/>
      <c r="B699" s="294"/>
    </row>
    <row r="700">
      <c r="A700" s="428"/>
      <c r="B700" s="294"/>
    </row>
    <row r="701">
      <c r="A701" s="428"/>
      <c r="B701" s="294"/>
    </row>
    <row r="702">
      <c r="A702" s="428"/>
      <c r="B702" s="294"/>
    </row>
    <row r="703">
      <c r="A703" s="428"/>
      <c r="B703" s="294"/>
    </row>
    <row r="704">
      <c r="A704" s="428"/>
      <c r="B704" s="294"/>
    </row>
    <row r="705">
      <c r="A705" s="428"/>
      <c r="B705" s="294"/>
    </row>
    <row r="706">
      <c r="A706" s="428"/>
      <c r="B706" s="294"/>
    </row>
    <row r="707">
      <c r="A707" s="428"/>
      <c r="B707" s="294"/>
    </row>
    <row r="708">
      <c r="A708" s="428"/>
      <c r="B708" s="294"/>
    </row>
    <row r="709">
      <c r="A709" s="428"/>
      <c r="B709" s="294"/>
    </row>
    <row r="710">
      <c r="A710" s="428"/>
      <c r="B710" s="294"/>
    </row>
    <row r="711">
      <c r="A711" s="428"/>
      <c r="B711" s="294"/>
    </row>
    <row r="712">
      <c r="A712" s="428"/>
      <c r="B712" s="294"/>
    </row>
    <row r="713">
      <c r="A713" s="428"/>
      <c r="B713" s="294"/>
    </row>
    <row r="714">
      <c r="A714" s="428"/>
      <c r="B714" s="294"/>
    </row>
    <row r="715">
      <c r="A715" s="428"/>
      <c r="B715" s="294"/>
    </row>
    <row r="716">
      <c r="A716" s="428"/>
      <c r="B716" s="294"/>
    </row>
    <row r="717">
      <c r="A717" s="428"/>
      <c r="B717" s="294"/>
    </row>
    <row r="718">
      <c r="A718" s="428"/>
      <c r="B718" s="294"/>
    </row>
    <row r="719">
      <c r="A719" s="428"/>
      <c r="B719" s="294"/>
    </row>
    <row r="720">
      <c r="A720" s="428"/>
      <c r="B720" s="294"/>
    </row>
    <row r="721">
      <c r="A721" s="428"/>
      <c r="B721" s="294"/>
    </row>
    <row r="722">
      <c r="A722" s="428"/>
      <c r="B722" s="294"/>
    </row>
    <row r="723">
      <c r="A723" s="428"/>
      <c r="B723" s="294"/>
    </row>
    <row r="724">
      <c r="A724" s="428"/>
      <c r="B724" s="294"/>
    </row>
    <row r="725">
      <c r="A725" s="428"/>
      <c r="B725" s="294"/>
    </row>
    <row r="726">
      <c r="A726" s="428"/>
      <c r="B726" s="294"/>
    </row>
    <row r="727">
      <c r="A727" s="428"/>
      <c r="B727" s="294"/>
    </row>
    <row r="728">
      <c r="A728" s="428"/>
      <c r="B728" s="294"/>
    </row>
    <row r="729">
      <c r="A729" s="428"/>
      <c r="B729" s="294"/>
    </row>
    <row r="730">
      <c r="A730" s="428"/>
      <c r="B730" s="294"/>
    </row>
    <row r="731">
      <c r="A731" s="428"/>
      <c r="B731" s="294"/>
    </row>
    <row r="732">
      <c r="A732" s="428"/>
      <c r="B732" s="294"/>
    </row>
    <row r="733">
      <c r="A733" s="428"/>
      <c r="B733" s="294"/>
    </row>
    <row r="734">
      <c r="A734" s="428"/>
      <c r="B734" s="294"/>
    </row>
    <row r="735">
      <c r="A735" s="428"/>
      <c r="B735" s="294"/>
    </row>
    <row r="736">
      <c r="A736" s="428"/>
      <c r="B736" s="294"/>
    </row>
    <row r="737">
      <c r="A737" s="428"/>
      <c r="B737" s="294"/>
    </row>
    <row r="738">
      <c r="A738" s="428"/>
      <c r="B738" s="294"/>
    </row>
    <row r="739">
      <c r="A739" s="428"/>
      <c r="B739" s="294"/>
    </row>
    <row r="740">
      <c r="A740" s="428"/>
      <c r="B740" s="294"/>
    </row>
    <row r="741">
      <c r="A741" s="428"/>
      <c r="B741" s="294"/>
    </row>
    <row r="742">
      <c r="A742" s="428"/>
      <c r="B742" s="294"/>
    </row>
    <row r="743">
      <c r="A743" s="428"/>
      <c r="B743" s="294"/>
    </row>
    <row r="744">
      <c r="A744" s="428"/>
      <c r="B744" s="294"/>
    </row>
    <row r="745">
      <c r="A745" s="428"/>
      <c r="B745" s="294"/>
    </row>
    <row r="746">
      <c r="A746" s="428"/>
      <c r="B746" s="294"/>
    </row>
    <row r="747">
      <c r="A747" s="428"/>
      <c r="B747" s="294"/>
    </row>
    <row r="748">
      <c r="A748" s="428"/>
      <c r="B748" s="294"/>
    </row>
    <row r="749">
      <c r="A749" s="428"/>
      <c r="B749" s="294"/>
    </row>
    <row r="750">
      <c r="A750" s="428"/>
      <c r="B750" s="294"/>
    </row>
    <row r="751">
      <c r="A751" s="428"/>
      <c r="B751" s="294"/>
    </row>
    <row r="752">
      <c r="A752" s="428"/>
      <c r="B752" s="294"/>
    </row>
    <row r="753">
      <c r="A753" s="428"/>
      <c r="B753" s="294"/>
    </row>
    <row r="754">
      <c r="A754" s="428"/>
      <c r="B754" s="294"/>
    </row>
    <row r="755">
      <c r="A755" s="428"/>
      <c r="B755" s="294"/>
    </row>
    <row r="756">
      <c r="A756" s="428"/>
      <c r="B756" s="294"/>
    </row>
    <row r="757">
      <c r="A757" s="428"/>
      <c r="B757" s="294"/>
    </row>
    <row r="758">
      <c r="A758" s="428"/>
      <c r="B758" s="294"/>
    </row>
    <row r="759">
      <c r="A759" s="428"/>
      <c r="B759" s="294"/>
    </row>
    <row r="760">
      <c r="A760" s="428"/>
      <c r="B760" s="294"/>
    </row>
    <row r="761">
      <c r="A761" s="428"/>
      <c r="B761" s="294"/>
    </row>
    <row r="762">
      <c r="A762" s="428"/>
      <c r="B762" s="294"/>
    </row>
    <row r="763">
      <c r="A763" s="428"/>
      <c r="B763" s="294"/>
    </row>
    <row r="764">
      <c r="A764" s="428"/>
      <c r="B764" s="294"/>
    </row>
    <row r="765">
      <c r="A765" s="428"/>
      <c r="B765" s="294"/>
    </row>
    <row r="766">
      <c r="A766" s="428"/>
      <c r="B766" s="294"/>
    </row>
    <row r="767">
      <c r="A767" s="428"/>
      <c r="B767" s="294"/>
    </row>
    <row r="768">
      <c r="A768" s="428"/>
      <c r="B768" s="294"/>
    </row>
    <row r="769">
      <c r="A769" s="428"/>
      <c r="B769" s="294"/>
    </row>
    <row r="770">
      <c r="A770" s="428"/>
      <c r="B770" s="294"/>
    </row>
    <row r="771">
      <c r="A771" s="428"/>
      <c r="B771" s="294"/>
    </row>
    <row r="772">
      <c r="A772" s="428"/>
      <c r="B772" s="294"/>
    </row>
    <row r="773">
      <c r="A773" s="428"/>
      <c r="B773" s="294"/>
    </row>
    <row r="774">
      <c r="A774" s="428"/>
      <c r="B774" s="294"/>
    </row>
    <row r="775">
      <c r="A775" s="428"/>
      <c r="B775" s="294"/>
    </row>
    <row r="776">
      <c r="A776" s="428"/>
      <c r="B776" s="294"/>
    </row>
    <row r="777">
      <c r="A777" s="428"/>
      <c r="B777" s="294"/>
    </row>
    <row r="778">
      <c r="A778" s="428"/>
      <c r="B778" s="294"/>
    </row>
    <row r="779">
      <c r="A779" s="428"/>
      <c r="B779" s="294"/>
    </row>
    <row r="780">
      <c r="A780" s="428"/>
      <c r="B780" s="294"/>
    </row>
    <row r="781">
      <c r="A781" s="428"/>
      <c r="B781" s="294"/>
    </row>
    <row r="782">
      <c r="A782" s="428"/>
      <c r="B782" s="294"/>
    </row>
    <row r="783">
      <c r="A783" s="428"/>
      <c r="B783" s="294"/>
    </row>
    <row r="784">
      <c r="A784" s="428"/>
      <c r="B784" s="294"/>
    </row>
    <row r="785">
      <c r="A785" s="428"/>
      <c r="B785" s="294"/>
    </row>
    <row r="786">
      <c r="A786" s="428"/>
      <c r="B786" s="294"/>
    </row>
    <row r="787">
      <c r="A787" s="428"/>
      <c r="B787" s="294"/>
    </row>
    <row r="788">
      <c r="A788" s="428"/>
      <c r="B788" s="294"/>
    </row>
    <row r="789">
      <c r="A789" s="428"/>
      <c r="B789" s="294"/>
    </row>
    <row r="790">
      <c r="A790" s="428"/>
      <c r="B790" s="294"/>
    </row>
    <row r="791">
      <c r="A791" s="428"/>
      <c r="B791" s="294"/>
    </row>
    <row r="792">
      <c r="A792" s="428"/>
      <c r="B792" s="294"/>
    </row>
    <row r="793">
      <c r="A793" s="428"/>
      <c r="B793" s="294"/>
    </row>
    <row r="794">
      <c r="A794" s="428"/>
      <c r="B794" s="294"/>
    </row>
    <row r="795">
      <c r="A795" s="428"/>
      <c r="B795" s="294"/>
    </row>
    <row r="796">
      <c r="A796" s="428"/>
      <c r="B796" s="294"/>
    </row>
    <row r="797">
      <c r="A797" s="428"/>
      <c r="B797" s="294"/>
    </row>
    <row r="798">
      <c r="A798" s="428"/>
      <c r="B798" s="294"/>
    </row>
    <row r="799">
      <c r="A799" s="428"/>
      <c r="B799" s="294"/>
    </row>
    <row r="800">
      <c r="A800" s="428"/>
      <c r="B800" s="294"/>
    </row>
    <row r="801">
      <c r="A801" s="428"/>
      <c r="B801" s="294"/>
    </row>
    <row r="802">
      <c r="A802" s="428"/>
      <c r="B802" s="294"/>
    </row>
    <row r="803">
      <c r="A803" s="428"/>
      <c r="B803" s="294"/>
    </row>
    <row r="804">
      <c r="A804" s="428"/>
      <c r="B804" s="294"/>
    </row>
    <row r="805">
      <c r="A805" s="428"/>
      <c r="B805" s="294"/>
    </row>
    <row r="806">
      <c r="A806" s="428"/>
      <c r="B806" s="294"/>
    </row>
    <row r="807">
      <c r="A807" s="428"/>
      <c r="B807" s="294"/>
    </row>
    <row r="808">
      <c r="A808" s="428"/>
      <c r="B808" s="294"/>
    </row>
    <row r="809">
      <c r="A809" s="428"/>
      <c r="B809" s="294"/>
    </row>
    <row r="810">
      <c r="A810" s="428"/>
      <c r="B810" s="294"/>
    </row>
    <row r="811">
      <c r="A811" s="428"/>
      <c r="B811" s="294"/>
    </row>
    <row r="812">
      <c r="A812" s="428"/>
      <c r="B812" s="294"/>
    </row>
    <row r="813">
      <c r="A813" s="428"/>
      <c r="B813" s="294"/>
    </row>
    <row r="814">
      <c r="A814" s="428"/>
      <c r="B814" s="294"/>
    </row>
    <row r="815">
      <c r="A815" s="428"/>
      <c r="B815" s="294"/>
    </row>
    <row r="816">
      <c r="A816" s="428"/>
      <c r="B816" s="294"/>
    </row>
    <row r="817">
      <c r="A817" s="428"/>
      <c r="B817" s="294"/>
    </row>
    <row r="818">
      <c r="A818" s="428"/>
      <c r="B818" s="294"/>
    </row>
    <row r="819">
      <c r="A819" s="428"/>
      <c r="B819" s="294"/>
    </row>
    <row r="820">
      <c r="A820" s="428"/>
      <c r="B820" s="294"/>
    </row>
    <row r="821">
      <c r="A821" s="428"/>
      <c r="B821" s="294"/>
    </row>
    <row r="822">
      <c r="A822" s="428"/>
      <c r="B822" s="294"/>
    </row>
    <row r="823">
      <c r="A823" s="428"/>
      <c r="B823" s="294"/>
    </row>
    <row r="824">
      <c r="A824" s="428"/>
      <c r="B824" s="294"/>
    </row>
    <row r="825">
      <c r="A825" s="428"/>
      <c r="B825" s="294"/>
    </row>
    <row r="826">
      <c r="A826" s="428"/>
      <c r="B826" s="294"/>
    </row>
    <row r="827">
      <c r="A827" s="428"/>
      <c r="B827" s="294"/>
    </row>
    <row r="828">
      <c r="A828" s="428"/>
      <c r="B828" s="294"/>
    </row>
    <row r="829">
      <c r="A829" s="428"/>
      <c r="B829" s="294"/>
    </row>
    <row r="830">
      <c r="A830" s="428"/>
      <c r="B830" s="294"/>
    </row>
    <row r="831">
      <c r="A831" s="428"/>
      <c r="B831" s="294"/>
    </row>
    <row r="832">
      <c r="A832" s="428"/>
      <c r="B832" s="294"/>
    </row>
    <row r="833">
      <c r="A833" s="428"/>
      <c r="B833" s="294"/>
    </row>
    <row r="834">
      <c r="A834" s="428"/>
      <c r="B834" s="294"/>
    </row>
    <row r="835">
      <c r="A835" s="428"/>
      <c r="B835" s="294"/>
    </row>
    <row r="836">
      <c r="A836" s="428"/>
      <c r="B836" s="294"/>
    </row>
    <row r="837">
      <c r="A837" s="428"/>
      <c r="B837" s="294"/>
    </row>
    <row r="838">
      <c r="A838" s="428"/>
      <c r="B838" s="294"/>
    </row>
    <row r="839">
      <c r="A839" s="428"/>
      <c r="B839" s="294"/>
    </row>
    <row r="840">
      <c r="A840" s="428"/>
      <c r="B840" s="294"/>
    </row>
    <row r="841">
      <c r="A841" s="428"/>
      <c r="B841" s="294"/>
    </row>
    <row r="842">
      <c r="A842" s="428"/>
      <c r="B842" s="294"/>
    </row>
    <row r="843">
      <c r="A843" s="428"/>
      <c r="B843" s="294"/>
    </row>
    <row r="844">
      <c r="A844" s="428"/>
      <c r="B844" s="294"/>
    </row>
    <row r="845">
      <c r="A845" s="428"/>
      <c r="B845" s="294"/>
    </row>
    <row r="846">
      <c r="A846" s="428"/>
      <c r="B846" s="294"/>
    </row>
    <row r="847">
      <c r="A847" s="428"/>
      <c r="B847" s="294"/>
    </row>
    <row r="848">
      <c r="A848" s="428"/>
      <c r="B848" s="294"/>
    </row>
    <row r="849">
      <c r="A849" s="428"/>
      <c r="B849" s="294"/>
    </row>
    <row r="850">
      <c r="A850" s="428"/>
      <c r="B850" s="294"/>
    </row>
    <row r="851">
      <c r="A851" s="428"/>
      <c r="B851" s="294"/>
    </row>
    <row r="852">
      <c r="A852" s="428"/>
      <c r="B852" s="294"/>
    </row>
    <row r="853">
      <c r="A853" s="428"/>
      <c r="B853" s="294"/>
    </row>
    <row r="854">
      <c r="A854" s="428"/>
      <c r="B854" s="294"/>
    </row>
    <row r="855">
      <c r="A855" s="428"/>
      <c r="B855" s="294"/>
    </row>
    <row r="856">
      <c r="A856" s="428"/>
      <c r="B856" s="294"/>
    </row>
    <row r="857">
      <c r="A857" s="428"/>
      <c r="B857" s="294"/>
    </row>
    <row r="858">
      <c r="A858" s="428"/>
      <c r="B858" s="294"/>
    </row>
    <row r="859">
      <c r="A859" s="428"/>
      <c r="B859" s="294"/>
    </row>
    <row r="860">
      <c r="A860" s="428"/>
      <c r="B860" s="294"/>
    </row>
    <row r="861">
      <c r="A861" s="428"/>
      <c r="B861" s="294"/>
    </row>
    <row r="862">
      <c r="A862" s="428"/>
      <c r="B862" s="294"/>
    </row>
    <row r="863">
      <c r="A863" s="428"/>
      <c r="B863" s="294"/>
    </row>
    <row r="864">
      <c r="A864" s="428"/>
      <c r="B864" s="294"/>
    </row>
    <row r="865">
      <c r="A865" s="428"/>
      <c r="B865" s="294"/>
    </row>
    <row r="866">
      <c r="A866" s="428"/>
      <c r="B866" s="294"/>
    </row>
    <row r="867">
      <c r="A867" s="428"/>
      <c r="B867" s="294"/>
    </row>
    <row r="868">
      <c r="A868" s="428"/>
      <c r="B868" s="294"/>
    </row>
    <row r="869">
      <c r="A869" s="428"/>
      <c r="B869" s="294"/>
    </row>
    <row r="870">
      <c r="A870" s="428"/>
      <c r="B870" s="294"/>
    </row>
    <row r="871">
      <c r="A871" s="428"/>
      <c r="B871" s="294"/>
    </row>
    <row r="872">
      <c r="A872" s="428"/>
      <c r="B872" s="294"/>
    </row>
    <row r="873">
      <c r="A873" s="428"/>
      <c r="B873" s="294"/>
    </row>
    <row r="874">
      <c r="A874" s="428"/>
      <c r="B874" s="294"/>
    </row>
    <row r="875">
      <c r="A875" s="428"/>
      <c r="B875" s="294"/>
    </row>
    <row r="876">
      <c r="A876" s="428"/>
      <c r="B876" s="294"/>
    </row>
    <row r="877">
      <c r="A877" s="428"/>
      <c r="B877" s="294"/>
    </row>
    <row r="878">
      <c r="A878" s="428"/>
      <c r="B878" s="294"/>
    </row>
    <row r="879">
      <c r="A879" s="428"/>
      <c r="B879" s="294"/>
    </row>
    <row r="880">
      <c r="A880" s="428"/>
      <c r="B880" s="294"/>
    </row>
    <row r="881">
      <c r="A881" s="428"/>
      <c r="B881" s="294"/>
    </row>
    <row r="882">
      <c r="A882" s="428"/>
      <c r="B882" s="294"/>
    </row>
    <row r="883">
      <c r="A883" s="428"/>
      <c r="B883" s="294"/>
    </row>
    <row r="884">
      <c r="A884" s="428"/>
      <c r="B884" s="294"/>
    </row>
    <row r="885">
      <c r="A885" s="428"/>
      <c r="B885" s="294"/>
    </row>
    <row r="886">
      <c r="A886" s="428"/>
      <c r="B886" s="294"/>
    </row>
    <row r="887">
      <c r="A887" s="428"/>
      <c r="B887" s="294"/>
    </row>
    <row r="888">
      <c r="A888" s="428"/>
      <c r="B888" s="294"/>
    </row>
    <row r="889">
      <c r="A889" s="428"/>
      <c r="B889" s="294"/>
    </row>
    <row r="890">
      <c r="A890" s="428"/>
      <c r="B890" s="294"/>
    </row>
    <row r="891">
      <c r="A891" s="428"/>
      <c r="B891" s="294"/>
    </row>
    <row r="892">
      <c r="A892" s="428"/>
      <c r="B892" s="294"/>
    </row>
    <row r="893">
      <c r="A893" s="428"/>
      <c r="B893" s="294"/>
    </row>
    <row r="894">
      <c r="A894" s="428"/>
      <c r="B894" s="294"/>
    </row>
    <row r="895">
      <c r="A895" s="428"/>
      <c r="B895" s="294"/>
    </row>
    <row r="896">
      <c r="A896" s="428"/>
      <c r="B896" s="294"/>
    </row>
    <row r="897">
      <c r="A897" s="428"/>
      <c r="B897" s="294"/>
    </row>
    <row r="898">
      <c r="A898" s="428"/>
      <c r="B898" s="294"/>
    </row>
    <row r="899">
      <c r="A899" s="428"/>
      <c r="B899" s="294"/>
    </row>
    <row r="900">
      <c r="A900" s="428"/>
      <c r="B900" s="294"/>
    </row>
    <row r="901">
      <c r="A901" s="428"/>
      <c r="B901" s="294"/>
    </row>
    <row r="902">
      <c r="A902" s="428"/>
      <c r="B902" s="294"/>
    </row>
    <row r="903">
      <c r="A903" s="428"/>
      <c r="B903" s="294"/>
    </row>
    <row r="904">
      <c r="A904" s="428"/>
      <c r="B904" s="294"/>
    </row>
    <row r="905">
      <c r="A905" s="428"/>
      <c r="B905" s="294"/>
    </row>
    <row r="906">
      <c r="A906" s="428"/>
      <c r="B906" s="294"/>
    </row>
    <row r="907">
      <c r="A907" s="428"/>
      <c r="B907" s="294"/>
    </row>
    <row r="908">
      <c r="A908" s="428"/>
      <c r="B908" s="294"/>
    </row>
    <row r="909">
      <c r="A909" s="428"/>
      <c r="B909" s="294"/>
    </row>
    <row r="910">
      <c r="A910" s="428"/>
      <c r="B910" s="294"/>
    </row>
    <row r="911">
      <c r="A911" s="428"/>
      <c r="B911" s="294"/>
    </row>
    <row r="912">
      <c r="A912" s="428"/>
      <c r="B912" s="294"/>
    </row>
    <row r="913">
      <c r="A913" s="428"/>
      <c r="B913" s="294"/>
    </row>
    <row r="914">
      <c r="A914" s="428"/>
      <c r="B914" s="294"/>
    </row>
    <row r="915">
      <c r="A915" s="428"/>
      <c r="B915" s="294"/>
    </row>
    <row r="916">
      <c r="A916" s="428"/>
      <c r="B916" s="294"/>
    </row>
    <row r="917">
      <c r="A917" s="428"/>
      <c r="B917" s="294"/>
    </row>
    <row r="918">
      <c r="A918" s="428"/>
      <c r="B918" s="294"/>
    </row>
    <row r="919">
      <c r="A919" s="428"/>
      <c r="B919" s="294"/>
    </row>
    <row r="920">
      <c r="A920" s="428"/>
      <c r="B920" s="294"/>
    </row>
    <row r="921">
      <c r="A921" s="428"/>
      <c r="B921" s="294"/>
    </row>
    <row r="922">
      <c r="A922" s="428"/>
      <c r="B922" s="294"/>
    </row>
    <row r="923">
      <c r="A923" s="428"/>
      <c r="B923" s="294"/>
    </row>
    <row r="924">
      <c r="A924" s="428"/>
      <c r="B924" s="294"/>
    </row>
    <row r="925">
      <c r="A925" s="428"/>
      <c r="B925" s="294"/>
    </row>
    <row r="926">
      <c r="A926" s="428"/>
      <c r="B926" s="294"/>
    </row>
    <row r="927">
      <c r="A927" s="428"/>
      <c r="B927" s="294"/>
    </row>
    <row r="928">
      <c r="A928" s="428"/>
      <c r="B928" s="294"/>
    </row>
    <row r="929">
      <c r="A929" s="428"/>
      <c r="B929" s="294"/>
    </row>
    <row r="930">
      <c r="A930" s="428"/>
      <c r="B930" s="294"/>
    </row>
    <row r="931">
      <c r="A931" s="428"/>
      <c r="B931" s="294"/>
    </row>
    <row r="932">
      <c r="A932" s="428"/>
      <c r="B932" s="294"/>
    </row>
    <row r="933">
      <c r="A933" s="428"/>
      <c r="B933" s="294"/>
    </row>
    <row r="934">
      <c r="A934" s="428"/>
      <c r="B934" s="294"/>
    </row>
    <row r="935">
      <c r="A935" s="428"/>
      <c r="B935" s="294"/>
    </row>
    <row r="936">
      <c r="A936" s="428"/>
      <c r="B936" s="294"/>
    </row>
    <row r="937">
      <c r="A937" s="428"/>
      <c r="B937" s="294"/>
    </row>
    <row r="938">
      <c r="A938" s="428"/>
      <c r="B938" s="294"/>
    </row>
    <row r="939">
      <c r="A939" s="428"/>
      <c r="B939" s="294"/>
    </row>
    <row r="940">
      <c r="A940" s="428"/>
      <c r="B940" s="294"/>
    </row>
    <row r="941">
      <c r="A941" s="428"/>
      <c r="B941" s="294"/>
    </row>
    <row r="942">
      <c r="A942" s="428"/>
      <c r="B942" s="294"/>
    </row>
    <row r="943">
      <c r="A943" s="428"/>
      <c r="B943" s="294"/>
    </row>
    <row r="944">
      <c r="A944" s="428"/>
      <c r="B944" s="294"/>
    </row>
    <row r="945">
      <c r="A945" s="428"/>
      <c r="B945" s="294"/>
    </row>
    <row r="946">
      <c r="A946" s="428"/>
      <c r="B946" s="294"/>
    </row>
    <row r="947">
      <c r="A947" s="428"/>
      <c r="B947" s="294"/>
    </row>
    <row r="948">
      <c r="A948" s="428"/>
      <c r="B948" s="294"/>
    </row>
    <row r="949">
      <c r="A949" s="428"/>
      <c r="B949" s="294"/>
    </row>
    <row r="950">
      <c r="A950" s="428"/>
      <c r="B950" s="294"/>
    </row>
    <row r="951">
      <c r="A951" s="428"/>
      <c r="B951" s="294"/>
    </row>
    <row r="952">
      <c r="A952" s="428"/>
      <c r="B952" s="294"/>
    </row>
    <row r="953">
      <c r="A953" s="428"/>
      <c r="B953" s="294"/>
    </row>
    <row r="954">
      <c r="A954" s="428"/>
      <c r="B954" s="294"/>
    </row>
    <row r="955">
      <c r="A955" s="428"/>
      <c r="B955" s="294"/>
    </row>
    <row r="956">
      <c r="A956" s="428"/>
      <c r="B956" s="294"/>
    </row>
    <row r="957">
      <c r="A957" s="428"/>
      <c r="B957" s="294"/>
    </row>
    <row r="958">
      <c r="A958" s="428"/>
      <c r="B958" s="294"/>
    </row>
    <row r="959">
      <c r="A959" s="428"/>
      <c r="B959" s="294"/>
    </row>
    <row r="960">
      <c r="A960" s="428"/>
      <c r="B960" s="294"/>
    </row>
    <row r="961">
      <c r="A961" s="428"/>
      <c r="B961" s="294"/>
    </row>
    <row r="962">
      <c r="A962" s="428"/>
      <c r="B962" s="294"/>
    </row>
    <row r="963">
      <c r="A963" s="428"/>
      <c r="B963" s="294"/>
    </row>
    <row r="964">
      <c r="A964" s="428"/>
      <c r="B964" s="294"/>
    </row>
    <row r="965">
      <c r="A965" s="428"/>
      <c r="B965" s="294"/>
    </row>
    <row r="966">
      <c r="A966" s="428"/>
      <c r="B966" s="294"/>
    </row>
    <row r="967">
      <c r="A967" s="428"/>
      <c r="B967" s="294"/>
    </row>
    <row r="968">
      <c r="A968" s="428"/>
      <c r="B968" s="294"/>
    </row>
    <row r="969">
      <c r="A969" s="428"/>
      <c r="B969" s="294"/>
    </row>
    <row r="970">
      <c r="A970" s="428"/>
      <c r="B970" s="294"/>
    </row>
    <row r="971">
      <c r="A971" s="428"/>
      <c r="B971" s="294"/>
    </row>
    <row r="972">
      <c r="A972" s="428"/>
      <c r="B972" s="294"/>
    </row>
    <row r="973">
      <c r="A973" s="428"/>
      <c r="B973" s="294"/>
    </row>
    <row r="974">
      <c r="A974" s="428"/>
      <c r="B974" s="294"/>
    </row>
    <row r="975">
      <c r="A975" s="428"/>
      <c r="B975" s="294"/>
    </row>
    <row r="976">
      <c r="A976" s="428"/>
      <c r="B976" s="294"/>
    </row>
    <row r="977">
      <c r="A977" s="428"/>
      <c r="B977" s="294"/>
    </row>
    <row r="978">
      <c r="A978" s="428"/>
      <c r="B978" s="294"/>
    </row>
    <row r="979">
      <c r="A979" s="428"/>
      <c r="B979" s="294"/>
    </row>
    <row r="980">
      <c r="A980" s="428"/>
      <c r="B980" s="294"/>
    </row>
    <row r="981">
      <c r="A981" s="428"/>
      <c r="B981" s="294"/>
    </row>
    <row r="982">
      <c r="A982" s="428"/>
      <c r="B982" s="294"/>
    </row>
    <row r="983">
      <c r="A983" s="428"/>
      <c r="B983" s="294"/>
    </row>
    <row r="984">
      <c r="A984" s="428"/>
      <c r="B984" s="294"/>
    </row>
    <row r="985">
      <c r="A985" s="428"/>
      <c r="B985" s="294"/>
    </row>
    <row r="986">
      <c r="A986" s="428"/>
      <c r="B986" s="294"/>
    </row>
    <row r="987">
      <c r="A987" s="428"/>
      <c r="B987" s="294"/>
    </row>
    <row r="988">
      <c r="A988" s="428"/>
      <c r="B988" s="294"/>
    </row>
    <row r="989">
      <c r="A989" s="428"/>
      <c r="B989" s="294"/>
    </row>
    <row r="990">
      <c r="A990" s="428"/>
      <c r="B990" s="294"/>
    </row>
    <row r="991">
      <c r="A991" s="428"/>
      <c r="B991" s="294"/>
    </row>
    <row r="992">
      <c r="A992" s="428"/>
      <c r="B992" s="294"/>
    </row>
    <row r="993">
      <c r="A993" s="428"/>
      <c r="B993" s="294"/>
    </row>
    <row r="994">
      <c r="A994" s="428"/>
      <c r="B994" s="294"/>
    </row>
    <row r="995">
      <c r="A995" s="428"/>
      <c r="B995" s="294"/>
    </row>
    <row r="996">
      <c r="A996" s="428"/>
      <c r="B996" s="294"/>
    </row>
    <row r="997">
      <c r="A997" s="428"/>
      <c r="B997" s="294"/>
    </row>
    <row r="998">
      <c r="A998" s="428"/>
      <c r="B998" s="294"/>
    </row>
  </sheetData>
  <printOptions horizontalCentered="1"/>
  <pageMargins bottom="0.75" footer="0.0" header="0.0" left="0.7" right="0.7" top="0.75"/>
  <pageSetup fitToHeight="0" cellComments="atEnd" orientation="portrait" pageOrder="overThenDown"/>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13"/>
    <col customWidth="1" min="2" max="2" width="30.25"/>
    <col customWidth="1" min="3" max="3" width="11.0"/>
    <col customWidth="1" min="7" max="7" width="16.0"/>
  </cols>
  <sheetData>
    <row r="1">
      <c r="A1" s="430" t="s">
        <v>1085</v>
      </c>
    </row>
    <row r="2">
      <c r="D2" s="263" t="s">
        <v>1086</v>
      </c>
      <c r="H2" s="263" t="s">
        <v>1087</v>
      </c>
    </row>
    <row r="3">
      <c r="B3" s="114" t="s">
        <v>1088</v>
      </c>
      <c r="C3" s="431" t="s">
        <v>1089</v>
      </c>
      <c r="D3" s="432" t="s">
        <v>1090</v>
      </c>
      <c r="E3" s="433"/>
      <c r="F3" s="433"/>
      <c r="G3" s="433"/>
      <c r="H3" s="434" t="s">
        <v>1091</v>
      </c>
      <c r="I3" s="435"/>
      <c r="J3" s="436"/>
    </row>
    <row r="4">
      <c r="B4" s="202"/>
      <c r="C4" s="431" t="s">
        <v>1092</v>
      </c>
      <c r="D4" s="437" t="s">
        <v>1093</v>
      </c>
      <c r="J4" s="438"/>
    </row>
    <row r="5">
      <c r="B5" s="202"/>
      <c r="C5" s="431" t="s">
        <v>1092</v>
      </c>
      <c r="D5" s="437" t="s">
        <v>1094</v>
      </c>
      <c r="J5" s="438"/>
    </row>
    <row r="6">
      <c r="B6" s="202"/>
      <c r="C6" s="431" t="s">
        <v>1092</v>
      </c>
      <c r="D6" s="437" t="s">
        <v>1095</v>
      </c>
      <c r="J6" s="438"/>
    </row>
    <row r="7">
      <c r="B7" s="202"/>
      <c r="C7" s="431" t="s">
        <v>1092</v>
      </c>
      <c r="D7" s="437" t="s">
        <v>1095</v>
      </c>
      <c r="J7" s="438"/>
    </row>
    <row r="8">
      <c r="B8" s="202"/>
      <c r="C8" s="439"/>
      <c r="D8" s="440"/>
      <c r="J8" s="438"/>
    </row>
    <row r="9">
      <c r="B9" s="114" t="s">
        <v>1096</v>
      </c>
      <c r="C9" s="431" t="s">
        <v>1089</v>
      </c>
      <c r="D9" s="437" t="s">
        <v>1097</v>
      </c>
      <c r="J9" s="438"/>
    </row>
    <row r="10">
      <c r="B10" s="202"/>
      <c r="C10" s="431" t="s">
        <v>1092</v>
      </c>
      <c r="D10" s="437" t="s">
        <v>1098</v>
      </c>
      <c r="J10" s="438"/>
    </row>
    <row r="11">
      <c r="B11" s="202"/>
      <c r="C11" s="431" t="s">
        <v>1092</v>
      </c>
      <c r="D11" s="437" t="s">
        <v>1093</v>
      </c>
      <c r="J11" s="438"/>
    </row>
    <row r="12">
      <c r="B12" s="202"/>
      <c r="C12" s="431" t="s">
        <v>1092</v>
      </c>
      <c r="D12" s="437" t="s">
        <v>1099</v>
      </c>
      <c r="J12" s="438"/>
    </row>
    <row r="13">
      <c r="B13" s="202"/>
      <c r="C13" s="431" t="s">
        <v>1092</v>
      </c>
      <c r="D13" s="437" t="s">
        <v>1095</v>
      </c>
      <c r="J13" s="438"/>
    </row>
    <row r="14">
      <c r="B14" s="202"/>
      <c r="C14" s="439"/>
      <c r="D14" s="440"/>
      <c r="J14" s="438"/>
    </row>
    <row r="15">
      <c r="B15" s="114" t="s">
        <v>1100</v>
      </c>
      <c r="C15" s="431" t="s">
        <v>1089</v>
      </c>
      <c r="D15" s="437" t="s">
        <v>1101</v>
      </c>
      <c r="J15" s="438"/>
    </row>
    <row r="16">
      <c r="C16" s="431" t="s">
        <v>1092</v>
      </c>
      <c r="D16" s="437" t="s">
        <v>1101</v>
      </c>
      <c r="J16" s="438"/>
    </row>
    <row r="17">
      <c r="C17" s="431" t="s">
        <v>1092</v>
      </c>
      <c r="D17" s="437" t="s">
        <v>1101</v>
      </c>
      <c r="J17" s="438"/>
    </row>
    <row r="18">
      <c r="C18" s="431" t="s">
        <v>1092</v>
      </c>
      <c r="D18" s="437" t="s">
        <v>1101</v>
      </c>
      <c r="J18" s="438"/>
    </row>
    <row r="19">
      <c r="C19" s="431" t="s">
        <v>1092</v>
      </c>
      <c r="D19" s="441" t="s">
        <v>1101</v>
      </c>
      <c r="E19" s="442"/>
      <c r="F19" s="442"/>
      <c r="G19" s="442"/>
      <c r="H19" s="443"/>
      <c r="I19" s="443"/>
      <c r="J19" s="444"/>
    </row>
    <row r="22">
      <c r="A22" s="430" t="s">
        <v>1102</v>
      </c>
      <c r="B22" s="445"/>
    </row>
    <row r="23">
      <c r="A23" s="347"/>
      <c r="B23" s="110" t="s">
        <v>1103</v>
      </c>
      <c r="C23" s="110" t="s">
        <v>1104</v>
      </c>
      <c r="E23" s="110" t="s">
        <v>1105</v>
      </c>
      <c r="F23" s="347"/>
      <c r="G23" s="110" t="s">
        <v>1106</v>
      </c>
      <c r="H23" s="347"/>
      <c r="I23" s="347"/>
      <c r="J23" s="347"/>
      <c r="K23" s="347"/>
      <c r="L23" s="347"/>
      <c r="M23" s="347"/>
      <c r="N23" s="347"/>
      <c r="O23" s="347"/>
      <c r="P23" s="347"/>
      <c r="Q23" s="347"/>
      <c r="R23" s="347"/>
      <c r="S23" s="347"/>
      <c r="T23" s="347"/>
      <c r="U23" s="347"/>
      <c r="V23" s="347"/>
      <c r="W23" s="347"/>
      <c r="X23" s="347"/>
      <c r="Y23" s="347"/>
      <c r="Z23" s="347"/>
    </row>
    <row r="24">
      <c r="B24" s="446" t="s">
        <v>1107</v>
      </c>
      <c r="C24" s="447" t="s">
        <v>1108</v>
      </c>
      <c r="D24" s="123"/>
      <c r="E24" s="448" t="s">
        <v>152</v>
      </c>
      <c r="F24" s="123"/>
      <c r="G24" s="448" t="s">
        <v>1109</v>
      </c>
      <c r="H24" s="123"/>
      <c r="I24" s="123"/>
      <c r="J24" s="340"/>
    </row>
    <row r="25">
      <c r="B25" s="449" t="s">
        <v>1110</v>
      </c>
      <c r="C25" s="450" t="s">
        <v>467</v>
      </c>
      <c r="E25" s="112" t="s">
        <v>152</v>
      </c>
      <c r="G25" s="112" t="s">
        <v>1111</v>
      </c>
      <c r="J25" s="345"/>
    </row>
    <row r="26">
      <c r="B26" s="449" t="s">
        <v>1112</v>
      </c>
      <c r="C26" s="450" t="s">
        <v>807</v>
      </c>
      <c r="E26" s="112" t="s">
        <v>152</v>
      </c>
      <c r="G26" s="112" t="s">
        <v>1113</v>
      </c>
      <c r="J26" s="345"/>
    </row>
    <row r="27">
      <c r="B27" s="449" t="s">
        <v>1114</v>
      </c>
      <c r="C27" s="450" t="s">
        <v>772</v>
      </c>
      <c r="E27" s="112" t="s">
        <v>152</v>
      </c>
      <c r="G27" s="112" t="s">
        <v>1115</v>
      </c>
      <c r="J27" s="345"/>
    </row>
    <row r="28">
      <c r="B28" s="451" t="s">
        <v>1116</v>
      </c>
      <c r="C28" s="452" t="s">
        <v>1117</v>
      </c>
      <c r="D28" s="130"/>
      <c r="E28" s="130"/>
      <c r="F28" s="130"/>
      <c r="G28" s="453" t="s">
        <v>1118</v>
      </c>
      <c r="H28" s="130"/>
      <c r="I28" s="130"/>
      <c r="J28" s="351"/>
    </row>
    <row r="30">
      <c r="B30" s="454" t="s">
        <v>1119</v>
      </c>
    </row>
    <row r="31">
      <c r="B31" s="455" t="s">
        <v>1120</v>
      </c>
      <c r="C31" s="456" t="s">
        <v>1121</v>
      </c>
      <c r="E31" s="457"/>
      <c r="F31" s="457"/>
      <c r="G31" s="457"/>
      <c r="H31" s="457"/>
      <c r="I31" s="457"/>
      <c r="J31" s="457"/>
    </row>
    <row r="32">
      <c r="B32" s="458" t="s">
        <v>1122</v>
      </c>
      <c r="C32" s="336" t="s">
        <v>1123</v>
      </c>
      <c r="K32" s="336"/>
      <c r="L32" s="336"/>
      <c r="M32" s="336"/>
      <c r="N32" s="336"/>
      <c r="O32" s="336"/>
      <c r="P32" s="336"/>
      <c r="Q32" s="336"/>
      <c r="R32" s="336"/>
      <c r="S32" s="336"/>
    </row>
    <row r="33">
      <c r="B33" s="110" t="s">
        <v>1124</v>
      </c>
      <c r="C33" s="110" t="s">
        <v>1125</v>
      </c>
    </row>
  </sheetData>
  <mergeCells count="5">
    <mergeCell ref="A1:J1"/>
    <mergeCell ref="D2:G2"/>
    <mergeCell ref="H2:J2"/>
    <mergeCell ref="H3:J19"/>
    <mergeCell ref="C32:J32"/>
  </mergeCells>
  <hyperlinks>
    <hyperlink display="Protocol 1000 or 1000+" location="3.MMS Protocols!A1" ref="C24"/>
    <hyperlink display="Protocol 2000" location="3.MMS Protocols!A1" ref="C25"/>
    <hyperlink display="Protocol 3000" location="3.MMS Protocols!A1" ref="C26"/>
    <hyperlink display="Protocol 4000" location="3.MMS Protocols!A1" ref="C27"/>
    <hyperlink display="6 &amp; 6 (See first tab on bottom left)" location="3.MMS Protocols!A1" ref="C28"/>
  </hyperlinks>
  <printOptions gridLines="1" horizontalCentered="1"/>
  <pageMargins bottom="0.75" footer="0.0" header="0.0" left="0.7" right="0.7" top="0.75"/>
  <pageSetup fitToHeight="0" cellComments="atEnd" orientation="landscape" pageOrder="overThenDown"/>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9.75"/>
    <col customWidth="1" min="6" max="6" width="14.5"/>
  </cols>
  <sheetData>
    <row r="1">
      <c r="A1" s="459"/>
      <c r="B1" s="460" t="s">
        <v>1126</v>
      </c>
      <c r="C1" s="435"/>
      <c r="D1" s="435"/>
      <c r="E1" s="435"/>
      <c r="F1" s="435"/>
      <c r="G1" s="433"/>
      <c r="H1" s="461"/>
    </row>
    <row r="2">
      <c r="A2" s="440"/>
      <c r="B2" s="107"/>
      <c r="C2" s="263" t="s">
        <v>111</v>
      </c>
      <c r="D2" s="263" t="s">
        <v>1127</v>
      </c>
      <c r="E2" s="263" t="s">
        <v>1128</v>
      </c>
      <c r="F2" s="263" t="s">
        <v>1129</v>
      </c>
      <c r="H2" s="462"/>
    </row>
    <row r="3">
      <c r="A3" s="440"/>
      <c r="B3" s="108" t="s">
        <v>1130</v>
      </c>
      <c r="C3" s="463">
        <v>365.0</v>
      </c>
      <c r="D3" s="463">
        <f>C3*1</f>
        <v>365</v>
      </c>
      <c r="E3" s="463">
        <f t="shared" ref="E3:E4" si="1">D3*8</f>
        <v>2920</v>
      </c>
      <c r="F3" s="464">
        <f t="shared" ref="F3:F6" si="2">E3/550</f>
        <v>5.309090909</v>
      </c>
      <c r="H3" s="462"/>
    </row>
    <row r="4">
      <c r="A4" s="440"/>
      <c r="B4" s="108" t="s">
        <v>1131</v>
      </c>
      <c r="C4" s="463">
        <v>302.0</v>
      </c>
      <c r="D4" s="465">
        <f>C4/2</f>
        <v>151</v>
      </c>
      <c r="E4" s="466">
        <f t="shared" si="1"/>
        <v>1208</v>
      </c>
      <c r="F4" s="464">
        <f t="shared" si="2"/>
        <v>2.196363636</v>
      </c>
      <c r="H4" s="462"/>
    </row>
    <row r="5">
      <c r="A5" s="440"/>
      <c r="B5" s="108" t="s">
        <v>1132</v>
      </c>
      <c r="C5" s="463">
        <v>52.0</v>
      </c>
      <c r="D5" s="466">
        <f>C5*2</f>
        <v>104</v>
      </c>
      <c r="E5" s="466">
        <f>D5*6</f>
        <v>624</v>
      </c>
      <c r="F5" s="464">
        <f t="shared" si="2"/>
        <v>1.134545455</v>
      </c>
      <c r="H5" s="462"/>
    </row>
    <row r="6">
      <c r="A6" s="440"/>
      <c r="B6" s="108" t="s">
        <v>1133</v>
      </c>
      <c r="C6" s="463">
        <v>63.0</v>
      </c>
      <c r="D6" s="466">
        <f>C6*8</f>
        <v>504</v>
      </c>
      <c r="E6" s="466">
        <f>D6*3</f>
        <v>1512</v>
      </c>
      <c r="F6" s="464">
        <f t="shared" si="2"/>
        <v>2.749090909</v>
      </c>
      <c r="H6" s="462"/>
    </row>
    <row r="7">
      <c r="A7" s="440"/>
      <c r="H7" s="462"/>
    </row>
    <row r="8">
      <c r="A8" s="440"/>
      <c r="B8" s="107"/>
      <c r="E8" s="243" t="s">
        <v>1134</v>
      </c>
      <c r="F8" s="467">
        <f>sum(F3:F6)</f>
        <v>11.38909091</v>
      </c>
      <c r="G8" s="112" t="s">
        <v>1135</v>
      </c>
      <c r="H8" s="462"/>
    </row>
    <row r="9">
      <c r="A9" s="440"/>
      <c r="B9" s="107"/>
      <c r="E9" s="108" t="s">
        <v>1136</v>
      </c>
      <c r="F9" s="468">
        <f>F8*1</f>
        <v>11.38909091</v>
      </c>
      <c r="G9" s="112" t="s">
        <v>1137</v>
      </c>
      <c r="H9" s="462"/>
    </row>
    <row r="10">
      <c r="A10" s="440"/>
      <c r="B10" s="107"/>
      <c r="E10" s="108" t="s">
        <v>1138</v>
      </c>
      <c r="F10" s="468">
        <f>10*F8</f>
        <v>113.8909091</v>
      </c>
      <c r="G10" s="112" t="s">
        <v>1137</v>
      </c>
      <c r="H10" s="462"/>
    </row>
    <row r="11">
      <c r="A11" s="440"/>
      <c r="B11" s="107"/>
      <c r="F11" s="469"/>
      <c r="H11" s="462"/>
    </row>
    <row r="12">
      <c r="A12" s="440"/>
      <c r="B12" s="107"/>
      <c r="D12" s="110" t="s">
        <v>1139</v>
      </c>
      <c r="F12" s="469"/>
      <c r="H12" s="462"/>
    </row>
    <row r="13">
      <c r="A13" s="440"/>
      <c r="B13" s="107"/>
      <c r="E13" s="108" t="s">
        <v>1140</v>
      </c>
      <c r="F13" s="470">
        <f>52/F8</f>
        <v>4.565772669</v>
      </c>
      <c r="G13" s="112" t="s">
        <v>1141</v>
      </c>
      <c r="H13" s="462"/>
    </row>
    <row r="14">
      <c r="A14" s="440"/>
      <c r="B14" s="107"/>
      <c r="F14" s="471">
        <v>50.0</v>
      </c>
      <c r="G14" s="112" t="s">
        <v>1142</v>
      </c>
      <c r="H14" s="462"/>
    </row>
    <row r="15">
      <c r="A15" s="472"/>
      <c r="B15" s="473"/>
      <c r="C15" s="442"/>
      <c r="D15" s="442"/>
      <c r="E15" s="442"/>
      <c r="F15" s="442"/>
      <c r="G15" s="442"/>
      <c r="H15" s="474"/>
    </row>
    <row r="16">
      <c r="B16" s="107"/>
    </row>
    <row r="17">
      <c r="B17" s="107"/>
    </row>
    <row r="18">
      <c r="B18" s="107"/>
    </row>
    <row r="19">
      <c r="A19" s="459"/>
      <c r="B19" s="460" t="s">
        <v>1143</v>
      </c>
      <c r="C19" s="435"/>
      <c r="D19" s="435"/>
      <c r="E19" s="435"/>
      <c r="F19" s="435"/>
      <c r="G19" s="433"/>
      <c r="H19" s="461"/>
    </row>
    <row r="20">
      <c r="A20" s="440"/>
      <c r="B20" s="107"/>
      <c r="C20" s="263" t="s">
        <v>111</v>
      </c>
      <c r="D20" s="263" t="s">
        <v>1127</v>
      </c>
      <c r="E20" s="263" t="s">
        <v>1128</v>
      </c>
      <c r="F20" s="263" t="s">
        <v>1129</v>
      </c>
      <c r="H20" s="462"/>
    </row>
    <row r="21">
      <c r="A21" s="440"/>
      <c r="B21" s="108" t="s">
        <v>1130</v>
      </c>
      <c r="C21" s="475">
        <v>365.0</v>
      </c>
      <c r="D21" s="475">
        <f>C21*1</f>
        <v>365</v>
      </c>
      <c r="E21" s="475">
        <f t="shared" ref="E21:E22" si="3">D21*8</f>
        <v>2920</v>
      </c>
      <c r="F21" s="476">
        <f t="shared" ref="F21:F24" si="4">E21/550</f>
        <v>5.309090909</v>
      </c>
      <c r="H21" s="462"/>
    </row>
    <row r="22">
      <c r="A22" s="440"/>
      <c r="B22" s="108" t="s">
        <v>1131</v>
      </c>
      <c r="C22" s="475">
        <v>302.0</v>
      </c>
      <c r="D22" s="477">
        <f>C22</f>
        <v>302</v>
      </c>
      <c r="E22" s="478">
        <f t="shared" si="3"/>
        <v>2416</v>
      </c>
      <c r="F22" s="476">
        <f t="shared" si="4"/>
        <v>4.392727273</v>
      </c>
      <c r="H22" s="462"/>
    </row>
    <row r="23">
      <c r="A23" s="440"/>
      <c r="B23" s="108" t="s">
        <v>1132</v>
      </c>
      <c r="C23" s="475">
        <v>52.0</v>
      </c>
      <c r="D23" s="478">
        <f>C23*2</f>
        <v>104</v>
      </c>
      <c r="E23" s="478">
        <f>D23*6</f>
        <v>624</v>
      </c>
      <c r="F23" s="476">
        <f t="shared" si="4"/>
        <v>1.134545455</v>
      </c>
      <c r="H23" s="462"/>
    </row>
    <row r="24">
      <c r="A24" s="440"/>
      <c r="B24" s="108" t="s">
        <v>1133</v>
      </c>
      <c r="C24" s="475">
        <v>63.0</v>
      </c>
      <c r="D24" s="478">
        <f>C24*8</f>
        <v>504</v>
      </c>
      <c r="E24" s="478">
        <f>D24*3</f>
        <v>1512</v>
      </c>
      <c r="F24" s="476">
        <f t="shared" si="4"/>
        <v>2.749090909</v>
      </c>
      <c r="H24" s="462"/>
    </row>
    <row r="25">
      <c r="A25" s="440"/>
      <c r="H25" s="462"/>
    </row>
    <row r="26">
      <c r="A26" s="440"/>
      <c r="B26" s="107"/>
      <c r="E26" s="243" t="s">
        <v>1134</v>
      </c>
      <c r="F26" s="335">
        <f>sum(F21:F24)</f>
        <v>13.58545455</v>
      </c>
      <c r="G26" s="112" t="s">
        <v>1135</v>
      </c>
      <c r="H26" s="462"/>
    </row>
    <row r="27">
      <c r="A27" s="440"/>
      <c r="B27" s="107"/>
      <c r="E27" s="108" t="s">
        <v>1136</v>
      </c>
      <c r="F27" s="479">
        <f>F26*1</f>
        <v>13.58545455</v>
      </c>
      <c r="G27" s="112" t="s">
        <v>1137</v>
      </c>
      <c r="H27" s="462"/>
    </row>
    <row r="28">
      <c r="A28" s="440"/>
      <c r="B28" s="107"/>
      <c r="E28" s="108" t="s">
        <v>1138</v>
      </c>
      <c r="F28" s="479">
        <f>10*F26</f>
        <v>135.8545455</v>
      </c>
      <c r="G28" s="112" t="s">
        <v>1137</v>
      </c>
      <c r="H28" s="462"/>
    </row>
    <row r="29">
      <c r="A29" s="440"/>
      <c r="B29" s="107"/>
      <c r="H29" s="462"/>
    </row>
    <row r="30">
      <c r="A30" s="440"/>
      <c r="B30" s="107"/>
      <c r="D30" s="110" t="s">
        <v>1139</v>
      </c>
      <c r="H30" s="462"/>
    </row>
    <row r="31">
      <c r="A31" s="440"/>
      <c r="B31" s="107"/>
      <c r="E31" s="108" t="s">
        <v>1140</v>
      </c>
      <c r="F31" s="480">
        <f>52/F26</f>
        <v>3.827623126</v>
      </c>
      <c r="G31" s="112" t="s">
        <v>1141</v>
      </c>
      <c r="H31" s="462"/>
    </row>
    <row r="32">
      <c r="A32" s="440"/>
      <c r="B32" s="107"/>
      <c r="F32" s="481">
        <v>50.0</v>
      </c>
      <c r="G32" s="112" t="s">
        <v>1142</v>
      </c>
      <c r="H32" s="462"/>
    </row>
    <row r="33">
      <c r="A33" s="472"/>
      <c r="B33" s="473"/>
      <c r="C33" s="442"/>
      <c r="D33" s="442"/>
      <c r="E33" s="442"/>
      <c r="F33" s="442"/>
      <c r="G33" s="442"/>
      <c r="H33" s="474"/>
    </row>
    <row r="34">
      <c r="B34" s="107"/>
    </row>
    <row r="35">
      <c r="B35" s="107"/>
    </row>
    <row r="36">
      <c r="B36" s="107"/>
    </row>
    <row r="37">
      <c r="A37" s="459"/>
      <c r="B37" s="460" t="s">
        <v>1144</v>
      </c>
      <c r="C37" s="435"/>
      <c r="D37" s="435"/>
      <c r="E37" s="435"/>
      <c r="F37" s="435"/>
      <c r="G37" s="433"/>
      <c r="H37" s="461"/>
    </row>
    <row r="38">
      <c r="A38" s="440"/>
      <c r="B38" s="107"/>
      <c r="C38" s="263" t="s">
        <v>111</v>
      </c>
      <c r="D38" s="263" t="s">
        <v>1127</v>
      </c>
      <c r="E38" s="263" t="s">
        <v>1128</v>
      </c>
      <c r="F38" s="263" t="s">
        <v>1129</v>
      </c>
      <c r="H38" s="462"/>
    </row>
    <row r="39">
      <c r="A39" s="440"/>
      <c r="B39" s="108" t="s">
        <v>1130</v>
      </c>
      <c r="C39" s="475">
        <v>365.0</v>
      </c>
      <c r="D39" s="475">
        <f>C39*1</f>
        <v>365</v>
      </c>
      <c r="E39" s="475">
        <f>D39*8</f>
        <v>2920</v>
      </c>
      <c r="F39" s="476">
        <f t="shared" ref="F39:F42" si="5">E39/550</f>
        <v>5.309090909</v>
      </c>
      <c r="H39" s="462"/>
    </row>
    <row r="40">
      <c r="A40" s="440"/>
      <c r="B40" s="108" t="s">
        <v>1131</v>
      </c>
      <c r="C40" s="475">
        <v>302.0</v>
      </c>
      <c r="D40" s="477">
        <f>C40/2</f>
        <v>151</v>
      </c>
      <c r="E40" s="478">
        <f t="shared" ref="E40:E41" si="6">D40*6</f>
        <v>906</v>
      </c>
      <c r="F40" s="476">
        <f t="shared" si="5"/>
        <v>1.647272727</v>
      </c>
      <c r="H40" s="462"/>
    </row>
    <row r="41">
      <c r="A41" s="440"/>
      <c r="B41" s="108" t="s">
        <v>1132</v>
      </c>
      <c r="C41" s="475">
        <v>52.0</v>
      </c>
      <c r="D41" s="478">
        <f>C41*2</f>
        <v>104</v>
      </c>
      <c r="E41" s="478">
        <f t="shared" si="6"/>
        <v>624</v>
      </c>
      <c r="F41" s="476">
        <f t="shared" si="5"/>
        <v>1.134545455</v>
      </c>
      <c r="H41" s="462"/>
    </row>
    <row r="42">
      <c r="A42" s="440"/>
      <c r="B42" s="108" t="s">
        <v>1133</v>
      </c>
      <c r="C42" s="475">
        <v>63.0</v>
      </c>
      <c r="D42" s="478">
        <f>C42*8</f>
        <v>504</v>
      </c>
      <c r="E42" s="478">
        <f>D42*3</f>
        <v>1512</v>
      </c>
      <c r="F42" s="476">
        <f t="shared" si="5"/>
        <v>2.749090909</v>
      </c>
      <c r="H42" s="462"/>
    </row>
    <row r="43">
      <c r="A43" s="440"/>
      <c r="H43" s="462"/>
    </row>
    <row r="44">
      <c r="A44" s="440"/>
      <c r="B44" s="107"/>
      <c r="E44" s="243" t="s">
        <v>1134</v>
      </c>
      <c r="F44" s="335">
        <f>sum(F39:F42)</f>
        <v>10.84</v>
      </c>
      <c r="G44" s="112" t="s">
        <v>1135</v>
      </c>
      <c r="H44" s="462"/>
    </row>
    <row r="45">
      <c r="A45" s="440"/>
      <c r="B45" s="107"/>
      <c r="E45" s="108" t="s">
        <v>1136</v>
      </c>
      <c r="F45" s="479">
        <f>F44*1</f>
        <v>10.84</v>
      </c>
      <c r="G45" s="112" t="s">
        <v>1137</v>
      </c>
      <c r="H45" s="462"/>
    </row>
    <row r="46">
      <c r="A46" s="440"/>
      <c r="B46" s="107"/>
      <c r="E46" s="108" t="s">
        <v>1138</v>
      </c>
      <c r="F46" s="479">
        <f>10*F44</f>
        <v>108.4</v>
      </c>
      <c r="G46" s="112" t="s">
        <v>1137</v>
      </c>
      <c r="H46" s="462"/>
    </row>
    <row r="47">
      <c r="A47" s="440"/>
      <c r="B47" s="107"/>
      <c r="H47" s="462"/>
    </row>
    <row r="48">
      <c r="A48" s="440"/>
      <c r="B48" s="107"/>
      <c r="D48" s="110" t="s">
        <v>1139</v>
      </c>
      <c r="H48" s="462"/>
    </row>
    <row r="49">
      <c r="A49" s="440"/>
      <c r="B49" s="107"/>
      <c r="E49" s="108" t="s">
        <v>1140</v>
      </c>
      <c r="F49" s="480">
        <f>52/F44</f>
        <v>4.79704797</v>
      </c>
      <c r="G49" s="112" t="s">
        <v>1141</v>
      </c>
      <c r="H49" s="462"/>
    </row>
    <row r="50">
      <c r="A50" s="440"/>
      <c r="B50" s="107"/>
      <c r="F50" s="481">
        <v>50.0</v>
      </c>
      <c r="G50" s="112" t="s">
        <v>1142</v>
      </c>
      <c r="H50" s="462"/>
    </row>
    <row r="51">
      <c r="A51" s="472"/>
      <c r="B51" s="473"/>
      <c r="C51" s="442"/>
      <c r="D51" s="442"/>
      <c r="E51" s="442"/>
      <c r="F51" s="442"/>
      <c r="G51" s="442"/>
      <c r="H51" s="474"/>
    </row>
    <row r="52">
      <c r="B52" s="107"/>
    </row>
    <row r="53">
      <c r="B53" s="107"/>
    </row>
    <row r="54">
      <c r="B54" s="107"/>
    </row>
    <row r="55">
      <c r="A55" s="459"/>
      <c r="B55" s="460" t="s">
        <v>1145</v>
      </c>
      <c r="C55" s="435"/>
      <c r="D55" s="435"/>
      <c r="E55" s="435"/>
      <c r="F55" s="435"/>
      <c r="G55" s="433"/>
      <c r="H55" s="461"/>
    </row>
    <row r="56">
      <c r="A56" s="440"/>
      <c r="B56" s="107"/>
      <c r="C56" s="263" t="s">
        <v>111</v>
      </c>
      <c r="D56" s="263" t="s">
        <v>1127</v>
      </c>
      <c r="E56" s="263" t="s">
        <v>1128</v>
      </c>
      <c r="F56" s="263" t="s">
        <v>1129</v>
      </c>
      <c r="H56" s="462"/>
    </row>
    <row r="57">
      <c r="A57" s="440"/>
      <c r="B57" s="108" t="s">
        <v>1130</v>
      </c>
      <c r="C57" s="475">
        <v>365.0</v>
      </c>
      <c r="D57" s="475">
        <f>C57*1</f>
        <v>365</v>
      </c>
      <c r="E57" s="475">
        <f>D57*8</f>
        <v>2920</v>
      </c>
      <c r="F57" s="476">
        <f t="shared" ref="F57:F60" si="7">E57/550</f>
        <v>5.309090909</v>
      </c>
      <c r="H57" s="462"/>
    </row>
    <row r="58">
      <c r="A58" s="440"/>
      <c r="B58" s="108" t="s">
        <v>1131</v>
      </c>
      <c r="C58" s="475">
        <v>302.0</v>
      </c>
      <c r="D58" s="477">
        <f>C58</f>
        <v>302</v>
      </c>
      <c r="E58" s="478">
        <f t="shared" ref="E58:E59" si="8">D58*6</f>
        <v>1812</v>
      </c>
      <c r="F58" s="476">
        <f t="shared" si="7"/>
        <v>3.294545455</v>
      </c>
      <c r="H58" s="462"/>
    </row>
    <row r="59">
      <c r="A59" s="440"/>
      <c r="B59" s="108" t="s">
        <v>1132</v>
      </c>
      <c r="C59" s="475">
        <v>52.0</v>
      </c>
      <c r="D59" s="478">
        <f>C59*2</f>
        <v>104</v>
      </c>
      <c r="E59" s="478">
        <f t="shared" si="8"/>
        <v>624</v>
      </c>
      <c r="F59" s="476">
        <f t="shared" si="7"/>
        <v>1.134545455</v>
      </c>
      <c r="H59" s="462"/>
    </row>
    <row r="60">
      <c r="A60" s="440"/>
      <c r="B60" s="108" t="s">
        <v>1133</v>
      </c>
      <c r="C60" s="475">
        <v>63.0</v>
      </c>
      <c r="D60" s="478">
        <f>C60*8</f>
        <v>504</v>
      </c>
      <c r="E60" s="478">
        <f>D60*3</f>
        <v>1512</v>
      </c>
      <c r="F60" s="476">
        <f t="shared" si="7"/>
        <v>2.749090909</v>
      </c>
      <c r="H60" s="462"/>
    </row>
    <row r="61">
      <c r="A61" s="440"/>
      <c r="H61" s="462"/>
    </row>
    <row r="62">
      <c r="A62" s="440"/>
      <c r="B62" s="107"/>
      <c r="E62" s="243" t="s">
        <v>1134</v>
      </c>
      <c r="F62" s="335">
        <f>sum(F57:F60)</f>
        <v>12.48727273</v>
      </c>
      <c r="G62" s="112" t="s">
        <v>1135</v>
      </c>
      <c r="H62" s="462"/>
    </row>
    <row r="63">
      <c r="A63" s="440"/>
      <c r="B63" s="107"/>
      <c r="E63" s="108" t="s">
        <v>1136</v>
      </c>
      <c r="F63" s="479">
        <f>F62*1</f>
        <v>12.48727273</v>
      </c>
      <c r="G63" s="112" t="s">
        <v>1137</v>
      </c>
      <c r="H63" s="462"/>
    </row>
    <row r="64">
      <c r="A64" s="440"/>
      <c r="B64" s="107"/>
      <c r="E64" s="108" t="s">
        <v>1138</v>
      </c>
      <c r="F64" s="479">
        <f>10*F62</f>
        <v>124.8727273</v>
      </c>
      <c r="G64" s="112" t="s">
        <v>1137</v>
      </c>
      <c r="H64" s="462"/>
    </row>
    <row r="65">
      <c r="A65" s="440"/>
      <c r="B65" s="107"/>
      <c r="H65" s="462"/>
    </row>
    <row r="66">
      <c r="A66" s="440"/>
      <c r="B66" s="107"/>
      <c r="D66" s="110" t="s">
        <v>1139</v>
      </c>
      <c r="H66" s="462"/>
    </row>
    <row r="67">
      <c r="A67" s="440"/>
      <c r="B67" s="107"/>
      <c r="E67" s="108" t="s">
        <v>1140</v>
      </c>
      <c r="F67" s="480">
        <f>52/F62</f>
        <v>4.164239953</v>
      </c>
      <c r="G67" s="112" t="s">
        <v>1141</v>
      </c>
      <c r="H67" s="462"/>
    </row>
    <row r="68">
      <c r="A68" s="440"/>
      <c r="B68" s="107"/>
      <c r="F68" s="481">
        <v>50.0</v>
      </c>
      <c r="G68" s="112" t="s">
        <v>1142</v>
      </c>
      <c r="H68" s="462"/>
    </row>
    <row r="69">
      <c r="A69" s="472"/>
      <c r="B69" s="473"/>
      <c r="C69" s="442"/>
      <c r="D69" s="442"/>
      <c r="E69" s="442"/>
      <c r="F69" s="442"/>
      <c r="G69" s="442"/>
      <c r="H69" s="474"/>
    </row>
    <row r="70">
      <c r="B70" s="107"/>
    </row>
    <row r="71">
      <c r="B71" s="107"/>
    </row>
    <row r="72">
      <c r="B72" s="107"/>
    </row>
    <row r="73">
      <c r="B73" s="107"/>
    </row>
    <row r="74">
      <c r="B74" s="107"/>
    </row>
    <row r="75">
      <c r="B75" s="107"/>
    </row>
    <row r="76">
      <c r="B76" s="107"/>
    </row>
    <row r="77">
      <c r="B77" s="107"/>
    </row>
    <row r="78">
      <c r="B78" s="107"/>
    </row>
    <row r="79">
      <c r="B79" s="107"/>
    </row>
    <row r="80">
      <c r="B80" s="107"/>
    </row>
    <row r="81">
      <c r="B81" s="107"/>
    </row>
    <row r="82">
      <c r="B82" s="107"/>
    </row>
    <row r="83">
      <c r="B83" s="107"/>
    </row>
    <row r="84">
      <c r="B84" s="107"/>
    </row>
    <row r="85">
      <c r="B85" s="107"/>
    </row>
    <row r="86">
      <c r="B86" s="107"/>
    </row>
    <row r="87">
      <c r="B87" s="107"/>
    </row>
    <row r="88">
      <c r="B88" s="107"/>
    </row>
    <row r="89">
      <c r="B89" s="107"/>
    </row>
    <row r="90">
      <c r="B90" s="107"/>
    </row>
    <row r="91">
      <c r="B91" s="107"/>
    </row>
    <row r="92">
      <c r="B92" s="107"/>
    </row>
    <row r="93">
      <c r="B93" s="107"/>
    </row>
    <row r="94">
      <c r="B94" s="107"/>
    </row>
    <row r="95">
      <c r="B95" s="107"/>
    </row>
    <row r="96">
      <c r="B96" s="107"/>
    </row>
    <row r="97">
      <c r="B97" s="107"/>
    </row>
    <row r="98">
      <c r="B98" s="107"/>
    </row>
    <row r="99">
      <c r="B99" s="107"/>
    </row>
    <row r="100">
      <c r="B100" s="107"/>
    </row>
    <row r="101">
      <c r="B101" s="107"/>
    </row>
    <row r="102">
      <c r="B102" s="107"/>
    </row>
    <row r="103">
      <c r="B103" s="107"/>
    </row>
    <row r="104">
      <c r="B104" s="107"/>
    </row>
    <row r="105">
      <c r="B105" s="107"/>
    </row>
    <row r="106">
      <c r="B106" s="107"/>
    </row>
    <row r="107">
      <c r="B107" s="107"/>
    </row>
    <row r="108">
      <c r="B108" s="107"/>
    </row>
    <row r="109">
      <c r="B109" s="107"/>
    </row>
    <row r="110">
      <c r="B110" s="107"/>
    </row>
    <row r="111">
      <c r="B111" s="107"/>
    </row>
    <row r="112">
      <c r="B112" s="107"/>
    </row>
    <row r="113">
      <c r="B113" s="107"/>
    </row>
    <row r="114">
      <c r="B114" s="107"/>
    </row>
    <row r="115">
      <c r="B115" s="107"/>
    </row>
    <row r="116">
      <c r="B116" s="107"/>
    </row>
    <row r="117">
      <c r="B117" s="107"/>
    </row>
    <row r="118">
      <c r="B118" s="107"/>
    </row>
    <row r="119">
      <c r="B119" s="107"/>
    </row>
    <row r="120">
      <c r="B120" s="107"/>
    </row>
    <row r="121">
      <c r="B121" s="107"/>
    </row>
    <row r="122">
      <c r="B122" s="107"/>
    </row>
    <row r="123">
      <c r="B123" s="107"/>
    </row>
    <row r="124">
      <c r="B124" s="107"/>
    </row>
    <row r="125">
      <c r="B125" s="107"/>
    </row>
    <row r="126">
      <c r="B126" s="107"/>
    </row>
    <row r="127">
      <c r="B127" s="107"/>
    </row>
    <row r="128">
      <c r="B128" s="107"/>
    </row>
    <row r="129">
      <c r="B129" s="107"/>
    </row>
    <row r="130">
      <c r="B130" s="107"/>
    </row>
    <row r="131">
      <c r="B131" s="107"/>
    </row>
    <row r="132">
      <c r="B132" s="107"/>
    </row>
    <row r="133">
      <c r="B133" s="107"/>
    </row>
    <row r="134">
      <c r="B134" s="107"/>
    </row>
    <row r="135">
      <c r="B135" s="107"/>
    </row>
    <row r="136">
      <c r="B136" s="107"/>
    </row>
    <row r="137">
      <c r="B137" s="107"/>
    </row>
    <row r="138">
      <c r="B138" s="107"/>
    </row>
    <row r="139">
      <c r="B139" s="107"/>
    </row>
    <row r="140">
      <c r="B140" s="107"/>
    </row>
    <row r="141">
      <c r="B141" s="107"/>
    </row>
    <row r="142">
      <c r="B142" s="107"/>
    </row>
    <row r="143">
      <c r="B143" s="107"/>
    </row>
    <row r="144">
      <c r="B144" s="107"/>
    </row>
    <row r="145">
      <c r="B145" s="107"/>
    </row>
    <row r="146">
      <c r="B146" s="107"/>
    </row>
    <row r="147">
      <c r="B147" s="107"/>
    </row>
    <row r="148">
      <c r="B148" s="107"/>
    </row>
    <row r="149">
      <c r="B149" s="107"/>
    </row>
    <row r="150">
      <c r="B150" s="107"/>
    </row>
    <row r="151">
      <c r="B151" s="107"/>
    </row>
    <row r="152">
      <c r="B152" s="107"/>
    </row>
    <row r="153">
      <c r="B153" s="107"/>
    </row>
    <row r="154">
      <c r="B154" s="107"/>
    </row>
    <row r="155">
      <c r="B155" s="107"/>
    </row>
    <row r="156">
      <c r="B156" s="107"/>
    </row>
    <row r="157">
      <c r="B157" s="107"/>
    </row>
    <row r="158">
      <c r="B158" s="107"/>
    </row>
    <row r="159">
      <c r="B159" s="107"/>
    </row>
    <row r="160">
      <c r="B160" s="107"/>
    </row>
    <row r="161">
      <c r="B161" s="107"/>
    </row>
    <row r="162">
      <c r="B162" s="107"/>
    </row>
    <row r="163">
      <c r="B163" s="107"/>
    </row>
    <row r="164">
      <c r="B164" s="107"/>
    </row>
    <row r="165">
      <c r="B165" s="107"/>
    </row>
    <row r="166">
      <c r="B166" s="107"/>
    </row>
    <row r="167">
      <c r="B167" s="107"/>
    </row>
    <row r="168">
      <c r="B168" s="107"/>
    </row>
    <row r="169">
      <c r="B169" s="107"/>
    </row>
    <row r="170">
      <c r="B170" s="107"/>
    </row>
    <row r="171">
      <c r="B171" s="107"/>
    </row>
    <row r="172">
      <c r="B172" s="107"/>
    </row>
    <row r="173">
      <c r="B173" s="107"/>
    </row>
    <row r="174">
      <c r="B174" s="107"/>
    </row>
    <row r="175">
      <c r="B175" s="107"/>
    </row>
    <row r="176">
      <c r="B176" s="107"/>
    </row>
    <row r="177">
      <c r="B177" s="107"/>
    </row>
    <row r="178">
      <c r="B178" s="107"/>
    </row>
    <row r="179">
      <c r="B179" s="107"/>
    </row>
    <row r="180">
      <c r="B180" s="107"/>
    </row>
    <row r="181">
      <c r="B181" s="107"/>
    </row>
    <row r="182">
      <c r="B182" s="107"/>
    </row>
    <row r="183">
      <c r="B183" s="107"/>
    </row>
    <row r="184">
      <c r="B184" s="107"/>
    </row>
    <row r="185">
      <c r="B185" s="107"/>
    </row>
    <row r="186">
      <c r="B186" s="107"/>
    </row>
    <row r="187">
      <c r="B187" s="107"/>
    </row>
    <row r="188">
      <c r="B188" s="107"/>
    </row>
    <row r="189">
      <c r="B189" s="107"/>
    </row>
    <row r="190">
      <c r="B190" s="107"/>
    </row>
    <row r="191">
      <c r="B191" s="107"/>
    </row>
    <row r="192">
      <c r="B192" s="107"/>
    </row>
    <row r="193">
      <c r="B193" s="107"/>
    </row>
    <row r="194">
      <c r="B194" s="107"/>
    </row>
    <row r="195">
      <c r="B195" s="107"/>
    </row>
    <row r="196">
      <c r="B196" s="107"/>
    </row>
    <row r="197">
      <c r="B197" s="107"/>
    </row>
    <row r="198">
      <c r="B198" s="107"/>
    </row>
    <row r="199">
      <c r="B199" s="107"/>
    </row>
    <row r="200">
      <c r="B200" s="107"/>
    </row>
    <row r="201">
      <c r="B201" s="107"/>
    </row>
    <row r="202">
      <c r="B202" s="107"/>
    </row>
    <row r="203">
      <c r="B203" s="107"/>
    </row>
    <row r="204">
      <c r="B204" s="107"/>
    </row>
    <row r="205">
      <c r="B205" s="107"/>
    </row>
    <row r="206">
      <c r="B206" s="107"/>
    </row>
    <row r="207">
      <c r="B207" s="107"/>
    </row>
    <row r="208">
      <c r="B208" s="107"/>
    </row>
    <row r="209">
      <c r="B209" s="107"/>
    </row>
    <row r="210">
      <c r="B210" s="107"/>
    </row>
    <row r="211">
      <c r="B211" s="107"/>
    </row>
    <row r="212">
      <c r="B212" s="107"/>
    </row>
    <row r="213">
      <c r="B213" s="107"/>
    </row>
    <row r="214">
      <c r="B214" s="107"/>
    </row>
    <row r="215">
      <c r="B215" s="107"/>
    </row>
    <row r="216">
      <c r="B216" s="107"/>
    </row>
    <row r="217">
      <c r="B217" s="107"/>
    </row>
    <row r="218">
      <c r="B218" s="107"/>
    </row>
    <row r="219">
      <c r="B219" s="107"/>
    </row>
    <row r="220">
      <c r="B220" s="107"/>
    </row>
    <row r="221">
      <c r="B221" s="107"/>
    </row>
    <row r="222">
      <c r="B222" s="107"/>
    </row>
    <row r="223">
      <c r="B223" s="107"/>
    </row>
    <row r="224">
      <c r="B224" s="107"/>
    </row>
    <row r="225">
      <c r="B225" s="107"/>
    </row>
    <row r="226">
      <c r="B226" s="107"/>
    </row>
    <row r="227">
      <c r="B227" s="107"/>
    </row>
    <row r="228">
      <c r="B228" s="107"/>
    </row>
    <row r="229">
      <c r="B229" s="107"/>
    </row>
    <row r="230">
      <c r="B230" s="107"/>
    </row>
    <row r="231">
      <c r="B231" s="107"/>
    </row>
    <row r="232">
      <c r="B232" s="107"/>
    </row>
    <row r="233">
      <c r="B233" s="107"/>
    </row>
    <row r="234">
      <c r="B234" s="107"/>
    </row>
    <row r="235">
      <c r="B235" s="107"/>
    </row>
    <row r="236">
      <c r="B236" s="107"/>
    </row>
    <row r="237">
      <c r="B237" s="107"/>
    </row>
    <row r="238">
      <c r="B238" s="107"/>
    </row>
    <row r="239">
      <c r="B239" s="107"/>
    </row>
    <row r="240">
      <c r="B240" s="107"/>
    </row>
    <row r="241">
      <c r="B241" s="107"/>
    </row>
    <row r="242">
      <c r="B242" s="107"/>
    </row>
    <row r="243">
      <c r="B243" s="107"/>
    </row>
    <row r="244">
      <c r="B244" s="107"/>
    </row>
    <row r="245">
      <c r="B245" s="107"/>
    </row>
    <row r="246">
      <c r="B246" s="107"/>
    </row>
    <row r="247">
      <c r="B247" s="107"/>
    </row>
    <row r="248">
      <c r="B248" s="107"/>
    </row>
    <row r="249">
      <c r="B249" s="107"/>
    </row>
    <row r="250">
      <c r="B250" s="107"/>
    </row>
    <row r="251">
      <c r="B251" s="107"/>
    </row>
    <row r="252">
      <c r="B252" s="107"/>
    </row>
    <row r="253">
      <c r="B253" s="107"/>
    </row>
    <row r="254">
      <c r="B254" s="107"/>
    </row>
    <row r="255">
      <c r="B255" s="107"/>
    </row>
    <row r="256">
      <c r="B256" s="107"/>
    </row>
    <row r="257">
      <c r="B257" s="107"/>
    </row>
    <row r="258">
      <c r="B258" s="107"/>
    </row>
    <row r="259">
      <c r="B259" s="107"/>
    </row>
    <row r="260">
      <c r="B260" s="107"/>
    </row>
    <row r="261">
      <c r="B261" s="107"/>
    </row>
    <row r="262">
      <c r="B262" s="107"/>
    </row>
    <row r="263">
      <c r="B263" s="107"/>
    </row>
    <row r="264">
      <c r="B264" s="107"/>
    </row>
    <row r="265">
      <c r="B265" s="107"/>
    </row>
    <row r="266">
      <c r="B266" s="107"/>
    </row>
    <row r="267">
      <c r="B267" s="107"/>
    </row>
    <row r="268">
      <c r="B268" s="107"/>
    </row>
    <row r="269">
      <c r="B269" s="107"/>
    </row>
    <row r="270">
      <c r="B270" s="107"/>
    </row>
    <row r="271">
      <c r="B271" s="107"/>
    </row>
    <row r="272">
      <c r="B272" s="107"/>
    </row>
    <row r="273">
      <c r="B273" s="107"/>
    </row>
    <row r="274">
      <c r="B274" s="107"/>
    </row>
    <row r="275">
      <c r="B275" s="107"/>
    </row>
    <row r="276">
      <c r="B276" s="107"/>
    </row>
    <row r="277">
      <c r="B277" s="107"/>
    </row>
    <row r="278">
      <c r="B278" s="107"/>
    </row>
    <row r="279">
      <c r="B279" s="107"/>
    </row>
    <row r="280">
      <c r="B280" s="107"/>
    </row>
    <row r="281">
      <c r="B281" s="107"/>
    </row>
    <row r="282">
      <c r="B282" s="107"/>
    </row>
    <row r="283">
      <c r="B283" s="107"/>
    </row>
    <row r="284">
      <c r="B284" s="107"/>
    </row>
    <row r="285">
      <c r="B285" s="107"/>
    </row>
    <row r="286">
      <c r="B286" s="107"/>
    </row>
    <row r="287">
      <c r="B287" s="107"/>
    </row>
    <row r="288">
      <c r="B288" s="107"/>
    </row>
    <row r="289">
      <c r="B289" s="107"/>
    </row>
    <row r="290">
      <c r="B290" s="107"/>
    </row>
    <row r="291">
      <c r="B291" s="107"/>
    </row>
    <row r="292">
      <c r="B292" s="107"/>
    </row>
    <row r="293">
      <c r="B293" s="107"/>
    </row>
    <row r="294">
      <c r="B294" s="107"/>
    </row>
    <row r="295">
      <c r="B295" s="107"/>
    </row>
    <row r="296">
      <c r="B296" s="107"/>
    </row>
    <row r="297">
      <c r="B297" s="107"/>
    </row>
    <row r="298">
      <c r="B298" s="107"/>
    </row>
    <row r="299">
      <c r="B299" s="107"/>
    </row>
    <row r="300">
      <c r="B300" s="107"/>
    </row>
    <row r="301">
      <c r="B301" s="107"/>
    </row>
    <row r="302">
      <c r="B302" s="107"/>
    </row>
    <row r="303">
      <c r="B303" s="107"/>
    </row>
    <row r="304">
      <c r="B304" s="107"/>
    </row>
    <row r="305">
      <c r="B305" s="107"/>
    </row>
    <row r="306">
      <c r="B306" s="107"/>
    </row>
    <row r="307">
      <c r="B307" s="107"/>
    </row>
    <row r="308">
      <c r="B308" s="107"/>
    </row>
    <row r="309">
      <c r="B309" s="107"/>
    </row>
    <row r="310">
      <c r="B310" s="107"/>
    </row>
    <row r="311">
      <c r="B311" s="107"/>
    </row>
    <row r="312">
      <c r="B312" s="107"/>
    </row>
    <row r="313">
      <c r="B313" s="107"/>
    </row>
    <row r="314">
      <c r="B314" s="107"/>
    </row>
    <row r="315">
      <c r="B315" s="107"/>
    </row>
    <row r="316">
      <c r="B316" s="107"/>
    </row>
    <row r="317">
      <c r="B317" s="107"/>
    </row>
    <row r="318">
      <c r="B318" s="107"/>
    </row>
    <row r="319">
      <c r="B319" s="107"/>
    </row>
    <row r="320">
      <c r="B320" s="107"/>
    </row>
    <row r="321">
      <c r="B321" s="107"/>
    </row>
    <row r="322">
      <c r="B322" s="107"/>
    </row>
    <row r="323">
      <c r="B323" s="107"/>
    </row>
    <row r="324">
      <c r="B324" s="107"/>
    </row>
    <row r="325">
      <c r="B325" s="107"/>
    </row>
    <row r="326">
      <c r="B326" s="107"/>
    </row>
    <row r="327">
      <c r="B327" s="107"/>
    </row>
    <row r="328">
      <c r="B328" s="107"/>
    </row>
    <row r="329">
      <c r="B329" s="107"/>
    </row>
    <row r="330">
      <c r="B330" s="107"/>
    </row>
    <row r="331">
      <c r="B331" s="107"/>
    </row>
    <row r="332">
      <c r="B332" s="107"/>
    </row>
    <row r="333">
      <c r="B333" s="107"/>
    </row>
    <row r="334">
      <c r="B334" s="107"/>
    </row>
    <row r="335">
      <c r="B335" s="107"/>
    </row>
    <row r="336">
      <c r="B336" s="107"/>
    </row>
    <row r="337">
      <c r="B337" s="107"/>
    </row>
    <row r="338">
      <c r="B338" s="107"/>
    </row>
    <row r="339">
      <c r="B339" s="107"/>
    </row>
    <row r="340">
      <c r="B340" s="107"/>
    </row>
    <row r="341">
      <c r="B341" s="107"/>
    </row>
    <row r="342">
      <c r="B342" s="107"/>
    </row>
    <row r="343">
      <c r="B343" s="107"/>
    </row>
    <row r="344">
      <c r="B344" s="107"/>
    </row>
    <row r="345">
      <c r="B345" s="107"/>
    </row>
    <row r="346">
      <c r="B346" s="107"/>
    </row>
    <row r="347">
      <c r="B347" s="107"/>
    </row>
    <row r="348">
      <c r="B348" s="107"/>
    </row>
    <row r="349">
      <c r="B349" s="107"/>
    </row>
    <row r="350">
      <c r="B350" s="107"/>
    </row>
    <row r="351">
      <c r="B351" s="107"/>
    </row>
    <row r="352">
      <c r="B352" s="107"/>
    </row>
    <row r="353">
      <c r="B353" s="107"/>
    </row>
    <row r="354">
      <c r="B354" s="107"/>
    </row>
    <row r="355">
      <c r="B355" s="107"/>
    </row>
    <row r="356">
      <c r="B356" s="107"/>
    </row>
    <row r="357">
      <c r="B357" s="107"/>
    </row>
    <row r="358">
      <c r="B358" s="107"/>
    </row>
    <row r="359">
      <c r="B359" s="107"/>
    </row>
    <row r="360">
      <c r="B360" s="107"/>
    </row>
    <row r="361">
      <c r="B361" s="107"/>
    </row>
    <row r="362">
      <c r="B362" s="107"/>
    </row>
    <row r="363">
      <c r="B363" s="107"/>
    </row>
    <row r="364">
      <c r="B364" s="107"/>
    </row>
    <row r="365">
      <c r="B365" s="107"/>
    </row>
    <row r="366">
      <c r="B366" s="107"/>
    </row>
    <row r="367">
      <c r="B367" s="107"/>
    </row>
    <row r="368">
      <c r="B368" s="107"/>
    </row>
    <row r="369">
      <c r="B369" s="107"/>
    </row>
    <row r="370">
      <c r="B370" s="107"/>
    </row>
    <row r="371">
      <c r="B371" s="107"/>
    </row>
    <row r="372">
      <c r="B372" s="107"/>
    </row>
    <row r="373">
      <c r="B373" s="107"/>
    </row>
    <row r="374">
      <c r="B374" s="107"/>
    </row>
    <row r="375">
      <c r="B375" s="107"/>
    </row>
    <row r="376">
      <c r="B376" s="107"/>
    </row>
    <row r="377">
      <c r="B377" s="107"/>
    </row>
    <row r="378">
      <c r="B378" s="107"/>
    </row>
    <row r="379">
      <c r="B379" s="107"/>
    </row>
    <row r="380">
      <c r="B380" s="107"/>
    </row>
    <row r="381">
      <c r="B381" s="107"/>
    </row>
    <row r="382">
      <c r="B382" s="107"/>
    </row>
    <row r="383">
      <c r="B383" s="107"/>
    </row>
    <row r="384">
      <c r="B384" s="107"/>
    </row>
    <row r="385">
      <c r="B385" s="107"/>
    </row>
    <row r="386">
      <c r="B386" s="107"/>
    </row>
    <row r="387">
      <c r="B387" s="107"/>
    </row>
    <row r="388">
      <c r="B388" s="107"/>
    </row>
    <row r="389">
      <c r="B389" s="107"/>
    </row>
    <row r="390">
      <c r="B390" s="107"/>
    </row>
    <row r="391">
      <c r="B391" s="107"/>
    </row>
    <row r="392">
      <c r="B392" s="107"/>
    </row>
    <row r="393">
      <c r="B393" s="107"/>
    </row>
    <row r="394">
      <c r="B394" s="107"/>
    </row>
    <row r="395">
      <c r="B395" s="107"/>
    </row>
    <row r="396">
      <c r="B396" s="107"/>
    </row>
    <row r="397">
      <c r="B397" s="107"/>
    </row>
    <row r="398">
      <c r="B398" s="107"/>
    </row>
    <row r="399">
      <c r="B399" s="107"/>
    </row>
    <row r="400">
      <c r="B400" s="107"/>
    </row>
    <row r="401">
      <c r="B401" s="107"/>
    </row>
    <row r="402">
      <c r="B402" s="107"/>
    </row>
    <row r="403">
      <c r="B403" s="107"/>
    </row>
    <row r="404">
      <c r="B404" s="107"/>
    </row>
    <row r="405">
      <c r="B405" s="107"/>
    </row>
    <row r="406">
      <c r="B406" s="107"/>
    </row>
    <row r="407">
      <c r="B407" s="107"/>
    </row>
    <row r="408">
      <c r="B408" s="107"/>
    </row>
    <row r="409">
      <c r="B409" s="107"/>
    </row>
    <row r="410">
      <c r="B410" s="107"/>
    </row>
    <row r="411">
      <c r="B411" s="107"/>
    </row>
    <row r="412">
      <c r="B412" s="107"/>
    </row>
    <row r="413">
      <c r="B413" s="107"/>
    </row>
    <row r="414">
      <c r="B414" s="107"/>
    </row>
    <row r="415">
      <c r="B415" s="107"/>
    </row>
    <row r="416">
      <c r="B416" s="107"/>
    </row>
    <row r="417">
      <c r="B417" s="107"/>
    </row>
    <row r="418">
      <c r="B418" s="107"/>
    </row>
    <row r="419">
      <c r="B419" s="107"/>
    </row>
    <row r="420">
      <c r="B420" s="107"/>
    </row>
    <row r="421">
      <c r="B421" s="107"/>
    </row>
    <row r="422">
      <c r="B422" s="107"/>
    </row>
    <row r="423">
      <c r="B423" s="107"/>
    </row>
    <row r="424">
      <c r="B424" s="107"/>
    </row>
    <row r="425">
      <c r="B425" s="107"/>
    </row>
    <row r="426">
      <c r="B426" s="107"/>
    </row>
    <row r="427">
      <c r="B427" s="107"/>
    </row>
    <row r="428">
      <c r="B428" s="107"/>
    </row>
    <row r="429">
      <c r="B429" s="107"/>
    </row>
    <row r="430">
      <c r="B430" s="107"/>
    </row>
    <row r="431">
      <c r="B431" s="107"/>
    </row>
    <row r="432">
      <c r="B432" s="107"/>
    </row>
    <row r="433">
      <c r="B433" s="107"/>
    </row>
    <row r="434">
      <c r="B434" s="107"/>
    </row>
    <row r="435">
      <c r="B435" s="107"/>
    </row>
    <row r="436">
      <c r="B436" s="107"/>
    </row>
    <row r="437">
      <c r="B437" s="107"/>
    </row>
    <row r="438">
      <c r="B438" s="107"/>
    </row>
    <row r="439">
      <c r="B439" s="107"/>
    </row>
    <row r="440">
      <c r="B440" s="107"/>
    </row>
    <row r="441">
      <c r="B441" s="107"/>
    </row>
    <row r="442">
      <c r="B442" s="107"/>
    </row>
    <row r="443">
      <c r="B443" s="107"/>
    </row>
    <row r="444">
      <c r="B444" s="107"/>
    </row>
    <row r="445">
      <c r="B445" s="107"/>
    </row>
    <row r="446">
      <c r="B446" s="107"/>
    </row>
    <row r="447">
      <c r="B447" s="107"/>
    </row>
    <row r="448">
      <c r="B448" s="107"/>
    </row>
    <row r="449">
      <c r="B449" s="107"/>
    </row>
    <row r="450">
      <c r="B450" s="107"/>
    </row>
    <row r="451">
      <c r="B451" s="107"/>
    </row>
    <row r="452">
      <c r="B452" s="107"/>
    </row>
    <row r="453">
      <c r="B453" s="107"/>
    </row>
    <row r="454">
      <c r="B454" s="107"/>
    </row>
    <row r="455">
      <c r="B455" s="107"/>
    </row>
    <row r="456">
      <c r="B456" s="107"/>
    </row>
    <row r="457">
      <c r="B457" s="107"/>
    </row>
    <row r="458">
      <c r="B458" s="107"/>
    </row>
    <row r="459">
      <c r="B459" s="107"/>
    </row>
    <row r="460">
      <c r="B460" s="107"/>
    </row>
    <row r="461">
      <c r="B461" s="107"/>
    </row>
    <row r="462">
      <c r="B462" s="107"/>
    </row>
    <row r="463">
      <c r="B463" s="107"/>
    </row>
    <row r="464">
      <c r="B464" s="107"/>
    </row>
    <row r="465">
      <c r="B465" s="107"/>
    </row>
    <row r="466">
      <c r="B466" s="107"/>
    </row>
    <row r="467">
      <c r="B467" s="107"/>
    </row>
    <row r="468">
      <c r="B468" s="107"/>
    </row>
    <row r="469">
      <c r="B469" s="107"/>
    </row>
    <row r="470">
      <c r="B470" s="107"/>
    </row>
    <row r="471">
      <c r="B471" s="107"/>
    </row>
    <row r="472">
      <c r="B472" s="107"/>
    </row>
    <row r="473">
      <c r="B473" s="107"/>
    </row>
    <row r="474">
      <c r="B474" s="107"/>
    </row>
    <row r="475">
      <c r="B475" s="107"/>
    </row>
    <row r="476">
      <c r="B476" s="107"/>
    </row>
    <row r="477">
      <c r="B477" s="107"/>
    </row>
    <row r="478">
      <c r="B478" s="107"/>
    </row>
    <row r="479">
      <c r="B479" s="107"/>
    </row>
    <row r="480">
      <c r="B480" s="107"/>
    </row>
    <row r="481">
      <c r="B481" s="107"/>
    </row>
    <row r="482">
      <c r="B482" s="107"/>
    </row>
    <row r="483">
      <c r="B483" s="107"/>
    </row>
    <row r="484">
      <c r="B484" s="107"/>
    </row>
    <row r="485">
      <c r="B485" s="107"/>
    </row>
    <row r="486">
      <c r="B486" s="107"/>
    </row>
    <row r="487">
      <c r="B487" s="107"/>
    </row>
    <row r="488">
      <c r="B488" s="107"/>
    </row>
    <row r="489">
      <c r="B489" s="107"/>
    </row>
    <row r="490">
      <c r="B490" s="107"/>
    </row>
    <row r="491">
      <c r="B491" s="107"/>
    </row>
    <row r="492">
      <c r="B492" s="107"/>
    </row>
    <row r="493">
      <c r="B493" s="107"/>
    </row>
    <row r="494">
      <c r="B494" s="107"/>
    </row>
    <row r="495">
      <c r="B495" s="107"/>
    </row>
    <row r="496">
      <c r="B496" s="107"/>
    </row>
    <row r="497">
      <c r="B497" s="107"/>
    </row>
    <row r="498">
      <c r="B498" s="107"/>
    </row>
    <row r="499">
      <c r="B499" s="107"/>
    </row>
    <row r="500">
      <c r="B500" s="107"/>
    </row>
    <row r="501">
      <c r="B501" s="107"/>
    </row>
    <row r="502">
      <c r="B502" s="107"/>
    </row>
    <row r="503">
      <c r="B503" s="107"/>
    </row>
    <row r="504">
      <c r="B504" s="107"/>
    </row>
    <row r="505">
      <c r="B505" s="107"/>
    </row>
    <row r="506">
      <c r="B506" s="107"/>
    </row>
    <row r="507">
      <c r="B507" s="107"/>
    </row>
    <row r="508">
      <c r="B508" s="107"/>
    </row>
    <row r="509">
      <c r="B509" s="107"/>
    </row>
    <row r="510">
      <c r="B510" s="107"/>
    </row>
    <row r="511">
      <c r="B511" s="107"/>
    </row>
    <row r="512">
      <c r="B512" s="107"/>
    </row>
    <row r="513">
      <c r="B513" s="107"/>
    </row>
    <row r="514">
      <c r="B514" s="107"/>
    </row>
    <row r="515">
      <c r="B515" s="107"/>
    </row>
    <row r="516">
      <c r="B516" s="107"/>
    </row>
    <row r="517">
      <c r="B517" s="107"/>
    </row>
    <row r="518">
      <c r="B518" s="107"/>
    </row>
    <row r="519">
      <c r="B519" s="107"/>
    </row>
    <row r="520">
      <c r="B520" s="107"/>
    </row>
    <row r="521">
      <c r="B521" s="107"/>
    </row>
    <row r="522">
      <c r="B522" s="107"/>
    </row>
    <row r="523">
      <c r="B523" s="107"/>
    </row>
    <row r="524">
      <c r="B524" s="107"/>
    </row>
    <row r="525">
      <c r="B525" s="107"/>
    </row>
    <row r="526">
      <c r="B526" s="107"/>
    </row>
    <row r="527">
      <c r="B527" s="107"/>
    </row>
    <row r="528">
      <c r="B528" s="107"/>
    </row>
    <row r="529">
      <c r="B529" s="107"/>
    </row>
    <row r="530">
      <c r="B530" s="107"/>
    </row>
    <row r="531">
      <c r="B531" s="107"/>
    </row>
    <row r="532">
      <c r="B532" s="107"/>
    </row>
    <row r="533">
      <c r="B533" s="107"/>
    </row>
    <row r="534">
      <c r="B534" s="107"/>
    </row>
    <row r="535">
      <c r="B535" s="107"/>
    </row>
    <row r="536">
      <c r="B536" s="107"/>
    </row>
    <row r="537">
      <c r="B537" s="107"/>
    </row>
    <row r="538">
      <c r="B538" s="107"/>
    </row>
    <row r="539">
      <c r="B539" s="107"/>
    </row>
    <row r="540">
      <c r="B540" s="107"/>
    </row>
    <row r="541">
      <c r="B541" s="107"/>
    </row>
    <row r="542">
      <c r="B542" s="107"/>
    </row>
    <row r="543">
      <c r="B543" s="107"/>
    </row>
    <row r="544">
      <c r="B544" s="107"/>
    </row>
    <row r="545">
      <c r="B545" s="107"/>
    </row>
    <row r="546">
      <c r="B546" s="107"/>
    </row>
    <row r="547">
      <c r="B547" s="107"/>
    </row>
    <row r="548">
      <c r="B548" s="107"/>
    </row>
    <row r="549">
      <c r="B549" s="107"/>
    </row>
    <row r="550">
      <c r="B550" s="107"/>
    </row>
    <row r="551">
      <c r="B551" s="107"/>
    </row>
    <row r="552">
      <c r="B552" s="107"/>
    </row>
    <row r="553">
      <c r="B553" s="107"/>
    </row>
    <row r="554">
      <c r="B554" s="107"/>
    </row>
    <row r="555">
      <c r="B555" s="107"/>
    </row>
    <row r="556">
      <c r="B556" s="107"/>
    </row>
    <row r="557">
      <c r="B557" s="107"/>
    </row>
    <row r="558">
      <c r="B558" s="107"/>
    </row>
    <row r="559">
      <c r="B559" s="107"/>
    </row>
    <row r="560">
      <c r="B560" s="107"/>
    </row>
    <row r="561">
      <c r="B561" s="107"/>
    </row>
    <row r="562">
      <c r="B562" s="107"/>
    </row>
    <row r="563">
      <c r="B563" s="107"/>
    </row>
    <row r="564">
      <c r="B564" s="107"/>
    </row>
    <row r="565">
      <c r="B565" s="107"/>
    </row>
    <row r="566">
      <c r="B566" s="107"/>
    </row>
    <row r="567">
      <c r="B567" s="107"/>
    </row>
    <row r="568">
      <c r="B568" s="107"/>
    </row>
    <row r="569">
      <c r="B569" s="107"/>
    </row>
    <row r="570">
      <c r="B570" s="107"/>
    </row>
    <row r="571">
      <c r="B571" s="107"/>
    </row>
    <row r="572">
      <c r="B572" s="107"/>
    </row>
    <row r="573">
      <c r="B573" s="107"/>
    </row>
    <row r="574">
      <c r="B574" s="107"/>
    </row>
    <row r="575">
      <c r="B575" s="107"/>
    </row>
    <row r="576">
      <c r="B576" s="107"/>
    </row>
    <row r="577">
      <c r="B577" s="107"/>
    </row>
    <row r="578">
      <c r="B578" s="107"/>
    </row>
    <row r="579">
      <c r="B579" s="107"/>
    </row>
    <row r="580">
      <c r="B580" s="107"/>
    </row>
    <row r="581">
      <c r="B581" s="107"/>
    </row>
    <row r="582">
      <c r="B582" s="107"/>
    </row>
    <row r="583">
      <c r="B583" s="107"/>
    </row>
    <row r="584">
      <c r="B584" s="107"/>
    </row>
    <row r="585">
      <c r="B585" s="107"/>
    </row>
    <row r="586">
      <c r="B586" s="107"/>
    </row>
    <row r="587">
      <c r="B587" s="107"/>
    </row>
    <row r="588">
      <c r="B588" s="107"/>
    </row>
    <row r="589">
      <c r="B589" s="107"/>
    </row>
    <row r="590">
      <c r="B590" s="107"/>
    </row>
    <row r="591">
      <c r="B591" s="107"/>
    </row>
    <row r="592">
      <c r="B592" s="107"/>
    </row>
    <row r="593">
      <c r="B593" s="107"/>
    </row>
    <row r="594">
      <c r="B594" s="107"/>
    </row>
    <row r="595">
      <c r="B595" s="107"/>
    </row>
    <row r="596">
      <c r="B596" s="107"/>
    </row>
    <row r="597">
      <c r="B597" s="107"/>
    </row>
    <row r="598">
      <c r="B598" s="107"/>
    </row>
    <row r="599">
      <c r="B599" s="107"/>
    </row>
    <row r="600">
      <c r="B600" s="107"/>
    </row>
    <row r="601">
      <c r="B601" s="107"/>
    </row>
    <row r="602">
      <c r="B602" s="107"/>
    </row>
    <row r="603">
      <c r="B603" s="107"/>
    </row>
    <row r="604">
      <c r="B604" s="107"/>
    </row>
    <row r="605">
      <c r="B605" s="107"/>
    </row>
    <row r="606">
      <c r="B606" s="107"/>
    </row>
    <row r="607">
      <c r="B607" s="107"/>
    </row>
    <row r="608">
      <c r="B608" s="107"/>
    </row>
    <row r="609">
      <c r="B609" s="107"/>
    </row>
    <row r="610">
      <c r="B610" s="107"/>
    </row>
    <row r="611">
      <c r="B611" s="107"/>
    </row>
    <row r="612">
      <c r="B612" s="107"/>
    </row>
    <row r="613">
      <c r="B613" s="107"/>
    </row>
    <row r="614">
      <c r="B614" s="107"/>
    </row>
    <row r="615">
      <c r="B615" s="107"/>
    </row>
    <row r="616">
      <c r="B616" s="107"/>
    </row>
    <row r="617">
      <c r="B617" s="107"/>
    </row>
    <row r="618">
      <c r="B618" s="107"/>
    </row>
    <row r="619">
      <c r="B619" s="107"/>
    </row>
    <row r="620">
      <c r="B620" s="107"/>
    </row>
    <row r="621">
      <c r="B621" s="107"/>
    </row>
    <row r="622">
      <c r="B622" s="107"/>
    </row>
    <row r="623">
      <c r="B623" s="107"/>
    </row>
    <row r="624">
      <c r="B624" s="107"/>
    </row>
    <row r="625">
      <c r="B625" s="107"/>
    </row>
    <row r="626">
      <c r="B626" s="107"/>
    </row>
    <row r="627">
      <c r="B627" s="107"/>
    </row>
    <row r="628">
      <c r="B628" s="107"/>
    </row>
    <row r="629">
      <c r="B629" s="107"/>
    </row>
    <row r="630">
      <c r="B630" s="107"/>
    </row>
    <row r="631">
      <c r="B631" s="107"/>
    </row>
    <row r="632">
      <c r="B632" s="107"/>
    </row>
    <row r="633">
      <c r="B633" s="107"/>
    </row>
    <row r="634">
      <c r="B634" s="107"/>
    </row>
    <row r="635">
      <c r="B635" s="107"/>
    </row>
    <row r="636">
      <c r="B636" s="107"/>
    </row>
    <row r="637">
      <c r="B637" s="107"/>
    </row>
    <row r="638">
      <c r="B638" s="107"/>
    </row>
    <row r="639">
      <c r="B639" s="107"/>
    </row>
    <row r="640">
      <c r="B640" s="107"/>
    </row>
    <row r="641">
      <c r="B641" s="107"/>
    </row>
    <row r="642">
      <c r="B642" s="107"/>
    </row>
    <row r="643">
      <c r="B643" s="107"/>
    </row>
    <row r="644">
      <c r="B644" s="107"/>
    </row>
    <row r="645">
      <c r="B645" s="107"/>
    </row>
    <row r="646">
      <c r="B646" s="107"/>
    </row>
    <row r="647">
      <c r="B647" s="107"/>
    </row>
    <row r="648">
      <c r="B648" s="107"/>
    </row>
    <row r="649">
      <c r="B649" s="107"/>
    </row>
    <row r="650">
      <c r="B650" s="107"/>
    </row>
    <row r="651">
      <c r="B651" s="107"/>
    </row>
    <row r="652">
      <c r="B652" s="107"/>
    </row>
    <row r="653">
      <c r="B653" s="107"/>
    </row>
    <row r="654">
      <c r="B654" s="107"/>
    </row>
    <row r="655">
      <c r="B655" s="107"/>
    </row>
    <row r="656">
      <c r="B656" s="107"/>
    </row>
    <row r="657">
      <c r="B657" s="107"/>
    </row>
    <row r="658">
      <c r="B658" s="107"/>
    </row>
    <row r="659">
      <c r="B659" s="107"/>
    </row>
    <row r="660">
      <c r="B660" s="107"/>
    </row>
    <row r="661">
      <c r="B661" s="107"/>
    </row>
    <row r="662">
      <c r="B662" s="107"/>
    </row>
    <row r="663">
      <c r="B663" s="107"/>
    </row>
    <row r="664">
      <c r="B664" s="107"/>
    </row>
    <row r="665">
      <c r="B665" s="107"/>
    </row>
    <row r="666">
      <c r="B666" s="107"/>
    </row>
    <row r="667">
      <c r="B667" s="107"/>
    </row>
    <row r="668">
      <c r="B668" s="107"/>
    </row>
    <row r="669">
      <c r="B669" s="107"/>
    </row>
    <row r="670">
      <c r="B670" s="107"/>
    </row>
    <row r="671">
      <c r="B671" s="107"/>
    </row>
    <row r="672">
      <c r="B672" s="107"/>
    </row>
    <row r="673">
      <c r="B673" s="107"/>
    </row>
    <row r="674">
      <c r="B674" s="107"/>
    </row>
    <row r="675">
      <c r="B675" s="107"/>
    </row>
    <row r="676">
      <c r="B676" s="107"/>
    </row>
    <row r="677">
      <c r="B677" s="107"/>
    </row>
    <row r="678">
      <c r="B678" s="107"/>
    </row>
    <row r="679">
      <c r="B679" s="107"/>
    </row>
    <row r="680">
      <c r="B680" s="107"/>
    </row>
    <row r="681">
      <c r="B681" s="107"/>
    </row>
    <row r="682">
      <c r="B682" s="107"/>
    </row>
    <row r="683">
      <c r="B683" s="107"/>
    </row>
    <row r="684">
      <c r="B684" s="107"/>
    </row>
    <row r="685">
      <c r="B685" s="107"/>
    </row>
    <row r="686">
      <c r="B686" s="107"/>
    </row>
    <row r="687">
      <c r="B687" s="107"/>
    </row>
    <row r="688">
      <c r="B688" s="107"/>
    </row>
    <row r="689">
      <c r="B689" s="107"/>
    </row>
    <row r="690">
      <c r="B690" s="107"/>
    </row>
    <row r="691">
      <c r="B691" s="107"/>
    </row>
    <row r="692">
      <c r="B692" s="107"/>
    </row>
    <row r="693">
      <c r="B693" s="107"/>
    </row>
    <row r="694">
      <c r="B694" s="107"/>
    </row>
    <row r="695">
      <c r="B695" s="107"/>
    </row>
    <row r="696">
      <c r="B696" s="107"/>
    </row>
    <row r="697">
      <c r="B697" s="107"/>
    </row>
    <row r="698">
      <c r="B698" s="107"/>
    </row>
    <row r="699">
      <c r="B699" s="107"/>
    </row>
    <row r="700">
      <c r="B700" s="107"/>
    </row>
    <row r="701">
      <c r="B701" s="107"/>
    </row>
    <row r="702">
      <c r="B702" s="107"/>
    </row>
    <row r="703">
      <c r="B703" s="107"/>
    </row>
    <row r="704">
      <c r="B704" s="107"/>
    </row>
    <row r="705">
      <c r="B705" s="107"/>
    </row>
    <row r="706">
      <c r="B706" s="107"/>
    </row>
    <row r="707">
      <c r="B707" s="107"/>
    </row>
    <row r="708">
      <c r="B708" s="107"/>
    </row>
    <row r="709">
      <c r="B709" s="107"/>
    </row>
    <row r="710">
      <c r="B710" s="107"/>
    </row>
    <row r="711">
      <c r="B711" s="107"/>
    </row>
    <row r="712">
      <c r="B712" s="107"/>
    </row>
    <row r="713">
      <c r="B713" s="107"/>
    </row>
    <row r="714">
      <c r="B714" s="107"/>
    </row>
    <row r="715">
      <c r="B715" s="107"/>
    </row>
    <row r="716">
      <c r="B716" s="107"/>
    </row>
    <row r="717">
      <c r="B717" s="107"/>
    </row>
    <row r="718">
      <c r="B718" s="107"/>
    </row>
    <row r="719">
      <c r="B719" s="107"/>
    </row>
    <row r="720">
      <c r="B720" s="107"/>
    </row>
    <row r="721">
      <c r="B721" s="107"/>
    </row>
    <row r="722">
      <c r="B722" s="107"/>
    </row>
    <row r="723">
      <c r="B723" s="107"/>
    </row>
    <row r="724">
      <c r="B724" s="107"/>
    </row>
    <row r="725">
      <c r="B725" s="107"/>
    </row>
    <row r="726">
      <c r="B726" s="107"/>
    </row>
    <row r="727">
      <c r="B727" s="107"/>
    </row>
    <row r="728">
      <c r="B728" s="107"/>
    </row>
    <row r="729">
      <c r="B729" s="107"/>
    </row>
    <row r="730">
      <c r="B730" s="107"/>
    </row>
    <row r="731">
      <c r="B731" s="107"/>
    </row>
    <row r="732">
      <c r="B732" s="107"/>
    </row>
    <row r="733">
      <c r="B733" s="107"/>
    </row>
    <row r="734">
      <c r="B734" s="107"/>
    </row>
    <row r="735">
      <c r="B735" s="107"/>
    </row>
    <row r="736">
      <c r="B736" s="107"/>
    </row>
    <row r="737">
      <c r="B737" s="107"/>
    </row>
    <row r="738">
      <c r="B738" s="107"/>
    </row>
    <row r="739">
      <c r="B739" s="107"/>
    </row>
    <row r="740">
      <c r="B740" s="107"/>
    </row>
    <row r="741">
      <c r="B741" s="107"/>
    </row>
    <row r="742">
      <c r="B742" s="107"/>
    </row>
    <row r="743">
      <c r="B743" s="107"/>
    </row>
    <row r="744">
      <c r="B744" s="107"/>
    </row>
    <row r="745">
      <c r="B745" s="107"/>
    </row>
    <row r="746">
      <c r="B746" s="107"/>
    </row>
    <row r="747">
      <c r="B747" s="107"/>
    </row>
    <row r="748">
      <c r="B748" s="107"/>
    </row>
    <row r="749">
      <c r="B749" s="107"/>
    </row>
    <row r="750">
      <c r="B750" s="107"/>
    </row>
    <row r="751">
      <c r="B751" s="107"/>
    </row>
    <row r="752">
      <c r="B752" s="107"/>
    </row>
    <row r="753">
      <c r="B753" s="107"/>
    </row>
    <row r="754">
      <c r="B754" s="107"/>
    </row>
    <row r="755">
      <c r="B755" s="107"/>
    </row>
    <row r="756">
      <c r="B756" s="107"/>
    </row>
    <row r="757">
      <c r="B757" s="107"/>
    </row>
    <row r="758">
      <c r="B758" s="107"/>
    </row>
    <row r="759">
      <c r="B759" s="107"/>
    </row>
    <row r="760">
      <c r="B760" s="107"/>
    </row>
    <row r="761">
      <c r="B761" s="107"/>
    </row>
    <row r="762">
      <c r="B762" s="107"/>
    </row>
    <row r="763">
      <c r="B763" s="107"/>
    </row>
    <row r="764">
      <c r="B764" s="107"/>
    </row>
    <row r="765">
      <c r="B765" s="107"/>
    </row>
    <row r="766">
      <c r="B766" s="107"/>
    </row>
    <row r="767">
      <c r="B767" s="107"/>
    </row>
    <row r="768">
      <c r="B768" s="107"/>
    </row>
    <row r="769">
      <c r="B769" s="107"/>
    </row>
    <row r="770">
      <c r="B770" s="107"/>
    </row>
    <row r="771">
      <c r="B771" s="107"/>
    </row>
    <row r="772">
      <c r="B772" s="107"/>
    </row>
    <row r="773">
      <c r="B773" s="107"/>
    </row>
    <row r="774">
      <c r="B774" s="107"/>
    </row>
    <row r="775">
      <c r="B775" s="107"/>
    </row>
    <row r="776">
      <c r="B776" s="107"/>
    </row>
    <row r="777">
      <c r="B777" s="107"/>
    </row>
    <row r="778">
      <c r="B778" s="107"/>
    </row>
    <row r="779">
      <c r="B779" s="107"/>
    </row>
    <row r="780">
      <c r="B780" s="107"/>
    </row>
    <row r="781">
      <c r="B781" s="107"/>
    </row>
    <row r="782">
      <c r="B782" s="107"/>
    </row>
    <row r="783">
      <c r="B783" s="107"/>
    </row>
    <row r="784">
      <c r="B784" s="107"/>
    </row>
    <row r="785">
      <c r="B785" s="107"/>
    </row>
    <row r="786">
      <c r="B786" s="107"/>
    </row>
    <row r="787">
      <c r="B787" s="107"/>
    </row>
    <row r="788">
      <c r="B788" s="107"/>
    </row>
    <row r="789">
      <c r="B789" s="107"/>
    </row>
    <row r="790">
      <c r="B790" s="107"/>
    </row>
    <row r="791">
      <c r="B791" s="107"/>
    </row>
    <row r="792">
      <c r="B792" s="107"/>
    </row>
    <row r="793">
      <c r="B793" s="107"/>
    </row>
    <row r="794">
      <c r="B794" s="107"/>
    </row>
    <row r="795">
      <c r="B795" s="107"/>
    </row>
    <row r="796">
      <c r="B796" s="107"/>
    </row>
    <row r="797">
      <c r="B797" s="107"/>
    </row>
    <row r="798">
      <c r="B798" s="107"/>
    </row>
    <row r="799">
      <c r="B799" s="107"/>
    </row>
    <row r="800">
      <c r="B800" s="107"/>
    </row>
    <row r="801">
      <c r="B801" s="107"/>
    </row>
    <row r="802">
      <c r="B802" s="107"/>
    </row>
    <row r="803">
      <c r="B803" s="107"/>
    </row>
    <row r="804">
      <c r="B804" s="107"/>
    </row>
    <row r="805">
      <c r="B805" s="107"/>
    </row>
    <row r="806">
      <c r="B806" s="107"/>
    </row>
    <row r="807">
      <c r="B807" s="107"/>
    </row>
    <row r="808">
      <c r="B808" s="107"/>
    </row>
    <row r="809">
      <c r="B809" s="107"/>
    </row>
    <row r="810">
      <c r="B810" s="107"/>
    </row>
    <row r="811">
      <c r="B811" s="107"/>
    </row>
    <row r="812">
      <c r="B812" s="107"/>
    </row>
    <row r="813">
      <c r="B813" s="107"/>
    </row>
    <row r="814">
      <c r="B814" s="107"/>
    </row>
    <row r="815">
      <c r="B815" s="107"/>
    </row>
    <row r="816">
      <c r="B816" s="107"/>
    </row>
    <row r="817">
      <c r="B817" s="107"/>
    </row>
    <row r="818">
      <c r="B818" s="107"/>
    </row>
    <row r="819">
      <c r="B819" s="107"/>
    </row>
    <row r="820">
      <c r="B820" s="107"/>
    </row>
    <row r="821">
      <c r="B821" s="107"/>
    </row>
    <row r="822">
      <c r="B822" s="107"/>
    </row>
    <row r="823">
      <c r="B823" s="107"/>
    </row>
    <row r="824">
      <c r="B824" s="107"/>
    </row>
    <row r="825">
      <c r="B825" s="107"/>
    </row>
    <row r="826">
      <c r="B826" s="107"/>
    </row>
    <row r="827">
      <c r="B827" s="107"/>
    </row>
    <row r="828">
      <c r="B828" s="107"/>
    </row>
    <row r="829">
      <c r="B829" s="107"/>
    </row>
    <row r="830">
      <c r="B830" s="107"/>
    </row>
    <row r="831">
      <c r="B831" s="107"/>
    </row>
    <row r="832">
      <c r="B832" s="107"/>
    </row>
    <row r="833">
      <c r="B833" s="107"/>
    </row>
    <row r="834">
      <c r="B834" s="107"/>
    </row>
    <row r="835">
      <c r="B835" s="107"/>
    </row>
    <row r="836">
      <c r="B836" s="107"/>
    </row>
    <row r="837">
      <c r="B837" s="107"/>
    </row>
    <row r="838">
      <c r="B838" s="107"/>
    </row>
    <row r="839">
      <c r="B839" s="107"/>
    </row>
    <row r="840">
      <c r="B840" s="107"/>
    </row>
    <row r="841">
      <c r="B841" s="107"/>
    </row>
    <row r="842">
      <c r="B842" s="107"/>
    </row>
    <row r="843">
      <c r="B843" s="107"/>
    </row>
    <row r="844">
      <c r="B844" s="107"/>
    </row>
    <row r="845">
      <c r="B845" s="107"/>
    </row>
    <row r="846">
      <c r="B846" s="107"/>
    </row>
    <row r="847">
      <c r="B847" s="107"/>
    </row>
    <row r="848">
      <c r="B848" s="107"/>
    </row>
    <row r="849">
      <c r="B849" s="107"/>
    </row>
    <row r="850">
      <c r="B850" s="107"/>
    </row>
    <row r="851">
      <c r="B851" s="107"/>
    </row>
    <row r="852">
      <c r="B852" s="107"/>
    </row>
    <row r="853">
      <c r="B853" s="107"/>
    </row>
    <row r="854">
      <c r="B854" s="107"/>
    </row>
    <row r="855">
      <c r="B855" s="107"/>
    </row>
    <row r="856">
      <c r="B856" s="107"/>
    </row>
    <row r="857">
      <c r="B857" s="107"/>
    </row>
    <row r="858">
      <c r="B858" s="107"/>
    </row>
    <row r="859">
      <c r="B859" s="107"/>
    </row>
    <row r="860">
      <c r="B860" s="107"/>
    </row>
    <row r="861">
      <c r="B861" s="107"/>
    </row>
    <row r="862">
      <c r="B862" s="107"/>
    </row>
    <row r="863">
      <c r="B863" s="107"/>
    </row>
    <row r="864">
      <c r="B864" s="107"/>
    </row>
    <row r="865">
      <c r="B865" s="107"/>
    </row>
    <row r="866">
      <c r="B866" s="107"/>
    </row>
    <row r="867">
      <c r="B867" s="107"/>
    </row>
    <row r="868">
      <c r="B868" s="107"/>
    </row>
    <row r="869">
      <c r="B869" s="107"/>
    </row>
    <row r="870">
      <c r="B870" s="107"/>
    </row>
    <row r="871">
      <c r="B871" s="107"/>
    </row>
    <row r="872">
      <c r="B872" s="107"/>
    </row>
    <row r="873">
      <c r="B873" s="107"/>
    </row>
    <row r="874">
      <c r="B874" s="107"/>
    </row>
    <row r="875">
      <c r="B875" s="107"/>
    </row>
    <row r="876">
      <c r="B876" s="107"/>
    </row>
    <row r="877">
      <c r="B877" s="107"/>
    </row>
    <row r="878">
      <c r="B878" s="107"/>
    </row>
    <row r="879">
      <c r="B879" s="107"/>
    </row>
    <row r="880">
      <c r="B880" s="107"/>
    </row>
    <row r="881">
      <c r="B881" s="107"/>
    </row>
    <row r="882">
      <c r="B882" s="107"/>
    </row>
    <row r="883">
      <c r="B883" s="107"/>
    </row>
    <row r="884">
      <c r="B884" s="107"/>
    </row>
    <row r="885">
      <c r="B885" s="107"/>
    </row>
    <row r="886">
      <c r="B886" s="107"/>
    </row>
    <row r="887">
      <c r="B887" s="107"/>
    </row>
    <row r="888">
      <c r="B888" s="107"/>
    </row>
    <row r="889">
      <c r="B889" s="107"/>
    </row>
    <row r="890">
      <c r="B890" s="107"/>
    </row>
    <row r="891">
      <c r="B891" s="107"/>
    </row>
    <row r="892">
      <c r="B892" s="107"/>
    </row>
    <row r="893">
      <c r="B893" s="107"/>
    </row>
    <row r="894">
      <c r="B894" s="107"/>
    </row>
    <row r="895">
      <c r="B895" s="107"/>
    </row>
    <row r="896">
      <c r="B896" s="107"/>
    </row>
    <row r="897">
      <c r="B897" s="107"/>
    </row>
    <row r="898">
      <c r="B898" s="107"/>
    </row>
    <row r="899">
      <c r="B899" s="107"/>
    </row>
    <row r="900">
      <c r="B900" s="107"/>
    </row>
    <row r="901">
      <c r="B901" s="107"/>
    </row>
    <row r="902">
      <c r="B902" s="107"/>
    </row>
    <row r="903">
      <c r="B903" s="107"/>
    </row>
    <row r="904">
      <c r="B904" s="107"/>
    </row>
    <row r="905">
      <c r="B905" s="107"/>
    </row>
    <row r="906">
      <c r="B906" s="107"/>
    </row>
    <row r="907">
      <c r="B907" s="107"/>
    </row>
    <row r="908">
      <c r="B908" s="107"/>
    </row>
    <row r="909">
      <c r="B909" s="107"/>
    </row>
    <row r="910">
      <c r="B910" s="107"/>
    </row>
    <row r="911">
      <c r="B911" s="107"/>
    </row>
    <row r="912">
      <c r="B912" s="107"/>
    </row>
    <row r="913">
      <c r="B913" s="107"/>
    </row>
    <row r="914">
      <c r="B914" s="107"/>
    </row>
    <row r="915">
      <c r="B915" s="107"/>
    </row>
    <row r="916">
      <c r="B916" s="107"/>
    </row>
    <row r="917">
      <c r="B917" s="107"/>
    </row>
    <row r="918">
      <c r="B918" s="107"/>
    </row>
    <row r="919">
      <c r="B919" s="107"/>
    </row>
    <row r="920">
      <c r="B920" s="107"/>
    </row>
    <row r="921">
      <c r="B921" s="107"/>
    </row>
    <row r="922">
      <c r="B922" s="107"/>
    </row>
    <row r="923">
      <c r="B923" s="107"/>
    </row>
    <row r="924">
      <c r="B924" s="107"/>
    </row>
    <row r="925">
      <c r="B925" s="107"/>
    </row>
    <row r="926">
      <c r="B926" s="107"/>
    </row>
    <row r="927">
      <c r="B927" s="107"/>
    </row>
    <row r="928">
      <c r="B928" s="107"/>
    </row>
    <row r="929">
      <c r="B929" s="107"/>
    </row>
    <row r="930">
      <c r="B930" s="107"/>
    </row>
    <row r="931">
      <c r="B931" s="107"/>
    </row>
    <row r="932">
      <c r="B932" s="107"/>
    </row>
    <row r="933">
      <c r="B933" s="107"/>
    </row>
    <row r="934">
      <c r="B934" s="107"/>
    </row>
    <row r="935">
      <c r="B935" s="107"/>
    </row>
    <row r="936">
      <c r="B936" s="107"/>
    </row>
    <row r="937">
      <c r="B937" s="107"/>
    </row>
    <row r="938">
      <c r="B938" s="107"/>
    </row>
    <row r="939">
      <c r="B939" s="107"/>
    </row>
    <row r="940">
      <c r="B940" s="107"/>
    </row>
    <row r="941">
      <c r="B941" s="107"/>
    </row>
    <row r="942">
      <c r="B942" s="107"/>
    </row>
    <row r="943">
      <c r="B943" s="107"/>
    </row>
    <row r="944">
      <c r="B944" s="107"/>
    </row>
    <row r="945">
      <c r="B945" s="107"/>
    </row>
    <row r="946">
      <c r="B946" s="107"/>
    </row>
    <row r="947">
      <c r="B947" s="107"/>
    </row>
    <row r="948">
      <c r="B948" s="107"/>
    </row>
    <row r="949">
      <c r="B949" s="107"/>
    </row>
    <row r="950">
      <c r="B950" s="107"/>
    </row>
    <row r="951">
      <c r="B951" s="107"/>
    </row>
    <row r="952">
      <c r="B952" s="107"/>
    </row>
    <row r="953">
      <c r="B953" s="107"/>
    </row>
    <row r="954">
      <c r="B954" s="107"/>
    </row>
    <row r="955">
      <c r="B955" s="107"/>
    </row>
    <row r="956">
      <c r="B956" s="107"/>
    </row>
    <row r="957">
      <c r="B957" s="107"/>
    </row>
    <row r="958">
      <c r="B958" s="107"/>
    </row>
    <row r="959">
      <c r="B959" s="107"/>
    </row>
    <row r="960">
      <c r="B960" s="107"/>
    </row>
    <row r="961">
      <c r="B961" s="107"/>
    </row>
    <row r="962">
      <c r="B962" s="107"/>
    </row>
    <row r="963">
      <c r="B963" s="107"/>
    </row>
    <row r="964">
      <c r="B964" s="107"/>
    </row>
    <row r="965">
      <c r="B965" s="107"/>
    </row>
    <row r="966">
      <c r="B966" s="107"/>
    </row>
    <row r="967">
      <c r="B967" s="107"/>
    </row>
    <row r="968">
      <c r="B968" s="107"/>
    </row>
    <row r="969">
      <c r="B969" s="107"/>
    </row>
    <row r="970">
      <c r="B970" s="107"/>
    </row>
    <row r="971">
      <c r="B971" s="107"/>
    </row>
    <row r="972">
      <c r="B972" s="107"/>
    </row>
    <row r="973">
      <c r="B973" s="107"/>
    </row>
    <row r="974">
      <c r="B974" s="107"/>
    </row>
    <row r="975">
      <c r="B975" s="107"/>
    </row>
    <row r="976">
      <c r="B976" s="107"/>
    </row>
    <row r="977">
      <c r="B977" s="107"/>
    </row>
    <row r="978">
      <c r="B978" s="107"/>
    </row>
    <row r="979">
      <c r="B979" s="107"/>
    </row>
    <row r="980">
      <c r="B980" s="107"/>
    </row>
    <row r="981">
      <c r="B981" s="107"/>
    </row>
    <row r="982">
      <c r="B982" s="107"/>
    </row>
    <row r="983">
      <c r="B983" s="107"/>
    </row>
    <row r="984">
      <c r="B984" s="107"/>
    </row>
    <row r="985">
      <c r="B985" s="107"/>
    </row>
    <row r="986">
      <c r="B986" s="107"/>
    </row>
    <row r="987">
      <c r="B987" s="107"/>
    </row>
    <row r="988">
      <c r="B988" s="107"/>
    </row>
    <row r="989">
      <c r="B989" s="107"/>
    </row>
    <row r="990">
      <c r="B990" s="107"/>
    </row>
    <row r="991">
      <c r="B991" s="107"/>
    </row>
    <row r="992">
      <c r="B992" s="107"/>
    </row>
    <row r="993">
      <c r="B993" s="107"/>
    </row>
    <row r="994">
      <c r="B994" s="107"/>
    </row>
    <row r="995">
      <c r="B995" s="107"/>
    </row>
    <row r="996">
      <c r="B996" s="107"/>
    </row>
    <row r="997">
      <c r="B997" s="107"/>
    </row>
    <row r="998">
      <c r="B998" s="107"/>
    </row>
    <row r="999">
      <c r="B999" s="107"/>
    </row>
    <row r="1000">
      <c r="B1000" s="107"/>
    </row>
  </sheetData>
  <mergeCells count="8">
    <mergeCell ref="B1:F1"/>
    <mergeCell ref="D12:E12"/>
    <mergeCell ref="B19:F19"/>
    <mergeCell ref="D30:E30"/>
    <mergeCell ref="B37:F37"/>
    <mergeCell ref="D48:E48"/>
    <mergeCell ref="B55:F55"/>
    <mergeCell ref="D66:E66"/>
  </mergeCells>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63"/>
    <col customWidth="1" min="2" max="2" width="37.63"/>
    <col customWidth="1" min="3" max="3" width="8.0"/>
    <col customWidth="1" min="4" max="4" width="10.13"/>
    <col customWidth="1" min="6" max="6" width="28.38"/>
    <col customWidth="1" min="7" max="7" width="26.13"/>
  </cols>
  <sheetData>
    <row r="1">
      <c r="D1" s="482"/>
      <c r="E1" s="483"/>
    </row>
    <row r="2">
      <c r="D2" s="482"/>
      <c r="E2" s="483"/>
    </row>
    <row r="3">
      <c r="B3" s="263" t="s">
        <v>1146</v>
      </c>
      <c r="C3" s="263" t="s">
        <v>1147</v>
      </c>
      <c r="D3" s="484" t="s">
        <v>1148</v>
      </c>
      <c r="E3" s="481" t="s">
        <v>1142</v>
      </c>
      <c r="F3" s="263" t="s">
        <v>1149</v>
      </c>
      <c r="G3" s="265" t="s">
        <v>1150</v>
      </c>
    </row>
    <row r="4" ht="14.25" customHeight="1">
      <c r="B4" s="485" t="s">
        <v>1151</v>
      </c>
      <c r="C4" s="486">
        <v>1.0</v>
      </c>
      <c r="D4" s="487" t="s">
        <v>1152</v>
      </c>
      <c r="E4" s="488">
        <v>45.0</v>
      </c>
      <c r="F4" s="489" t="s">
        <v>1153</v>
      </c>
      <c r="G4" s="101" t="s">
        <v>1154</v>
      </c>
    </row>
    <row r="5" ht="14.25" customHeight="1">
      <c r="B5" s="490" t="s">
        <v>1155</v>
      </c>
      <c r="C5" s="265">
        <v>1.0</v>
      </c>
      <c r="D5" s="491" t="s">
        <v>1156</v>
      </c>
      <c r="E5" s="492">
        <v>9.0</v>
      </c>
      <c r="F5" s="493" t="s">
        <v>1157</v>
      </c>
      <c r="G5" s="101" t="s">
        <v>1158</v>
      </c>
    </row>
    <row r="6" ht="14.25" customHeight="1">
      <c r="B6" s="490" t="s">
        <v>1159</v>
      </c>
      <c r="C6" s="265">
        <v>3.0</v>
      </c>
      <c r="D6" s="491" t="s">
        <v>1160</v>
      </c>
      <c r="E6" s="492">
        <v>15.0</v>
      </c>
      <c r="F6" s="493" t="s">
        <v>1161</v>
      </c>
    </row>
    <row r="7" ht="14.25" customHeight="1">
      <c r="B7" s="490" t="s">
        <v>1162</v>
      </c>
      <c r="C7" s="265">
        <v>1.0</v>
      </c>
      <c r="D7" s="491"/>
      <c r="E7" s="492">
        <v>15.0</v>
      </c>
      <c r="F7" s="493" t="s">
        <v>1163</v>
      </c>
    </row>
    <row r="8" ht="14.25" customHeight="1">
      <c r="B8" s="490" t="s">
        <v>1164</v>
      </c>
      <c r="C8" s="265">
        <v>1.0</v>
      </c>
      <c r="D8" s="491" t="s">
        <v>1165</v>
      </c>
      <c r="E8" s="492">
        <v>8.0</v>
      </c>
      <c r="F8" s="493" t="s">
        <v>1163</v>
      </c>
    </row>
    <row r="9" ht="14.25" customHeight="1">
      <c r="B9" s="494" t="s">
        <v>1166</v>
      </c>
      <c r="C9" s="495">
        <v>1.0</v>
      </c>
      <c r="D9" s="496" t="s">
        <v>1167</v>
      </c>
      <c r="E9" s="497">
        <v>15.0</v>
      </c>
      <c r="F9" s="498" t="s">
        <v>1163</v>
      </c>
    </row>
    <row r="10" ht="13.5" customHeight="1">
      <c r="B10" s="490" t="s">
        <v>1168</v>
      </c>
      <c r="C10" s="265">
        <v>2.0</v>
      </c>
      <c r="D10" s="491" t="s">
        <v>1169</v>
      </c>
      <c r="E10" s="492">
        <v>4.0</v>
      </c>
      <c r="F10" s="493" t="s">
        <v>1170</v>
      </c>
    </row>
    <row r="11" ht="14.25" customHeight="1">
      <c r="B11" s="490" t="s">
        <v>1171</v>
      </c>
      <c r="C11" s="265">
        <v>1.0</v>
      </c>
      <c r="D11" s="491" t="s">
        <v>1172</v>
      </c>
      <c r="E11" s="492">
        <v>10.0</v>
      </c>
      <c r="F11" s="493" t="s">
        <v>1173</v>
      </c>
    </row>
    <row r="12" ht="14.25" customHeight="1">
      <c r="B12" s="490" t="s">
        <v>1174</v>
      </c>
      <c r="C12" s="294"/>
      <c r="D12" s="112" t="s">
        <v>1175</v>
      </c>
      <c r="E12" s="265">
        <v>8.0</v>
      </c>
      <c r="F12" s="493" t="s">
        <v>1173</v>
      </c>
    </row>
    <row r="13" ht="14.25" customHeight="1">
      <c r="B13" s="490" t="s">
        <v>1176</v>
      </c>
      <c r="C13" s="265">
        <v>1.0</v>
      </c>
      <c r="D13" s="112" t="s">
        <v>1177</v>
      </c>
      <c r="E13" s="265">
        <v>10.0</v>
      </c>
      <c r="F13" s="493" t="s">
        <v>1178</v>
      </c>
    </row>
    <row r="14" ht="14.25" customHeight="1">
      <c r="B14" s="499" t="s">
        <v>1179</v>
      </c>
      <c r="C14" s="500">
        <v>1.0</v>
      </c>
      <c r="D14" s="501" t="s">
        <v>1180</v>
      </c>
      <c r="E14" s="502">
        <v>20.0</v>
      </c>
      <c r="F14" s="503" t="s">
        <v>1181</v>
      </c>
      <c r="G14" s="504" t="s">
        <v>1182</v>
      </c>
    </row>
    <row r="15" ht="14.25" customHeight="1">
      <c r="B15" s="485" t="s">
        <v>1183</v>
      </c>
      <c r="C15" s="486">
        <v>1.0</v>
      </c>
      <c r="D15" s="505" t="s">
        <v>1184</v>
      </c>
      <c r="E15" s="488">
        <v>5.0</v>
      </c>
      <c r="F15" s="489" t="s">
        <v>1185</v>
      </c>
    </row>
    <row r="16" ht="14.25" customHeight="1">
      <c r="B16" s="490" t="s">
        <v>1186</v>
      </c>
      <c r="C16" s="265">
        <v>2.0</v>
      </c>
      <c r="D16" s="491" t="s">
        <v>1187</v>
      </c>
      <c r="E16" s="492">
        <v>3.0</v>
      </c>
      <c r="F16" s="493" t="s">
        <v>1188</v>
      </c>
    </row>
    <row r="17" ht="14.25" customHeight="1">
      <c r="B17" s="490" t="s">
        <v>1189</v>
      </c>
      <c r="C17" s="265">
        <v>1.0</v>
      </c>
      <c r="D17" s="506" t="s">
        <v>1190</v>
      </c>
      <c r="E17" s="492">
        <v>2.0</v>
      </c>
      <c r="F17" s="493" t="s">
        <v>1191</v>
      </c>
    </row>
    <row r="18" ht="14.25" customHeight="1">
      <c r="B18" s="490" t="s">
        <v>1192</v>
      </c>
      <c r="C18" s="265">
        <v>1.0</v>
      </c>
      <c r="D18" s="506" t="s">
        <v>1193</v>
      </c>
      <c r="E18" s="492">
        <v>20.0</v>
      </c>
      <c r="F18" s="493" t="s">
        <v>1194</v>
      </c>
    </row>
    <row r="19" ht="14.25" customHeight="1">
      <c r="B19" s="490" t="s">
        <v>1195</v>
      </c>
      <c r="C19" s="265">
        <v>1.0</v>
      </c>
      <c r="D19" s="506" t="s">
        <v>1190</v>
      </c>
      <c r="E19" s="492">
        <v>5.0</v>
      </c>
      <c r="F19" s="493" t="s">
        <v>1196</v>
      </c>
    </row>
    <row r="20">
      <c r="B20" s="490" t="s">
        <v>1197</v>
      </c>
      <c r="C20" s="265">
        <v>1.0</v>
      </c>
      <c r="D20" s="506" t="s">
        <v>1198</v>
      </c>
      <c r="E20" s="492">
        <v>5.0</v>
      </c>
      <c r="F20" s="493" t="s">
        <v>1199</v>
      </c>
    </row>
    <row r="21">
      <c r="B21" s="494" t="s">
        <v>1200</v>
      </c>
      <c r="C21" s="495">
        <v>1.0</v>
      </c>
      <c r="D21" s="507" t="s">
        <v>1201</v>
      </c>
      <c r="E21" s="495">
        <v>5.0</v>
      </c>
      <c r="F21" s="498" t="s">
        <v>1199</v>
      </c>
    </row>
    <row r="22">
      <c r="B22" s="116" t="s">
        <v>1202</v>
      </c>
      <c r="C22" s="508"/>
      <c r="D22" s="508"/>
      <c r="E22" s="509">
        <f>sum(E4:E21)</f>
        <v>204</v>
      </c>
    </row>
    <row r="26">
      <c r="D26" s="482"/>
      <c r="E26" s="483"/>
    </row>
    <row r="27">
      <c r="D27" s="482"/>
      <c r="E27" s="483"/>
    </row>
    <row r="28">
      <c r="D28" s="482"/>
      <c r="E28" s="483"/>
    </row>
    <row r="29">
      <c r="D29" s="482"/>
      <c r="E29" s="483"/>
    </row>
    <row r="30">
      <c r="D30" s="482"/>
      <c r="E30" s="483"/>
    </row>
    <row r="31">
      <c r="D31" s="482"/>
      <c r="E31" s="483"/>
    </row>
    <row r="32">
      <c r="D32" s="482"/>
      <c r="E32" s="483"/>
    </row>
    <row r="33">
      <c r="D33" s="482"/>
      <c r="E33" s="483"/>
    </row>
    <row r="34">
      <c r="D34" s="482"/>
      <c r="E34" s="483"/>
    </row>
    <row r="35">
      <c r="D35" s="482"/>
      <c r="E35" s="483"/>
    </row>
    <row r="36">
      <c r="D36" s="482"/>
      <c r="E36" s="483"/>
    </row>
    <row r="37">
      <c r="D37" s="482"/>
      <c r="E37" s="483"/>
    </row>
    <row r="38">
      <c r="D38" s="482"/>
      <c r="E38" s="483"/>
    </row>
    <row r="39">
      <c r="D39" s="482"/>
      <c r="E39" s="483"/>
    </row>
    <row r="40">
      <c r="D40" s="482"/>
      <c r="E40" s="483"/>
    </row>
    <row r="41">
      <c r="D41" s="482"/>
      <c r="E41" s="483"/>
    </row>
    <row r="42">
      <c r="D42" s="482"/>
      <c r="E42" s="483"/>
    </row>
    <row r="43">
      <c r="D43" s="482"/>
      <c r="E43" s="483"/>
    </row>
    <row r="44">
      <c r="D44" s="482"/>
      <c r="E44" s="483"/>
    </row>
    <row r="45">
      <c r="D45" s="482"/>
      <c r="E45" s="483"/>
    </row>
    <row r="46">
      <c r="D46" s="482"/>
      <c r="E46" s="483"/>
    </row>
    <row r="47">
      <c r="D47" s="482"/>
      <c r="E47" s="483"/>
    </row>
    <row r="48">
      <c r="D48" s="482"/>
      <c r="E48" s="483"/>
    </row>
    <row r="49">
      <c r="D49" s="482"/>
      <c r="E49" s="483"/>
    </row>
    <row r="50">
      <c r="D50" s="482"/>
      <c r="E50" s="483"/>
    </row>
    <row r="51">
      <c r="D51" s="482"/>
      <c r="E51" s="483"/>
    </row>
    <row r="52">
      <c r="D52" s="482"/>
      <c r="E52" s="483"/>
    </row>
    <row r="53">
      <c r="D53" s="482"/>
      <c r="E53" s="483"/>
    </row>
    <row r="54">
      <c r="D54" s="482"/>
      <c r="E54" s="483"/>
    </row>
    <row r="55">
      <c r="D55" s="482"/>
      <c r="E55" s="483"/>
    </row>
    <row r="56">
      <c r="D56" s="482"/>
      <c r="E56" s="483"/>
    </row>
    <row r="57">
      <c r="D57" s="482"/>
      <c r="E57" s="483"/>
    </row>
    <row r="58">
      <c r="D58" s="482"/>
      <c r="E58" s="483"/>
    </row>
    <row r="59">
      <c r="D59" s="482"/>
      <c r="E59" s="483"/>
    </row>
    <row r="60">
      <c r="D60" s="482"/>
      <c r="E60" s="483"/>
    </row>
    <row r="61">
      <c r="D61" s="482"/>
      <c r="E61" s="483"/>
    </row>
    <row r="62">
      <c r="D62" s="482"/>
      <c r="E62" s="483"/>
    </row>
    <row r="63">
      <c r="D63" s="482"/>
      <c r="E63" s="483"/>
    </row>
    <row r="64">
      <c r="D64" s="482"/>
      <c r="E64" s="483"/>
    </row>
    <row r="65">
      <c r="D65" s="482"/>
      <c r="E65" s="483"/>
    </row>
    <row r="66">
      <c r="D66" s="482"/>
      <c r="E66" s="483"/>
    </row>
    <row r="67">
      <c r="D67" s="482"/>
      <c r="E67" s="483"/>
    </row>
    <row r="68">
      <c r="D68" s="482"/>
      <c r="E68" s="483"/>
    </row>
    <row r="69">
      <c r="D69" s="482"/>
      <c r="E69" s="483"/>
    </row>
    <row r="70">
      <c r="D70" s="482"/>
      <c r="E70" s="483"/>
    </row>
    <row r="71">
      <c r="D71" s="482"/>
      <c r="E71" s="483"/>
    </row>
    <row r="72">
      <c r="D72" s="482"/>
      <c r="E72" s="483"/>
    </row>
    <row r="73">
      <c r="D73" s="482"/>
      <c r="E73" s="483"/>
    </row>
    <row r="74">
      <c r="D74" s="482"/>
      <c r="E74" s="483"/>
    </row>
    <row r="75">
      <c r="D75" s="482"/>
      <c r="E75" s="483"/>
    </row>
    <row r="76">
      <c r="D76" s="482"/>
      <c r="E76" s="483"/>
    </row>
    <row r="77">
      <c r="D77" s="482"/>
      <c r="E77" s="483"/>
    </row>
    <row r="78">
      <c r="D78" s="482"/>
      <c r="E78" s="483"/>
    </row>
    <row r="79">
      <c r="D79" s="482"/>
      <c r="E79" s="483"/>
    </row>
    <row r="80">
      <c r="D80" s="482"/>
      <c r="E80" s="483"/>
    </row>
    <row r="81">
      <c r="D81" s="482"/>
      <c r="E81" s="483"/>
    </row>
    <row r="82">
      <c r="D82" s="482"/>
      <c r="E82" s="483"/>
    </row>
    <row r="83">
      <c r="D83" s="482"/>
      <c r="E83" s="483"/>
    </row>
    <row r="84">
      <c r="D84" s="482"/>
      <c r="E84" s="483"/>
    </row>
    <row r="85">
      <c r="D85" s="482"/>
      <c r="E85" s="483"/>
    </row>
    <row r="86">
      <c r="D86" s="482"/>
      <c r="E86" s="483"/>
    </row>
    <row r="87">
      <c r="D87" s="482"/>
      <c r="E87" s="483"/>
    </row>
    <row r="88">
      <c r="D88" s="482"/>
      <c r="E88" s="483"/>
    </row>
    <row r="89">
      <c r="D89" s="482"/>
      <c r="E89" s="483"/>
    </row>
    <row r="90">
      <c r="D90" s="482"/>
      <c r="E90" s="483"/>
    </row>
    <row r="91">
      <c r="D91" s="482"/>
      <c r="E91" s="483"/>
    </row>
    <row r="92">
      <c r="D92" s="482"/>
      <c r="E92" s="483"/>
    </row>
    <row r="93">
      <c r="D93" s="482"/>
      <c r="E93" s="483"/>
    </row>
    <row r="94">
      <c r="D94" s="482"/>
      <c r="E94" s="483"/>
    </row>
    <row r="95">
      <c r="D95" s="482"/>
      <c r="E95" s="483"/>
    </row>
    <row r="96">
      <c r="D96" s="482"/>
      <c r="E96" s="483"/>
    </row>
    <row r="97">
      <c r="D97" s="482"/>
      <c r="E97" s="483"/>
    </row>
    <row r="98">
      <c r="D98" s="482"/>
      <c r="E98" s="483"/>
    </row>
    <row r="99">
      <c r="D99" s="482"/>
      <c r="E99" s="483"/>
    </row>
    <row r="100">
      <c r="D100" s="482"/>
      <c r="E100" s="483"/>
    </row>
    <row r="101">
      <c r="D101" s="482"/>
      <c r="E101" s="483"/>
    </row>
    <row r="102">
      <c r="D102" s="482"/>
      <c r="E102" s="483"/>
    </row>
    <row r="103">
      <c r="D103" s="482"/>
      <c r="E103" s="483"/>
    </row>
    <row r="104">
      <c r="D104" s="482"/>
      <c r="E104" s="483"/>
    </row>
    <row r="105">
      <c r="D105" s="482"/>
      <c r="E105" s="483"/>
    </row>
    <row r="106">
      <c r="D106" s="482"/>
      <c r="E106" s="483"/>
    </row>
    <row r="107">
      <c r="D107" s="482"/>
      <c r="E107" s="483"/>
    </row>
    <row r="108">
      <c r="D108" s="482"/>
      <c r="E108" s="483"/>
    </row>
    <row r="109">
      <c r="D109" s="482"/>
      <c r="E109" s="483"/>
    </row>
    <row r="110">
      <c r="D110" s="482"/>
      <c r="E110" s="483"/>
    </row>
    <row r="111">
      <c r="D111" s="482"/>
      <c r="E111" s="483"/>
    </row>
    <row r="112">
      <c r="D112" s="482"/>
      <c r="E112" s="483"/>
    </row>
    <row r="113">
      <c r="D113" s="482"/>
      <c r="E113" s="483"/>
    </row>
    <row r="114">
      <c r="D114" s="482"/>
      <c r="E114" s="483"/>
    </row>
    <row r="115">
      <c r="D115" s="482"/>
      <c r="E115" s="483"/>
    </row>
    <row r="116">
      <c r="D116" s="482"/>
      <c r="E116" s="483"/>
    </row>
    <row r="117">
      <c r="D117" s="482"/>
      <c r="E117" s="483"/>
    </row>
    <row r="118">
      <c r="D118" s="482"/>
      <c r="E118" s="483"/>
    </row>
    <row r="119">
      <c r="D119" s="482"/>
      <c r="E119" s="483"/>
    </row>
    <row r="120">
      <c r="D120" s="482"/>
      <c r="E120" s="483"/>
    </row>
    <row r="121">
      <c r="D121" s="482"/>
      <c r="E121" s="483"/>
    </row>
    <row r="122">
      <c r="D122" s="482"/>
      <c r="E122" s="483"/>
    </row>
    <row r="123">
      <c r="D123" s="482"/>
      <c r="E123" s="483"/>
    </row>
    <row r="124">
      <c r="D124" s="482"/>
      <c r="E124" s="483"/>
    </row>
    <row r="125">
      <c r="D125" s="482"/>
      <c r="E125" s="483"/>
    </row>
    <row r="126">
      <c r="D126" s="482"/>
      <c r="E126" s="483"/>
    </row>
    <row r="127">
      <c r="D127" s="482"/>
      <c r="E127" s="483"/>
    </row>
    <row r="128">
      <c r="D128" s="482"/>
      <c r="E128" s="483"/>
    </row>
    <row r="129">
      <c r="D129" s="482"/>
      <c r="E129" s="483"/>
    </row>
    <row r="130">
      <c r="D130" s="482"/>
      <c r="E130" s="483"/>
    </row>
    <row r="131">
      <c r="D131" s="482"/>
      <c r="E131" s="483"/>
    </row>
    <row r="132">
      <c r="D132" s="482"/>
      <c r="E132" s="483"/>
    </row>
    <row r="133">
      <c r="D133" s="482"/>
      <c r="E133" s="483"/>
    </row>
    <row r="134">
      <c r="D134" s="482"/>
      <c r="E134" s="483"/>
    </row>
    <row r="135">
      <c r="D135" s="482"/>
      <c r="E135" s="483"/>
    </row>
    <row r="136">
      <c r="D136" s="482"/>
      <c r="E136" s="483"/>
    </row>
    <row r="137">
      <c r="D137" s="482"/>
      <c r="E137" s="483"/>
    </row>
    <row r="138">
      <c r="D138" s="482"/>
      <c r="E138" s="483"/>
    </row>
    <row r="139">
      <c r="D139" s="482"/>
      <c r="E139" s="483"/>
    </row>
    <row r="140">
      <c r="D140" s="482"/>
      <c r="E140" s="483"/>
    </row>
    <row r="141">
      <c r="D141" s="482"/>
      <c r="E141" s="483"/>
    </row>
    <row r="142">
      <c r="D142" s="482"/>
      <c r="E142" s="483"/>
    </row>
    <row r="143">
      <c r="D143" s="482"/>
      <c r="E143" s="483"/>
    </row>
    <row r="144">
      <c r="D144" s="482"/>
      <c r="E144" s="483"/>
    </row>
    <row r="145">
      <c r="D145" s="482"/>
      <c r="E145" s="483"/>
    </row>
    <row r="146">
      <c r="D146" s="482"/>
      <c r="E146" s="483"/>
    </row>
    <row r="147">
      <c r="D147" s="482"/>
      <c r="E147" s="483"/>
    </row>
    <row r="148">
      <c r="D148" s="482"/>
      <c r="E148" s="483"/>
    </row>
    <row r="149">
      <c r="D149" s="482"/>
      <c r="E149" s="483"/>
    </row>
    <row r="150">
      <c r="D150" s="482"/>
      <c r="E150" s="483"/>
    </row>
    <row r="151">
      <c r="D151" s="482"/>
      <c r="E151" s="483"/>
    </row>
    <row r="152">
      <c r="D152" s="482"/>
      <c r="E152" s="483"/>
    </row>
    <row r="153">
      <c r="D153" s="482"/>
      <c r="E153" s="483"/>
    </row>
    <row r="154">
      <c r="D154" s="482"/>
      <c r="E154" s="483"/>
    </row>
    <row r="155">
      <c r="D155" s="482"/>
      <c r="E155" s="483"/>
    </row>
    <row r="156">
      <c r="D156" s="482"/>
      <c r="E156" s="483"/>
    </row>
    <row r="157">
      <c r="D157" s="482"/>
      <c r="E157" s="483"/>
    </row>
    <row r="158">
      <c r="D158" s="482"/>
      <c r="E158" s="483"/>
    </row>
    <row r="159">
      <c r="D159" s="482"/>
      <c r="E159" s="483"/>
    </row>
    <row r="160">
      <c r="D160" s="482"/>
      <c r="E160" s="483"/>
    </row>
    <row r="161">
      <c r="D161" s="482"/>
      <c r="E161" s="483"/>
    </row>
    <row r="162">
      <c r="D162" s="482"/>
      <c r="E162" s="483"/>
    </row>
    <row r="163">
      <c r="D163" s="482"/>
      <c r="E163" s="483"/>
    </row>
    <row r="164">
      <c r="D164" s="482"/>
      <c r="E164" s="483"/>
    </row>
    <row r="165">
      <c r="D165" s="482"/>
      <c r="E165" s="483"/>
    </row>
    <row r="166">
      <c r="D166" s="482"/>
      <c r="E166" s="483"/>
    </row>
    <row r="167">
      <c r="D167" s="482"/>
      <c r="E167" s="483"/>
    </row>
    <row r="168">
      <c r="D168" s="482"/>
      <c r="E168" s="483"/>
    </row>
    <row r="169">
      <c r="D169" s="482"/>
      <c r="E169" s="483"/>
    </row>
    <row r="170">
      <c r="D170" s="482"/>
      <c r="E170" s="483"/>
    </row>
    <row r="171">
      <c r="D171" s="482"/>
      <c r="E171" s="483"/>
    </row>
    <row r="172">
      <c r="D172" s="482"/>
      <c r="E172" s="483"/>
    </row>
    <row r="173">
      <c r="D173" s="482"/>
      <c r="E173" s="483"/>
    </row>
    <row r="174">
      <c r="D174" s="482"/>
      <c r="E174" s="483"/>
    </row>
    <row r="175">
      <c r="D175" s="482"/>
      <c r="E175" s="483"/>
    </row>
    <row r="176">
      <c r="D176" s="482"/>
      <c r="E176" s="483"/>
    </row>
    <row r="177">
      <c r="D177" s="482"/>
      <c r="E177" s="483"/>
    </row>
    <row r="178">
      <c r="D178" s="482"/>
      <c r="E178" s="483"/>
    </row>
    <row r="179">
      <c r="D179" s="482"/>
      <c r="E179" s="483"/>
    </row>
    <row r="180">
      <c r="D180" s="482"/>
      <c r="E180" s="483"/>
    </row>
    <row r="181">
      <c r="D181" s="482"/>
      <c r="E181" s="483"/>
    </row>
    <row r="182">
      <c r="D182" s="482"/>
      <c r="E182" s="483"/>
    </row>
    <row r="183">
      <c r="D183" s="482"/>
      <c r="E183" s="483"/>
    </row>
    <row r="184">
      <c r="D184" s="482"/>
      <c r="E184" s="483"/>
    </row>
    <row r="185">
      <c r="D185" s="482"/>
      <c r="E185" s="483"/>
    </row>
    <row r="186">
      <c r="D186" s="482"/>
      <c r="E186" s="483"/>
    </row>
    <row r="187">
      <c r="D187" s="482"/>
      <c r="E187" s="483"/>
    </row>
    <row r="188">
      <c r="D188" s="482"/>
      <c r="E188" s="483"/>
    </row>
    <row r="189">
      <c r="D189" s="482"/>
      <c r="E189" s="483"/>
    </row>
    <row r="190">
      <c r="D190" s="482"/>
      <c r="E190" s="483"/>
    </row>
    <row r="191">
      <c r="D191" s="482"/>
      <c r="E191" s="483"/>
    </row>
    <row r="192">
      <c r="D192" s="482"/>
      <c r="E192" s="483"/>
    </row>
    <row r="193">
      <c r="D193" s="482"/>
      <c r="E193" s="483"/>
    </row>
    <row r="194">
      <c r="D194" s="482"/>
      <c r="E194" s="483"/>
    </row>
    <row r="195">
      <c r="D195" s="482"/>
      <c r="E195" s="483"/>
    </row>
    <row r="196">
      <c r="D196" s="482"/>
      <c r="E196" s="483"/>
    </row>
    <row r="197">
      <c r="D197" s="482"/>
      <c r="E197" s="483"/>
    </row>
    <row r="198">
      <c r="D198" s="482"/>
      <c r="E198" s="483"/>
    </row>
    <row r="199">
      <c r="D199" s="482"/>
      <c r="E199" s="483"/>
    </row>
    <row r="200">
      <c r="D200" s="482"/>
      <c r="E200" s="483"/>
    </row>
    <row r="201">
      <c r="D201" s="482"/>
      <c r="E201" s="483"/>
    </row>
    <row r="202">
      <c r="D202" s="482"/>
      <c r="E202" s="483"/>
    </row>
    <row r="203">
      <c r="D203" s="482"/>
      <c r="E203" s="483"/>
    </row>
    <row r="204">
      <c r="D204" s="482"/>
      <c r="E204" s="483"/>
    </row>
    <row r="205">
      <c r="D205" s="482"/>
      <c r="E205" s="483"/>
    </row>
    <row r="206">
      <c r="D206" s="482"/>
      <c r="E206" s="483"/>
    </row>
    <row r="207">
      <c r="D207" s="482"/>
      <c r="E207" s="483"/>
    </row>
    <row r="208">
      <c r="D208" s="482"/>
      <c r="E208" s="483"/>
    </row>
    <row r="209">
      <c r="D209" s="482"/>
      <c r="E209" s="483"/>
    </row>
    <row r="210">
      <c r="D210" s="482"/>
      <c r="E210" s="483"/>
    </row>
    <row r="211">
      <c r="D211" s="482"/>
      <c r="E211" s="483"/>
    </row>
    <row r="212">
      <c r="D212" s="482"/>
      <c r="E212" s="483"/>
    </row>
    <row r="213">
      <c r="D213" s="482"/>
      <c r="E213" s="483"/>
    </row>
    <row r="214">
      <c r="D214" s="482"/>
      <c r="E214" s="483"/>
    </row>
    <row r="215">
      <c r="D215" s="482"/>
      <c r="E215" s="483"/>
    </row>
    <row r="216">
      <c r="D216" s="482"/>
      <c r="E216" s="483"/>
    </row>
    <row r="217">
      <c r="D217" s="482"/>
      <c r="E217" s="483"/>
    </row>
    <row r="218">
      <c r="D218" s="482"/>
      <c r="E218" s="483"/>
    </row>
    <row r="219">
      <c r="D219" s="482"/>
      <c r="E219" s="483"/>
    </row>
    <row r="220">
      <c r="D220" s="482"/>
      <c r="E220" s="483"/>
    </row>
    <row r="221">
      <c r="D221" s="482"/>
      <c r="E221" s="483"/>
    </row>
    <row r="222">
      <c r="D222" s="482"/>
      <c r="E222" s="483"/>
    </row>
    <row r="223">
      <c r="D223" s="482"/>
      <c r="E223" s="483"/>
    </row>
    <row r="224">
      <c r="D224" s="482"/>
      <c r="E224" s="483"/>
    </row>
    <row r="225">
      <c r="D225" s="482"/>
      <c r="E225" s="483"/>
    </row>
    <row r="226">
      <c r="D226" s="482"/>
      <c r="E226" s="483"/>
    </row>
    <row r="227">
      <c r="D227" s="482"/>
      <c r="E227" s="483"/>
    </row>
    <row r="228">
      <c r="D228" s="482"/>
      <c r="E228" s="483"/>
    </row>
    <row r="229">
      <c r="D229" s="482"/>
      <c r="E229" s="483"/>
    </row>
    <row r="230">
      <c r="D230" s="482"/>
      <c r="E230" s="483"/>
    </row>
    <row r="231">
      <c r="D231" s="482"/>
      <c r="E231" s="483"/>
    </row>
    <row r="232">
      <c r="D232" s="482"/>
      <c r="E232" s="483"/>
    </row>
    <row r="233">
      <c r="D233" s="482"/>
      <c r="E233" s="483"/>
    </row>
    <row r="234">
      <c r="D234" s="482"/>
      <c r="E234" s="483"/>
    </row>
    <row r="235">
      <c r="D235" s="482"/>
      <c r="E235" s="483"/>
    </row>
    <row r="236">
      <c r="D236" s="482"/>
      <c r="E236" s="483"/>
    </row>
    <row r="237">
      <c r="D237" s="482"/>
      <c r="E237" s="483"/>
    </row>
    <row r="238">
      <c r="D238" s="482"/>
      <c r="E238" s="483"/>
    </row>
    <row r="239">
      <c r="D239" s="482"/>
      <c r="E239" s="483"/>
    </row>
    <row r="240">
      <c r="D240" s="482"/>
      <c r="E240" s="483"/>
    </row>
    <row r="241">
      <c r="D241" s="482"/>
      <c r="E241" s="483"/>
    </row>
    <row r="242">
      <c r="D242" s="482"/>
      <c r="E242" s="483"/>
    </row>
    <row r="243">
      <c r="D243" s="482"/>
      <c r="E243" s="483"/>
    </row>
    <row r="244">
      <c r="D244" s="482"/>
      <c r="E244" s="483"/>
    </row>
    <row r="245">
      <c r="D245" s="482"/>
      <c r="E245" s="483"/>
    </row>
    <row r="246">
      <c r="D246" s="482"/>
      <c r="E246" s="483"/>
    </row>
    <row r="247">
      <c r="D247" s="482"/>
      <c r="E247" s="483"/>
    </row>
    <row r="248">
      <c r="D248" s="482"/>
      <c r="E248" s="483"/>
    </row>
    <row r="249">
      <c r="D249" s="482"/>
      <c r="E249" s="483"/>
    </row>
    <row r="250">
      <c r="D250" s="482"/>
      <c r="E250" s="483"/>
    </row>
    <row r="251">
      <c r="D251" s="482"/>
      <c r="E251" s="483"/>
    </row>
    <row r="252">
      <c r="D252" s="482"/>
      <c r="E252" s="483"/>
    </row>
    <row r="253">
      <c r="D253" s="482"/>
      <c r="E253" s="483"/>
    </row>
    <row r="254">
      <c r="D254" s="482"/>
      <c r="E254" s="483"/>
    </row>
    <row r="255">
      <c r="D255" s="482"/>
      <c r="E255" s="483"/>
    </row>
    <row r="256">
      <c r="D256" s="482"/>
      <c r="E256" s="483"/>
    </row>
    <row r="257">
      <c r="D257" s="482"/>
      <c r="E257" s="483"/>
    </row>
    <row r="258">
      <c r="D258" s="482"/>
      <c r="E258" s="483"/>
    </row>
    <row r="259">
      <c r="D259" s="482"/>
      <c r="E259" s="483"/>
    </row>
    <row r="260">
      <c r="D260" s="482"/>
      <c r="E260" s="483"/>
    </row>
    <row r="261">
      <c r="D261" s="482"/>
      <c r="E261" s="483"/>
    </row>
    <row r="262">
      <c r="D262" s="482"/>
      <c r="E262" s="483"/>
    </row>
    <row r="263">
      <c r="D263" s="482"/>
      <c r="E263" s="483"/>
    </row>
    <row r="264">
      <c r="D264" s="482"/>
      <c r="E264" s="483"/>
    </row>
    <row r="265">
      <c r="D265" s="482"/>
      <c r="E265" s="483"/>
    </row>
    <row r="266">
      <c r="D266" s="482"/>
      <c r="E266" s="483"/>
    </row>
    <row r="267">
      <c r="D267" s="482"/>
      <c r="E267" s="483"/>
    </row>
    <row r="268">
      <c r="D268" s="482"/>
      <c r="E268" s="483"/>
    </row>
    <row r="269">
      <c r="D269" s="482"/>
      <c r="E269" s="483"/>
    </row>
    <row r="270">
      <c r="D270" s="482"/>
      <c r="E270" s="483"/>
    </row>
    <row r="271">
      <c r="D271" s="482"/>
      <c r="E271" s="483"/>
    </row>
    <row r="272">
      <c r="D272" s="482"/>
      <c r="E272" s="483"/>
    </row>
    <row r="273">
      <c r="D273" s="482"/>
      <c r="E273" s="483"/>
    </row>
    <row r="274">
      <c r="D274" s="482"/>
      <c r="E274" s="483"/>
    </row>
    <row r="275">
      <c r="D275" s="482"/>
      <c r="E275" s="483"/>
    </row>
    <row r="276">
      <c r="D276" s="482"/>
      <c r="E276" s="483"/>
    </row>
    <row r="277">
      <c r="D277" s="482"/>
      <c r="E277" s="483"/>
    </row>
    <row r="278">
      <c r="D278" s="482"/>
      <c r="E278" s="483"/>
    </row>
    <row r="279">
      <c r="D279" s="482"/>
      <c r="E279" s="483"/>
    </row>
    <row r="280">
      <c r="D280" s="482"/>
      <c r="E280" s="483"/>
    </row>
    <row r="281">
      <c r="D281" s="482"/>
      <c r="E281" s="483"/>
    </row>
    <row r="282">
      <c r="D282" s="482"/>
      <c r="E282" s="483"/>
    </row>
    <row r="283">
      <c r="D283" s="482"/>
      <c r="E283" s="483"/>
    </row>
    <row r="284">
      <c r="D284" s="482"/>
      <c r="E284" s="483"/>
    </row>
    <row r="285">
      <c r="D285" s="482"/>
      <c r="E285" s="483"/>
    </row>
    <row r="286">
      <c r="D286" s="482"/>
      <c r="E286" s="483"/>
    </row>
    <row r="287">
      <c r="D287" s="482"/>
      <c r="E287" s="483"/>
    </row>
    <row r="288">
      <c r="D288" s="482"/>
      <c r="E288" s="483"/>
    </row>
    <row r="289">
      <c r="D289" s="482"/>
      <c r="E289" s="483"/>
    </row>
    <row r="290">
      <c r="D290" s="482"/>
      <c r="E290" s="483"/>
    </row>
    <row r="291">
      <c r="D291" s="482"/>
      <c r="E291" s="483"/>
    </row>
    <row r="292">
      <c r="D292" s="482"/>
      <c r="E292" s="483"/>
    </row>
    <row r="293">
      <c r="D293" s="482"/>
      <c r="E293" s="483"/>
    </row>
    <row r="294">
      <c r="D294" s="482"/>
      <c r="E294" s="483"/>
    </row>
    <row r="295">
      <c r="D295" s="482"/>
      <c r="E295" s="483"/>
    </row>
    <row r="296">
      <c r="D296" s="482"/>
      <c r="E296" s="483"/>
    </row>
    <row r="297">
      <c r="D297" s="482"/>
      <c r="E297" s="483"/>
    </row>
    <row r="298">
      <c r="D298" s="482"/>
      <c r="E298" s="483"/>
    </row>
    <row r="299">
      <c r="D299" s="482"/>
      <c r="E299" s="483"/>
    </row>
    <row r="300">
      <c r="D300" s="482"/>
      <c r="E300" s="483"/>
    </row>
    <row r="301">
      <c r="D301" s="482"/>
      <c r="E301" s="483"/>
    </row>
    <row r="302">
      <c r="D302" s="482"/>
      <c r="E302" s="483"/>
    </row>
    <row r="303">
      <c r="D303" s="482"/>
      <c r="E303" s="483"/>
    </row>
    <row r="304">
      <c r="D304" s="482"/>
      <c r="E304" s="483"/>
    </row>
    <row r="305">
      <c r="D305" s="482"/>
      <c r="E305" s="483"/>
    </row>
    <row r="306">
      <c r="D306" s="482"/>
      <c r="E306" s="483"/>
    </row>
    <row r="307">
      <c r="D307" s="482"/>
      <c r="E307" s="483"/>
    </row>
    <row r="308">
      <c r="D308" s="482"/>
      <c r="E308" s="483"/>
    </row>
    <row r="309">
      <c r="D309" s="482"/>
      <c r="E309" s="483"/>
    </row>
    <row r="310">
      <c r="D310" s="482"/>
      <c r="E310" s="483"/>
    </row>
    <row r="311">
      <c r="D311" s="482"/>
      <c r="E311" s="483"/>
    </row>
    <row r="312">
      <c r="D312" s="482"/>
      <c r="E312" s="483"/>
    </row>
    <row r="313">
      <c r="D313" s="482"/>
      <c r="E313" s="483"/>
    </row>
    <row r="314">
      <c r="D314" s="482"/>
      <c r="E314" s="483"/>
    </row>
    <row r="315">
      <c r="D315" s="482"/>
      <c r="E315" s="483"/>
    </row>
    <row r="316">
      <c r="D316" s="482"/>
      <c r="E316" s="483"/>
    </row>
    <row r="317">
      <c r="D317" s="482"/>
      <c r="E317" s="483"/>
    </row>
    <row r="318">
      <c r="D318" s="482"/>
      <c r="E318" s="483"/>
    </row>
    <row r="319">
      <c r="D319" s="482"/>
      <c r="E319" s="483"/>
    </row>
    <row r="320">
      <c r="D320" s="482"/>
      <c r="E320" s="483"/>
    </row>
    <row r="321">
      <c r="D321" s="482"/>
      <c r="E321" s="483"/>
    </row>
    <row r="322">
      <c r="D322" s="482"/>
      <c r="E322" s="483"/>
    </row>
    <row r="323">
      <c r="D323" s="482"/>
      <c r="E323" s="483"/>
    </row>
    <row r="324">
      <c r="D324" s="482"/>
      <c r="E324" s="483"/>
    </row>
    <row r="325">
      <c r="D325" s="482"/>
      <c r="E325" s="483"/>
    </row>
    <row r="326">
      <c r="D326" s="482"/>
      <c r="E326" s="483"/>
    </row>
    <row r="327">
      <c r="D327" s="482"/>
      <c r="E327" s="483"/>
    </row>
    <row r="328">
      <c r="D328" s="482"/>
      <c r="E328" s="483"/>
    </row>
    <row r="329">
      <c r="D329" s="482"/>
      <c r="E329" s="483"/>
    </row>
    <row r="330">
      <c r="D330" s="482"/>
      <c r="E330" s="483"/>
    </row>
    <row r="331">
      <c r="D331" s="482"/>
      <c r="E331" s="483"/>
    </row>
    <row r="332">
      <c r="D332" s="482"/>
      <c r="E332" s="483"/>
    </row>
    <row r="333">
      <c r="D333" s="482"/>
      <c r="E333" s="483"/>
    </row>
    <row r="334">
      <c r="D334" s="482"/>
      <c r="E334" s="483"/>
    </row>
    <row r="335">
      <c r="D335" s="482"/>
      <c r="E335" s="483"/>
    </row>
    <row r="336">
      <c r="D336" s="482"/>
      <c r="E336" s="483"/>
    </row>
    <row r="337">
      <c r="D337" s="482"/>
      <c r="E337" s="483"/>
    </row>
    <row r="338">
      <c r="D338" s="482"/>
      <c r="E338" s="483"/>
    </row>
    <row r="339">
      <c r="D339" s="482"/>
      <c r="E339" s="483"/>
    </row>
    <row r="340">
      <c r="D340" s="482"/>
      <c r="E340" s="483"/>
    </row>
    <row r="341">
      <c r="D341" s="482"/>
      <c r="E341" s="483"/>
    </row>
    <row r="342">
      <c r="D342" s="482"/>
      <c r="E342" s="483"/>
    </row>
    <row r="343">
      <c r="D343" s="482"/>
      <c r="E343" s="483"/>
    </row>
    <row r="344">
      <c r="D344" s="482"/>
      <c r="E344" s="483"/>
    </row>
    <row r="345">
      <c r="D345" s="482"/>
      <c r="E345" s="483"/>
    </row>
    <row r="346">
      <c r="D346" s="482"/>
      <c r="E346" s="483"/>
    </row>
    <row r="347">
      <c r="D347" s="482"/>
      <c r="E347" s="483"/>
    </row>
    <row r="348">
      <c r="D348" s="482"/>
      <c r="E348" s="483"/>
    </row>
    <row r="349">
      <c r="D349" s="482"/>
      <c r="E349" s="483"/>
    </row>
    <row r="350">
      <c r="D350" s="482"/>
      <c r="E350" s="483"/>
    </row>
    <row r="351">
      <c r="D351" s="482"/>
      <c r="E351" s="483"/>
    </row>
    <row r="352">
      <c r="D352" s="482"/>
      <c r="E352" s="483"/>
    </row>
    <row r="353">
      <c r="D353" s="482"/>
      <c r="E353" s="483"/>
    </row>
    <row r="354">
      <c r="D354" s="482"/>
      <c r="E354" s="483"/>
    </row>
    <row r="355">
      <c r="D355" s="482"/>
      <c r="E355" s="483"/>
    </row>
    <row r="356">
      <c r="D356" s="482"/>
      <c r="E356" s="483"/>
    </row>
    <row r="357">
      <c r="D357" s="482"/>
      <c r="E357" s="483"/>
    </row>
    <row r="358">
      <c r="D358" s="482"/>
      <c r="E358" s="483"/>
    </row>
    <row r="359">
      <c r="D359" s="482"/>
      <c r="E359" s="483"/>
    </row>
    <row r="360">
      <c r="D360" s="482"/>
      <c r="E360" s="483"/>
    </row>
    <row r="361">
      <c r="D361" s="482"/>
      <c r="E361" s="483"/>
    </row>
    <row r="362">
      <c r="D362" s="482"/>
      <c r="E362" s="483"/>
    </row>
    <row r="363">
      <c r="D363" s="482"/>
      <c r="E363" s="483"/>
    </row>
    <row r="364">
      <c r="D364" s="482"/>
      <c r="E364" s="483"/>
    </row>
    <row r="365">
      <c r="D365" s="482"/>
      <c r="E365" s="483"/>
    </row>
    <row r="366">
      <c r="D366" s="482"/>
      <c r="E366" s="483"/>
    </row>
    <row r="367">
      <c r="D367" s="482"/>
      <c r="E367" s="483"/>
    </row>
    <row r="368">
      <c r="D368" s="482"/>
      <c r="E368" s="483"/>
    </row>
    <row r="369">
      <c r="D369" s="482"/>
      <c r="E369" s="483"/>
    </row>
    <row r="370">
      <c r="D370" s="482"/>
      <c r="E370" s="483"/>
    </row>
    <row r="371">
      <c r="D371" s="482"/>
      <c r="E371" s="483"/>
    </row>
    <row r="372">
      <c r="D372" s="482"/>
      <c r="E372" s="483"/>
    </row>
    <row r="373">
      <c r="D373" s="482"/>
      <c r="E373" s="483"/>
    </row>
    <row r="374">
      <c r="D374" s="482"/>
      <c r="E374" s="483"/>
    </row>
    <row r="375">
      <c r="D375" s="482"/>
      <c r="E375" s="483"/>
    </row>
    <row r="376">
      <c r="D376" s="482"/>
      <c r="E376" s="483"/>
    </row>
    <row r="377">
      <c r="D377" s="482"/>
      <c r="E377" s="483"/>
    </row>
    <row r="378">
      <c r="D378" s="482"/>
      <c r="E378" s="483"/>
    </row>
    <row r="379">
      <c r="D379" s="482"/>
      <c r="E379" s="483"/>
    </row>
    <row r="380">
      <c r="D380" s="482"/>
      <c r="E380" s="483"/>
    </row>
    <row r="381">
      <c r="D381" s="482"/>
      <c r="E381" s="483"/>
    </row>
    <row r="382">
      <c r="D382" s="482"/>
      <c r="E382" s="483"/>
    </row>
    <row r="383">
      <c r="D383" s="482"/>
      <c r="E383" s="483"/>
    </row>
    <row r="384">
      <c r="D384" s="482"/>
      <c r="E384" s="483"/>
    </row>
    <row r="385">
      <c r="D385" s="482"/>
      <c r="E385" s="483"/>
    </row>
    <row r="386">
      <c r="D386" s="482"/>
      <c r="E386" s="483"/>
    </row>
    <row r="387">
      <c r="D387" s="482"/>
      <c r="E387" s="483"/>
    </row>
    <row r="388">
      <c r="D388" s="482"/>
      <c r="E388" s="483"/>
    </row>
    <row r="389">
      <c r="D389" s="482"/>
      <c r="E389" s="483"/>
    </row>
    <row r="390">
      <c r="D390" s="482"/>
      <c r="E390" s="483"/>
    </row>
    <row r="391">
      <c r="D391" s="482"/>
      <c r="E391" s="483"/>
    </row>
    <row r="392">
      <c r="D392" s="482"/>
      <c r="E392" s="483"/>
    </row>
    <row r="393">
      <c r="D393" s="482"/>
      <c r="E393" s="483"/>
    </row>
    <row r="394">
      <c r="D394" s="482"/>
      <c r="E394" s="483"/>
    </row>
    <row r="395">
      <c r="D395" s="482"/>
      <c r="E395" s="483"/>
    </row>
    <row r="396">
      <c r="D396" s="482"/>
      <c r="E396" s="483"/>
    </row>
    <row r="397">
      <c r="D397" s="482"/>
      <c r="E397" s="483"/>
    </row>
    <row r="398">
      <c r="D398" s="482"/>
      <c r="E398" s="483"/>
    </row>
    <row r="399">
      <c r="D399" s="482"/>
      <c r="E399" s="483"/>
    </row>
    <row r="400">
      <c r="D400" s="482"/>
      <c r="E400" s="483"/>
    </row>
    <row r="401">
      <c r="D401" s="482"/>
      <c r="E401" s="483"/>
    </row>
    <row r="402">
      <c r="D402" s="482"/>
      <c r="E402" s="483"/>
    </row>
    <row r="403">
      <c r="D403" s="482"/>
      <c r="E403" s="483"/>
    </row>
    <row r="404">
      <c r="D404" s="482"/>
      <c r="E404" s="483"/>
    </row>
    <row r="405">
      <c r="D405" s="482"/>
      <c r="E405" s="483"/>
    </row>
    <row r="406">
      <c r="D406" s="482"/>
      <c r="E406" s="483"/>
    </row>
    <row r="407">
      <c r="D407" s="482"/>
      <c r="E407" s="483"/>
    </row>
    <row r="408">
      <c r="D408" s="482"/>
      <c r="E408" s="483"/>
    </row>
    <row r="409">
      <c r="D409" s="482"/>
      <c r="E409" s="483"/>
    </row>
    <row r="410">
      <c r="D410" s="482"/>
      <c r="E410" s="483"/>
    </row>
    <row r="411">
      <c r="D411" s="482"/>
      <c r="E411" s="483"/>
    </row>
    <row r="412">
      <c r="D412" s="482"/>
      <c r="E412" s="483"/>
    </row>
    <row r="413">
      <c r="D413" s="482"/>
      <c r="E413" s="483"/>
    </row>
    <row r="414">
      <c r="D414" s="482"/>
      <c r="E414" s="483"/>
    </row>
    <row r="415">
      <c r="D415" s="482"/>
      <c r="E415" s="483"/>
    </row>
    <row r="416">
      <c r="D416" s="482"/>
      <c r="E416" s="483"/>
    </row>
    <row r="417">
      <c r="D417" s="482"/>
      <c r="E417" s="483"/>
    </row>
    <row r="418">
      <c r="D418" s="482"/>
      <c r="E418" s="483"/>
    </row>
    <row r="419">
      <c r="D419" s="482"/>
      <c r="E419" s="483"/>
    </row>
    <row r="420">
      <c r="D420" s="482"/>
      <c r="E420" s="483"/>
    </row>
    <row r="421">
      <c r="D421" s="482"/>
      <c r="E421" s="483"/>
    </row>
    <row r="422">
      <c r="D422" s="482"/>
      <c r="E422" s="483"/>
    </row>
    <row r="423">
      <c r="D423" s="482"/>
      <c r="E423" s="483"/>
    </row>
    <row r="424">
      <c r="D424" s="482"/>
      <c r="E424" s="483"/>
    </row>
    <row r="425">
      <c r="D425" s="482"/>
      <c r="E425" s="483"/>
    </row>
    <row r="426">
      <c r="D426" s="482"/>
      <c r="E426" s="483"/>
    </row>
    <row r="427">
      <c r="D427" s="482"/>
      <c r="E427" s="483"/>
    </row>
    <row r="428">
      <c r="D428" s="482"/>
      <c r="E428" s="483"/>
    </row>
    <row r="429">
      <c r="D429" s="482"/>
      <c r="E429" s="483"/>
    </row>
    <row r="430">
      <c r="D430" s="482"/>
      <c r="E430" s="483"/>
    </row>
    <row r="431">
      <c r="D431" s="482"/>
      <c r="E431" s="483"/>
    </row>
    <row r="432">
      <c r="D432" s="482"/>
      <c r="E432" s="483"/>
    </row>
    <row r="433">
      <c r="D433" s="482"/>
      <c r="E433" s="483"/>
    </row>
    <row r="434">
      <c r="D434" s="482"/>
      <c r="E434" s="483"/>
    </row>
    <row r="435">
      <c r="D435" s="482"/>
      <c r="E435" s="483"/>
    </row>
    <row r="436">
      <c r="D436" s="482"/>
      <c r="E436" s="483"/>
    </row>
    <row r="437">
      <c r="D437" s="482"/>
      <c r="E437" s="483"/>
    </row>
    <row r="438">
      <c r="D438" s="482"/>
      <c r="E438" s="483"/>
    </row>
    <row r="439">
      <c r="D439" s="482"/>
      <c r="E439" s="483"/>
    </row>
    <row r="440">
      <c r="D440" s="482"/>
      <c r="E440" s="483"/>
    </row>
    <row r="441">
      <c r="D441" s="482"/>
      <c r="E441" s="483"/>
    </row>
    <row r="442">
      <c r="D442" s="482"/>
      <c r="E442" s="483"/>
    </row>
    <row r="443">
      <c r="D443" s="482"/>
      <c r="E443" s="483"/>
    </row>
    <row r="444">
      <c r="D444" s="482"/>
      <c r="E444" s="483"/>
    </row>
    <row r="445">
      <c r="D445" s="482"/>
      <c r="E445" s="483"/>
    </row>
    <row r="446">
      <c r="D446" s="482"/>
      <c r="E446" s="483"/>
    </row>
    <row r="447">
      <c r="D447" s="482"/>
      <c r="E447" s="483"/>
    </row>
    <row r="448">
      <c r="D448" s="482"/>
      <c r="E448" s="483"/>
    </row>
    <row r="449">
      <c r="D449" s="482"/>
      <c r="E449" s="483"/>
    </row>
    <row r="450">
      <c r="D450" s="482"/>
      <c r="E450" s="483"/>
    </row>
    <row r="451">
      <c r="D451" s="482"/>
      <c r="E451" s="483"/>
    </row>
    <row r="452">
      <c r="D452" s="482"/>
      <c r="E452" s="483"/>
    </row>
    <row r="453">
      <c r="D453" s="482"/>
      <c r="E453" s="483"/>
    </row>
    <row r="454">
      <c r="D454" s="482"/>
      <c r="E454" s="483"/>
    </row>
    <row r="455">
      <c r="D455" s="482"/>
      <c r="E455" s="483"/>
    </row>
    <row r="456">
      <c r="D456" s="482"/>
      <c r="E456" s="483"/>
    </row>
    <row r="457">
      <c r="D457" s="482"/>
      <c r="E457" s="483"/>
    </row>
    <row r="458">
      <c r="D458" s="482"/>
      <c r="E458" s="483"/>
    </row>
    <row r="459">
      <c r="D459" s="482"/>
      <c r="E459" s="483"/>
    </row>
    <row r="460">
      <c r="D460" s="482"/>
      <c r="E460" s="483"/>
    </row>
    <row r="461">
      <c r="D461" s="482"/>
      <c r="E461" s="483"/>
    </row>
    <row r="462">
      <c r="D462" s="482"/>
      <c r="E462" s="483"/>
    </row>
    <row r="463">
      <c r="D463" s="482"/>
      <c r="E463" s="483"/>
    </row>
    <row r="464">
      <c r="D464" s="482"/>
      <c r="E464" s="483"/>
    </row>
    <row r="465">
      <c r="D465" s="482"/>
      <c r="E465" s="483"/>
    </row>
    <row r="466">
      <c r="D466" s="482"/>
      <c r="E466" s="483"/>
    </row>
    <row r="467">
      <c r="D467" s="482"/>
      <c r="E467" s="483"/>
    </row>
    <row r="468">
      <c r="D468" s="482"/>
      <c r="E468" s="483"/>
    </row>
    <row r="469">
      <c r="D469" s="482"/>
      <c r="E469" s="483"/>
    </row>
    <row r="470">
      <c r="D470" s="482"/>
      <c r="E470" s="483"/>
    </row>
    <row r="471">
      <c r="D471" s="482"/>
      <c r="E471" s="483"/>
    </row>
    <row r="472">
      <c r="D472" s="482"/>
      <c r="E472" s="483"/>
    </row>
    <row r="473">
      <c r="D473" s="482"/>
      <c r="E473" s="483"/>
    </row>
    <row r="474">
      <c r="D474" s="482"/>
      <c r="E474" s="483"/>
    </row>
    <row r="475">
      <c r="D475" s="482"/>
      <c r="E475" s="483"/>
    </row>
    <row r="476">
      <c r="D476" s="482"/>
      <c r="E476" s="483"/>
    </row>
    <row r="477">
      <c r="D477" s="482"/>
      <c r="E477" s="483"/>
    </row>
    <row r="478">
      <c r="D478" s="482"/>
      <c r="E478" s="483"/>
    </row>
    <row r="479">
      <c r="D479" s="482"/>
      <c r="E479" s="483"/>
    </row>
    <row r="480">
      <c r="D480" s="482"/>
      <c r="E480" s="483"/>
    </row>
    <row r="481">
      <c r="D481" s="482"/>
      <c r="E481" s="483"/>
    </row>
    <row r="482">
      <c r="D482" s="482"/>
      <c r="E482" s="483"/>
    </row>
    <row r="483">
      <c r="D483" s="482"/>
      <c r="E483" s="483"/>
    </row>
    <row r="484">
      <c r="D484" s="482"/>
      <c r="E484" s="483"/>
    </row>
    <row r="485">
      <c r="D485" s="482"/>
      <c r="E485" s="483"/>
    </row>
    <row r="486">
      <c r="D486" s="482"/>
      <c r="E486" s="483"/>
    </row>
    <row r="487">
      <c r="D487" s="482"/>
      <c r="E487" s="483"/>
    </row>
    <row r="488">
      <c r="D488" s="482"/>
      <c r="E488" s="483"/>
    </row>
    <row r="489">
      <c r="D489" s="482"/>
      <c r="E489" s="483"/>
    </row>
    <row r="490">
      <c r="D490" s="482"/>
      <c r="E490" s="483"/>
    </row>
    <row r="491">
      <c r="D491" s="482"/>
      <c r="E491" s="483"/>
    </row>
    <row r="492">
      <c r="D492" s="482"/>
      <c r="E492" s="483"/>
    </row>
    <row r="493">
      <c r="D493" s="482"/>
      <c r="E493" s="483"/>
    </row>
    <row r="494">
      <c r="D494" s="482"/>
      <c r="E494" s="483"/>
    </row>
    <row r="495">
      <c r="D495" s="482"/>
      <c r="E495" s="483"/>
    </row>
    <row r="496">
      <c r="D496" s="482"/>
      <c r="E496" s="483"/>
    </row>
    <row r="497">
      <c r="D497" s="482"/>
      <c r="E497" s="483"/>
    </row>
    <row r="498">
      <c r="D498" s="482"/>
      <c r="E498" s="483"/>
    </row>
    <row r="499">
      <c r="D499" s="482"/>
      <c r="E499" s="483"/>
    </row>
    <row r="500">
      <c r="D500" s="482"/>
      <c r="E500" s="483"/>
    </row>
    <row r="501">
      <c r="D501" s="482"/>
      <c r="E501" s="483"/>
    </row>
    <row r="502">
      <c r="D502" s="482"/>
      <c r="E502" s="483"/>
    </row>
    <row r="503">
      <c r="D503" s="482"/>
      <c r="E503" s="483"/>
    </row>
    <row r="504">
      <c r="D504" s="482"/>
      <c r="E504" s="483"/>
    </row>
    <row r="505">
      <c r="D505" s="482"/>
      <c r="E505" s="483"/>
    </row>
    <row r="506">
      <c r="D506" s="482"/>
      <c r="E506" s="483"/>
    </row>
    <row r="507">
      <c r="D507" s="482"/>
      <c r="E507" s="483"/>
    </row>
    <row r="508">
      <c r="D508" s="482"/>
      <c r="E508" s="483"/>
    </row>
    <row r="509">
      <c r="D509" s="482"/>
      <c r="E509" s="483"/>
    </row>
    <row r="510">
      <c r="D510" s="482"/>
      <c r="E510" s="483"/>
    </row>
    <row r="511">
      <c r="D511" s="482"/>
      <c r="E511" s="483"/>
    </row>
    <row r="512">
      <c r="D512" s="482"/>
      <c r="E512" s="483"/>
    </row>
    <row r="513">
      <c r="D513" s="482"/>
      <c r="E513" s="483"/>
    </row>
    <row r="514">
      <c r="D514" s="482"/>
      <c r="E514" s="483"/>
    </row>
    <row r="515">
      <c r="D515" s="482"/>
      <c r="E515" s="483"/>
    </row>
    <row r="516">
      <c r="D516" s="482"/>
      <c r="E516" s="483"/>
    </row>
    <row r="517">
      <c r="D517" s="482"/>
      <c r="E517" s="483"/>
    </row>
    <row r="518">
      <c r="D518" s="482"/>
      <c r="E518" s="483"/>
    </row>
    <row r="519">
      <c r="D519" s="482"/>
      <c r="E519" s="483"/>
    </row>
    <row r="520">
      <c r="D520" s="482"/>
      <c r="E520" s="483"/>
    </row>
    <row r="521">
      <c r="D521" s="482"/>
      <c r="E521" s="483"/>
    </row>
    <row r="522">
      <c r="D522" s="482"/>
      <c r="E522" s="483"/>
    </row>
    <row r="523">
      <c r="D523" s="482"/>
      <c r="E523" s="483"/>
    </row>
    <row r="524">
      <c r="D524" s="482"/>
      <c r="E524" s="483"/>
    </row>
    <row r="525">
      <c r="D525" s="482"/>
      <c r="E525" s="483"/>
    </row>
    <row r="526">
      <c r="D526" s="482"/>
      <c r="E526" s="483"/>
    </row>
    <row r="527">
      <c r="D527" s="482"/>
      <c r="E527" s="483"/>
    </row>
    <row r="528">
      <c r="D528" s="482"/>
      <c r="E528" s="483"/>
    </row>
    <row r="529">
      <c r="D529" s="482"/>
      <c r="E529" s="483"/>
    </row>
    <row r="530">
      <c r="D530" s="482"/>
      <c r="E530" s="483"/>
    </row>
    <row r="531">
      <c r="D531" s="482"/>
      <c r="E531" s="483"/>
    </row>
    <row r="532">
      <c r="D532" s="482"/>
      <c r="E532" s="483"/>
    </row>
    <row r="533">
      <c r="D533" s="482"/>
      <c r="E533" s="483"/>
    </row>
    <row r="534">
      <c r="D534" s="482"/>
      <c r="E534" s="483"/>
    </row>
    <row r="535">
      <c r="D535" s="482"/>
      <c r="E535" s="483"/>
    </row>
    <row r="536">
      <c r="D536" s="482"/>
      <c r="E536" s="483"/>
    </row>
    <row r="537">
      <c r="D537" s="482"/>
      <c r="E537" s="483"/>
    </row>
    <row r="538">
      <c r="D538" s="482"/>
      <c r="E538" s="483"/>
    </row>
    <row r="539">
      <c r="D539" s="482"/>
      <c r="E539" s="483"/>
    </row>
    <row r="540">
      <c r="D540" s="482"/>
      <c r="E540" s="483"/>
    </row>
    <row r="541">
      <c r="D541" s="482"/>
      <c r="E541" s="483"/>
    </row>
    <row r="542">
      <c r="D542" s="482"/>
      <c r="E542" s="483"/>
    </row>
    <row r="543">
      <c r="D543" s="482"/>
      <c r="E543" s="483"/>
    </row>
    <row r="544">
      <c r="D544" s="482"/>
      <c r="E544" s="483"/>
    </row>
    <row r="545">
      <c r="D545" s="482"/>
      <c r="E545" s="483"/>
    </row>
    <row r="546">
      <c r="D546" s="482"/>
      <c r="E546" s="483"/>
    </row>
    <row r="547">
      <c r="D547" s="482"/>
      <c r="E547" s="483"/>
    </row>
    <row r="548">
      <c r="D548" s="482"/>
      <c r="E548" s="483"/>
    </row>
    <row r="549">
      <c r="D549" s="482"/>
      <c r="E549" s="483"/>
    </row>
    <row r="550">
      <c r="D550" s="482"/>
      <c r="E550" s="483"/>
    </row>
    <row r="551">
      <c r="D551" s="482"/>
      <c r="E551" s="483"/>
    </row>
    <row r="552">
      <c r="D552" s="482"/>
      <c r="E552" s="483"/>
    </row>
    <row r="553">
      <c r="D553" s="482"/>
      <c r="E553" s="483"/>
    </row>
    <row r="554">
      <c r="D554" s="482"/>
      <c r="E554" s="483"/>
    </row>
    <row r="555">
      <c r="D555" s="482"/>
      <c r="E555" s="483"/>
    </row>
    <row r="556">
      <c r="D556" s="482"/>
      <c r="E556" s="483"/>
    </row>
    <row r="557">
      <c r="D557" s="482"/>
      <c r="E557" s="483"/>
    </row>
    <row r="558">
      <c r="D558" s="482"/>
      <c r="E558" s="483"/>
    </row>
    <row r="559">
      <c r="D559" s="482"/>
      <c r="E559" s="483"/>
    </row>
    <row r="560">
      <c r="D560" s="482"/>
      <c r="E560" s="483"/>
    </row>
    <row r="561">
      <c r="D561" s="482"/>
      <c r="E561" s="483"/>
    </row>
    <row r="562">
      <c r="D562" s="482"/>
      <c r="E562" s="483"/>
    </row>
    <row r="563">
      <c r="D563" s="482"/>
      <c r="E563" s="483"/>
    </row>
    <row r="564">
      <c r="D564" s="482"/>
      <c r="E564" s="483"/>
    </row>
    <row r="565">
      <c r="D565" s="482"/>
      <c r="E565" s="483"/>
    </row>
    <row r="566">
      <c r="D566" s="482"/>
      <c r="E566" s="483"/>
    </row>
    <row r="567">
      <c r="D567" s="482"/>
      <c r="E567" s="483"/>
    </row>
    <row r="568">
      <c r="D568" s="482"/>
      <c r="E568" s="483"/>
    </row>
    <row r="569">
      <c r="D569" s="482"/>
      <c r="E569" s="483"/>
    </row>
    <row r="570">
      <c r="D570" s="482"/>
      <c r="E570" s="483"/>
    </row>
    <row r="571">
      <c r="D571" s="482"/>
      <c r="E571" s="483"/>
    </row>
    <row r="572">
      <c r="D572" s="482"/>
      <c r="E572" s="483"/>
    </row>
    <row r="573">
      <c r="D573" s="482"/>
      <c r="E573" s="483"/>
    </row>
    <row r="574">
      <c r="D574" s="482"/>
      <c r="E574" s="483"/>
    </row>
    <row r="575">
      <c r="D575" s="482"/>
      <c r="E575" s="483"/>
    </row>
    <row r="576">
      <c r="D576" s="482"/>
      <c r="E576" s="483"/>
    </row>
    <row r="577">
      <c r="D577" s="482"/>
      <c r="E577" s="483"/>
    </row>
    <row r="578">
      <c r="D578" s="482"/>
      <c r="E578" s="483"/>
    </row>
    <row r="579">
      <c r="D579" s="482"/>
      <c r="E579" s="483"/>
    </row>
    <row r="580">
      <c r="D580" s="482"/>
      <c r="E580" s="483"/>
    </row>
    <row r="581">
      <c r="D581" s="482"/>
      <c r="E581" s="483"/>
    </row>
    <row r="582">
      <c r="D582" s="482"/>
      <c r="E582" s="483"/>
    </row>
    <row r="583">
      <c r="D583" s="482"/>
      <c r="E583" s="483"/>
    </row>
    <row r="584">
      <c r="D584" s="482"/>
      <c r="E584" s="483"/>
    </row>
    <row r="585">
      <c r="D585" s="482"/>
      <c r="E585" s="483"/>
    </row>
    <row r="586">
      <c r="D586" s="482"/>
      <c r="E586" s="483"/>
    </row>
    <row r="587">
      <c r="D587" s="482"/>
      <c r="E587" s="483"/>
    </row>
    <row r="588">
      <c r="D588" s="482"/>
      <c r="E588" s="483"/>
    </row>
    <row r="589">
      <c r="D589" s="482"/>
      <c r="E589" s="483"/>
    </row>
    <row r="590">
      <c r="D590" s="482"/>
      <c r="E590" s="483"/>
    </row>
    <row r="591">
      <c r="D591" s="482"/>
      <c r="E591" s="483"/>
    </row>
    <row r="592">
      <c r="D592" s="482"/>
      <c r="E592" s="483"/>
    </row>
    <row r="593">
      <c r="D593" s="482"/>
      <c r="E593" s="483"/>
    </row>
    <row r="594">
      <c r="D594" s="482"/>
      <c r="E594" s="483"/>
    </row>
    <row r="595">
      <c r="D595" s="482"/>
      <c r="E595" s="483"/>
    </row>
    <row r="596">
      <c r="D596" s="482"/>
      <c r="E596" s="483"/>
    </row>
    <row r="597">
      <c r="D597" s="482"/>
      <c r="E597" s="483"/>
    </row>
    <row r="598">
      <c r="D598" s="482"/>
      <c r="E598" s="483"/>
    </row>
    <row r="599">
      <c r="D599" s="482"/>
      <c r="E599" s="483"/>
    </row>
    <row r="600">
      <c r="D600" s="482"/>
      <c r="E600" s="483"/>
    </row>
    <row r="601">
      <c r="D601" s="482"/>
      <c r="E601" s="483"/>
    </row>
    <row r="602">
      <c r="D602" s="482"/>
      <c r="E602" s="483"/>
    </row>
    <row r="603">
      <c r="D603" s="482"/>
      <c r="E603" s="483"/>
    </row>
    <row r="604">
      <c r="D604" s="482"/>
      <c r="E604" s="483"/>
    </row>
    <row r="605">
      <c r="D605" s="482"/>
      <c r="E605" s="483"/>
    </row>
    <row r="606">
      <c r="D606" s="482"/>
      <c r="E606" s="483"/>
    </row>
    <row r="607">
      <c r="D607" s="482"/>
      <c r="E607" s="483"/>
    </row>
    <row r="608">
      <c r="D608" s="482"/>
      <c r="E608" s="483"/>
    </row>
    <row r="609">
      <c r="D609" s="482"/>
      <c r="E609" s="483"/>
    </row>
    <row r="610">
      <c r="D610" s="482"/>
      <c r="E610" s="483"/>
    </row>
    <row r="611">
      <c r="D611" s="482"/>
      <c r="E611" s="483"/>
    </row>
    <row r="612">
      <c r="D612" s="482"/>
      <c r="E612" s="483"/>
    </row>
    <row r="613">
      <c r="D613" s="482"/>
      <c r="E613" s="483"/>
    </row>
    <row r="614">
      <c r="D614" s="482"/>
      <c r="E614" s="483"/>
    </row>
    <row r="615">
      <c r="D615" s="482"/>
      <c r="E615" s="483"/>
    </row>
    <row r="616">
      <c r="D616" s="482"/>
      <c r="E616" s="483"/>
    </row>
    <row r="617">
      <c r="D617" s="482"/>
      <c r="E617" s="483"/>
    </row>
    <row r="618">
      <c r="D618" s="482"/>
      <c r="E618" s="483"/>
    </row>
    <row r="619">
      <c r="D619" s="482"/>
      <c r="E619" s="483"/>
    </row>
    <row r="620">
      <c r="D620" s="482"/>
      <c r="E620" s="483"/>
    </row>
    <row r="621">
      <c r="D621" s="482"/>
      <c r="E621" s="483"/>
    </row>
    <row r="622">
      <c r="D622" s="482"/>
      <c r="E622" s="483"/>
    </row>
    <row r="623">
      <c r="D623" s="482"/>
      <c r="E623" s="483"/>
    </row>
    <row r="624">
      <c r="D624" s="482"/>
      <c r="E624" s="483"/>
    </row>
    <row r="625">
      <c r="D625" s="482"/>
      <c r="E625" s="483"/>
    </row>
    <row r="626">
      <c r="D626" s="482"/>
      <c r="E626" s="483"/>
    </row>
    <row r="627">
      <c r="D627" s="482"/>
      <c r="E627" s="483"/>
    </row>
    <row r="628">
      <c r="D628" s="482"/>
      <c r="E628" s="483"/>
    </row>
    <row r="629">
      <c r="D629" s="482"/>
      <c r="E629" s="483"/>
    </row>
    <row r="630">
      <c r="D630" s="482"/>
      <c r="E630" s="483"/>
    </row>
    <row r="631">
      <c r="D631" s="482"/>
      <c r="E631" s="483"/>
    </row>
    <row r="632">
      <c r="D632" s="482"/>
      <c r="E632" s="483"/>
    </row>
    <row r="633">
      <c r="D633" s="482"/>
      <c r="E633" s="483"/>
    </row>
    <row r="634">
      <c r="D634" s="482"/>
      <c r="E634" s="483"/>
    </row>
    <row r="635">
      <c r="D635" s="482"/>
      <c r="E635" s="483"/>
    </row>
    <row r="636">
      <c r="D636" s="482"/>
      <c r="E636" s="483"/>
    </row>
    <row r="637">
      <c r="D637" s="482"/>
      <c r="E637" s="483"/>
    </row>
    <row r="638">
      <c r="D638" s="482"/>
      <c r="E638" s="483"/>
    </row>
    <row r="639">
      <c r="D639" s="482"/>
      <c r="E639" s="483"/>
    </row>
    <row r="640">
      <c r="D640" s="482"/>
      <c r="E640" s="483"/>
    </row>
    <row r="641">
      <c r="D641" s="482"/>
      <c r="E641" s="483"/>
    </row>
    <row r="642">
      <c r="D642" s="482"/>
      <c r="E642" s="483"/>
    </row>
    <row r="643">
      <c r="D643" s="482"/>
      <c r="E643" s="483"/>
    </row>
    <row r="644">
      <c r="D644" s="482"/>
      <c r="E644" s="483"/>
    </row>
    <row r="645">
      <c r="D645" s="482"/>
      <c r="E645" s="483"/>
    </row>
    <row r="646">
      <c r="D646" s="482"/>
      <c r="E646" s="483"/>
    </row>
    <row r="647">
      <c r="D647" s="482"/>
      <c r="E647" s="483"/>
    </row>
    <row r="648">
      <c r="D648" s="482"/>
      <c r="E648" s="483"/>
    </row>
    <row r="649">
      <c r="D649" s="482"/>
      <c r="E649" s="483"/>
    </row>
    <row r="650">
      <c r="D650" s="482"/>
      <c r="E650" s="483"/>
    </row>
    <row r="651">
      <c r="D651" s="482"/>
      <c r="E651" s="483"/>
    </row>
    <row r="652">
      <c r="D652" s="482"/>
      <c r="E652" s="483"/>
    </row>
    <row r="653">
      <c r="D653" s="482"/>
      <c r="E653" s="483"/>
    </row>
    <row r="654">
      <c r="D654" s="482"/>
      <c r="E654" s="483"/>
    </row>
    <row r="655">
      <c r="D655" s="482"/>
      <c r="E655" s="483"/>
    </row>
    <row r="656">
      <c r="D656" s="482"/>
      <c r="E656" s="483"/>
    </row>
    <row r="657">
      <c r="D657" s="482"/>
      <c r="E657" s="483"/>
    </row>
    <row r="658">
      <c r="D658" s="482"/>
      <c r="E658" s="483"/>
    </row>
    <row r="659">
      <c r="D659" s="482"/>
      <c r="E659" s="483"/>
    </row>
    <row r="660">
      <c r="D660" s="482"/>
      <c r="E660" s="483"/>
    </row>
    <row r="661">
      <c r="D661" s="482"/>
      <c r="E661" s="483"/>
    </row>
    <row r="662">
      <c r="D662" s="482"/>
      <c r="E662" s="483"/>
    </row>
    <row r="663">
      <c r="D663" s="482"/>
      <c r="E663" s="483"/>
    </row>
    <row r="664">
      <c r="D664" s="482"/>
      <c r="E664" s="483"/>
    </row>
    <row r="665">
      <c r="D665" s="482"/>
      <c r="E665" s="483"/>
    </row>
    <row r="666">
      <c r="D666" s="482"/>
      <c r="E666" s="483"/>
    </row>
    <row r="667">
      <c r="D667" s="482"/>
      <c r="E667" s="483"/>
    </row>
    <row r="668">
      <c r="D668" s="482"/>
      <c r="E668" s="483"/>
    </row>
    <row r="669">
      <c r="D669" s="482"/>
      <c r="E669" s="483"/>
    </row>
    <row r="670">
      <c r="D670" s="482"/>
      <c r="E670" s="483"/>
    </row>
    <row r="671">
      <c r="D671" s="482"/>
      <c r="E671" s="483"/>
    </row>
    <row r="672">
      <c r="D672" s="482"/>
      <c r="E672" s="483"/>
    </row>
    <row r="673">
      <c r="D673" s="482"/>
      <c r="E673" s="483"/>
    </row>
    <row r="674">
      <c r="D674" s="482"/>
      <c r="E674" s="483"/>
    </row>
    <row r="675">
      <c r="D675" s="482"/>
      <c r="E675" s="483"/>
    </row>
    <row r="676">
      <c r="D676" s="482"/>
      <c r="E676" s="483"/>
    </row>
    <row r="677">
      <c r="D677" s="482"/>
      <c r="E677" s="483"/>
    </row>
    <row r="678">
      <c r="D678" s="482"/>
      <c r="E678" s="483"/>
    </row>
    <row r="679">
      <c r="D679" s="482"/>
      <c r="E679" s="483"/>
    </row>
    <row r="680">
      <c r="D680" s="482"/>
      <c r="E680" s="483"/>
    </row>
    <row r="681">
      <c r="D681" s="482"/>
      <c r="E681" s="483"/>
    </row>
    <row r="682">
      <c r="D682" s="482"/>
      <c r="E682" s="483"/>
    </row>
    <row r="683">
      <c r="D683" s="482"/>
      <c r="E683" s="483"/>
    </row>
    <row r="684">
      <c r="D684" s="482"/>
      <c r="E684" s="483"/>
    </row>
    <row r="685">
      <c r="D685" s="482"/>
      <c r="E685" s="483"/>
    </row>
    <row r="686">
      <c r="D686" s="482"/>
      <c r="E686" s="483"/>
    </row>
    <row r="687">
      <c r="D687" s="482"/>
      <c r="E687" s="483"/>
    </row>
    <row r="688">
      <c r="D688" s="482"/>
      <c r="E688" s="483"/>
    </row>
    <row r="689">
      <c r="D689" s="482"/>
      <c r="E689" s="483"/>
    </row>
    <row r="690">
      <c r="D690" s="482"/>
      <c r="E690" s="483"/>
    </row>
    <row r="691">
      <c r="D691" s="482"/>
      <c r="E691" s="483"/>
    </row>
    <row r="692">
      <c r="D692" s="482"/>
      <c r="E692" s="483"/>
    </row>
    <row r="693">
      <c r="D693" s="482"/>
      <c r="E693" s="483"/>
    </row>
    <row r="694">
      <c r="D694" s="482"/>
      <c r="E694" s="483"/>
    </row>
    <row r="695">
      <c r="D695" s="482"/>
      <c r="E695" s="483"/>
    </row>
    <row r="696">
      <c r="D696" s="482"/>
      <c r="E696" s="483"/>
    </row>
    <row r="697">
      <c r="D697" s="482"/>
      <c r="E697" s="483"/>
    </row>
    <row r="698">
      <c r="D698" s="482"/>
      <c r="E698" s="483"/>
    </row>
    <row r="699">
      <c r="D699" s="482"/>
      <c r="E699" s="483"/>
    </row>
    <row r="700">
      <c r="D700" s="482"/>
      <c r="E700" s="483"/>
    </row>
    <row r="701">
      <c r="D701" s="482"/>
      <c r="E701" s="483"/>
    </row>
    <row r="702">
      <c r="D702" s="482"/>
      <c r="E702" s="483"/>
    </row>
    <row r="703">
      <c r="D703" s="482"/>
      <c r="E703" s="483"/>
    </row>
    <row r="704">
      <c r="D704" s="482"/>
      <c r="E704" s="483"/>
    </row>
    <row r="705">
      <c r="D705" s="482"/>
      <c r="E705" s="483"/>
    </row>
    <row r="706">
      <c r="D706" s="482"/>
      <c r="E706" s="483"/>
    </row>
    <row r="707">
      <c r="D707" s="482"/>
      <c r="E707" s="483"/>
    </row>
    <row r="708">
      <c r="D708" s="482"/>
      <c r="E708" s="483"/>
    </row>
    <row r="709">
      <c r="D709" s="482"/>
      <c r="E709" s="483"/>
    </row>
    <row r="710">
      <c r="D710" s="482"/>
      <c r="E710" s="483"/>
    </row>
    <row r="711">
      <c r="D711" s="482"/>
      <c r="E711" s="483"/>
    </row>
    <row r="712">
      <c r="D712" s="482"/>
      <c r="E712" s="483"/>
    </row>
    <row r="713">
      <c r="D713" s="482"/>
      <c r="E713" s="483"/>
    </row>
    <row r="714">
      <c r="D714" s="482"/>
      <c r="E714" s="483"/>
    </row>
    <row r="715">
      <c r="D715" s="482"/>
      <c r="E715" s="483"/>
    </row>
    <row r="716">
      <c r="D716" s="482"/>
      <c r="E716" s="483"/>
    </row>
    <row r="717">
      <c r="D717" s="482"/>
      <c r="E717" s="483"/>
    </row>
    <row r="718">
      <c r="D718" s="482"/>
      <c r="E718" s="483"/>
    </row>
    <row r="719">
      <c r="D719" s="482"/>
      <c r="E719" s="483"/>
    </row>
    <row r="720">
      <c r="D720" s="482"/>
      <c r="E720" s="483"/>
    </row>
    <row r="721">
      <c r="D721" s="482"/>
      <c r="E721" s="483"/>
    </row>
    <row r="722">
      <c r="D722" s="482"/>
      <c r="E722" s="483"/>
    </row>
    <row r="723">
      <c r="D723" s="482"/>
      <c r="E723" s="483"/>
    </row>
    <row r="724">
      <c r="D724" s="482"/>
      <c r="E724" s="483"/>
    </row>
    <row r="725">
      <c r="D725" s="482"/>
      <c r="E725" s="483"/>
    </row>
    <row r="726">
      <c r="D726" s="482"/>
      <c r="E726" s="483"/>
    </row>
    <row r="727">
      <c r="D727" s="482"/>
      <c r="E727" s="483"/>
    </row>
    <row r="728">
      <c r="D728" s="482"/>
      <c r="E728" s="483"/>
    </row>
    <row r="729">
      <c r="D729" s="482"/>
      <c r="E729" s="483"/>
    </row>
    <row r="730">
      <c r="D730" s="482"/>
      <c r="E730" s="483"/>
    </row>
    <row r="731">
      <c r="D731" s="482"/>
      <c r="E731" s="483"/>
    </row>
    <row r="732">
      <c r="D732" s="482"/>
      <c r="E732" s="483"/>
    </row>
    <row r="733">
      <c r="D733" s="482"/>
      <c r="E733" s="483"/>
    </row>
    <row r="734">
      <c r="D734" s="482"/>
      <c r="E734" s="483"/>
    </row>
    <row r="735">
      <c r="D735" s="482"/>
      <c r="E735" s="483"/>
    </row>
    <row r="736">
      <c r="D736" s="482"/>
      <c r="E736" s="483"/>
    </row>
    <row r="737">
      <c r="D737" s="482"/>
      <c r="E737" s="483"/>
    </row>
    <row r="738">
      <c r="D738" s="482"/>
      <c r="E738" s="483"/>
    </row>
    <row r="739">
      <c r="D739" s="482"/>
      <c r="E739" s="483"/>
    </row>
    <row r="740">
      <c r="D740" s="482"/>
      <c r="E740" s="483"/>
    </row>
    <row r="741">
      <c r="D741" s="482"/>
      <c r="E741" s="483"/>
    </row>
    <row r="742">
      <c r="D742" s="482"/>
      <c r="E742" s="483"/>
    </row>
    <row r="743">
      <c r="D743" s="482"/>
      <c r="E743" s="483"/>
    </row>
    <row r="744">
      <c r="D744" s="482"/>
      <c r="E744" s="483"/>
    </row>
    <row r="745">
      <c r="D745" s="482"/>
      <c r="E745" s="483"/>
    </row>
    <row r="746">
      <c r="D746" s="482"/>
      <c r="E746" s="483"/>
    </row>
    <row r="747">
      <c r="D747" s="482"/>
      <c r="E747" s="483"/>
    </row>
    <row r="748">
      <c r="D748" s="482"/>
      <c r="E748" s="483"/>
    </row>
    <row r="749">
      <c r="D749" s="482"/>
      <c r="E749" s="483"/>
    </row>
    <row r="750">
      <c r="D750" s="482"/>
      <c r="E750" s="483"/>
    </row>
    <row r="751">
      <c r="D751" s="482"/>
      <c r="E751" s="483"/>
    </row>
    <row r="752">
      <c r="D752" s="482"/>
      <c r="E752" s="483"/>
    </row>
    <row r="753">
      <c r="D753" s="482"/>
      <c r="E753" s="483"/>
    </row>
    <row r="754">
      <c r="D754" s="482"/>
      <c r="E754" s="483"/>
    </row>
    <row r="755">
      <c r="D755" s="482"/>
      <c r="E755" s="483"/>
    </row>
    <row r="756">
      <c r="D756" s="482"/>
      <c r="E756" s="483"/>
    </row>
    <row r="757">
      <c r="D757" s="482"/>
      <c r="E757" s="483"/>
    </row>
    <row r="758">
      <c r="D758" s="482"/>
      <c r="E758" s="483"/>
    </row>
    <row r="759">
      <c r="D759" s="482"/>
      <c r="E759" s="483"/>
    </row>
    <row r="760">
      <c r="D760" s="482"/>
      <c r="E760" s="483"/>
    </row>
    <row r="761">
      <c r="D761" s="482"/>
      <c r="E761" s="483"/>
    </row>
    <row r="762">
      <c r="D762" s="482"/>
      <c r="E762" s="483"/>
    </row>
    <row r="763">
      <c r="D763" s="482"/>
      <c r="E763" s="483"/>
    </row>
    <row r="764">
      <c r="D764" s="482"/>
      <c r="E764" s="483"/>
    </row>
    <row r="765">
      <c r="D765" s="482"/>
      <c r="E765" s="483"/>
    </row>
    <row r="766">
      <c r="D766" s="482"/>
      <c r="E766" s="483"/>
    </row>
    <row r="767">
      <c r="D767" s="482"/>
      <c r="E767" s="483"/>
    </row>
    <row r="768">
      <c r="D768" s="482"/>
      <c r="E768" s="483"/>
    </row>
    <row r="769">
      <c r="D769" s="482"/>
      <c r="E769" s="483"/>
    </row>
    <row r="770">
      <c r="D770" s="482"/>
      <c r="E770" s="483"/>
    </row>
    <row r="771">
      <c r="D771" s="482"/>
      <c r="E771" s="483"/>
    </row>
    <row r="772">
      <c r="D772" s="482"/>
      <c r="E772" s="483"/>
    </row>
    <row r="773">
      <c r="D773" s="482"/>
      <c r="E773" s="483"/>
    </row>
    <row r="774">
      <c r="D774" s="482"/>
      <c r="E774" s="483"/>
    </row>
    <row r="775">
      <c r="D775" s="482"/>
      <c r="E775" s="483"/>
    </row>
    <row r="776">
      <c r="D776" s="482"/>
      <c r="E776" s="483"/>
    </row>
    <row r="777">
      <c r="D777" s="482"/>
      <c r="E777" s="483"/>
    </row>
    <row r="778">
      <c r="D778" s="482"/>
      <c r="E778" s="483"/>
    </row>
    <row r="779">
      <c r="D779" s="482"/>
      <c r="E779" s="483"/>
    </row>
    <row r="780">
      <c r="D780" s="482"/>
      <c r="E780" s="483"/>
    </row>
    <row r="781">
      <c r="D781" s="482"/>
      <c r="E781" s="483"/>
    </row>
    <row r="782">
      <c r="D782" s="482"/>
      <c r="E782" s="483"/>
    </row>
    <row r="783">
      <c r="D783" s="482"/>
      <c r="E783" s="483"/>
    </row>
    <row r="784">
      <c r="D784" s="482"/>
      <c r="E784" s="483"/>
    </row>
    <row r="785">
      <c r="D785" s="482"/>
      <c r="E785" s="483"/>
    </row>
    <row r="786">
      <c r="D786" s="482"/>
      <c r="E786" s="483"/>
    </row>
    <row r="787">
      <c r="D787" s="482"/>
      <c r="E787" s="483"/>
    </row>
    <row r="788">
      <c r="D788" s="482"/>
      <c r="E788" s="483"/>
    </row>
    <row r="789">
      <c r="D789" s="482"/>
      <c r="E789" s="483"/>
    </row>
    <row r="790">
      <c r="D790" s="482"/>
      <c r="E790" s="483"/>
    </row>
    <row r="791">
      <c r="D791" s="482"/>
      <c r="E791" s="483"/>
    </row>
    <row r="792">
      <c r="D792" s="482"/>
      <c r="E792" s="483"/>
    </row>
    <row r="793">
      <c r="D793" s="482"/>
      <c r="E793" s="483"/>
    </row>
    <row r="794">
      <c r="D794" s="482"/>
      <c r="E794" s="483"/>
    </row>
    <row r="795">
      <c r="D795" s="482"/>
      <c r="E795" s="483"/>
    </row>
    <row r="796">
      <c r="D796" s="482"/>
      <c r="E796" s="483"/>
    </row>
    <row r="797">
      <c r="D797" s="482"/>
      <c r="E797" s="483"/>
    </row>
    <row r="798">
      <c r="D798" s="482"/>
      <c r="E798" s="483"/>
    </row>
    <row r="799">
      <c r="D799" s="482"/>
      <c r="E799" s="483"/>
    </row>
    <row r="800">
      <c r="D800" s="482"/>
      <c r="E800" s="483"/>
    </row>
    <row r="801">
      <c r="D801" s="482"/>
      <c r="E801" s="483"/>
    </row>
    <row r="802">
      <c r="D802" s="482"/>
      <c r="E802" s="483"/>
    </row>
    <row r="803">
      <c r="D803" s="482"/>
      <c r="E803" s="483"/>
    </row>
    <row r="804">
      <c r="D804" s="482"/>
      <c r="E804" s="483"/>
    </row>
    <row r="805">
      <c r="D805" s="482"/>
      <c r="E805" s="483"/>
    </row>
    <row r="806">
      <c r="D806" s="482"/>
      <c r="E806" s="483"/>
    </row>
    <row r="807">
      <c r="D807" s="482"/>
      <c r="E807" s="483"/>
    </row>
    <row r="808">
      <c r="D808" s="482"/>
      <c r="E808" s="483"/>
    </row>
    <row r="809">
      <c r="D809" s="482"/>
      <c r="E809" s="483"/>
    </row>
    <row r="810">
      <c r="D810" s="482"/>
      <c r="E810" s="483"/>
    </row>
    <row r="811">
      <c r="D811" s="482"/>
      <c r="E811" s="483"/>
    </row>
    <row r="812">
      <c r="D812" s="482"/>
      <c r="E812" s="483"/>
    </row>
    <row r="813">
      <c r="D813" s="482"/>
      <c r="E813" s="483"/>
    </row>
    <row r="814">
      <c r="D814" s="482"/>
      <c r="E814" s="483"/>
    </row>
    <row r="815">
      <c r="D815" s="482"/>
      <c r="E815" s="483"/>
    </row>
    <row r="816">
      <c r="D816" s="482"/>
      <c r="E816" s="483"/>
    </row>
    <row r="817">
      <c r="D817" s="482"/>
      <c r="E817" s="483"/>
    </row>
    <row r="818">
      <c r="D818" s="482"/>
      <c r="E818" s="483"/>
    </row>
    <row r="819">
      <c r="D819" s="482"/>
      <c r="E819" s="483"/>
    </row>
    <row r="820">
      <c r="D820" s="482"/>
      <c r="E820" s="483"/>
    </row>
    <row r="821">
      <c r="D821" s="482"/>
      <c r="E821" s="483"/>
    </row>
    <row r="822">
      <c r="D822" s="482"/>
      <c r="E822" s="483"/>
    </row>
    <row r="823">
      <c r="D823" s="482"/>
      <c r="E823" s="483"/>
    </row>
    <row r="824">
      <c r="D824" s="482"/>
      <c r="E824" s="483"/>
    </row>
    <row r="825">
      <c r="D825" s="482"/>
      <c r="E825" s="483"/>
    </row>
    <row r="826">
      <c r="D826" s="482"/>
      <c r="E826" s="483"/>
    </row>
    <row r="827">
      <c r="D827" s="482"/>
      <c r="E827" s="483"/>
    </row>
    <row r="828">
      <c r="D828" s="482"/>
      <c r="E828" s="483"/>
    </row>
    <row r="829">
      <c r="D829" s="482"/>
      <c r="E829" s="483"/>
    </row>
    <row r="830">
      <c r="D830" s="482"/>
      <c r="E830" s="483"/>
    </row>
    <row r="831">
      <c r="D831" s="482"/>
      <c r="E831" s="483"/>
    </row>
    <row r="832">
      <c r="D832" s="482"/>
      <c r="E832" s="483"/>
    </row>
    <row r="833">
      <c r="D833" s="482"/>
      <c r="E833" s="483"/>
    </row>
    <row r="834">
      <c r="D834" s="482"/>
      <c r="E834" s="483"/>
    </row>
    <row r="835">
      <c r="D835" s="482"/>
      <c r="E835" s="483"/>
    </row>
    <row r="836">
      <c r="D836" s="482"/>
      <c r="E836" s="483"/>
    </row>
    <row r="837">
      <c r="D837" s="482"/>
      <c r="E837" s="483"/>
    </row>
    <row r="838">
      <c r="D838" s="482"/>
      <c r="E838" s="483"/>
    </row>
    <row r="839">
      <c r="D839" s="482"/>
      <c r="E839" s="483"/>
    </row>
    <row r="840">
      <c r="D840" s="482"/>
      <c r="E840" s="483"/>
    </row>
    <row r="841">
      <c r="D841" s="482"/>
      <c r="E841" s="483"/>
    </row>
    <row r="842">
      <c r="D842" s="482"/>
      <c r="E842" s="483"/>
    </row>
    <row r="843">
      <c r="D843" s="482"/>
      <c r="E843" s="483"/>
    </row>
    <row r="844">
      <c r="D844" s="482"/>
      <c r="E844" s="483"/>
    </row>
    <row r="845">
      <c r="D845" s="482"/>
      <c r="E845" s="483"/>
    </row>
    <row r="846">
      <c r="D846" s="482"/>
      <c r="E846" s="483"/>
    </row>
    <row r="847">
      <c r="D847" s="482"/>
      <c r="E847" s="483"/>
    </row>
    <row r="848">
      <c r="D848" s="482"/>
      <c r="E848" s="483"/>
    </row>
    <row r="849">
      <c r="D849" s="482"/>
      <c r="E849" s="483"/>
    </row>
    <row r="850">
      <c r="D850" s="482"/>
      <c r="E850" s="483"/>
    </row>
    <row r="851">
      <c r="D851" s="482"/>
      <c r="E851" s="483"/>
    </row>
    <row r="852">
      <c r="D852" s="482"/>
      <c r="E852" s="483"/>
    </row>
    <row r="853">
      <c r="D853" s="482"/>
      <c r="E853" s="483"/>
    </row>
    <row r="854">
      <c r="D854" s="482"/>
      <c r="E854" s="483"/>
    </row>
    <row r="855">
      <c r="D855" s="482"/>
      <c r="E855" s="483"/>
    </row>
    <row r="856">
      <c r="D856" s="482"/>
      <c r="E856" s="483"/>
    </row>
    <row r="857">
      <c r="D857" s="482"/>
      <c r="E857" s="483"/>
    </row>
    <row r="858">
      <c r="D858" s="482"/>
      <c r="E858" s="483"/>
    </row>
    <row r="859">
      <c r="D859" s="482"/>
      <c r="E859" s="483"/>
    </row>
    <row r="860">
      <c r="D860" s="482"/>
      <c r="E860" s="483"/>
    </row>
    <row r="861">
      <c r="D861" s="482"/>
      <c r="E861" s="483"/>
    </row>
    <row r="862">
      <c r="D862" s="482"/>
      <c r="E862" s="483"/>
    </row>
    <row r="863">
      <c r="D863" s="482"/>
      <c r="E863" s="483"/>
    </row>
    <row r="864">
      <c r="D864" s="482"/>
      <c r="E864" s="483"/>
    </row>
    <row r="865">
      <c r="D865" s="482"/>
      <c r="E865" s="483"/>
    </row>
    <row r="866">
      <c r="D866" s="482"/>
      <c r="E866" s="483"/>
    </row>
    <row r="867">
      <c r="D867" s="482"/>
      <c r="E867" s="483"/>
    </row>
    <row r="868">
      <c r="D868" s="482"/>
      <c r="E868" s="483"/>
    </row>
    <row r="869">
      <c r="D869" s="482"/>
      <c r="E869" s="483"/>
    </row>
    <row r="870">
      <c r="D870" s="482"/>
      <c r="E870" s="483"/>
    </row>
    <row r="871">
      <c r="D871" s="482"/>
      <c r="E871" s="483"/>
    </row>
    <row r="872">
      <c r="D872" s="482"/>
      <c r="E872" s="483"/>
    </row>
    <row r="873">
      <c r="D873" s="482"/>
      <c r="E873" s="483"/>
    </row>
    <row r="874">
      <c r="D874" s="482"/>
      <c r="E874" s="483"/>
    </row>
    <row r="875">
      <c r="D875" s="482"/>
      <c r="E875" s="483"/>
    </row>
    <row r="876">
      <c r="D876" s="482"/>
      <c r="E876" s="483"/>
    </row>
    <row r="877">
      <c r="D877" s="482"/>
      <c r="E877" s="483"/>
    </row>
    <row r="878">
      <c r="D878" s="482"/>
      <c r="E878" s="483"/>
    </row>
    <row r="879">
      <c r="D879" s="482"/>
      <c r="E879" s="483"/>
    </row>
    <row r="880">
      <c r="D880" s="482"/>
      <c r="E880" s="483"/>
    </row>
    <row r="881">
      <c r="D881" s="482"/>
      <c r="E881" s="483"/>
    </row>
    <row r="882">
      <c r="D882" s="482"/>
      <c r="E882" s="483"/>
    </row>
    <row r="883">
      <c r="D883" s="482"/>
      <c r="E883" s="483"/>
    </row>
    <row r="884">
      <c r="D884" s="482"/>
      <c r="E884" s="483"/>
    </row>
    <row r="885">
      <c r="D885" s="482"/>
      <c r="E885" s="483"/>
    </row>
    <row r="886">
      <c r="D886" s="482"/>
      <c r="E886" s="483"/>
    </row>
    <row r="887">
      <c r="D887" s="482"/>
      <c r="E887" s="483"/>
    </row>
    <row r="888">
      <c r="D888" s="482"/>
      <c r="E888" s="483"/>
    </row>
    <row r="889">
      <c r="D889" s="482"/>
      <c r="E889" s="483"/>
    </row>
    <row r="890">
      <c r="D890" s="482"/>
      <c r="E890" s="483"/>
    </row>
    <row r="891">
      <c r="D891" s="482"/>
      <c r="E891" s="483"/>
    </row>
    <row r="892">
      <c r="D892" s="482"/>
      <c r="E892" s="483"/>
    </row>
    <row r="893">
      <c r="D893" s="482"/>
      <c r="E893" s="483"/>
    </row>
    <row r="894">
      <c r="D894" s="482"/>
      <c r="E894" s="483"/>
    </row>
    <row r="895">
      <c r="D895" s="482"/>
      <c r="E895" s="483"/>
    </row>
    <row r="896">
      <c r="D896" s="482"/>
      <c r="E896" s="483"/>
    </row>
    <row r="897">
      <c r="D897" s="482"/>
      <c r="E897" s="483"/>
    </row>
    <row r="898">
      <c r="D898" s="482"/>
      <c r="E898" s="483"/>
    </row>
    <row r="899">
      <c r="D899" s="482"/>
      <c r="E899" s="483"/>
    </row>
    <row r="900">
      <c r="D900" s="482"/>
      <c r="E900" s="483"/>
    </row>
    <row r="901">
      <c r="D901" s="482"/>
      <c r="E901" s="483"/>
    </row>
    <row r="902">
      <c r="D902" s="482"/>
      <c r="E902" s="483"/>
    </row>
    <row r="903">
      <c r="D903" s="482"/>
      <c r="E903" s="483"/>
    </row>
    <row r="904">
      <c r="D904" s="482"/>
      <c r="E904" s="483"/>
    </row>
    <row r="905">
      <c r="D905" s="482"/>
      <c r="E905" s="483"/>
    </row>
    <row r="906">
      <c r="D906" s="482"/>
      <c r="E906" s="483"/>
    </row>
    <row r="907">
      <c r="D907" s="482"/>
      <c r="E907" s="483"/>
    </row>
    <row r="908">
      <c r="D908" s="482"/>
      <c r="E908" s="483"/>
    </row>
    <row r="909">
      <c r="D909" s="482"/>
      <c r="E909" s="483"/>
    </row>
    <row r="910">
      <c r="D910" s="482"/>
      <c r="E910" s="483"/>
    </row>
    <row r="911">
      <c r="D911" s="482"/>
      <c r="E911" s="483"/>
    </row>
    <row r="912">
      <c r="D912" s="482"/>
      <c r="E912" s="483"/>
    </row>
    <row r="913">
      <c r="D913" s="482"/>
      <c r="E913" s="483"/>
    </row>
    <row r="914">
      <c r="D914" s="482"/>
      <c r="E914" s="483"/>
    </row>
    <row r="915">
      <c r="D915" s="482"/>
      <c r="E915" s="483"/>
    </row>
    <row r="916">
      <c r="D916" s="482"/>
      <c r="E916" s="483"/>
    </row>
    <row r="917">
      <c r="D917" s="482"/>
      <c r="E917" s="483"/>
    </row>
    <row r="918">
      <c r="D918" s="482"/>
      <c r="E918" s="483"/>
    </row>
    <row r="919">
      <c r="D919" s="482"/>
      <c r="E919" s="483"/>
    </row>
    <row r="920">
      <c r="D920" s="482"/>
      <c r="E920" s="483"/>
    </row>
    <row r="921">
      <c r="D921" s="482"/>
      <c r="E921" s="483"/>
    </row>
    <row r="922">
      <c r="D922" s="482"/>
      <c r="E922" s="483"/>
    </row>
    <row r="923">
      <c r="D923" s="482"/>
      <c r="E923" s="483"/>
    </row>
    <row r="924">
      <c r="D924" s="482"/>
      <c r="E924" s="483"/>
    </row>
    <row r="925">
      <c r="D925" s="482"/>
      <c r="E925" s="483"/>
    </row>
    <row r="926">
      <c r="D926" s="482"/>
      <c r="E926" s="483"/>
    </row>
    <row r="927">
      <c r="D927" s="482"/>
      <c r="E927" s="483"/>
    </row>
    <row r="928">
      <c r="D928" s="482"/>
      <c r="E928" s="483"/>
    </row>
    <row r="929">
      <c r="D929" s="482"/>
      <c r="E929" s="483"/>
    </row>
    <row r="930">
      <c r="D930" s="482"/>
      <c r="E930" s="483"/>
    </row>
    <row r="931">
      <c r="D931" s="482"/>
      <c r="E931" s="483"/>
    </row>
    <row r="932">
      <c r="D932" s="482"/>
      <c r="E932" s="483"/>
    </row>
    <row r="933">
      <c r="D933" s="482"/>
      <c r="E933" s="483"/>
    </row>
    <row r="934">
      <c r="D934" s="482"/>
      <c r="E934" s="483"/>
    </row>
    <row r="935">
      <c r="D935" s="482"/>
      <c r="E935" s="483"/>
    </row>
    <row r="936">
      <c r="D936" s="482"/>
      <c r="E936" s="483"/>
    </row>
    <row r="937">
      <c r="D937" s="482"/>
      <c r="E937" s="483"/>
    </row>
    <row r="938">
      <c r="D938" s="482"/>
      <c r="E938" s="483"/>
    </row>
    <row r="939">
      <c r="D939" s="482"/>
      <c r="E939" s="483"/>
    </row>
    <row r="940">
      <c r="D940" s="482"/>
      <c r="E940" s="483"/>
    </row>
    <row r="941">
      <c r="D941" s="482"/>
      <c r="E941" s="483"/>
    </row>
    <row r="942">
      <c r="D942" s="482"/>
      <c r="E942" s="483"/>
    </row>
    <row r="943">
      <c r="D943" s="482"/>
      <c r="E943" s="483"/>
    </row>
    <row r="944">
      <c r="D944" s="482"/>
      <c r="E944" s="483"/>
    </row>
    <row r="945">
      <c r="D945" s="482"/>
      <c r="E945" s="483"/>
    </row>
    <row r="946">
      <c r="D946" s="482"/>
      <c r="E946" s="483"/>
    </row>
    <row r="947">
      <c r="D947" s="482"/>
      <c r="E947" s="483"/>
    </row>
    <row r="948">
      <c r="D948" s="482"/>
      <c r="E948" s="483"/>
    </row>
    <row r="949">
      <c r="D949" s="482"/>
      <c r="E949" s="483"/>
    </row>
    <row r="950">
      <c r="D950" s="482"/>
      <c r="E950" s="483"/>
    </row>
    <row r="951">
      <c r="D951" s="482"/>
      <c r="E951" s="483"/>
    </row>
    <row r="952">
      <c r="D952" s="482"/>
      <c r="E952" s="483"/>
    </row>
    <row r="953">
      <c r="D953" s="482"/>
      <c r="E953" s="483"/>
    </row>
    <row r="954">
      <c r="D954" s="482"/>
      <c r="E954" s="483"/>
    </row>
    <row r="955">
      <c r="D955" s="482"/>
      <c r="E955" s="483"/>
    </row>
    <row r="956">
      <c r="D956" s="482"/>
      <c r="E956" s="483"/>
    </row>
    <row r="957">
      <c r="D957" s="482"/>
      <c r="E957" s="483"/>
    </row>
    <row r="958">
      <c r="D958" s="482"/>
      <c r="E958" s="483"/>
    </row>
    <row r="959">
      <c r="D959" s="482"/>
      <c r="E959" s="483"/>
    </row>
    <row r="960">
      <c r="D960" s="482"/>
      <c r="E960" s="483"/>
    </row>
    <row r="961">
      <c r="D961" s="482"/>
      <c r="E961" s="483"/>
    </row>
    <row r="962">
      <c r="D962" s="482"/>
      <c r="E962" s="483"/>
    </row>
    <row r="963">
      <c r="D963" s="482"/>
      <c r="E963" s="483"/>
    </row>
    <row r="964">
      <c r="D964" s="482"/>
      <c r="E964" s="483"/>
    </row>
    <row r="965">
      <c r="D965" s="482"/>
      <c r="E965" s="483"/>
    </row>
    <row r="966">
      <c r="D966" s="482"/>
      <c r="E966" s="483"/>
    </row>
    <row r="967">
      <c r="D967" s="482"/>
      <c r="E967" s="483"/>
    </row>
    <row r="968">
      <c r="D968" s="482"/>
      <c r="E968" s="483"/>
    </row>
    <row r="969">
      <c r="D969" s="482"/>
      <c r="E969" s="483"/>
    </row>
    <row r="970">
      <c r="D970" s="482"/>
      <c r="E970" s="483"/>
    </row>
    <row r="971">
      <c r="D971" s="482"/>
      <c r="E971" s="483"/>
    </row>
    <row r="972">
      <c r="D972" s="482"/>
      <c r="E972" s="483"/>
    </row>
    <row r="973">
      <c r="D973" s="482"/>
      <c r="E973" s="483"/>
    </row>
    <row r="974">
      <c r="D974" s="482"/>
      <c r="E974" s="483"/>
    </row>
    <row r="975">
      <c r="D975" s="482"/>
      <c r="E975" s="483"/>
    </row>
    <row r="976">
      <c r="D976" s="482"/>
      <c r="E976" s="483"/>
    </row>
    <row r="977">
      <c r="D977" s="482"/>
      <c r="E977" s="483"/>
    </row>
    <row r="978">
      <c r="D978" s="482"/>
      <c r="E978" s="483"/>
    </row>
    <row r="979">
      <c r="D979" s="482"/>
      <c r="E979" s="483"/>
    </row>
    <row r="980">
      <c r="D980" s="482"/>
      <c r="E980" s="483"/>
    </row>
    <row r="981">
      <c r="D981" s="482"/>
      <c r="E981" s="483"/>
    </row>
    <row r="982">
      <c r="D982" s="482"/>
      <c r="E982" s="483"/>
    </row>
    <row r="983">
      <c r="D983" s="482"/>
      <c r="E983" s="483"/>
    </row>
    <row r="984">
      <c r="D984" s="482"/>
      <c r="E984" s="483"/>
    </row>
    <row r="985">
      <c r="D985" s="482"/>
      <c r="E985" s="483"/>
    </row>
    <row r="986">
      <c r="D986" s="482"/>
      <c r="E986" s="483"/>
    </row>
    <row r="987">
      <c r="D987" s="482"/>
      <c r="E987" s="483"/>
    </row>
    <row r="988">
      <c r="D988" s="482"/>
      <c r="E988" s="483"/>
    </row>
    <row r="989">
      <c r="D989" s="482"/>
      <c r="E989" s="483"/>
    </row>
    <row r="990">
      <c r="D990" s="482"/>
      <c r="E990" s="483"/>
    </row>
    <row r="991">
      <c r="D991" s="482"/>
      <c r="E991" s="483"/>
    </row>
    <row r="992">
      <c r="D992" s="482"/>
      <c r="E992" s="483"/>
    </row>
    <row r="993">
      <c r="D993" s="482"/>
      <c r="E993" s="483"/>
    </row>
    <row r="994">
      <c r="D994" s="482"/>
      <c r="E994" s="483"/>
    </row>
    <row r="995">
      <c r="D995" s="482"/>
      <c r="E995" s="483"/>
    </row>
    <row r="996">
      <c r="D996" s="482"/>
      <c r="E996" s="483"/>
    </row>
    <row r="997">
      <c r="D997" s="482"/>
      <c r="E997" s="483"/>
    </row>
    <row r="998">
      <c r="D998" s="482"/>
      <c r="E998" s="483"/>
    </row>
    <row r="999">
      <c r="D999" s="482"/>
      <c r="E999" s="483"/>
    </row>
    <row r="1000">
      <c r="D1000" s="482"/>
      <c r="E1000" s="483"/>
    </row>
    <row r="1001">
      <c r="D1001" s="482"/>
      <c r="E1001" s="483"/>
    </row>
    <row r="1002">
      <c r="D1002" s="482"/>
      <c r="E1002" s="483"/>
    </row>
    <row r="1003">
      <c r="D1003" s="482"/>
      <c r="E1003" s="483"/>
    </row>
    <row r="1004">
      <c r="D1004" s="482"/>
      <c r="E1004" s="483"/>
    </row>
  </sheetData>
  <hyperlinks>
    <hyperlink r:id="rId1" ref="G4"/>
    <hyperlink r:id="rId2" ref="G5"/>
  </hyperlinks>
  <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19.63"/>
  </cols>
  <sheetData>
    <row r="2">
      <c r="A2" s="510" t="s">
        <v>1203</v>
      </c>
    </row>
    <row r="3">
      <c r="A3" s="511" t="s">
        <v>1204</v>
      </c>
    </row>
    <row r="4">
      <c r="A4" s="512" t="s">
        <v>1205</v>
      </c>
    </row>
    <row r="5">
      <c r="A5" s="513"/>
    </row>
    <row r="6">
      <c r="A6" s="512" t="s">
        <v>1206</v>
      </c>
    </row>
    <row r="7">
      <c r="A7" s="513"/>
    </row>
    <row r="8">
      <c r="A8" s="512" t="s">
        <v>1207</v>
      </c>
    </row>
    <row r="9">
      <c r="A9" s="513"/>
    </row>
    <row r="10">
      <c r="A10" s="512" t="s">
        <v>1208</v>
      </c>
    </row>
    <row r="11">
      <c r="A11" s="513"/>
    </row>
    <row r="12">
      <c r="A12" s="512" t="s">
        <v>1209</v>
      </c>
    </row>
    <row r="13">
      <c r="A13" s="513"/>
    </row>
    <row r="14">
      <c r="A14" s="512" t="s">
        <v>1210</v>
      </c>
    </row>
    <row r="15">
      <c r="A15" s="513"/>
    </row>
    <row r="16">
      <c r="A16" s="512" t="s">
        <v>1211</v>
      </c>
    </row>
    <row r="17">
      <c r="A17" s="513"/>
    </row>
    <row r="18">
      <c r="A18" s="512" t="s">
        <v>1212</v>
      </c>
    </row>
    <row r="19">
      <c r="A19" s="513"/>
    </row>
    <row r="20">
      <c r="A20" s="512" t="s">
        <v>1213</v>
      </c>
    </row>
    <row r="21">
      <c r="A21" s="513"/>
    </row>
    <row r="22">
      <c r="A22" s="512" t="s">
        <v>1214</v>
      </c>
    </row>
    <row r="23">
      <c r="A23" s="513"/>
    </row>
    <row r="24">
      <c r="A24" s="512" t="s">
        <v>1215</v>
      </c>
    </row>
    <row r="25">
      <c r="A25" s="513"/>
    </row>
    <row r="26">
      <c r="A26" s="512" t="s">
        <v>1216</v>
      </c>
    </row>
    <row r="27">
      <c r="A27" s="513"/>
    </row>
    <row r="28">
      <c r="A28" s="512" t="s">
        <v>1217</v>
      </c>
    </row>
    <row r="29">
      <c r="A29" s="513"/>
    </row>
    <row r="30">
      <c r="A30" s="512" t="s">
        <v>1218</v>
      </c>
    </row>
    <row r="31">
      <c r="A31" s="513"/>
    </row>
    <row r="32">
      <c r="A32" s="512" t="s">
        <v>1219</v>
      </c>
    </row>
    <row r="33">
      <c r="A33" s="513"/>
    </row>
    <row r="34">
      <c r="A34" s="512" t="s">
        <v>1220</v>
      </c>
    </row>
  </sheetData>
  <hyperlinks>
    <hyperlink r:id="rId1" ref="A3"/>
  </hyperlinks>
  <drawing r:id="rId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38"/>
    <col customWidth="1" min="5" max="5" width="17.88"/>
    <col customWidth="1" min="6" max="6" width="17.13"/>
    <col customWidth="1" min="7" max="7" width="3.13"/>
    <col customWidth="1" min="9" max="9" width="22.75"/>
  </cols>
  <sheetData>
    <row r="1">
      <c r="A1" s="247" t="s">
        <v>632</v>
      </c>
    </row>
    <row r="2">
      <c r="A2" s="293"/>
      <c r="B2" s="514" t="s">
        <v>1221</v>
      </c>
    </row>
    <row r="3">
      <c r="A3" s="293"/>
      <c r="B3" s="263" t="s">
        <v>1222</v>
      </c>
      <c r="E3" s="263" t="s">
        <v>1223</v>
      </c>
      <c r="G3" s="347"/>
      <c r="H3" s="347"/>
      <c r="I3" s="347"/>
      <c r="J3" s="347"/>
      <c r="K3" s="347"/>
      <c r="L3" s="347"/>
      <c r="M3" s="347"/>
      <c r="N3" s="347"/>
      <c r="O3" s="347"/>
      <c r="P3" s="347"/>
      <c r="Q3" s="347"/>
      <c r="R3" s="347"/>
      <c r="S3" s="347"/>
      <c r="T3" s="347"/>
      <c r="U3" s="347"/>
      <c r="V3" s="347"/>
      <c r="W3" s="347"/>
      <c r="X3" s="347"/>
      <c r="Y3" s="347"/>
    </row>
    <row r="4">
      <c r="A4" s="515"/>
      <c r="B4" s="516" t="s">
        <v>289</v>
      </c>
      <c r="C4" s="517" t="s">
        <v>310</v>
      </c>
      <c r="D4" s="518" t="s">
        <v>668</v>
      </c>
      <c r="E4" s="519" t="s">
        <v>1224</v>
      </c>
      <c r="F4" s="520" t="s">
        <v>1225</v>
      </c>
      <c r="G4" s="203"/>
      <c r="H4" s="203"/>
      <c r="I4" s="203"/>
      <c r="J4" s="203"/>
      <c r="K4" s="203"/>
      <c r="L4" s="203"/>
      <c r="M4" s="203"/>
      <c r="N4" s="203"/>
      <c r="O4" s="203"/>
      <c r="P4" s="203"/>
      <c r="Q4" s="203"/>
      <c r="R4" s="203"/>
      <c r="S4" s="203"/>
      <c r="T4" s="203"/>
      <c r="U4" s="203"/>
      <c r="V4" s="203"/>
      <c r="W4" s="203"/>
      <c r="X4" s="203"/>
      <c r="Y4" s="203"/>
    </row>
    <row r="5">
      <c r="A5" s="515"/>
      <c r="B5" s="521" t="s">
        <v>1226</v>
      </c>
      <c r="C5" s="522" t="s">
        <v>1227</v>
      </c>
      <c r="D5" s="523" t="s">
        <v>1228</v>
      </c>
      <c r="E5" s="524"/>
      <c r="F5" s="525" t="s">
        <v>1229</v>
      </c>
      <c r="G5" s="515"/>
      <c r="H5" s="515"/>
      <c r="I5" s="515"/>
      <c r="J5" s="515"/>
      <c r="K5" s="515"/>
      <c r="L5" s="515"/>
      <c r="M5" s="515"/>
      <c r="N5" s="515"/>
      <c r="O5" s="515"/>
      <c r="P5" s="515"/>
      <c r="Q5" s="515"/>
      <c r="R5" s="515"/>
      <c r="S5" s="515"/>
      <c r="T5" s="515"/>
      <c r="U5" s="515"/>
      <c r="V5" s="515"/>
      <c r="W5" s="515"/>
      <c r="X5" s="515"/>
      <c r="Y5" s="515"/>
    </row>
    <row r="6" ht="39.75" customHeight="1">
      <c r="A6" s="526" t="s">
        <v>1230</v>
      </c>
      <c r="B6" s="527">
        <v>1.0</v>
      </c>
      <c r="C6" s="528">
        <v>1.0</v>
      </c>
      <c r="D6" s="528">
        <v>2.0</v>
      </c>
      <c r="E6" s="527">
        <v>4.0</v>
      </c>
      <c r="F6" s="529" t="s">
        <v>1231</v>
      </c>
    </row>
    <row r="7" ht="39.75" customHeight="1">
      <c r="A7" s="530" t="s">
        <v>1232</v>
      </c>
      <c r="B7" s="531">
        <v>24.0</v>
      </c>
      <c r="C7" s="532">
        <v>24.0</v>
      </c>
      <c r="D7" s="532">
        <v>48.0</v>
      </c>
      <c r="E7" s="533">
        <v>96.0</v>
      </c>
      <c r="F7" s="534">
        <v>12.0</v>
      </c>
    </row>
    <row r="8" ht="39.75" customHeight="1">
      <c r="A8" s="530" t="s">
        <v>1233</v>
      </c>
      <c r="B8" s="535">
        <v>30.0</v>
      </c>
      <c r="C8" s="536">
        <v>30.0</v>
      </c>
      <c r="D8" s="536">
        <v>60.0</v>
      </c>
      <c r="E8" s="535">
        <v>120.0</v>
      </c>
      <c r="F8" s="537">
        <v>12.0</v>
      </c>
    </row>
    <row r="9" ht="39.75" customHeight="1">
      <c r="A9" s="538" t="s">
        <v>1234</v>
      </c>
      <c r="B9" s="539">
        <v>6.0</v>
      </c>
      <c r="C9" s="540">
        <v>6.0</v>
      </c>
      <c r="D9" s="540">
        <v>12.0</v>
      </c>
      <c r="E9" s="539">
        <v>24.0</v>
      </c>
      <c r="F9" s="541" t="s">
        <v>1235</v>
      </c>
    </row>
    <row r="10" ht="39.75" customHeight="1">
      <c r="A10" s="538" t="s">
        <v>1236</v>
      </c>
      <c r="B10" s="542">
        <v>8.0</v>
      </c>
      <c r="C10" s="543">
        <v>8.0</v>
      </c>
      <c r="D10" s="543">
        <v>16.0</v>
      </c>
      <c r="E10" s="542">
        <v>32.0</v>
      </c>
      <c r="F10" s="544" t="s">
        <v>1237</v>
      </c>
    </row>
    <row r="11">
      <c r="A11" s="293"/>
    </row>
    <row r="12">
      <c r="A12" s="293"/>
    </row>
    <row r="13">
      <c r="A13" s="247" t="s">
        <v>1119</v>
      </c>
      <c r="B13" s="112" t="s">
        <v>1238</v>
      </c>
    </row>
    <row r="14">
      <c r="A14" s="293"/>
      <c r="B14" s="112" t="s">
        <v>1239</v>
      </c>
    </row>
    <row r="15">
      <c r="A15" s="293"/>
      <c r="B15" s="112" t="s">
        <v>1240</v>
      </c>
    </row>
    <row r="16">
      <c r="A16" s="293"/>
      <c r="B16" s="112" t="s">
        <v>1241</v>
      </c>
    </row>
    <row r="17">
      <c r="A17" s="293"/>
    </row>
    <row r="18">
      <c r="A18" s="293"/>
    </row>
    <row r="19">
      <c r="A19" s="293"/>
    </row>
    <row r="20">
      <c r="A20" s="293"/>
    </row>
    <row r="21">
      <c r="A21" s="293"/>
    </row>
    <row r="22">
      <c r="A22" s="76" t="s">
        <v>1242</v>
      </c>
    </row>
    <row r="23">
      <c r="A23" s="293"/>
      <c r="B23" s="545" t="s">
        <v>1243</v>
      </c>
      <c r="C23" s="118"/>
      <c r="D23" s="546">
        <v>3.0</v>
      </c>
      <c r="E23" s="111"/>
      <c r="F23" s="111"/>
      <c r="G23" s="111"/>
      <c r="H23" s="111"/>
      <c r="I23" s="111"/>
      <c r="J23" s="111"/>
      <c r="K23" s="111"/>
      <c r="L23" s="111"/>
      <c r="M23" s="111"/>
      <c r="N23" s="111"/>
      <c r="O23" s="111"/>
      <c r="P23" s="111"/>
      <c r="Q23" s="111"/>
      <c r="R23" s="111"/>
      <c r="S23" s="111"/>
      <c r="T23" s="111"/>
      <c r="U23" s="111"/>
      <c r="V23" s="111"/>
      <c r="W23" s="111"/>
      <c r="X23" s="111"/>
      <c r="Y23" s="111"/>
    </row>
    <row r="24">
      <c r="A24" s="547"/>
      <c r="B24" s="271" t="s">
        <v>289</v>
      </c>
      <c r="C24" s="271" t="s">
        <v>310</v>
      </c>
      <c r="D24" s="271" t="s">
        <v>668</v>
      </c>
      <c r="E24" s="271" t="s">
        <v>1244</v>
      </c>
      <c r="F24" s="62" t="s">
        <v>1245</v>
      </c>
      <c r="G24" s="62"/>
      <c r="H24" s="62" t="s">
        <v>1246</v>
      </c>
      <c r="I24" s="62" t="s">
        <v>1247</v>
      </c>
      <c r="J24" s="272"/>
      <c r="K24" s="272"/>
      <c r="L24" s="272"/>
      <c r="M24" s="272"/>
      <c r="N24" s="272"/>
      <c r="O24" s="272"/>
      <c r="P24" s="272"/>
      <c r="Q24" s="272"/>
      <c r="R24" s="272"/>
      <c r="S24" s="272"/>
      <c r="T24" s="272"/>
      <c r="U24" s="272"/>
      <c r="V24" s="272"/>
      <c r="W24" s="272"/>
      <c r="X24" s="272"/>
      <c r="Y24" s="272"/>
    </row>
    <row r="25">
      <c r="A25" s="548"/>
      <c r="B25" s="549" t="s">
        <v>1248</v>
      </c>
      <c r="C25" s="549" t="s">
        <v>1249</v>
      </c>
      <c r="D25" s="549" t="s">
        <v>1228</v>
      </c>
      <c r="E25" s="549" t="s">
        <v>1250</v>
      </c>
      <c r="F25" s="550" t="s">
        <v>1251</v>
      </c>
      <c r="G25" s="549"/>
      <c r="H25" s="551"/>
      <c r="I25" s="551"/>
      <c r="J25" s="551"/>
      <c r="K25" s="551"/>
      <c r="L25" s="551"/>
      <c r="M25" s="551"/>
      <c r="N25" s="551"/>
      <c r="O25" s="551"/>
      <c r="P25" s="551"/>
      <c r="Q25" s="551"/>
      <c r="R25" s="551"/>
      <c r="S25" s="551"/>
      <c r="T25" s="551"/>
      <c r="U25" s="551"/>
      <c r="V25" s="551"/>
      <c r="W25" s="551"/>
      <c r="X25" s="551"/>
      <c r="Y25" s="551"/>
    </row>
    <row r="26" ht="33.0" customHeight="1">
      <c r="A26" s="80" t="s">
        <v>291</v>
      </c>
      <c r="B26" s="552">
        <f t="shared" ref="B26:C26" si="1">$D$23*24</f>
        <v>72</v>
      </c>
      <c r="C26" s="553">
        <f t="shared" si="1"/>
        <v>72</v>
      </c>
      <c r="D26" s="553">
        <f t="shared" ref="D26:D27" si="3">$D$23*48</f>
        <v>144</v>
      </c>
      <c r="E26" s="554">
        <f t="shared" ref="E26:E31" si="4">SUM(B26:D26)</f>
        <v>288</v>
      </c>
      <c r="F26" s="555">
        <v>12.0</v>
      </c>
      <c r="G26" s="556"/>
      <c r="H26" s="557">
        <v>8.0</v>
      </c>
      <c r="I26" s="558">
        <v>4.0</v>
      </c>
    </row>
    <row r="27" ht="33.0" customHeight="1">
      <c r="A27" s="80" t="s">
        <v>1252</v>
      </c>
      <c r="B27" s="559">
        <f t="shared" ref="B27:C27" si="2">$D$23*24</f>
        <v>72</v>
      </c>
      <c r="C27" s="560">
        <f t="shared" si="2"/>
        <v>72</v>
      </c>
      <c r="D27" s="560">
        <f t="shared" si="3"/>
        <v>144</v>
      </c>
      <c r="E27" s="561">
        <f t="shared" si="4"/>
        <v>288</v>
      </c>
      <c r="F27" s="562">
        <v>12.0</v>
      </c>
      <c r="G27" s="556"/>
      <c r="H27" s="563">
        <v>8.0</v>
      </c>
      <c r="I27" s="564">
        <v>4.0</v>
      </c>
    </row>
    <row r="28" ht="33.0" customHeight="1">
      <c r="A28" s="80" t="s">
        <v>467</v>
      </c>
      <c r="B28" s="565">
        <f t="shared" ref="B28:C28" si="5">$D$23*30</f>
        <v>90</v>
      </c>
      <c r="C28" s="566">
        <f t="shared" si="5"/>
        <v>90</v>
      </c>
      <c r="D28" s="566">
        <f>$D$23*60</f>
        <v>180</v>
      </c>
      <c r="E28" s="567">
        <f t="shared" si="4"/>
        <v>360</v>
      </c>
      <c r="F28" s="568">
        <v>12.0</v>
      </c>
      <c r="G28" s="556"/>
      <c r="H28" s="569">
        <v>10.0</v>
      </c>
      <c r="I28" s="570">
        <v>4.0</v>
      </c>
    </row>
    <row r="29" ht="33.0" customHeight="1">
      <c r="A29" s="80" t="s">
        <v>807</v>
      </c>
      <c r="B29" s="571">
        <f t="shared" ref="B29:C29" si="6">$D$23*24</f>
        <v>72</v>
      </c>
      <c r="C29" s="572">
        <f t="shared" si="6"/>
        <v>72</v>
      </c>
      <c r="D29" s="572">
        <f>$D$23*48</f>
        <v>144</v>
      </c>
      <c r="E29" s="573">
        <f t="shared" si="4"/>
        <v>288</v>
      </c>
      <c r="F29" s="574">
        <v>12.0</v>
      </c>
      <c r="G29" s="556"/>
      <c r="H29" s="575">
        <v>8.0</v>
      </c>
      <c r="I29" s="576">
        <v>4.0</v>
      </c>
    </row>
    <row r="30" ht="33.0" customHeight="1">
      <c r="A30" s="577" t="s">
        <v>1253</v>
      </c>
      <c r="B30" s="578">
        <f t="shared" ref="B30:C30" si="7">$D$23*6</f>
        <v>18</v>
      </c>
      <c r="C30" s="579">
        <f t="shared" si="7"/>
        <v>18</v>
      </c>
      <c r="D30" s="579">
        <f>$D$23*12</f>
        <v>36</v>
      </c>
      <c r="E30" s="580">
        <f t="shared" si="4"/>
        <v>72</v>
      </c>
      <c r="F30" s="555">
        <v>24.0</v>
      </c>
      <c r="G30" s="556"/>
      <c r="H30" s="557" t="s">
        <v>1254</v>
      </c>
      <c r="I30" s="558">
        <v>4.0</v>
      </c>
    </row>
    <row r="31" ht="33.0" customHeight="1">
      <c r="A31" s="577" t="s">
        <v>1255</v>
      </c>
      <c r="B31" s="581">
        <f t="shared" ref="B31:C31" si="8">$D$23*8</f>
        <v>24</v>
      </c>
      <c r="C31" s="582">
        <f t="shared" si="8"/>
        <v>24</v>
      </c>
      <c r="D31" s="582">
        <f>$D$23*16</f>
        <v>48</v>
      </c>
      <c r="E31" s="583">
        <f t="shared" si="4"/>
        <v>96</v>
      </c>
      <c r="F31" s="574">
        <v>32.0</v>
      </c>
      <c r="G31" s="556"/>
      <c r="H31" s="575" t="s">
        <v>1254</v>
      </c>
      <c r="I31" s="576">
        <v>4.0</v>
      </c>
    </row>
    <row r="32">
      <c r="A32" s="293"/>
      <c r="B32" s="294"/>
      <c r="C32" s="294"/>
      <c r="D32" s="294"/>
      <c r="E32" s="294"/>
      <c r="F32" s="294"/>
      <c r="G32" s="294"/>
      <c r="H32" s="294"/>
    </row>
    <row r="33">
      <c r="A33" s="293"/>
      <c r="B33" s="584" t="s">
        <v>1256</v>
      </c>
      <c r="C33" s="585"/>
      <c r="D33" s="584"/>
      <c r="E33" s="584"/>
      <c r="F33" s="584"/>
      <c r="G33" s="584"/>
      <c r="H33" s="586"/>
      <c r="I33" s="586"/>
      <c r="J33" s="586"/>
    </row>
    <row r="34">
      <c r="A34" s="293"/>
    </row>
    <row r="35">
      <c r="A35" s="247" t="s">
        <v>1257</v>
      </c>
      <c r="B35" s="244" t="s">
        <v>1258</v>
      </c>
      <c r="C35" s="257" t="s">
        <v>603</v>
      </c>
      <c r="D35" s="587" t="s">
        <v>1259</v>
      </c>
    </row>
    <row r="36">
      <c r="A36" s="293"/>
    </row>
    <row r="37">
      <c r="A37" s="293"/>
    </row>
    <row r="38">
      <c r="A38" s="293"/>
    </row>
    <row r="39">
      <c r="A39" s="293"/>
    </row>
    <row r="40">
      <c r="A40" s="293"/>
    </row>
    <row r="41">
      <c r="A41" s="293"/>
    </row>
    <row r="42">
      <c r="A42" s="293"/>
    </row>
    <row r="43">
      <c r="A43" s="293"/>
    </row>
    <row r="44">
      <c r="A44" s="293"/>
    </row>
    <row r="45">
      <c r="A45" s="293"/>
    </row>
    <row r="46">
      <c r="A46" s="293"/>
    </row>
    <row r="47">
      <c r="A47" s="293"/>
    </row>
    <row r="48">
      <c r="A48" s="293"/>
    </row>
    <row r="49">
      <c r="A49" s="293"/>
    </row>
    <row r="50">
      <c r="A50" s="293"/>
    </row>
    <row r="51">
      <c r="A51" s="293"/>
    </row>
    <row r="52">
      <c r="A52" s="293"/>
    </row>
    <row r="53">
      <c r="A53" s="293"/>
    </row>
    <row r="54">
      <c r="A54" s="293"/>
    </row>
    <row r="55">
      <c r="A55" s="293"/>
    </row>
    <row r="56">
      <c r="A56" s="293"/>
    </row>
    <row r="57">
      <c r="A57" s="293"/>
    </row>
    <row r="58">
      <c r="A58" s="293"/>
    </row>
    <row r="59">
      <c r="A59" s="293"/>
    </row>
    <row r="60">
      <c r="A60" s="293"/>
    </row>
    <row r="61">
      <c r="A61" s="293"/>
    </row>
    <row r="62">
      <c r="A62" s="293"/>
    </row>
    <row r="63">
      <c r="A63" s="293"/>
    </row>
    <row r="64">
      <c r="A64" s="293"/>
    </row>
    <row r="65">
      <c r="A65" s="293"/>
    </row>
    <row r="66">
      <c r="A66" s="293"/>
    </row>
    <row r="67">
      <c r="A67" s="293"/>
    </row>
    <row r="68">
      <c r="A68" s="293"/>
    </row>
    <row r="69">
      <c r="A69" s="293"/>
    </row>
    <row r="70">
      <c r="A70" s="293"/>
    </row>
    <row r="71">
      <c r="A71" s="293"/>
    </row>
    <row r="72">
      <c r="A72" s="293"/>
    </row>
    <row r="73">
      <c r="A73" s="293"/>
    </row>
    <row r="74">
      <c r="A74" s="293"/>
    </row>
    <row r="75">
      <c r="A75" s="293"/>
    </row>
    <row r="76">
      <c r="A76" s="293"/>
    </row>
    <row r="77">
      <c r="A77" s="293"/>
    </row>
    <row r="78">
      <c r="A78" s="293"/>
    </row>
    <row r="79">
      <c r="A79" s="293"/>
    </row>
    <row r="80">
      <c r="A80" s="293"/>
    </row>
    <row r="81">
      <c r="A81" s="293"/>
    </row>
    <row r="82">
      <c r="A82" s="293"/>
    </row>
    <row r="83">
      <c r="A83" s="293"/>
    </row>
    <row r="84">
      <c r="A84" s="293"/>
    </row>
    <row r="85">
      <c r="A85" s="293"/>
    </row>
    <row r="86">
      <c r="A86" s="293"/>
    </row>
    <row r="87">
      <c r="A87" s="293"/>
    </row>
    <row r="88">
      <c r="A88" s="293"/>
    </row>
    <row r="89">
      <c r="A89" s="293"/>
    </row>
    <row r="90">
      <c r="A90" s="293"/>
    </row>
    <row r="91">
      <c r="A91" s="293"/>
    </row>
    <row r="92">
      <c r="A92" s="293"/>
    </row>
    <row r="93">
      <c r="A93" s="293"/>
    </row>
    <row r="94">
      <c r="A94" s="293"/>
    </row>
    <row r="95">
      <c r="A95" s="293"/>
    </row>
    <row r="96">
      <c r="A96" s="293"/>
    </row>
    <row r="97">
      <c r="A97" s="293"/>
    </row>
    <row r="98">
      <c r="A98" s="293"/>
    </row>
    <row r="99">
      <c r="A99" s="293"/>
    </row>
    <row r="100">
      <c r="A100" s="293"/>
    </row>
    <row r="101">
      <c r="A101" s="293"/>
    </row>
    <row r="102">
      <c r="A102" s="293"/>
    </row>
    <row r="103">
      <c r="A103" s="293"/>
    </row>
    <row r="104">
      <c r="A104" s="293"/>
    </row>
    <row r="105">
      <c r="A105" s="293"/>
    </row>
    <row r="106">
      <c r="A106" s="293"/>
    </row>
    <row r="107">
      <c r="A107" s="293"/>
    </row>
    <row r="108">
      <c r="A108" s="293"/>
    </row>
    <row r="109">
      <c r="A109" s="293"/>
    </row>
    <row r="110">
      <c r="A110" s="293"/>
    </row>
    <row r="111">
      <c r="A111" s="293"/>
    </row>
    <row r="112">
      <c r="A112" s="293"/>
    </row>
    <row r="113">
      <c r="A113" s="293"/>
    </row>
    <row r="114">
      <c r="A114" s="293"/>
    </row>
    <row r="115">
      <c r="A115" s="293"/>
    </row>
    <row r="116">
      <c r="A116" s="293"/>
    </row>
    <row r="117">
      <c r="A117" s="293"/>
    </row>
    <row r="118">
      <c r="A118" s="293"/>
    </row>
    <row r="119">
      <c r="A119" s="293"/>
    </row>
    <row r="120">
      <c r="A120" s="293"/>
    </row>
    <row r="121">
      <c r="A121" s="293"/>
    </row>
    <row r="122">
      <c r="A122" s="293"/>
    </row>
    <row r="123">
      <c r="A123" s="293"/>
    </row>
    <row r="124">
      <c r="A124" s="293"/>
    </row>
    <row r="125">
      <c r="A125" s="293"/>
    </row>
    <row r="126">
      <c r="A126" s="293"/>
    </row>
    <row r="127">
      <c r="A127" s="293"/>
    </row>
    <row r="128">
      <c r="A128" s="293"/>
    </row>
    <row r="129">
      <c r="A129" s="293"/>
    </row>
    <row r="130">
      <c r="A130" s="293"/>
    </row>
    <row r="131">
      <c r="A131" s="293"/>
    </row>
    <row r="132">
      <c r="A132" s="293"/>
    </row>
    <row r="133">
      <c r="A133" s="293"/>
    </row>
    <row r="134">
      <c r="A134" s="293"/>
    </row>
    <row r="135">
      <c r="A135" s="293"/>
    </row>
    <row r="136">
      <c r="A136" s="293"/>
    </row>
    <row r="137">
      <c r="A137" s="293"/>
    </row>
    <row r="138">
      <c r="A138" s="293"/>
    </row>
    <row r="139">
      <c r="A139" s="293"/>
    </row>
    <row r="140">
      <c r="A140" s="293"/>
    </row>
    <row r="141">
      <c r="A141" s="293"/>
    </row>
    <row r="142">
      <c r="A142" s="293"/>
    </row>
    <row r="143">
      <c r="A143" s="293"/>
    </row>
    <row r="144">
      <c r="A144" s="293"/>
    </row>
    <row r="145">
      <c r="A145" s="293"/>
    </row>
    <row r="146">
      <c r="A146" s="293"/>
    </row>
    <row r="147">
      <c r="A147" s="293"/>
    </row>
    <row r="148">
      <c r="A148" s="293"/>
    </row>
    <row r="149">
      <c r="A149" s="293"/>
    </row>
    <row r="150">
      <c r="A150" s="293"/>
    </row>
    <row r="151">
      <c r="A151" s="293"/>
    </row>
    <row r="152">
      <c r="A152" s="293"/>
    </row>
    <row r="153">
      <c r="A153" s="293"/>
    </row>
    <row r="154">
      <c r="A154" s="293"/>
    </row>
    <row r="155">
      <c r="A155" s="293"/>
    </row>
    <row r="156">
      <c r="A156" s="293"/>
    </row>
    <row r="157">
      <c r="A157" s="293"/>
    </row>
    <row r="158">
      <c r="A158" s="293"/>
    </row>
    <row r="159">
      <c r="A159" s="293"/>
    </row>
    <row r="160">
      <c r="A160" s="293"/>
    </row>
    <row r="161">
      <c r="A161" s="293"/>
    </row>
    <row r="162">
      <c r="A162" s="293"/>
    </row>
    <row r="163">
      <c r="A163" s="293"/>
    </row>
    <row r="164">
      <c r="A164" s="293"/>
    </row>
    <row r="165">
      <c r="A165" s="293"/>
    </row>
    <row r="166">
      <c r="A166" s="293"/>
    </row>
    <row r="167">
      <c r="A167" s="293"/>
    </row>
    <row r="168">
      <c r="A168" s="293"/>
    </row>
    <row r="169">
      <c r="A169" s="293"/>
    </row>
    <row r="170">
      <c r="A170" s="293"/>
    </row>
    <row r="171">
      <c r="A171" s="293"/>
    </row>
    <row r="172">
      <c r="A172" s="293"/>
    </row>
    <row r="173">
      <c r="A173" s="293"/>
    </row>
    <row r="174">
      <c r="A174" s="293"/>
    </row>
    <row r="175">
      <c r="A175" s="293"/>
    </row>
    <row r="176">
      <c r="A176" s="293"/>
    </row>
    <row r="177">
      <c r="A177" s="293"/>
    </row>
    <row r="178">
      <c r="A178" s="293"/>
    </row>
    <row r="179">
      <c r="A179" s="293"/>
    </row>
    <row r="180">
      <c r="A180" s="293"/>
    </row>
    <row r="181">
      <c r="A181" s="293"/>
    </row>
    <row r="182">
      <c r="A182" s="293"/>
    </row>
    <row r="183">
      <c r="A183" s="293"/>
    </row>
    <row r="184">
      <c r="A184" s="293"/>
    </row>
    <row r="185">
      <c r="A185" s="293"/>
    </row>
    <row r="186">
      <c r="A186" s="293"/>
    </row>
    <row r="187">
      <c r="A187" s="293"/>
    </row>
    <row r="188">
      <c r="A188" s="293"/>
    </row>
    <row r="189">
      <c r="A189" s="293"/>
    </row>
    <row r="190">
      <c r="A190" s="293"/>
    </row>
    <row r="191">
      <c r="A191" s="293"/>
    </row>
    <row r="192">
      <c r="A192" s="293"/>
    </row>
    <row r="193">
      <c r="A193" s="293"/>
    </row>
    <row r="194">
      <c r="A194" s="293"/>
    </row>
    <row r="195">
      <c r="A195" s="293"/>
    </row>
    <row r="196">
      <c r="A196" s="293"/>
    </row>
    <row r="197">
      <c r="A197" s="293"/>
    </row>
    <row r="198">
      <c r="A198" s="293"/>
    </row>
    <row r="199">
      <c r="A199" s="293"/>
    </row>
    <row r="200">
      <c r="A200" s="293"/>
    </row>
    <row r="201">
      <c r="A201" s="293"/>
    </row>
    <row r="202">
      <c r="A202" s="293"/>
    </row>
    <row r="203">
      <c r="A203" s="293"/>
    </row>
    <row r="204">
      <c r="A204" s="293"/>
    </row>
    <row r="205">
      <c r="A205" s="293"/>
    </row>
    <row r="206">
      <c r="A206" s="293"/>
    </row>
    <row r="207">
      <c r="A207" s="293"/>
    </row>
    <row r="208">
      <c r="A208" s="293"/>
    </row>
    <row r="209">
      <c r="A209" s="293"/>
    </row>
    <row r="210">
      <c r="A210" s="293"/>
    </row>
    <row r="211">
      <c r="A211" s="293"/>
    </row>
    <row r="212">
      <c r="A212" s="293"/>
    </row>
    <row r="213">
      <c r="A213" s="293"/>
    </row>
    <row r="214">
      <c r="A214" s="293"/>
    </row>
    <row r="215">
      <c r="A215" s="293"/>
    </row>
    <row r="216">
      <c r="A216" s="293"/>
    </row>
    <row r="217">
      <c r="A217" s="293"/>
    </row>
    <row r="218">
      <c r="A218" s="293"/>
    </row>
    <row r="219">
      <c r="A219" s="293"/>
    </row>
    <row r="220">
      <c r="A220" s="293"/>
    </row>
    <row r="221">
      <c r="A221" s="293"/>
    </row>
    <row r="222">
      <c r="A222" s="293"/>
    </row>
    <row r="223">
      <c r="A223" s="293"/>
    </row>
    <row r="224">
      <c r="A224" s="293"/>
    </row>
    <row r="225">
      <c r="A225" s="293"/>
    </row>
    <row r="226">
      <c r="A226" s="293"/>
    </row>
    <row r="227">
      <c r="A227" s="293"/>
    </row>
    <row r="228">
      <c r="A228" s="293"/>
    </row>
    <row r="229">
      <c r="A229" s="293"/>
    </row>
    <row r="230">
      <c r="A230" s="293"/>
    </row>
    <row r="231">
      <c r="A231" s="293"/>
    </row>
    <row r="232">
      <c r="A232" s="293"/>
    </row>
    <row r="233">
      <c r="A233" s="293"/>
    </row>
    <row r="234">
      <c r="A234" s="293"/>
    </row>
    <row r="235">
      <c r="A235" s="293"/>
    </row>
    <row r="236">
      <c r="A236" s="293"/>
    </row>
    <row r="237">
      <c r="A237" s="293"/>
    </row>
    <row r="238">
      <c r="A238" s="293"/>
    </row>
    <row r="239">
      <c r="A239" s="293"/>
    </row>
    <row r="240">
      <c r="A240" s="293"/>
    </row>
    <row r="241">
      <c r="A241" s="293"/>
    </row>
    <row r="242">
      <c r="A242" s="293"/>
    </row>
    <row r="243">
      <c r="A243" s="293"/>
    </row>
    <row r="244">
      <c r="A244" s="293"/>
    </row>
    <row r="245">
      <c r="A245" s="293"/>
    </row>
    <row r="246">
      <c r="A246" s="293"/>
    </row>
    <row r="247">
      <c r="A247" s="293"/>
    </row>
    <row r="248">
      <c r="A248" s="293"/>
    </row>
    <row r="249">
      <c r="A249" s="293"/>
    </row>
    <row r="250">
      <c r="A250" s="293"/>
    </row>
    <row r="251">
      <c r="A251" s="293"/>
    </row>
    <row r="252">
      <c r="A252" s="293"/>
    </row>
    <row r="253">
      <c r="A253" s="293"/>
    </row>
    <row r="254">
      <c r="A254" s="293"/>
    </row>
    <row r="255">
      <c r="A255" s="293"/>
    </row>
    <row r="256">
      <c r="A256" s="293"/>
    </row>
    <row r="257">
      <c r="A257" s="293"/>
    </row>
    <row r="258">
      <c r="A258" s="293"/>
    </row>
    <row r="259">
      <c r="A259" s="293"/>
    </row>
    <row r="260">
      <c r="A260" s="293"/>
    </row>
    <row r="261">
      <c r="A261" s="293"/>
    </row>
    <row r="262">
      <c r="A262" s="293"/>
    </row>
    <row r="263">
      <c r="A263" s="293"/>
    </row>
    <row r="264">
      <c r="A264" s="293"/>
    </row>
    <row r="265">
      <c r="A265" s="293"/>
    </row>
    <row r="266">
      <c r="A266" s="293"/>
    </row>
    <row r="267">
      <c r="A267" s="293"/>
    </row>
    <row r="268">
      <c r="A268" s="293"/>
    </row>
    <row r="269">
      <c r="A269" s="293"/>
    </row>
    <row r="270">
      <c r="A270" s="293"/>
    </row>
    <row r="271">
      <c r="A271" s="293"/>
    </row>
    <row r="272">
      <c r="A272" s="293"/>
    </row>
    <row r="273">
      <c r="A273" s="293"/>
    </row>
    <row r="274">
      <c r="A274" s="293"/>
    </row>
    <row r="275">
      <c r="A275" s="293"/>
    </row>
    <row r="276">
      <c r="A276" s="293"/>
    </row>
    <row r="277">
      <c r="A277" s="293"/>
    </row>
    <row r="278">
      <c r="A278" s="293"/>
    </row>
    <row r="279">
      <c r="A279" s="293"/>
    </row>
    <row r="280">
      <c r="A280" s="293"/>
    </row>
    <row r="281">
      <c r="A281" s="293"/>
    </row>
    <row r="282">
      <c r="A282" s="293"/>
    </row>
    <row r="283">
      <c r="A283" s="293"/>
    </row>
    <row r="284">
      <c r="A284" s="293"/>
    </row>
    <row r="285">
      <c r="A285" s="293"/>
    </row>
    <row r="286">
      <c r="A286" s="293"/>
    </row>
    <row r="287">
      <c r="A287" s="293"/>
    </row>
    <row r="288">
      <c r="A288" s="293"/>
    </row>
    <row r="289">
      <c r="A289" s="293"/>
    </row>
    <row r="290">
      <c r="A290" s="293"/>
    </row>
    <row r="291">
      <c r="A291" s="293"/>
    </row>
    <row r="292">
      <c r="A292" s="293"/>
    </row>
    <row r="293">
      <c r="A293" s="293"/>
    </row>
    <row r="294">
      <c r="A294" s="293"/>
    </row>
    <row r="295">
      <c r="A295" s="293"/>
    </row>
    <row r="296">
      <c r="A296" s="293"/>
    </row>
    <row r="297">
      <c r="A297" s="293"/>
    </row>
    <row r="298">
      <c r="A298" s="293"/>
    </row>
    <row r="299">
      <c r="A299" s="293"/>
    </row>
    <row r="300">
      <c r="A300" s="293"/>
    </row>
    <row r="301">
      <c r="A301" s="293"/>
    </row>
    <row r="302">
      <c r="A302" s="293"/>
    </row>
    <row r="303">
      <c r="A303" s="293"/>
    </row>
    <row r="304">
      <c r="A304" s="293"/>
    </row>
    <row r="305">
      <c r="A305" s="293"/>
    </row>
    <row r="306">
      <c r="A306" s="293"/>
    </row>
    <row r="307">
      <c r="A307" s="293"/>
    </row>
    <row r="308">
      <c r="A308" s="293"/>
    </row>
    <row r="309">
      <c r="A309" s="293"/>
    </row>
    <row r="310">
      <c r="A310" s="293"/>
    </row>
    <row r="311">
      <c r="A311" s="293"/>
    </row>
    <row r="312">
      <c r="A312" s="293"/>
    </row>
    <row r="313">
      <c r="A313" s="293"/>
    </row>
    <row r="314">
      <c r="A314" s="293"/>
    </row>
    <row r="315">
      <c r="A315" s="293"/>
    </row>
    <row r="316">
      <c r="A316" s="293"/>
    </row>
    <row r="317">
      <c r="A317" s="293"/>
    </row>
    <row r="318">
      <c r="A318" s="293"/>
    </row>
    <row r="319">
      <c r="A319" s="293"/>
    </row>
    <row r="320">
      <c r="A320" s="293"/>
    </row>
    <row r="321">
      <c r="A321" s="293"/>
    </row>
    <row r="322">
      <c r="A322" s="293"/>
    </row>
    <row r="323">
      <c r="A323" s="293"/>
    </row>
    <row r="324">
      <c r="A324" s="293"/>
    </row>
    <row r="325">
      <c r="A325" s="293"/>
    </row>
    <row r="326">
      <c r="A326" s="293"/>
    </row>
    <row r="327">
      <c r="A327" s="293"/>
    </row>
    <row r="328">
      <c r="A328" s="293"/>
    </row>
    <row r="329">
      <c r="A329" s="293"/>
    </row>
    <row r="330">
      <c r="A330" s="293"/>
    </row>
    <row r="331">
      <c r="A331" s="293"/>
    </row>
    <row r="332">
      <c r="A332" s="293"/>
    </row>
    <row r="333">
      <c r="A333" s="293"/>
    </row>
    <row r="334">
      <c r="A334" s="293"/>
    </row>
    <row r="335">
      <c r="A335" s="293"/>
    </row>
    <row r="336">
      <c r="A336" s="293"/>
    </row>
    <row r="337">
      <c r="A337" s="293"/>
    </row>
    <row r="338">
      <c r="A338" s="293"/>
    </row>
    <row r="339">
      <c r="A339" s="293"/>
    </row>
    <row r="340">
      <c r="A340" s="293"/>
    </row>
    <row r="341">
      <c r="A341" s="293"/>
    </row>
    <row r="342">
      <c r="A342" s="293"/>
    </row>
    <row r="343">
      <c r="A343" s="293"/>
    </row>
    <row r="344">
      <c r="A344" s="293"/>
    </row>
    <row r="345">
      <c r="A345" s="293"/>
    </row>
    <row r="346">
      <c r="A346" s="293"/>
    </row>
    <row r="347">
      <c r="A347" s="293"/>
    </row>
    <row r="348">
      <c r="A348" s="293"/>
    </row>
    <row r="349">
      <c r="A349" s="293"/>
    </row>
    <row r="350">
      <c r="A350" s="293"/>
    </row>
    <row r="351">
      <c r="A351" s="293"/>
    </row>
    <row r="352">
      <c r="A352" s="293"/>
    </row>
    <row r="353">
      <c r="A353" s="293"/>
    </row>
    <row r="354">
      <c r="A354" s="293"/>
    </row>
    <row r="355">
      <c r="A355" s="293"/>
    </row>
    <row r="356">
      <c r="A356" s="293"/>
    </row>
    <row r="357">
      <c r="A357" s="293"/>
    </row>
    <row r="358">
      <c r="A358" s="293"/>
    </row>
    <row r="359">
      <c r="A359" s="293"/>
    </row>
    <row r="360">
      <c r="A360" s="293"/>
    </row>
    <row r="361">
      <c r="A361" s="293"/>
    </row>
    <row r="362">
      <c r="A362" s="293"/>
    </row>
    <row r="363">
      <c r="A363" s="293"/>
    </row>
    <row r="364">
      <c r="A364" s="293"/>
    </row>
    <row r="365">
      <c r="A365" s="293"/>
    </row>
    <row r="366">
      <c r="A366" s="293"/>
    </row>
    <row r="367">
      <c r="A367" s="293"/>
    </row>
    <row r="368">
      <c r="A368" s="293"/>
    </row>
    <row r="369">
      <c r="A369" s="293"/>
    </row>
    <row r="370">
      <c r="A370" s="293"/>
    </row>
    <row r="371">
      <c r="A371" s="293"/>
    </row>
    <row r="372">
      <c r="A372" s="293"/>
    </row>
    <row r="373">
      <c r="A373" s="293"/>
    </row>
    <row r="374">
      <c r="A374" s="293"/>
    </row>
    <row r="375">
      <c r="A375" s="293"/>
    </row>
    <row r="376">
      <c r="A376" s="293"/>
    </row>
    <row r="377">
      <c r="A377" s="293"/>
    </row>
    <row r="378">
      <c r="A378" s="293"/>
    </row>
    <row r="379">
      <c r="A379" s="293"/>
    </row>
    <row r="380">
      <c r="A380" s="293"/>
    </row>
    <row r="381">
      <c r="A381" s="293"/>
    </row>
    <row r="382">
      <c r="A382" s="293"/>
    </row>
    <row r="383">
      <c r="A383" s="293"/>
    </row>
    <row r="384">
      <c r="A384" s="293"/>
    </row>
    <row r="385">
      <c r="A385" s="293"/>
    </row>
    <row r="386">
      <c r="A386" s="293"/>
    </row>
    <row r="387">
      <c r="A387" s="293"/>
    </row>
    <row r="388">
      <c r="A388" s="293"/>
    </row>
    <row r="389">
      <c r="A389" s="293"/>
    </row>
    <row r="390">
      <c r="A390" s="293"/>
    </row>
    <row r="391">
      <c r="A391" s="293"/>
    </row>
    <row r="392">
      <c r="A392" s="293"/>
    </row>
    <row r="393">
      <c r="A393" s="293"/>
    </row>
    <row r="394">
      <c r="A394" s="293"/>
    </row>
    <row r="395">
      <c r="A395" s="293"/>
    </row>
    <row r="396">
      <c r="A396" s="293"/>
    </row>
    <row r="397">
      <c r="A397" s="293"/>
    </row>
    <row r="398">
      <c r="A398" s="293"/>
    </row>
    <row r="399">
      <c r="A399" s="293"/>
    </row>
    <row r="400">
      <c r="A400" s="293"/>
    </row>
    <row r="401">
      <c r="A401" s="293"/>
    </row>
    <row r="402">
      <c r="A402" s="293"/>
    </row>
    <row r="403">
      <c r="A403" s="293"/>
    </row>
    <row r="404">
      <c r="A404" s="293"/>
    </row>
    <row r="405">
      <c r="A405" s="293"/>
    </row>
    <row r="406">
      <c r="A406" s="293"/>
    </row>
    <row r="407">
      <c r="A407" s="293"/>
    </row>
    <row r="408">
      <c r="A408" s="293"/>
    </row>
    <row r="409">
      <c r="A409" s="293"/>
    </row>
    <row r="410">
      <c r="A410" s="293"/>
    </row>
    <row r="411">
      <c r="A411" s="293"/>
    </row>
    <row r="412">
      <c r="A412" s="293"/>
    </row>
    <row r="413">
      <c r="A413" s="293"/>
    </row>
    <row r="414">
      <c r="A414" s="293"/>
    </row>
    <row r="415">
      <c r="A415" s="293"/>
    </row>
    <row r="416">
      <c r="A416" s="293"/>
    </row>
    <row r="417">
      <c r="A417" s="293"/>
    </row>
    <row r="418">
      <c r="A418" s="293"/>
    </row>
    <row r="419">
      <c r="A419" s="293"/>
    </row>
    <row r="420">
      <c r="A420" s="293"/>
    </row>
    <row r="421">
      <c r="A421" s="293"/>
    </row>
    <row r="422">
      <c r="A422" s="293"/>
    </row>
    <row r="423">
      <c r="A423" s="293"/>
    </row>
    <row r="424">
      <c r="A424" s="293"/>
    </row>
    <row r="425">
      <c r="A425" s="293"/>
    </row>
    <row r="426">
      <c r="A426" s="293"/>
    </row>
    <row r="427">
      <c r="A427" s="293"/>
    </row>
    <row r="428">
      <c r="A428" s="293"/>
    </row>
    <row r="429">
      <c r="A429" s="293"/>
    </row>
    <row r="430">
      <c r="A430" s="293"/>
    </row>
    <row r="431">
      <c r="A431" s="293"/>
    </row>
    <row r="432">
      <c r="A432" s="293"/>
    </row>
    <row r="433">
      <c r="A433" s="293"/>
    </row>
    <row r="434">
      <c r="A434" s="293"/>
    </row>
    <row r="435">
      <c r="A435" s="293"/>
    </row>
    <row r="436">
      <c r="A436" s="293"/>
    </row>
    <row r="437">
      <c r="A437" s="293"/>
    </row>
    <row r="438">
      <c r="A438" s="293"/>
    </row>
    <row r="439">
      <c r="A439" s="293"/>
    </row>
    <row r="440">
      <c r="A440" s="293"/>
    </row>
    <row r="441">
      <c r="A441" s="293"/>
    </row>
    <row r="442">
      <c r="A442" s="293"/>
    </row>
    <row r="443">
      <c r="A443" s="293"/>
    </row>
    <row r="444">
      <c r="A444" s="293"/>
    </row>
    <row r="445">
      <c r="A445" s="293"/>
    </row>
    <row r="446">
      <c r="A446" s="293"/>
    </row>
    <row r="447">
      <c r="A447" s="293"/>
    </row>
    <row r="448">
      <c r="A448" s="293"/>
    </row>
    <row r="449">
      <c r="A449" s="293"/>
    </row>
    <row r="450">
      <c r="A450" s="293"/>
    </row>
    <row r="451">
      <c r="A451" s="293"/>
    </row>
    <row r="452">
      <c r="A452" s="293"/>
    </row>
    <row r="453">
      <c r="A453" s="293"/>
    </row>
    <row r="454">
      <c r="A454" s="293"/>
    </row>
    <row r="455">
      <c r="A455" s="293"/>
    </row>
    <row r="456">
      <c r="A456" s="293"/>
    </row>
    <row r="457">
      <c r="A457" s="293"/>
    </row>
    <row r="458">
      <c r="A458" s="293"/>
    </row>
    <row r="459">
      <c r="A459" s="293"/>
    </row>
    <row r="460">
      <c r="A460" s="293"/>
    </row>
    <row r="461">
      <c r="A461" s="293"/>
    </row>
    <row r="462">
      <c r="A462" s="293"/>
    </row>
    <row r="463">
      <c r="A463" s="293"/>
    </row>
    <row r="464">
      <c r="A464" s="293"/>
    </row>
    <row r="465">
      <c r="A465" s="293"/>
    </row>
    <row r="466">
      <c r="A466" s="293"/>
    </row>
    <row r="467">
      <c r="A467" s="293"/>
    </row>
    <row r="468">
      <c r="A468" s="293"/>
    </row>
    <row r="469">
      <c r="A469" s="293"/>
    </row>
    <row r="470">
      <c r="A470" s="293"/>
    </row>
    <row r="471">
      <c r="A471" s="293"/>
    </row>
    <row r="472">
      <c r="A472" s="293"/>
    </row>
    <row r="473">
      <c r="A473" s="293"/>
    </row>
    <row r="474">
      <c r="A474" s="293"/>
    </row>
    <row r="475">
      <c r="A475" s="293"/>
    </row>
    <row r="476">
      <c r="A476" s="293"/>
    </row>
    <row r="477">
      <c r="A477" s="293"/>
    </row>
    <row r="478">
      <c r="A478" s="293"/>
    </row>
    <row r="479">
      <c r="A479" s="293"/>
    </row>
    <row r="480">
      <c r="A480" s="293"/>
    </row>
    <row r="481">
      <c r="A481" s="293"/>
    </row>
    <row r="482">
      <c r="A482" s="293"/>
    </row>
    <row r="483">
      <c r="A483" s="293"/>
    </row>
    <row r="484">
      <c r="A484" s="293"/>
    </row>
    <row r="485">
      <c r="A485" s="293"/>
    </row>
    <row r="486">
      <c r="A486" s="293"/>
    </row>
    <row r="487">
      <c r="A487" s="293"/>
    </row>
    <row r="488">
      <c r="A488" s="293"/>
    </row>
    <row r="489">
      <c r="A489" s="293"/>
    </row>
    <row r="490">
      <c r="A490" s="293"/>
    </row>
    <row r="491">
      <c r="A491" s="293"/>
    </row>
    <row r="492">
      <c r="A492" s="293"/>
    </row>
    <row r="493">
      <c r="A493" s="293"/>
    </row>
    <row r="494">
      <c r="A494" s="293"/>
    </row>
    <row r="495">
      <c r="A495" s="293"/>
    </row>
    <row r="496">
      <c r="A496" s="293"/>
    </row>
    <row r="497">
      <c r="A497" s="293"/>
    </row>
    <row r="498">
      <c r="A498" s="293"/>
    </row>
    <row r="499">
      <c r="A499" s="293"/>
    </row>
    <row r="500">
      <c r="A500" s="293"/>
    </row>
    <row r="501">
      <c r="A501" s="293"/>
    </row>
    <row r="502">
      <c r="A502" s="293"/>
    </row>
    <row r="503">
      <c r="A503" s="293"/>
    </row>
    <row r="504">
      <c r="A504" s="293"/>
    </row>
    <row r="505">
      <c r="A505" s="293"/>
    </row>
    <row r="506">
      <c r="A506" s="293"/>
    </row>
    <row r="507">
      <c r="A507" s="293"/>
    </row>
    <row r="508">
      <c r="A508" s="293"/>
    </row>
    <row r="509">
      <c r="A509" s="293"/>
    </row>
    <row r="510">
      <c r="A510" s="293"/>
    </row>
    <row r="511">
      <c r="A511" s="293"/>
    </row>
    <row r="512">
      <c r="A512" s="293"/>
    </row>
    <row r="513">
      <c r="A513" s="293"/>
    </row>
    <row r="514">
      <c r="A514" s="293"/>
    </row>
    <row r="515">
      <c r="A515" s="293"/>
    </row>
    <row r="516">
      <c r="A516" s="293"/>
    </row>
    <row r="517">
      <c r="A517" s="293"/>
    </row>
    <row r="518">
      <c r="A518" s="293"/>
    </row>
    <row r="519">
      <c r="A519" s="293"/>
    </row>
    <row r="520">
      <c r="A520" s="293"/>
    </row>
    <row r="521">
      <c r="A521" s="293"/>
    </row>
    <row r="522">
      <c r="A522" s="293"/>
    </row>
    <row r="523">
      <c r="A523" s="293"/>
    </row>
    <row r="524">
      <c r="A524" s="293"/>
    </row>
    <row r="525">
      <c r="A525" s="293"/>
    </row>
    <row r="526">
      <c r="A526" s="293"/>
    </row>
    <row r="527">
      <c r="A527" s="293"/>
    </row>
    <row r="528">
      <c r="A528" s="293"/>
    </row>
    <row r="529">
      <c r="A529" s="293"/>
    </row>
    <row r="530">
      <c r="A530" s="293"/>
    </row>
    <row r="531">
      <c r="A531" s="293"/>
    </row>
    <row r="532">
      <c r="A532" s="293"/>
    </row>
    <row r="533">
      <c r="A533" s="293"/>
    </row>
    <row r="534">
      <c r="A534" s="293"/>
    </row>
    <row r="535">
      <c r="A535" s="293"/>
    </row>
    <row r="536">
      <c r="A536" s="293"/>
    </row>
    <row r="537">
      <c r="A537" s="293"/>
    </row>
    <row r="538">
      <c r="A538" s="293"/>
    </row>
    <row r="539">
      <c r="A539" s="293"/>
    </row>
    <row r="540">
      <c r="A540" s="293"/>
    </row>
    <row r="541">
      <c r="A541" s="293"/>
    </row>
    <row r="542">
      <c r="A542" s="293"/>
    </row>
    <row r="543">
      <c r="A543" s="293"/>
    </row>
    <row r="544">
      <c r="A544" s="293"/>
    </row>
    <row r="545">
      <c r="A545" s="293"/>
    </row>
    <row r="546">
      <c r="A546" s="293"/>
    </row>
    <row r="547">
      <c r="A547" s="293"/>
    </row>
    <row r="548">
      <c r="A548" s="293"/>
    </row>
    <row r="549">
      <c r="A549" s="293"/>
    </row>
    <row r="550">
      <c r="A550" s="293"/>
    </row>
    <row r="551">
      <c r="A551" s="293"/>
    </row>
    <row r="552">
      <c r="A552" s="293"/>
    </row>
    <row r="553">
      <c r="A553" s="293"/>
    </row>
    <row r="554">
      <c r="A554" s="293"/>
    </row>
    <row r="555">
      <c r="A555" s="293"/>
    </row>
    <row r="556">
      <c r="A556" s="293"/>
    </row>
    <row r="557">
      <c r="A557" s="293"/>
    </row>
    <row r="558">
      <c r="A558" s="293"/>
    </row>
    <row r="559">
      <c r="A559" s="293"/>
    </row>
    <row r="560">
      <c r="A560" s="293"/>
    </row>
    <row r="561">
      <c r="A561" s="293"/>
    </row>
    <row r="562">
      <c r="A562" s="293"/>
    </row>
    <row r="563">
      <c r="A563" s="293"/>
    </row>
    <row r="564">
      <c r="A564" s="293"/>
    </row>
    <row r="565">
      <c r="A565" s="293"/>
    </row>
    <row r="566">
      <c r="A566" s="293"/>
    </row>
    <row r="567">
      <c r="A567" s="293"/>
    </row>
    <row r="568">
      <c r="A568" s="293"/>
    </row>
    <row r="569">
      <c r="A569" s="293"/>
    </row>
    <row r="570">
      <c r="A570" s="293"/>
    </row>
    <row r="571">
      <c r="A571" s="293"/>
    </row>
    <row r="572">
      <c r="A572" s="293"/>
    </row>
    <row r="573">
      <c r="A573" s="293"/>
    </row>
    <row r="574">
      <c r="A574" s="293"/>
    </row>
    <row r="575">
      <c r="A575" s="293"/>
    </row>
    <row r="576">
      <c r="A576" s="293"/>
    </row>
    <row r="577">
      <c r="A577" s="293"/>
    </row>
    <row r="578">
      <c r="A578" s="293"/>
    </row>
    <row r="579">
      <c r="A579" s="293"/>
    </row>
    <row r="580">
      <c r="A580" s="293"/>
    </row>
    <row r="581">
      <c r="A581" s="293"/>
    </row>
    <row r="582">
      <c r="A582" s="293"/>
    </row>
    <row r="583">
      <c r="A583" s="293"/>
    </row>
    <row r="584">
      <c r="A584" s="293"/>
    </row>
    <row r="585">
      <c r="A585" s="293"/>
    </row>
    <row r="586">
      <c r="A586" s="293"/>
    </row>
    <row r="587">
      <c r="A587" s="293"/>
    </row>
    <row r="588">
      <c r="A588" s="293"/>
    </row>
    <row r="589">
      <c r="A589" s="293"/>
    </row>
    <row r="590">
      <c r="A590" s="293"/>
    </row>
    <row r="591">
      <c r="A591" s="293"/>
    </row>
    <row r="592">
      <c r="A592" s="293"/>
    </row>
    <row r="593">
      <c r="A593" s="293"/>
    </row>
    <row r="594">
      <c r="A594" s="293"/>
    </row>
    <row r="595">
      <c r="A595" s="293"/>
    </row>
    <row r="596">
      <c r="A596" s="293"/>
    </row>
    <row r="597">
      <c r="A597" s="293"/>
    </row>
    <row r="598">
      <c r="A598" s="293"/>
    </row>
    <row r="599">
      <c r="A599" s="293"/>
    </row>
    <row r="600">
      <c r="A600" s="293"/>
    </row>
    <row r="601">
      <c r="A601" s="293"/>
    </row>
    <row r="602">
      <c r="A602" s="293"/>
    </row>
    <row r="603">
      <c r="A603" s="293"/>
    </row>
    <row r="604">
      <c r="A604" s="293"/>
    </row>
    <row r="605">
      <c r="A605" s="293"/>
    </row>
    <row r="606">
      <c r="A606" s="293"/>
    </row>
    <row r="607">
      <c r="A607" s="293"/>
    </row>
    <row r="608">
      <c r="A608" s="293"/>
    </row>
    <row r="609">
      <c r="A609" s="293"/>
    </row>
    <row r="610">
      <c r="A610" s="293"/>
    </row>
    <row r="611">
      <c r="A611" s="293"/>
    </row>
    <row r="612">
      <c r="A612" s="293"/>
    </row>
    <row r="613">
      <c r="A613" s="293"/>
    </row>
    <row r="614">
      <c r="A614" s="293"/>
    </row>
    <row r="615">
      <c r="A615" s="293"/>
    </row>
    <row r="616">
      <c r="A616" s="293"/>
    </row>
    <row r="617">
      <c r="A617" s="293"/>
    </row>
    <row r="618">
      <c r="A618" s="293"/>
    </row>
    <row r="619">
      <c r="A619" s="293"/>
    </row>
    <row r="620">
      <c r="A620" s="293"/>
    </row>
    <row r="621">
      <c r="A621" s="293"/>
    </row>
    <row r="622">
      <c r="A622" s="293"/>
    </row>
    <row r="623">
      <c r="A623" s="293"/>
    </row>
    <row r="624">
      <c r="A624" s="293"/>
    </row>
    <row r="625">
      <c r="A625" s="293"/>
    </row>
    <row r="626">
      <c r="A626" s="293"/>
    </row>
    <row r="627">
      <c r="A627" s="293"/>
    </row>
    <row r="628">
      <c r="A628" s="293"/>
    </row>
    <row r="629">
      <c r="A629" s="293"/>
    </row>
    <row r="630">
      <c r="A630" s="293"/>
    </row>
    <row r="631">
      <c r="A631" s="293"/>
    </row>
    <row r="632">
      <c r="A632" s="293"/>
    </row>
    <row r="633">
      <c r="A633" s="293"/>
    </row>
    <row r="634">
      <c r="A634" s="293"/>
    </row>
    <row r="635">
      <c r="A635" s="293"/>
    </row>
    <row r="636">
      <c r="A636" s="293"/>
    </row>
    <row r="637">
      <c r="A637" s="293"/>
    </row>
    <row r="638">
      <c r="A638" s="293"/>
    </row>
    <row r="639">
      <c r="A639" s="293"/>
    </row>
    <row r="640">
      <c r="A640" s="293"/>
    </row>
    <row r="641">
      <c r="A641" s="293"/>
    </row>
    <row r="642">
      <c r="A642" s="293"/>
    </row>
    <row r="643">
      <c r="A643" s="293"/>
    </row>
    <row r="644">
      <c r="A644" s="293"/>
    </row>
    <row r="645">
      <c r="A645" s="293"/>
    </row>
    <row r="646">
      <c r="A646" s="293"/>
    </row>
    <row r="647">
      <c r="A647" s="293"/>
    </row>
    <row r="648">
      <c r="A648" s="293"/>
    </row>
    <row r="649">
      <c r="A649" s="293"/>
    </row>
    <row r="650">
      <c r="A650" s="293"/>
    </row>
    <row r="651">
      <c r="A651" s="293"/>
    </row>
    <row r="652">
      <c r="A652" s="293"/>
    </row>
    <row r="653">
      <c r="A653" s="293"/>
    </row>
    <row r="654">
      <c r="A654" s="293"/>
    </row>
    <row r="655">
      <c r="A655" s="293"/>
    </row>
    <row r="656">
      <c r="A656" s="293"/>
    </row>
    <row r="657">
      <c r="A657" s="293"/>
    </row>
    <row r="658">
      <c r="A658" s="293"/>
    </row>
    <row r="659">
      <c r="A659" s="293"/>
    </row>
    <row r="660">
      <c r="A660" s="293"/>
    </row>
    <row r="661">
      <c r="A661" s="293"/>
    </row>
    <row r="662">
      <c r="A662" s="293"/>
    </row>
    <row r="663">
      <c r="A663" s="293"/>
    </row>
    <row r="664">
      <c r="A664" s="293"/>
    </row>
    <row r="665">
      <c r="A665" s="293"/>
    </row>
    <row r="666">
      <c r="A666" s="293"/>
    </row>
    <row r="667">
      <c r="A667" s="293"/>
    </row>
    <row r="668">
      <c r="A668" s="293"/>
    </row>
    <row r="669">
      <c r="A669" s="293"/>
    </row>
    <row r="670">
      <c r="A670" s="293"/>
    </row>
    <row r="671">
      <c r="A671" s="293"/>
    </row>
    <row r="672">
      <c r="A672" s="293"/>
    </row>
    <row r="673">
      <c r="A673" s="293"/>
    </row>
    <row r="674">
      <c r="A674" s="293"/>
    </row>
    <row r="675">
      <c r="A675" s="293"/>
    </row>
    <row r="676">
      <c r="A676" s="293"/>
    </row>
    <row r="677">
      <c r="A677" s="293"/>
    </row>
    <row r="678">
      <c r="A678" s="293"/>
    </row>
    <row r="679">
      <c r="A679" s="293"/>
    </row>
    <row r="680">
      <c r="A680" s="293"/>
    </row>
    <row r="681">
      <c r="A681" s="293"/>
    </row>
    <row r="682">
      <c r="A682" s="293"/>
    </row>
    <row r="683">
      <c r="A683" s="293"/>
    </row>
    <row r="684">
      <c r="A684" s="293"/>
    </row>
    <row r="685">
      <c r="A685" s="293"/>
    </row>
    <row r="686">
      <c r="A686" s="293"/>
    </row>
    <row r="687">
      <c r="A687" s="293"/>
    </row>
    <row r="688">
      <c r="A688" s="293"/>
    </row>
    <row r="689">
      <c r="A689" s="293"/>
    </row>
    <row r="690">
      <c r="A690" s="293"/>
    </row>
    <row r="691">
      <c r="A691" s="293"/>
    </row>
    <row r="692">
      <c r="A692" s="293"/>
    </row>
    <row r="693">
      <c r="A693" s="293"/>
    </row>
    <row r="694">
      <c r="A694" s="293"/>
    </row>
    <row r="695">
      <c r="A695" s="293"/>
    </row>
    <row r="696">
      <c r="A696" s="293"/>
    </row>
    <row r="697">
      <c r="A697" s="293"/>
    </row>
    <row r="698">
      <c r="A698" s="293"/>
    </row>
    <row r="699">
      <c r="A699" s="293"/>
    </row>
    <row r="700">
      <c r="A700" s="293"/>
    </row>
    <row r="701">
      <c r="A701" s="293"/>
    </row>
    <row r="702">
      <c r="A702" s="293"/>
    </row>
    <row r="703">
      <c r="A703" s="293"/>
    </row>
    <row r="704">
      <c r="A704" s="293"/>
    </row>
    <row r="705">
      <c r="A705" s="293"/>
    </row>
    <row r="706">
      <c r="A706" s="293"/>
    </row>
    <row r="707">
      <c r="A707" s="293"/>
    </row>
    <row r="708">
      <c r="A708" s="293"/>
    </row>
    <row r="709">
      <c r="A709" s="293"/>
    </row>
    <row r="710">
      <c r="A710" s="293"/>
    </row>
    <row r="711">
      <c r="A711" s="293"/>
    </row>
    <row r="712">
      <c r="A712" s="293"/>
    </row>
    <row r="713">
      <c r="A713" s="293"/>
    </row>
    <row r="714">
      <c r="A714" s="293"/>
    </row>
    <row r="715">
      <c r="A715" s="293"/>
    </row>
    <row r="716">
      <c r="A716" s="293"/>
    </row>
    <row r="717">
      <c r="A717" s="293"/>
    </row>
    <row r="718">
      <c r="A718" s="293"/>
    </row>
    <row r="719">
      <c r="A719" s="293"/>
    </row>
    <row r="720">
      <c r="A720" s="293"/>
    </row>
    <row r="721">
      <c r="A721" s="293"/>
    </row>
    <row r="722">
      <c r="A722" s="293"/>
    </row>
    <row r="723">
      <c r="A723" s="293"/>
    </row>
    <row r="724">
      <c r="A724" s="293"/>
    </row>
    <row r="725">
      <c r="A725" s="293"/>
    </row>
    <row r="726">
      <c r="A726" s="293"/>
    </row>
    <row r="727">
      <c r="A727" s="293"/>
    </row>
    <row r="728">
      <c r="A728" s="293"/>
    </row>
    <row r="729">
      <c r="A729" s="293"/>
    </row>
    <row r="730">
      <c r="A730" s="293"/>
    </row>
    <row r="731">
      <c r="A731" s="293"/>
    </row>
    <row r="732">
      <c r="A732" s="293"/>
    </row>
    <row r="733">
      <c r="A733" s="293"/>
    </row>
    <row r="734">
      <c r="A734" s="293"/>
    </row>
    <row r="735">
      <c r="A735" s="293"/>
    </row>
    <row r="736">
      <c r="A736" s="293"/>
    </row>
    <row r="737">
      <c r="A737" s="293"/>
    </row>
    <row r="738">
      <c r="A738" s="293"/>
    </row>
    <row r="739">
      <c r="A739" s="293"/>
    </row>
    <row r="740">
      <c r="A740" s="293"/>
    </row>
    <row r="741">
      <c r="A741" s="293"/>
    </row>
    <row r="742">
      <c r="A742" s="293"/>
    </row>
    <row r="743">
      <c r="A743" s="293"/>
    </row>
    <row r="744">
      <c r="A744" s="293"/>
    </row>
    <row r="745">
      <c r="A745" s="293"/>
    </row>
    <row r="746">
      <c r="A746" s="293"/>
    </row>
    <row r="747">
      <c r="A747" s="293"/>
    </row>
    <row r="748">
      <c r="A748" s="293"/>
    </row>
    <row r="749">
      <c r="A749" s="293"/>
    </row>
    <row r="750">
      <c r="A750" s="293"/>
    </row>
    <row r="751">
      <c r="A751" s="293"/>
    </row>
    <row r="752">
      <c r="A752" s="293"/>
    </row>
    <row r="753">
      <c r="A753" s="293"/>
    </row>
    <row r="754">
      <c r="A754" s="293"/>
    </row>
    <row r="755">
      <c r="A755" s="293"/>
    </row>
    <row r="756">
      <c r="A756" s="293"/>
    </row>
    <row r="757">
      <c r="A757" s="293"/>
    </row>
    <row r="758">
      <c r="A758" s="293"/>
    </row>
    <row r="759">
      <c r="A759" s="293"/>
    </row>
    <row r="760">
      <c r="A760" s="293"/>
    </row>
    <row r="761">
      <c r="A761" s="293"/>
    </row>
    <row r="762">
      <c r="A762" s="293"/>
    </row>
    <row r="763">
      <c r="A763" s="293"/>
    </row>
    <row r="764">
      <c r="A764" s="293"/>
    </row>
    <row r="765">
      <c r="A765" s="293"/>
    </row>
    <row r="766">
      <c r="A766" s="293"/>
    </row>
    <row r="767">
      <c r="A767" s="293"/>
    </row>
    <row r="768">
      <c r="A768" s="293"/>
    </row>
    <row r="769">
      <c r="A769" s="293"/>
    </row>
    <row r="770">
      <c r="A770" s="293"/>
    </row>
    <row r="771">
      <c r="A771" s="293"/>
    </row>
    <row r="772">
      <c r="A772" s="293"/>
    </row>
    <row r="773">
      <c r="A773" s="293"/>
    </row>
    <row r="774">
      <c r="A774" s="293"/>
    </row>
    <row r="775">
      <c r="A775" s="293"/>
    </row>
    <row r="776">
      <c r="A776" s="293"/>
    </row>
    <row r="777">
      <c r="A777" s="293"/>
    </row>
    <row r="778">
      <c r="A778" s="293"/>
    </row>
    <row r="779">
      <c r="A779" s="293"/>
    </row>
    <row r="780">
      <c r="A780" s="293"/>
    </row>
    <row r="781">
      <c r="A781" s="293"/>
    </row>
    <row r="782">
      <c r="A782" s="293"/>
    </row>
    <row r="783">
      <c r="A783" s="293"/>
    </row>
    <row r="784">
      <c r="A784" s="293"/>
    </row>
    <row r="785">
      <c r="A785" s="293"/>
    </row>
    <row r="786">
      <c r="A786" s="293"/>
    </row>
    <row r="787">
      <c r="A787" s="293"/>
    </row>
    <row r="788">
      <c r="A788" s="293"/>
    </row>
    <row r="789">
      <c r="A789" s="293"/>
    </row>
    <row r="790">
      <c r="A790" s="293"/>
    </row>
    <row r="791">
      <c r="A791" s="293"/>
    </row>
    <row r="792">
      <c r="A792" s="293"/>
    </row>
    <row r="793">
      <c r="A793" s="293"/>
    </row>
    <row r="794">
      <c r="A794" s="293"/>
    </row>
    <row r="795">
      <c r="A795" s="293"/>
    </row>
    <row r="796">
      <c r="A796" s="293"/>
    </row>
    <row r="797">
      <c r="A797" s="293"/>
    </row>
    <row r="798">
      <c r="A798" s="293"/>
    </row>
    <row r="799">
      <c r="A799" s="293"/>
    </row>
    <row r="800">
      <c r="A800" s="293"/>
    </row>
    <row r="801">
      <c r="A801" s="293"/>
    </row>
    <row r="802">
      <c r="A802" s="293"/>
    </row>
    <row r="803">
      <c r="A803" s="293"/>
    </row>
    <row r="804">
      <c r="A804" s="293"/>
    </row>
    <row r="805">
      <c r="A805" s="293"/>
    </row>
    <row r="806">
      <c r="A806" s="293"/>
    </row>
    <row r="807">
      <c r="A807" s="293"/>
    </row>
    <row r="808">
      <c r="A808" s="293"/>
    </row>
    <row r="809">
      <c r="A809" s="293"/>
    </row>
    <row r="810">
      <c r="A810" s="293"/>
    </row>
    <row r="811">
      <c r="A811" s="293"/>
    </row>
    <row r="812">
      <c r="A812" s="293"/>
    </row>
    <row r="813">
      <c r="A813" s="293"/>
    </row>
    <row r="814">
      <c r="A814" s="293"/>
    </row>
    <row r="815">
      <c r="A815" s="293"/>
    </row>
    <row r="816">
      <c r="A816" s="293"/>
    </row>
    <row r="817">
      <c r="A817" s="293"/>
    </row>
    <row r="818">
      <c r="A818" s="293"/>
    </row>
    <row r="819">
      <c r="A819" s="293"/>
    </row>
    <row r="820">
      <c r="A820" s="293"/>
    </row>
    <row r="821">
      <c r="A821" s="293"/>
    </row>
    <row r="822">
      <c r="A822" s="293"/>
    </row>
    <row r="823">
      <c r="A823" s="293"/>
    </row>
    <row r="824">
      <c r="A824" s="293"/>
    </row>
    <row r="825">
      <c r="A825" s="293"/>
    </row>
    <row r="826">
      <c r="A826" s="293"/>
    </row>
    <row r="827">
      <c r="A827" s="293"/>
    </row>
    <row r="828">
      <c r="A828" s="293"/>
    </row>
    <row r="829">
      <c r="A829" s="293"/>
    </row>
    <row r="830">
      <c r="A830" s="293"/>
    </row>
    <row r="831">
      <c r="A831" s="293"/>
    </row>
    <row r="832">
      <c r="A832" s="293"/>
    </row>
    <row r="833">
      <c r="A833" s="293"/>
    </row>
    <row r="834">
      <c r="A834" s="293"/>
    </row>
    <row r="835">
      <c r="A835" s="293"/>
    </row>
    <row r="836">
      <c r="A836" s="293"/>
    </row>
    <row r="837">
      <c r="A837" s="293"/>
    </row>
    <row r="838">
      <c r="A838" s="293"/>
    </row>
    <row r="839">
      <c r="A839" s="293"/>
    </row>
    <row r="840">
      <c r="A840" s="293"/>
    </row>
    <row r="841">
      <c r="A841" s="293"/>
    </row>
    <row r="842">
      <c r="A842" s="293"/>
    </row>
    <row r="843">
      <c r="A843" s="293"/>
    </row>
    <row r="844">
      <c r="A844" s="293"/>
    </row>
    <row r="845">
      <c r="A845" s="293"/>
    </row>
    <row r="846">
      <c r="A846" s="293"/>
    </row>
    <row r="847">
      <c r="A847" s="293"/>
    </row>
    <row r="848">
      <c r="A848" s="293"/>
    </row>
    <row r="849">
      <c r="A849" s="293"/>
    </row>
    <row r="850">
      <c r="A850" s="293"/>
    </row>
    <row r="851">
      <c r="A851" s="293"/>
    </row>
    <row r="852">
      <c r="A852" s="293"/>
    </row>
    <row r="853">
      <c r="A853" s="293"/>
    </row>
    <row r="854">
      <c r="A854" s="293"/>
    </row>
    <row r="855">
      <c r="A855" s="293"/>
    </row>
    <row r="856">
      <c r="A856" s="293"/>
    </row>
    <row r="857">
      <c r="A857" s="293"/>
    </row>
    <row r="858">
      <c r="A858" s="293"/>
    </row>
    <row r="859">
      <c r="A859" s="293"/>
    </row>
    <row r="860">
      <c r="A860" s="293"/>
    </row>
    <row r="861">
      <c r="A861" s="293"/>
    </row>
    <row r="862">
      <c r="A862" s="293"/>
    </row>
    <row r="863">
      <c r="A863" s="293"/>
    </row>
    <row r="864">
      <c r="A864" s="293"/>
    </row>
    <row r="865">
      <c r="A865" s="293"/>
    </row>
    <row r="866">
      <c r="A866" s="293"/>
    </row>
    <row r="867">
      <c r="A867" s="293"/>
    </row>
    <row r="868">
      <c r="A868" s="293"/>
    </row>
    <row r="869">
      <c r="A869" s="293"/>
    </row>
    <row r="870">
      <c r="A870" s="293"/>
    </row>
    <row r="871">
      <c r="A871" s="293"/>
    </row>
    <row r="872">
      <c r="A872" s="293"/>
    </row>
    <row r="873">
      <c r="A873" s="293"/>
    </row>
    <row r="874">
      <c r="A874" s="293"/>
    </row>
    <row r="875">
      <c r="A875" s="293"/>
    </row>
    <row r="876">
      <c r="A876" s="293"/>
    </row>
    <row r="877">
      <c r="A877" s="293"/>
    </row>
    <row r="878">
      <c r="A878" s="293"/>
    </row>
    <row r="879">
      <c r="A879" s="293"/>
    </row>
    <row r="880">
      <c r="A880" s="293"/>
    </row>
    <row r="881">
      <c r="A881" s="293"/>
    </row>
    <row r="882">
      <c r="A882" s="293"/>
    </row>
    <row r="883">
      <c r="A883" s="293"/>
    </row>
    <row r="884">
      <c r="A884" s="293"/>
    </row>
    <row r="885">
      <c r="A885" s="293"/>
    </row>
    <row r="886">
      <c r="A886" s="293"/>
    </row>
    <row r="887">
      <c r="A887" s="293"/>
    </row>
    <row r="888">
      <c r="A888" s="293"/>
    </row>
    <row r="889">
      <c r="A889" s="293"/>
    </row>
    <row r="890">
      <c r="A890" s="293"/>
    </row>
    <row r="891">
      <c r="A891" s="293"/>
    </row>
    <row r="892">
      <c r="A892" s="293"/>
    </row>
    <row r="893">
      <c r="A893" s="293"/>
    </row>
    <row r="894">
      <c r="A894" s="293"/>
    </row>
    <row r="895">
      <c r="A895" s="293"/>
    </row>
    <row r="896">
      <c r="A896" s="293"/>
    </row>
    <row r="897">
      <c r="A897" s="293"/>
    </row>
    <row r="898">
      <c r="A898" s="293"/>
    </row>
    <row r="899">
      <c r="A899" s="293"/>
    </row>
    <row r="900">
      <c r="A900" s="293"/>
    </row>
    <row r="901">
      <c r="A901" s="293"/>
    </row>
    <row r="902">
      <c r="A902" s="293"/>
    </row>
    <row r="903">
      <c r="A903" s="293"/>
    </row>
    <row r="904">
      <c r="A904" s="293"/>
    </row>
    <row r="905">
      <c r="A905" s="293"/>
    </row>
    <row r="906">
      <c r="A906" s="293"/>
    </row>
    <row r="907">
      <c r="A907" s="293"/>
    </row>
    <row r="908">
      <c r="A908" s="293"/>
    </row>
    <row r="909">
      <c r="A909" s="293"/>
    </row>
    <row r="910">
      <c r="A910" s="293"/>
    </row>
    <row r="911">
      <c r="A911" s="293"/>
    </row>
    <row r="912">
      <c r="A912" s="293"/>
    </row>
    <row r="913">
      <c r="A913" s="293"/>
    </row>
    <row r="914">
      <c r="A914" s="293"/>
    </row>
    <row r="915">
      <c r="A915" s="293"/>
    </row>
    <row r="916">
      <c r="A916" s="293"/>
    </row>
    <row r="917">
      <c r="A917" s="293"/>
    </row>
    <row r="918">
      <c r="A918" s="293"/>
    </row>
    <row r="919">
      <c r="A919" s="293"/>
    </row>
    <row r="920">
      <c r="A920" s="293"/>
    </row>
    <row r="921">
      <c r="A921" s="293"/>
    </row>
    <row r="922">
      <c r="A922" s="293"/>
    </row>
    <row r="923">
      <c r="A923" s="293"/>
    </row>
    <row r="924">
      <c r="A924" s="293"/>
    </row>
    <row r="925">
      <c r="A925" s="293"/>
    </row>
    <row r="926">
      <c r="A926" s="293"/>
    </row>
    <row r="927">
      <c r="A927" s="293"/>
    </row>
    <row r="928">
      <c r="A928" s="293"/>
    </row>
    <row r="929">
      <c r="A929" s="293"/>
    </row>
    <row r="930">
      <c r="A930" s="293"/>
    </row>
    <row r="931">
      <c r="A931" s="293"/>
    </row>
    <row r="932">
      <c r="A932" s="293"/>
    </row>
    <row r="933">
      <c r="A933" s="293"/>
    </row>
    <row r="934">
      <c r="A934" s="293"/>
    </row>
    <row r="935">
      <c r="A935" s="293"/>
    </row>
    <row r="936">
      <c r="A936" s="293"/>
    </row>
    <row r="937">
      <c r="A937" s="293"/>
    </row>
    <row r="938">
      <c r="A938" s="293"/>
    </row>
    <row r="939">
      <c r="A939" s="293"/>
    </row>
    <row r="940">
      <c r="A940" s="293"/>
    </row>
    <row r="941">
      <c r="A941" s="293"/>
    </row>
    <row r="942">
      <c r="A942" s="293"/>
    </row>
    <row r="943">
      <c r="A943" s="293"/>
    </row>
    <row r="944">
      <c r="A944" s="293"/>
    </row>
    <row r="945">
      <c r="A945" s="293"/>
    </row>
    <row r="946">
      <c r="A946" s="293"/>
    </row>
    <row r="947">
      <c r="A947" s="293"/>
    </row>
    <row r="948">
      <c r="A948" s="293"/>
    </row>
    <row r="949">
      <c r="A949" s="293"/>
    </row>
    <row r="950">
      <c r="A950" s="293"/>
    </row>
    <row r="951">
      <c r="A951" s="293"/>
    </row>
    <row r="952">
      <c r="A952" s="293"/>
    </row>
    <row r="953">
      <c r="A953" s="293"/>
    </row>
    <row r="954">
      <c r="A954" s="293"/>
    </row>
    <row r="955">
      <c r="A955" s="293"/>
    </row>
    <row r="956">
      <c r="A956" s="293"/>
    </row>
    <row r="957">
      <c r="A957" s="293"/>
    </row>
    <row r="958">
      <c r="A958" s="293"/>
    </row>
    <row r="959">
      <c r="A959" s="293"/>
    </row>
    <row r="960">
      <c r="A960" s="293"/>
    </row>
    <row r="961">
      <c r="A961" s="293"/>
    </row>
    <row r="962">
      <c r="A962" s="293"/>
    </row>
    <row r="963">
      <c r="A963" s="293"/>
    </row>
    <row r="964">
      <c r="A964" s="293"/>
    </row>
    <row r="965">
      <c r="A965" s="293"/>
    </row>
    <row r="966">
      <c r="A966" s="293"/>
    </row>
    <row r="967">
      <c r="A967" s="293"/>
    </row>
    <row r="968">
      <c r="A968" s="293"/>
    </row>
    <row r="969">
      <c r="A969" s="293"/>
    </row>
    <row r="970">
      <c r="A970" s="293"/>
    </row>
    <row r="971">
      <c r="A971" s="293"/>
    </row>
    <row r="972">
      <c r="A972" s="293"/>
    </row>
    <row r="973">
      <c r="A973" s="293"/>
    </row>
    <row r="974">
      <c r="A974" s="293"/>
    </row>
    <row r="975">
      <c r="A975" s="293"/>
    </row>
    <row r="976">
      <c r="A976" s="293"/>
    </row>
    <row r="977">
      <c r="A977" s="293"/>
    </row>
    <row r="978">
      <c r="A978" s="293"/>
    </row>
    <row r="979">
      <c r="A979" s="293"/>
    </row>
    <row r="980">
      <c r="A980" s="293"/>
    </row>
    <row r="981">
      <c r="A981" s="293"/>
    </row>
    <row r="982">
      <c r="A982" s="293"/>
    </row>
    <row r="983">
      <c r="A983" s="293"/>
    </row>
    <row r="984">
      <c r="A984" s="293"/>
    </row>
    <row r="985">
      <c r="A985" s="293"/>
    </row>
    <row r="986">
      <c r="A986" s="293"/>
    </row>
    <row r="987">
      <c r="A987" s="293"/>
    </row>
    <row r="988">
      <c r="A988" s="293"/>
    </row>
    <row r="989">
      <c r="A989" s="293"/>
    </row>
    <row r="990">
      <c r="A990" s="293"/>
    </row>
    <row r="991">
      <c r="A991" s="293"/>
    </row>
    <row r="992">
      <c r="A992" s="293"/>
    </row>
    <row r="993">
      <c r="A993" s="293"/>
    </row>
    <row r="994">
      <c r="A994" s="293"/>
    </row>
    <row r="995">
      <c r="A995" s="293"/>
    </row>
    <row r="996">
      <c r="A996" s="293"/>
    </row>
    <row r="997">
      <c r="A997" s="293"/>
    </row>
    <row r="998">
      <c r="A998" s="293"/>
    </row>
    <row r="999">
      <c r="A999" s="293"/>
    </row>
  </sheetData>
  <mergeCells count="4">
    <mergeCell ref="B3:D3"/>
    <mergeCell ref="E3:F3"/>
    <mergeCell ref="A22:E22"/>
    <mergeCell ref="B23:C23"/>
  </mergeCells>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
    <col customWidth="1" min="3" max="3" width="11.25"/>
    <col customWidth="1" min="12" max="12" width="10.13"/>
    <col customWidth="1" min="13" max="13" width="9.0"/>
  </cols>
  <sheetData>
    <row r="1">
      <c r="A1" s="197"/>
      <c r="B1" s="588" t="s">
        <v>1260</v>
      </c>
    </row>
    <row r="2">
      <c r="A2" s="197"/>
      <c r="B2" s="589"/>
      <c r="D2" s="110" t="s">
        <v>1261</v>
      </c>
    </row>
    <row r="3" ht="43.5" customHeight="1">
      <c r="A3" s="197"/>
      <c r="B3" s="590"/>
      <c r="C3" s="591" t="s">
        <v>1262</v>
      </c>
      <c r="D3" s="592" t="s">
        <v>1263</v>
      </c>
      <c r="E3" s="593" t="s">
        <v>1264</v>
      </c>
      <c r="F3" s="594" t="s">
        <v>1265</v>
      </c>
      <c r="G3" s="592" t="s">
        <v>1266</v>
      </c>
      <c r="H3" s="593" t="s">
        <v>1267</v>
      </c>
      <c r="I3" s="592" t="s">
        <v>1268</v>
      </c>
      <c r="J3" s="595" t="s">
        <v>1269</v>
      </c>
      <c r="K3" s="595" t="s">
        <v>1270</v>
      </c>
    </row>
    <row r="4">
      <c r="A4" s="197"/>
      <c r="B4" s="596" t="s">
        <v>1271</v>
      </c>
      <c r="C4" s="597">
        <v>330.0</v>
      </c>
      <c r="D4" s="597">
        <v>1.2826291E7</v>
      </c>
      <c r="E4" s="597">
        <v>953704.0</v>
      </c>
      <c r="F4" s="597">
        <v>110693.0</v>
      </c>
      <c r="G4" s="597">
        <v>262252.0</v>
      </c>
      <c r="H4" s="597">
        <v>1216.0</v>
      </c>
      <c r="I4" s="598">
        <v>2.04</v>
      </c>
      <c r="J4" s="599">
        <f t="shared" ref="J4:J17" si="1">F4/C4</f>
        <v>335.4333333</v>
      </c>
      <c r="K4" s="600">
        <f t="shared" ref="K4:K17" si="2">H4/C4</f>
        <v>3.684848485</v>
      </c>
      <c r="M4" s="480">
        <f>K4/$K$8</f>
        <v>7.124040404</v>
      </c>
    </row>
    <row r="5">
      <c r="A5" s="197"/>
      <c r="B5" s="601" t="s">
        <v>1272</v>
      </c>
      <c r="C5" s="602">
        <v>1439.0</v>
      </c>
      <c r="D5" s="602">
        <v>92488.0</v>
      </c>
      <c r="E5" s="603">
        <v>511.0</v>
      </c>
      <c r="F5" s="603">
        <v>86.0</v>
      </c>
      <c r="G5" s="602">
        <v>4742.0</v>
      </c>
      <c r="H5" s="603">
        <v>0.0</v>
      </c>
      <c r="I5" s="603">
        <v>5.13</v>
      </c>
      <c r="J5" s="604">
        <f t="shared" si="1"/>
        <v>0.05976372481</v>
      </c>
      <c r="K5" s="605">
        <f t="shared" si="2"/>
        <v>0</v>
      </c>
    </row>
    <row r="6">
      <c r="A6" s="197"/>
      <c r="B6" s="606" t="s">
        <v>1273</v>
      </c>
      <c r="C6" s="607">
        <v>17.7</v>
      </c>
      <c r="D6" s="607">
        <v>188138.0</v>
      </c>
      <c r="E6" s="608">
        <v>4298.0</v>
      </c>
      <c r="F6" s="609">
        <v>908.0</v>
      </c>
      <c r="G6" s="608">
        <v>13316.0</v>
      </c>
      <c r="H6" s="609">
        <v>28.0</v>
      </c>
      <c r="I6" s="609">
        <v>7.08</v>
      </c>
      <c r="J6" s="604">
        <f t="shared" si="1"/>
        <v>51.29943503</v>
      </c>
      <c r="K6" s="605">
        <f t="shared" si="2"/>
        <v>1.581920904</v>
      </c>
    </row>
    <row r="7">
      <c r="A7" s="197"/>
      <c r="B7" s="610" t="s">
        <v>1274</v>
      </c>
      <c r="C7" s="611">
        <v>18.0</v>
      </c>
      <c r="D7" s="611">
        <v>120685.0</v>
      </c>
      <c r="E7" s="612">
        <v>2928.0</v>
      </c>
      <c r="F7" s="603">
        <v>696.0</v>
      </c>
      <c r="G7" s="602">
        <v>4133.0</v>
      </c>
      <c r="H7" s="603">
        <v>26.0</v>
      </c>
      <c r="I7" s="603">
        <v>3.42</v>
      </c>
      <c r="J7" s="604">
        <f t="shared" si="1"/>
        <v>38.66666667</v>
      </c>
      <c r="K7" s="605">
        <f t="shared" si="2"/>
        <v>1.444444444</v>
      </c>
    </row>
    <row r="8">
      <c r="A8" s="197"/>
      <c r="B8" s="613" t="s">
        <v>1275</v>
      </c>
      <c r="C8" s="614">
        <v>11.6</v>
      </c>
      <c r="D8" s="615">
        <v>144390.0</v>
      </c>
      <c r="E8" s="616">
        <v>536.0</v>
      </c>
      <c r="F8" s="617">
        <v>114.0</v>
      </c>
      <c r="G8" s="618">
        <v>8939.0</v>
      </c>
      <c r="H8" s="617">
        <v>6.0</v>
      </c>
      <c r="I8" s="617">
        <v>6.19</v>
      </c>
      <c r="J8" s="619">
        <f t="shared" si="1"/>
        <v>9.827586207</v>
      </c>
      <c r="K8" s="620">
        <f t="shared" si="2"/>
        <v>0.5172413793</v>
      </c>
    </row>
    <row r="9">
      <c r="A9" s="197"/>
      <c r="B9" s="621" t="s">
        <v>1276</v>
      </c>
      <c r="C9" s="622">
        <v>129.9</v>
      </c>
      <c r="D9" s="623">
        <v>1078594.0</v>
      </c>
      <c r="E9" s="623">
        <v>52625.0</v>
      </c>
      <c r="F9" s="623">
        <v>8107.0</v>
      </c>
      <c r="G9" s="623">
        <v>104242.0</v>
      </c>
      <c r="H9" s="624">
        <v>645.0</v>
      </c>
      <c r="I9" s="624">
        <v>9.66</v>
      </c>
      <c r="J9" s="619">
        <f t="shared" si="1"/>
        <v>62.4095458</v>
      </c>
      <c r="K9" s="620">
        <f t="shared" si="2"/>
        <v>4.965357968</v>
      </c>
    </row>
    <row r="10">
      <c r="A10" s="197"/>
      <c r="B10" s="621" t="s">
        <v>1277</v>
      </c>
      <c r="C10" s="622">
        <v>32.9</v>
      </c>
      <c r="D10" s="625">
        <v>952439.0</v>
      </c>
      <c r="E10" s="602">
        <v>8522.0</v>
      </c>
      <c r="F10" s="603">
        <v>0.0</v>
      </c>
      <c r="G10" s="602">
        <v>35685.0</v>
      </c>
      <c r="H10" s="603">
        <v>0.0</v>
      </c>
      <c r="I10" s="603">
        <v>3.75</v>
      </c>
      <c r="J10" s="604">
        <f t="shared" si="1"/>
        <v>0</v>
      </c>
      <c r="K10" s="605">
        <f t="shared" si="2"/>
        <v>0</v>
      </c>
    </row>
    <row r="11">
      <c r="A11" s="197"/>
      <c r="B11" s="621" t="s">
        <v>1278</v>
      </c>
      <c r="C11" s="622">
        <v>45.1</v>
      </c>
      <c r="D11" s="602">
        <v>1399431.0</v>
      </c>
      <c r="E11" s="602">
        <v>40389.0</v>
      </c>
      <c r="F11" s="602">
        <v>9043.0</v>
      </c>
      <c r="G11" s="602">
        <v>37941.0</v>
      </c>
      <c r="H11" s="603">
        <v>227.0</v>
      </c>
      <c r="I11" s="603">
        <v>2.71</v>
      </c>
      <c r="J11" s="604">
        <f t="shared" si="1"/>
        <v>200.5099778</v>
      </c>
      <c r="K11" s="605">
        <f t="shared" si="2"/>
        <v>5.033259424</v>
      </c>
    </row>
    <row r="12">
      <c r="A12" s="197"/>
      <c r="B12" s="621" t="s">
        <v>1279</v>
      </c>
      <c r="C12" s="622">
        <v>19.1</v>
      </c>
      <c r="D12" s="602">
        <v>545662.0</v>
      </c>
      <c r="E12" s="602">
        <v>8077.0</v>
      </c>
      <c r="F12" s="602">
        <v>1570.0</v>
      </c>
      <c r="G12" s="602">
        <v>15235.0</v>
      </c>
      <c r="H12" s="603">
        <v>97.0</v>
      </c>
      <c r="I12" s="603">
        <v>2.79</v>
      </c>
      <c r="J12" s="604">
        <f t="shared" si="1"/>
        <v>82.19895288</v>
      </c>
      <c r="K12" s="605">
        <f t="shared" si="2"/>
        <v>5.078534031</v>
      </c>
      <c r="L12" s="112" t="s">
        <v>632</v>
      </c>
    </row>
    <row r="13">
      <c r="A13" s="197"/>
      <c r="B13" s="621" t="s">
        <v>1280</v>
      </c>
      <c r="C13" s="622">
        <v>7.1</v>
      </c>
      <c r="D13" s="602">
        <v>79517.0</v>
      </c>
      <c r="E13" s="602">
        <v>4459.0</v>
      </c>
      <c r="F13" s="603">
        <v>639.0</v>
      </c>
      <c r="G13" s="602">
        <v>1704.0</v>
      </c>
      <c r="H13" s="603">
        <v>13.0</v>
      </c>
      <c r="I13" s="603">
        <v>2.14</v>
      </c>
      <c r="J13" s="604">
        <f t="shared" si="1"/>
        <v>90</v>
      </c>
      <c r="K13" s="605">
        <f t="shared" si="2"/>
        <v>1.830985915</v>
      </c>
    </row>
    <row r="14">
      <c r="A14" s="197"/>
      <c r="B14" s="621" t="s">
        <v>1281</v>
      </c>
      <c r="C14" s="622">
        <v>50.8</v>
      </c>
      <c r="D14" s="602">
        <v>1280487.0</v>
      </c>
      <c r="E14" s="602">
        <v>47043.0</v>
      </c>
      <c r="F14" s="602">
        <v>9496.0</v>
      </c>
      <c r="G14" s="602">
        <v>36019.0</v>
      </c>
      <c r="H14" s="603">
        <v>159.0</v>
      </c>
      <c r="I14" s="603">
        <v>2.81</v>
      </c>
      <c r="J14" s="604">
        <f t="shared" si="1"/>
        <v>186.9291339</v>
      </c>
      <c r="K14" s="605">
        <f t="shared" si="2"/>
        <v>3.12992126</v>
      </c>
    </row>
    <row r="15">
      <c r="A15" s="197"/>
      <c r="B15" s="621" t="s">
        <v>1282</v>
      </c>
      <c r="C15" s="622">
        <v>212.5</v>
      </c>
      <c r="D15" s="602">
        <v>6204220.0</v>
      </c>
      <c r="E15" s="602">
        <v>184056.0</v>
      </c>
      <c r="F15" s="602">
        <v>37614.0</v>
      </c>
      <c r="G15" s="602">
        <v>171460.0</v>
      </c>
      <c r="H15" s="603">
        <v>691.0</v>
      </c>
      <c r="I15" s="603">
        <v>2.76</v>
      </c>
      <c r="J15" s="604">
        <f t="shared" si="1"/>
        <v>177.0070588</v>
      </c>
      <c r="K15" s="605">
        <f t="shared" si="2"/>
        <v>3.251764706</v>
      </c>
    </row>
    <row r="16">
      <c r="A16" s="197"/>
      <c r="B16" s="621" t="s">
        <v>1283</v>
      </c>
      <c r="C16" s="622">
        <v>4.3</v>
      </c>
      <c r="D16" s="602">
        <v>160287.0</v>
      </c>
      <c r="E16" s="602">
        <v>7998.0</v>
      </c>
      <c r="F16" s="602">
        <v>1755.0</v>
      </c>
      <c r="G16" s="602">
        <v>3018.0</v>
      </c>
      <c r="H16" s="603">
        <v>16.0</v>
      </c>
      <c r="I16" s="603">
        <v>1.88</v>
      </c>
      <c r="J16" s="604">
        <f t="shared" si="1"/>
        <v>408.1395349</v>
      </c>
      <c r="K16" s="605">
        <f t="shared" si="2"/>
        <v>3.720930233</v>
      </c>
    </row>
    <row r="17">
      <c r="A17" s="197"/>
      <c r="B17" s="626" t="s">
        <v>1284</v>
      </c>
      <c r="C17" s="627">
        <v>9.9</v>
      </c>
      <c r="D17" s="628">
        <v>106681.0</v>
      </c>
      <c r="E17" s="628">
        <v>3130.0</v>
      </c>
      <c r="F17" s="629">
        <v>565.0</v>
      </c>
      <c r="G17" s="628">
        <v>2892.0</v>
      </c>
      <c r="H17" s="629">
        <v>4.0</v>
      </c>
      <c r="I17" s="629">
        <v>2.71</v>
      </c>
      <c r="J17" s="630">
        <f t="shared" si="1"/>
        <v>57.07070707</v>
      </c>
      <c r="K17" s="631">
        <f t="shared" si="2"/>
        <v>0.404040404</v>
      </c>
    </row>
    <row r="18">
      <c r="A18" s="197"/>
      <c r="B18" s="632"/>
    </row>
    <row r="19">
      <c r="A19" s="197"/>
      <c r="B19" s="633" t="s">
        <v>1285</v>
      </c>
      <c r="L19" s="634" t="s">
        <v>1286</v>
      </c>
      <c r="M19" s="634" t="s">
        <v>1287</v>
      </c>
    </row>
    <row r="20">
      <c r="A20" s="197"/>
      <c r="B20" s="635" t="s">
        <v>1288</v>
      </c>
      <c r="C20" s="636">
        <v>3.3</v>
      </c>
      <c r="D20" s="637"/>
      <c r="E20" s="637"/>
      <c r="F20" s="636">
        <v>2771.0</v>
      </c>
      <c r="G20" s="637"/>
      <c r="H20" s="636">
        <v>15.0</v>
      </c>
      <c r="I20" s="637"/>
      <c r="J20" s="638">
        <f t="shared" ref="J20:J22" si="3">F20/C20</f>
        <v>839.6969697</v>
      </c>
      <c r="K20" s="639">
        <f t="shared" ref="K20:K22" si="4">H20/C20</f>
        <v>4.545454545</v>
      </c>
      <c r="L20" s="640">
        <f t="shared" ref="L20:L22" si="5">J20/$J$8</f>
        <v>85.44284955</v>
      </c>
      <c r="M20" s="640">
        <f t="shared" ref="M20:M22" si="6">K20/$K$8</f>
        <v>8.787878788</v>
      </c>
    </row>
    <row r="21">
      <c r="A21" s="197"/>
      <c r="B21" s="635" t="s">
        <v>1289</v>
      </c>
      <c r="C21" s="636">
        <v>12.8</v>
      </c>
      <c r="D21" s="637"/>
      <c r="E21" s="637"/>
      <c r="F21" s="636">
        <v>7759.0</v>
      </c>
      <c r="G21" s="637"/>
      <c r="H21" s="636">
        <v>96.0</v>
      </c>
      <c r="I21" s="637"/>
      <c r="J21" s="638">
        <f t="shared" si="3"/>
        <v>606.171875</v>
      </c>
      <c r="K21" s="639">
        <f t="shared" si="4"/>
        <v>7.5</v>
      </c>
      <c r="L21" s="640">
        <f t="shared" si="5"/>
        <v>61.68064693</v>
      </c>
      <c r="M21" s="640">
        <f t="shared" si="6"/>
        <v>14.5</v>
      </c>
    </row>
    <row r="22">
      <c r="A22" s="197"/>
      <c r="B22" s="635" t="s">
        <v>1290</v>
      </c>
      <c r="C22" s="636">
        <v>39.5</v>
      </c>
      <c r="D22" s="637"/>
      <c r="E22" s="637"/>
      <c r="F22" s="636">
        <v>10587.0</v>
      </c>
      <c r="G22" s="637"/>
      <c r="H22" s="636">
        <v>51.0</v>
      </c>
      <c r="I22" s="637"/>
      <c r="J22" s="638">
        <f t="shared" si="3"/>
        <v>268.0253165</v>
      </c>
      <c r="K22" s="639">
        <f t="shared" si="4"/>
        <v>1.291139241</v>
      </c>
      <c r="L22" s="640">
        <f t="shared" si="5"/>
        <v>27.2727515</v>
      </c>
      <c r="M22" s="640">
        <f t="shared" si="6"/>
        <v>2.496202532</v>
      </c>
    </row>
    <row r="23">
      <c r="A23" s="197"/>
      <c r="B23" s="589"/>
    </row>
    <row r="24">
      <c r="A24" s="197"/>
      <c r="B24" s="589"/>
    </row>
    <row r="25">
      <c r="A25" s="197"/>
      <c r="B25" s="589"/>
    </row>
    <row r="26">
      <c r="A26" s="197"/>
      <c r="B26" s="589"/>
    </row>
    <row r="27">
      <c r="A27" s="197"/>
      <c r="B27" s="589"/>
    </row>
    <row r="28">
      <c r="A28" s="197"/>
      <c r="B28" s="589"/>
    </row>
    <row r="29">
      <c r="A29" s="197"/>
      <c r="B29" s="589"/>
    </row>
    <row r="30">
      <c r="A30" s="197"/>
      <c r="B30" s="589"/>
    </row>
    <row r="31">
      <c r="A31" s="197"/>
      <c r="B31" s="589"/>
    </row>
    <row r="32">
      <c r="A32" s="197"/>
      <c r="B32" s="589"/>
    </row>
    <row r="33">
      <c r="A33" s="197"/>
      <c r="B33" s="589"/>
    </row>
    <row r="34">
      <c r="A34" s="197"/>
      <c r="B34" s="589"/>
    </row>
    <row r="35">
      <c r="A35" s="197"/>
      <c r="B35" s="589"/>
    </row>
    <row r="36">
      <c r="A36" s="197"/>
      <c r="B36" s="589"/>
    </row>
    <row r="37">
      <c r="A37" s="197"/>
      <c r="B37" s="589"/>
    </row>
    <row r="38">
      <c r="A38" s="197"/>
      <c r="B38" s="589"/>
    </row>
    <row r="39">
      <c r="A39" s="197"/>
      <c r="B39" s="589"/>
    </row>
    <row r="40">
      <c r="A40" s="197"/>
      <c r="B40" s="589"/>
    </row>
    <row r="41">
      <c r="A41" s="197"/>
      <c r="B41" s="589"/>
    </row>
    <row r="42">
      <c r="A42" s="197"/>
      <c r="B42" s="589"/>
    </row>
    <row r="43">
      <c r="A43" s="197"/>
      <c r="B43" s="589"/>
    </row>
    <row r="44">
      <c r="A44" s="197"/>
      <c r="B44" s="589"/>
    </row>
    <row r="45">
      <c r="A45" s="197"/>
      <c r="B45" s="589"/>
    </row>
    <row r="46">
      <c r="A46" s="197"/>
      <c r="B46" s="589"/>
    </row>
    <row r="47">
      <c r="A47" s="197"/>
      <c r="B47" s="589"/>
    </row>
    <row r="48">
      <c r="A48" s="197"/>
      <c r="B48" s="589"/>
    </row>
    <row r="49">
      <c r="A49" s="197"/>
      <c r="B49" s="589"/>
    </row>
    <row r="50">
      <c r="A50" s="197"/>
      <c r="B50" s="589"/>
    </row>
    <row r="51">
      <c r="A51" s="197"/>
      <c r="B51" s="589"/>
    </row>
    <row r="52">
      <c r="A52" s="197"/>
      <c r="B52" s="589"/>
    </row>
    <row r="53">
      <c r="A53" s="197"/>
      <c r="B53" s="589"/>
    </row>
    <row r="54">
      <c r="A54" s="197"/>
      <c r="B54" s="589"/>
    </row>
    <row r="55">
      <c r="A55" s="197"/>
      <c r="B55" s="589"/>
    </row>
    <row r="56">
      <c r="A56" s="197"/>
      <c r="B56" s="589"/>
    </row>
    <row r="57">
      <c r="A57" s="197"/>
      <c r="B57" s="589"/>
    </row>
    <row r="58">
      <c r="A58" s="197"/>
      <c r="B58" s="589"/>
    </row>
    <row r="59">
      <c r="A59" s="197"/>
      <c r="B59" s="589"/>
    </row>
    <row r="60">
      <c r="A60" s="197"/>
      <c r="B60" s="589"/>
    </row>
    <row r="61">
      <c r="A61" s="197"/>
      <c r="B61" s="589"/>
    </row>
    <row r="62">
      <c r="A62" s="197"/>
      <c r="B62" s="589"/>
    </row>
    <row r="63">
      <c r="A63" s="197"/>
      <c r="B63" s="589"/>
    </row>
    <row r="64">
      <c r="A64" s="197"/>
      <c r="B64" s="589"/>
    </row>
    <row r="65">
      <c r="A65" s="197"/>
      <c r="B65" s="589"/>
    </row>
    <row r="66">
      <c r="A66" s="197"/>
      <c r="B66" s="589"/>
    </row>
    <row r="67">
      <c r="A67" s="197"/>
      <c r="B67" s="589"/>
    </row>
    <row r="68">
      <c r="A68" s="197"/>
      <c r="B68" s="589"/>
    </row>
    <row r="69">
      <c r="A69" s="197"/>
      <c r="B69" s="589"/>
    </row>
    <row r="70">
      <c r="A70" s="197"/>
      <c r="B70" s="589"/>
    </row>
    <row r="71">
      <c r="A71" s="197"/>
      <c r="B71" s="589"/>
    </row>
    <row r="72">
      <c r="A72" s="197"/>
      <c r="B72" s="589"/>
    </row>
    <row r="73">
      <c r="A73" s="197"/>
      <c r="B73" s="589"/>
    </row>
    <row r="74">
      <c r="A74" s="197"/>
      <c r="B74" s="589"/>
    </row>
    <row r="75">
      <c r="A75" s="197"/>
      <c r="B75" s="589"/>
    </row>
    <row r="76">
      <c r="A76" s="197"/>
      <c r="B76" s="589"/>
    </row>
    <row r="77">
      <c r="A77" s="197"/>
      <c r="B77" s="589"/>
    </row>
    <row r="78">
      <c r="A78" s="197"/>
      <c r="B78" s="589"/>
    </row>
    <row r="79">
      <c r="A79" s="197"/>
      <c r="B79" s="589"/>
    </row>
    <row r="80">
      <c r="A80" s="197"/>
      <c r="B80" s="589"/>
    </row>
    <row r="81">
      <c r="A81" s="197"/>
      <c r="B81" s="589"/>
    </row>
    <row r="82">
      <c r="A82" s="197"/>
      <c r="B82" s="589"/>
    </row>
    <row r="83">
      <c r="A83" s="197"/>
      <c r="B83" s="589"/>
    </row>
    <row r="84">
      <c r="A84" s="197"/>
      <c r="B84" s="589"/>
    </row>
    <row r="85">
      <c r="A85" s="197"/>
      <c r="B85" s="589"/>
    </row>
    <row r="86">
      <c r="A86" s="197"/>
      <c r="B86" s="589"/>
    </row>
    <row r="87">
      <c r="A87" s="197"/>
      <c r="B87" s="589"/>
    </row>
    <row r="88">
      <c r="A88" s="197"/>
      <c r="B88" s="589"/>
    </row>
    <row r="89">
      <c r="A89" s="197"/>
      <c r="B89" s="589"/>
    </row>
    <row r="90">
      <c r="A90" s="197"/>
      <c r="B90" s="589"/>
    </row>
    <row r="91">
      <c r="A91" s="197"/>
      <c r="B91" s="589"/>
    </row>
    <row r="92">
      <c r="A92" s="197"/>
      <c r="B92" s="589"/>
    </row>
    <row r="93">
      <c r="A93" s="197"/>
      <c r="B93" s="589"/>
    </row>
    <row r="94">
      <c r="A94" s="197"/>
      <c r="B94" s="589"/>
    </row>
    <row r="95">
      <c r="A95" s="197"/>
      <c r="B95" s="589"/>
    </row>
    <row r="96">
      <c r="A96" s="197"/>
      <c r="B96" s="589"/>
    </row>
    <row r="97">
      <c r="A97" s="197"/>
      <c r="B97" s="589"/>
    </row>
    <row r="98">
      <c r="A98" s="197"/>
      <c r="B98" s="589"/>
    </row>
    <row r="99">
      <c r="A99" s="197"/>
      <c r="B99" s="589"/>
    </row>
    <row r="100">
      <c r="A100" s="197"/>
      <c r="B100" s="589"/>
    </row>
    <row r="101">
      <c r="A101" s="197"/>
      <c r="B101" s="589"/>
    </row>
    <row r="102">
      <c r="A102" s="197"/>
      <c r="B102" s="589"/>
    </row>
    <row r="103">
      <c r="A103" s="197"/>
      <c r="B103" s="589"/>
    </row>
    <row r="104">
      <c r="A104" s="197"/>
      <c r="B104" s="589"/>
    </row>
    <row r="105">
      <c r="A105" s="197"/>
      <c r="B105" s="589"/>
    </row>
    <row r="106">
      <c r="A106" s="197"/>
      <c r="B106" s="589"/>
    </row>
    <row r="107">
      <c r="A107" s="197"/>
      <c r="B107" s="589"/>
    </row>
    <row r="108">
      <c r="A108" s="197"/>
      <c r="B108" s="589"/>
    </row>
    <row r="109">
      <c r="A109" s="197"/>
      <c r="B109" s="589"/>
    </row>
    <row r="110">
      <c r="A110" s="197"/>
      <c r="B110" s="589"/>
    </row>
    <row r="111">
      <c r="A111" s="197"/>
      <c r="B111" s="589"/>
    </row>
    <row r="112">
      <c r="A112" s="197"/>
      <c r="B112" s="589"/>
    </row>
    <row r="113">
      <c r="A113" s="197"/>
      <c r="B113" s="589"/>
    </row>
    <row r="114">
      <c r="A114" s="197"/>
      <c r="B114" s="589"/>
    </row>
    <row r="115">
      <c r="A115" s="197"/>
      <c r="B115" s="589"/>
    </row>
    <row r="116">
      <c r="A116" s="197"/>
      <c r="B116" s="589"/>
    </row>
    <row r="117">
      <c r="A117" s="197"/>
      <c r="B117" s="589"/>
    </row>
    <row r="118">
      <c r="A118" s="197"/>
      <c r="B118" s="589"/>
    </row>
    <row r="119">
      <c r="A119" s="197"/>
      <c r="B119" s="589"/>
    </row>
    <row r="120">
      <c r="A120" s="197"/>
      <c r="B120" s="589"/>
    </row>
    <row r="121">
      <c r="A121" s="197"/>
      <c r="B121" s="589"/>
    </row>
    <row r="122">
      <c r="A122" s="197"/>
      <c r="B122" s="589"/>
    </row>
    <row r="123">
      <c r="A123" s="197"/>
      <c r="B123" s="589"/>
    </row>
    <row r="124">
      <c r="A124" s="197"/>
      <c r="B124" s="589"/>
    </row>
    <row r="125">
      <c r="A125" s="199"/>
      <c r="B125" s="589"/>
    </row>
    <row r="126">
      <c r="A126" s="199"/>
      <c r="B126" s="589"/>
    </row>
    <row r="127">
      <c r="B127" s="589"/>
    </row>
    <row r="128">
      <c r="B128" s="589"/>
    </row>
    <row r="129">
      <c r="B129" s="589"/>
    </row>
    <row r="130">
      <c r="B130" s="589"/>
    </row>
    <row r="131">
      <c r="B131" s="589"/>
    </row>
    <row r="132">
      <c r="B132" s="589"/>
    </row>
    <row r="133">
      <c r="B133" s="589"/>
    </row>
    <row r="134">
      <c r="B134" s="589"/>
    </row>
    <row r="135">
      <c r="B135" s="589"/>
    </row>
    <row r="136">
      <c r="B136" s="589"/>
    </row>
    <row r="137">
      <c r="B137" s="589"/>
    </row>
    <row r="138">
      <c r="B138" s="589"/>
    </row>
    <row r="139">
      <c r="B139" s="589"/>
    </row>
    <row r="140">
      <c r="B140" s="589"/>
    </row>
    <row r="141">
      <c r="B141" s="589"/>
    </row>
    <row r="142">
      <c r="B142" s="589"/>
    </row>
    <row r="143">
      <c r="B143" s="589"/>
    </row>
    <row r="144">
      <c r="B144" s="589"/>
    </row>
    <row r="145">
      <c r="B145" s="589"/>
    </row>
    <row r="146">
      <c r="B146" s="589"/>
    </row>
    <row r="147">
      <c r="B147" s="589"/>
    </row>
    <row r="148">
      <c r="B148" s="589"/>
    </row>
    <row r="149">
      <c r="B149" s="589"/>
    </row>
    <row r="150">
      <c r="B150" s="589"/>
    </row>
    <row r="151">
      <c r="B151" s="589"/>
    </row>
    <row r="152">
      <c r="B152" s="589"/>
    </row>
    <row r="153">
      <c r="B153" s="589"/>
    </row>
    <row r="154">
      <c r="B154" s="589"/>
    </row>
    <row r="155">
      <c r="B155" s="589"/>
    </row>
    <row r="156">
      <c r="B156" s="589"/>
    </row>
    <row r="157">
      <c r="B157" s="589"/>
    </row>
    <row r="158">
      <c r="B158" s="589"/>
    </row>
    <row r="159">
      <c r="B159" s="589"/>
    </row>
    <row r="160">
      <c r="B160" s="589"/>
    </row>
    <row r="161">
      <c r="B161" s="589"/>
    </row>
    <row r="162">
      <c r="B162" s="589"/>
    </row>
    <row r="163">
      <c r="B163" s="589"/>
    </row>
    <row r="164">
      <c r="B164" s="589"/>
    </row>
    <row r="165">
      <c r="B165" s="589"/>
    </row>
    <row r="166">
      <c r="B166" s="589"/>
    </row>
    <row r="167">
      <c r="B167" s="589"/>
    </row>
    <row r="168">
      <c r="B168" s="589"/>
    </row>
    <row r="169">
      <c r="B169" s="589"/>
    </row>
    <row r="170">
      <c r="B170" s="589"/>
    </row>
    <row r="171">
      <c r="B171" s="589"/>
    </row>
    <row r="172">
      <c r="B172" s="589"/>
    </row>
    <row r="173">
      <c r="B173" s="589"/>
    </row>
    <row r="174">
      <c r="B174" s="589"/>
    </row>
    <row r="175">
      <c r="B175" s="589"/>
    </row>
    <row r="176">
      <c r="B176" s="589"/>
    </row>
    <row r="177">
      <c r="B177" s="589"/>
    </row>
    <row r="178">
      <c r="B178" s="589"/>
    </row>
    <row r="179">
      <c r="B179" s="589"/>
    </row>
    <row r="180">
      <c r="B180" s="589"/>
    </row>
    <row r="181">
      <c r="B181" s="589"/>
    </row>
    <row r="182">
      <c r="B182" s="589"/>
    </row>
    <row r="183">
      <c r="B183" s="589"/>
    </row>
    <row r="184">
      <c r="B184" s="589"/>
    </row>
    <row r="185">
      <c r="B185" s="589"/>
    </row>
    <row r="186">
      <c r="B186" s="589"/>
    </row>
    <row r="187">
      <c r="B187" s="589"/>
    </row>
    <row r="188">
      <c r="B188" s="589"/>
    </row>
    <row r="189">
      <c r="B189" s="589"/>
    </row>
    <row r="190">
      <c r="B190" s="589"/>
    </row>
    <row r="191">
      <c r="B191" s="589"/>
    </row>
    <row r="192">
      <c r="B192" s="589"/>
    </row>
    <row r="193">
      <c r="B193" s="589"/>
    </row>
    <row r="194">
      <c r="B194" s="589"/>
    </row>
    <row r="195">
      <c r="B195" s="589"/>
    </row>
    <row r="196">
      <c r="B196" s="589"/>
    </row>
    <row r="197">
      <c r="B197" s="589"/>
    </row>
    <row r="198">
      <c r="B198" s="589"/>
    </row>
    <row r="199">
      <c r="B199" s="589"/>
    </row>
    <row r="200">
      <c r="B200" s="589"/>
    </row>
    <row r="201">
      <c r="B201" s="589"/>
    </row>
    <row r="202">
      <c r="B202" s="589"/>
    </row>
    <row r="203">
      <c r="B203" s="589"/>
    </row>
    <row r="204">
      <c r="B204" s="589"/>
    </row>
    <row r="205">
      <c r="B205" s="589"/>
    </row>
    <row r="206">
      <c r="B206" s="589"/>
    </row>
    <row r="207">
      <c r="B207" s="589"/>
    </row>
    <row r="208">
      <c r="B208" s="589"/>
    </row>
    <row r="209">
      <c r="B209" s="589"/>
    </row>
    <row r="210">
      <c r="B210" s="589"/>
    </row>
    <row r="211">
      <c r="B211" s="589"/>
    </row>
    <row r="212">
      <c r="B212" s="589"/>
    </row>
    <row r="213">
      <c r="B213" s="589"/>
    </row>
    <row r="214">
      <c r="B214" s="589"/>
    </row>
    <row r="215">
      <c r="B215" s="589"/>
    </row>
    <row r="216">
      <c r="B216" s="589"/>
    </row>
    <row r="217">
      <c r="B217" s="589"/>
    </row>
    <row r="218">
      <c r="B218" s="589"/>
    </row>
    <row r="219">
      <c r="B219" s="589"/>
    </row>
    <row r="220">
      <c r="B220" s="589"/>
    </row>
    <row r="221">
      <c r="B221" s="589"/>
    </row>
    <row r="222">
      <c r="B222" s="589"/>
    </row>
    <row r="223">
      <c r="B223" s="589"/>
    </row>
    <row r="224">
      <c r="B224" s="589"/>
    </row>
    <row r="225">
      <c r="B225" s="589"/>
    </row>
    <row r="226">
      <c r="B226" s="589"/>
    </row>
    <row r="227">
      <c r="B227" s="589"/>
    </row>
    <row r="228">
      <c r="B228" s="589"/>
    </row>
    <row r="229">
      <c r="B229" s="589"/>
    </row>
    <row r="230">
      <c r="B230" s="589"/>
    </row>
    <row r="231">
      <c r="B231" s="589"/>
    </row>
    <row r="232">
      <c r="B232" s="589"/>
    </row>
    <row r="233">
      <c r="B233" s="589"/>
    </row>
    <row r="234">
      <c r="B234" s="589"/>
    </row>
    <row r="235">
      <c r="B235" s="589"/>
    </row>
    <row r="236">
      <c r="B236" s="589"/>
    </row>
    <row r="237">
      <c r="B237" s="589"/>
    </row>
    <row r="238">
      <c r="B238" s="589"/>
    </row>
    <row r="239">
      <c r="B239" s="589"/>
    </row>
    <row r="240">
      <c r="B240" s="589"/>
    </row>
    <row r="241">
      <c r="B241" s="589"/>
    </row>
    <row r="242">
      <c r="B242" s="589"/>
    </row>
    <row r="243">
      <c r="B243" s="589"/>
    </row>
    <row r="244">
      <c r="B244" s="589"/>
    </row>
    <row r="245">
      <c r="B245" s="589"/>
    </row>
    <row r="246">
      <c r="B246" s="589"/>
    </row>
    <row r="247">
      <c r="B247" s="589"/>
    </row>
    <row r="248">
      <c r="B248" s="589"/>
    </row>
    <row r="249">
      <c r="B249" s="589"/>
    </row>
    <row r="250">
      <c r="B250" s="589"/>
    </row>
    <row r="251">
      <c r="B251" s="589"/>
    </row>
    <row r="252">
      <c r="B252" s="589"/>
    </row>
    <row r="253">
      <c r="B253" s="589"/>
    </row>
    <row r="254">
      <c r="B254" s="589"/>
    </row>
    <row r="255">
      <c r="B255" s="589"/>
    </row>
    <row r="256">
      <c r="B256" s="589"/>
    </row>
    <row r="257">
      <c r="B257" s="589"/>
    </row>
    <row r="258">
      <c r="B258" s="589"/>
    </row>
    <row r="259">
      <c r="B259" s="589"/>
    </row>
    <row r="260">
      <c r="B260" s="589"/>
    </row>
    <row r="261">
      <c r="B261" s="589"/>
    </row>
    <row r="262">
      <c r="B262" s="589"/>
    </row>
    <row r="263">
      <c r="B263" s="589"/>
    </row>
    <row r="264">
      <c r="B264" s="589"/>
    </row>
    <row r="265">
      <c r="B265" s="589"/>
    </row>
    <row r="266">
      <c r="B266" s="589"/>
    </row>
    <row r="267">
      <c r="B267" s="589"/>
    </row>
    <row r="268">
      <c r="B268" s="589"/>
    </row>
    <row r="269">
      <c r="B269" s="589"/>
    </row>
    <row r="270">
      <c r="B270" s="589"/>
    </row>
    <row r="271">
      <c r="B271" s="589"/>
    </row>
    <row r="272">
      <c r="B272" s="589"/>
    </row>
    <row r="273">
      <c r="B273" s="589"/>
    </row>
    <row r="274">
      <c r="B274" s="589"/>
    </row>
    <row r="275">
      <c r="B275" s="589"/>
    </row>
    <row r="276">
      <c r="B276" s="589"/>
    </row>
    <row r="277">
      <c r="B277" s="589"/>
    </row>
    <row r="278">
      <c r="B278" s="589"/>
    </row>
    <row r="279">
      <c r="B279" s="589"/>
    </row>
    <row r="280">
      <c r="B280" s="589"/>
    </row>
    <row r="281">
      <c r="B281" s="589"/>
    </row>
    <row r="282">
      <c r="B282" s="589"/>
    </row>
    <row r="283">
      <c r="B283" s="589"/>
    </row>
    <row r="284">
      <c r="B284" s="589"/>
    </row>
    <row r="285">
      <c r="B285" s="589"/>
    </row>
    <row r="286">
      <c r="B286" s="589"/>
    </row>
    <row r="287">
      <c r="B287" s="589"/>
    </row>
    <row r="288">
      <c r="B288" s="589"/>
    </row>
    <row r="289">
      <c r="B289" s="589"/>
    </row>
    <row r="290">
      <c r="B290" s="589"/>
    </row>
    <row r="291">
      <c r="B291" s="589"/>
    </row>
    <row r="292">
      <c r="B292" s="589"/>
    </row>
    <row r="293">
      <c r="B293" s="589"/>
    </row>
    <row r="294">
      <c r="B294" s="589"/>
    </row>
    <row r="295">
      <c r="B295" s="589"/>
    </row>
    <row r="296">
      <c r="B296" s="589"/>
    </row>
    <row r="297">
      <c r="B297" s="589"/>
    </row>
    <row r="298">
      <c r="B298" s="589"/>
    </row>
    <row r="299">
      <c r="B299" s="589"/>
    </row>
    <row r="300">
      <c r="B300" s="589"/>
    </row>
    <row r="301">
      <c r="B301" s="589"/>
    </row>
    <row r="302">
      <c r="B302" s="589"/>
    </row>
    <row r="303">
      <c r="B303" s="589"/>
    </row>
    <row r="304">
      <c r="B304" s="589"/>
    </row>
    <row r="305">
      <c r="B305" s="589"/>
    </row>
    <row r="306">
      <c r="B306" s="589"/>
    </row>
    <row r="307">
      <c r="B307" s="589"/>
    </row>
    <row r="308">
      <c r="B308" s="589"/>
    </row>
    <row r="309">
      <c r="B309" s="589"/>
    </row>
    <row r="310">
      <c r="B310" s="589"/>
    </row>
    <row r="311">
      <c r="B311" s="589"/>
    </row>
    <row r="312">
      <c r="B312" s="589"/>
    </row>
    <row r="313">
      <c r="B313" s="589"/>
    </row>
    <row r="314">
      <c r="B314" s="589"/>
    </row>
    <row r="315">
      <c r="B315" s="589"/>
    </row>
    <row r="316">
      <c r="B316" s="589"/>
    </row>
    <row r="317">
      <c r="B317" s="589"/>
    </row>
    <row r="318">
      <c r="B318" s="589"/>
    </row>
    <row r="319">
      <c r="B319" s="589"/>
    </row>
    <row r="320">
      <c r="B320" s="589"/>
    </row>
    <row r="321">
      <c r="B321" s="589"/>
    </row>
    <row r="322">
      <c r="B322" s="589"/>
    </row>
    <row r="323">
      <c r="B323" s="589"/>
    </row>
    <row r="324">
      <c r="B324" s="589"/>
    </row>
    <row r="325">
      <c r="B325" s="589"/>
    </row>
    <row r="326">
      <c r="B326" s="589"/>
    </row>
    <row r="327">
      <c r="B327" s="589"/>
    </row>
    <row r="328">
      <c r="B328" s="589"/>
    </row>
    <row r="329">
      <c r="B329" s="589"/>
    </row>
    <row r="330">
      <c r="B330" s="589"/>
    </row>
    <row r="331">
      <c r="B331" s="589"/>
    </row>
    <row r="332">
      <c r="B332" s="589"/>
    </row>
    <row r="333">
      <c r="B333" s="589"/>
    </row>
    <row r="334">
      <c r="B334" s="589"/>
    </row>
    <row r="335">
      <c r="B335" s="589"/>
    </row>
    <row r="336">
      <c r="B336" s="589"/>
    </row>
    <row r="337">
      <c r="B337" s="589"/>
    </row>
    <row r="338">
      <c r="B338" s="589"/>
    </row>
    <row r="339">
      <c r="B339" s="589"/>
    </row>
    <row r="340">
      <c r="B340" s="589"/>
    </row>
    <row r="341">
      <c r="B341" s="589"/>
    </row>
    <row r="342">
      <c r="B342" s="589"/>
    </row>
    <row r="343">
      <c r="B343" s="589"/>
    </row>
    <row r="344">
      <c r="B344" s="589"/>
    </row>
    <row r="345">
      <c r="B345" s="589"/>
    </row>
    <row r="346">
      <c r="B346" s="589"/>
    </row>
    <row r="347">
      <c r="B347" s="589"/>
    </row>
    <row r="348">
      <c r="B348" s="589"/>
    </row>
    <row r="349">
      <c r="B349" s="589"/>
    </row>
    <row r="350">
      <c r="B350" s="589"/>
    </row>
    <row r="351">
      <c r="B351" s="589"/>
    </row>
    <row r="352">
      <c r="B352" s="589"/>
    </row>
    <row r="353">
      <c r="B353" s="589"/>
    </row>
    <row r="354">
      <c r="B354" s="589"/>
    </row>
    <row r="355">
      <c r="B355" s="589"/>
    </row>
    <row r="356">
      <c r="B356" s="589"/>
    </row>
    <row r="357">
      <c r="B357" s="589"/>
    </row>
    <row r="358">
      <c r="B358" s="589"/>
    </row>
    <row r="359">
      <c r="B359" s="589"/>
    </row>
    <row r="360">
      <c r="B360" s="589"/>
    </row>
    <row r="361">
      <c r="B361" s="589"/>
    </row>
    <row r="362">
      <c r="B362" s="589"/>
    </row>
    <row r="363">
      <c r="B363" s="589"/>
    </row>
    <row r="364">
      <c r="B364" s="589"/>
    </row>
    <row r="365">
      <c r="B365" s="589"/>
    </row>
    <row r="366">
      <c r="B366" s="589"/>
    </row>
    <row r="367">
      <c r="B367" s="589"/>
    </row>
    <row r="368">
      <c r="B368" s="589"/>
    </row>
    <row r="369">
      <c r="B369" s="589"/>
    </row>
    <row r="370">
      <c r="B370" s="589"/>
    </row>
    <row r="371">
      <c r="B371" s="589"/>
    </row>
    <row r="372">
      <c r="B372" s="589"/>
    </row>
    <row r="373">
      <c r="B373" s="589"/>
    </row>
    <row r="374">
      <c r="B374" s="589"/>
    </row>
    <row r="375">
      <c r="B375" s="589"/>
    </row>
    <row r="376">
      <c r="B376" s="589"/>
    </row>
    <row r="377">
      <c r="B377" s="589"/>
    </row>
    <row r="378">
      <c r="B378" s="589"/>
    </row>
    <row r="379">
      <c r="B379" s="589"/>
    </row>
    <row r="380">
      <c r="B380" s="589"/>
    </row>
    <row r="381">
      <c r="B381" s="589"/>
    </row>
    <row r="382">
      <c r="B382" s="589"/>
    </row>
    <row r="383">
      <c r="B383" s="589"/>
    </row>
    <row r="384">
      <c r="B384" s="589"/>
    </row>
    <row r="385">
      <c r="B385" s="589"/>
    </row>
    <row r="386">
      <c r="B386" s="589"/>
    </row>
    <row r="387">
      <c r="B387" s="589"/>
    </row>
    <row r="388">
      <c r="B388" s="589"/>
    </row>
    <row r="389">
      <c r="B389" s="589"/>
    </row>
    <row r="390">
      <c r="B390" s="589"/>
    </row>
    <row r="391">
      <c r="B391" s="589"/>
    </row>
    <row r="392">
      <c r="B392" s="589"/>
    </row>
    <row r="393">
      <c r="B393" s="589"/>
    </row>
    <row r="394">
      <c r="B394" s="589"/>
    </row>
    <row r="395">
      <c r="B395" s="589"/>
    </row>
    <row r="396">
      <c r="B396" s="589"/>
    </row>
    <row r="397">
      <c r="B397" s="589"/>
    </row>
    <row r="398">
      <c r="B398" s="589"/>
    </row>
    <row r="399">
      <c r="B399" s="589"/>
    </row>
    <row r="400">
      <c r="B400" s="589"/>
    </row>
    <row r="401">
      <c r="B401" s="589"/>
    </row>
    <row r="402">
      <c r="B402" s="589"/>
    </row>
    <row r="403">
      <c r="B403" s="589"/>
    </row>
    <row r="404">
      <c r="B404" s="589"/>
    </row>
    <row r="405">
      <c r="B405" s="589"/>
    </row>
    <row r="406">
      <c r="B406" s="589"/>
    </row>
    <row r="407">
      <c r="B407" s="589"/>
    </row>
    <row r="408">
      <c r="B408" s="589"/>
    </row>
    <row r="409">
      <c r="B409" s="589"/>
    </row>
    <row r="410">
      <c r="B410" s="589"/>
    </row>
    <row r="411">
      <c r="B411" s="589"/>
    </row>
    <row r="412">
      <c r="B412" s="589"/>
    </row>
    <row r="413">
      <c r="B413" s="589"/>
    </row>
    <row r="414">
      <c r="B414" s="589"/>
    </row>
    <row r="415">
      <c r="B415" s="589"/>
    </row>
    <row r="416">
      <c r="B416" s="589"/>
    </row>
    <row r="417">
      <c r="B417" s="589"/>
    </row>
    <row r="418">
      <c r="B418" s="589"/>
    </row>
    <row r="419">
      <c r="B419" s="589"/>
    </row>
    <row r="420">
      <c r="B420" s="589"/>
    </row>
    <row r="421">
      <c r="B421" s="589"/>
    </row>
    <row r="422">
      <c r="B422" s="589"/>
    </row>
    <row r="423">
      <c r="B423" s="589"/>
    </row>
    <row r="424">
      <c r="B424" s="589"/>
    </row>
    <row r="425">
      <c r="B425" s="589"/>
    </row>
    <row r="426">
      <c r="B426" s="589"/>
    </row>
    <row r="427">
      <c r="B427" s="589"/>
    </row>
    <row r="428">
      <c r="B428" s="589"/>
    </row>
    <row r="429">
      <c r="B429" s="589"/>
    </row>
    <row r="430">
      <c r="B430" s="589"/>
    </row>
    <row r="431">
      <c r="B431" s="589"/>
    </row>
    <row r="432">
      <c r="B432" s="589"/>
    </row>
    <row r="433">
      <c r="B433" s="589"/>
    </row>
    <row r="434">
      <c r="B434" s="589"/>
    </row>
    <row r="435">
      <c r="B435" s="589"/>
    </row>
    <row r="436">
      <c r="B436" s="589"/>
    </row>
    <row r="437">
      <c r="B437" s="589"/>
    </row>
    <row r="438">
      <c r="B438" s="589"/>
    </row>
    <row r="439">
      <c r="B439" s="589"/>
    </row>
    <row r="440">
      <c r="B440" s="589"/>
    </row>
    <row r="441">
      <c r="B441" s="589"/>
    </row>
    <row r="442">
      <c r="B442" s="589"/>
    </row>
    <row r="443">
      <c r="B443" s="589"/>
    </row>
    <row r="444">
      <c r="B444" s="589"/>
    </row>
    <row r="445">
      <c r="B445" s="589"/>
    </row>
    <row r="446">
      <c r="B446" s="589"/>
    </row>
    <row r="447">
      <c r="B447" s="589"/>
    </row>
    <row r="448">
      <c r="B448" s="589"/>
    </row>
    <row r="449">
      <c r="B449" s="589"/>
    </row>
    <row r="450">
      <c r="B450" s="589"/>
    </row>
    <row r="451">
      <c r="B451" s="589"/>
    </row>
    <row r="452">
      <c r="B452" s="589"/>
    </row>
    <row r="453">
      <c r="B453" s="589"/>
    </row>
    <row r="454">
      <c r="B454" s="589"/>
    </row>
    <row r="455">
      <c r="B455" s="589"/>
    </row>
    <row r="456">
      <c r="B456" s="589"/>
    </row>
    <row r="457">
      <c r="B457" s="589"/>
    </row>
    <row r="458">
      <c r="B458" s="589"/>
    </row>
    <row r="459">
      <c r="B459" s="589"/>
    </row>
    <row r="460">
      <c r="B460" s="589"/>
    </row>
    <row r="461">
      <c r="B461" s="589"/>
    </row>
    <row r="462">
      <c r="B462" s="589"/>
    </row>
    <row r="463">
      <c r="B463" s="589"/>
    </row>
    <row r="464">
      <c r="B464" s="589"/>
    </row>
    <row r="465">
      <c r="B465" s="589"/>
    </row>
    <row r="466">
      <c r="B466" s="589"/>
    </row>
    <row r="467">
      <c r="B467" s="589"/>
    </row>
    <row r="468">
      <c r="B468" s="589"/>
    </row>
    <row r="469">
      <c r="B469" s="589"/>
    </row>
    <row r="470">
      <c r="B470" s="589"/>
    </row>
    <row r="471">
      <c r="B471" s="589"/>
    </row>
    <row r="472">
      <c r="B472" s="589"/>
    </row>
    <row r="473">
      <c r="B473" s="589"/>
    </row>
    <row r="474">
      <c r="B474" s="589"/>
    </row>
    <row r="475">
      <c r="B475" s="589"/>
    </row>
    <row r="476">
      <c r="B476" s="589"/>
    </row>
    <row r="477">
      <c r="B477" s="589"/>
    </row>
    <row r="478">
      <c r="B478" s="589"/>
    </row>
    <row r="479">
      <c r="B479" s="589"/>
    </row>
    <row r="480">
      <c r="B480" s="589"/>
    </row>
    <row r="481">
      <c r="B481" s="589"/>
    </row>
    <row r="482">
      <c r="B482" s="589"/>
    </row>
    <row r="483">
      <c r="B483" s="589"/>
    </row>
    <row r="484">
      <c r="B484" s="589"/>
    </row>
    <row r="485">
      <c r="B485" s="589"/>
    </row>
    <row r="486">
      <c r="B486" s="589"/>
    </row>
    <row r="487">
      <c r="B487" s="589"/>
    </row>
    <row r="488">
      <c r="B488" s="589"/>
    </row>
    <row r="489">
      <c r="B489" s="589"/>
    </row>
    <row r="490">
      <c r="B490" s="589"/>
    </row>
    <row r="491">
      <c r="B491" s="589"/>
    </row>
    <row r="492">
      <c r="B492" s="589"/>
    </row>
    <row r="493">
      <c r="B493" s="589"/>
    </row>
    <row r="494">
      <c r="B494" s="589"/>
    </row>
    <row r="495">
      <c r="B495" s="589"/>
    </row>
    <row r="496">
      <c r="B496" s="589"/>
    </row>
    <row r="497">
      <c r="B497" s="589"/>
    </row>
    <row r="498">
      <c r="B498" s="589"/>
    </row>
    <row r="499">
      <c r="B499" s="589"/>
    </row>
    <row r="500">
      <c r="B500" s="589"/>
    </row>
    <row r="501">
      <c r="B501" s="589"/>
    </row>
    <row r="502">
      <c r="B502" s="589"/>
    </row>
    <row r="503">
      <c r="B503" s="589"/>
    </row>
    <row r="504">
      <c r="B504" s="589"/>
    </row>
    <row r="505">
      <c r="B505" s="589"/>
    </row>
    <row r="506">
      <c r="B506" s="589"/>
    </row>
    <row r="507">
      <c r="B507" s="589"/>
    </row>
    <row r="508">
      <c r="B508" s="589"/>
    </row>
    <row r="509">
      <c r="B509" s="589"/>
    </row>
    <row r="510">
      <c r="B510" s="589"/>
    </row>
    <row r="511">
      <c r="B511" s="589"/>
    </row>
    <row r="512">
      <c r="B512" s="589"/>
    </row>
    <row r="513">
      <c r="B513" s="589"/>
    </row>
    <row r="514">
      <c r="B514" s="589"/>
    </row>
    <row r="515">
      <c r="B515" s="589"/>
    </row>
    <row r="516">
      <c r="B516" s="589"/>
    </row>
    <row r="517">
      <c r="B517" s="589"/>
    </row>
    <row r="518">
      <c r="B518" s="589"/>
    </row>
    <row r="519">
      <c r="B519" s="589"/>
    </row>
    <row r="520">
      <c r="B520" s="589"/>
    </row>
    <row r="521">
      <c r="B521" s="589"/>
    </row>
    <row r="522">
      <c r="B522" s="589"/>
    </row>
    <row r="523">
      <c r="B523" s="589"/>
    </row>
    <row r="524">
      <c r="B524" s="589"/>
    </row>
    <row r="525">
      <c r="B525" s="589"/>
    </row>
    <row r="526">
      <c r="B526" s="589"/>
    </row>
    <row r="527">
      <c r="B527" s="589"/>
    </row>
    <row r="528">
      <c r="B528" s="589"/>
    </row>
    <row r="529">
      <c r="B529" s="589"/>
    </row>
    <row r="530">
      <c r="B530" s="589"/>
    </row>
    <row r="531">
      <c r="B531" s="589"/>
    </row>
    <row r="532">
      <c r="B532" s="589"/>
    </row>
    <row r="533">
      <c r="B533" s="589"/>
    </row>
    <row r="534">
      <c r="B534" s="589"/>
    </row>
    <row r="535">
      <c r="B535" s="589"/>
    </row>
    <row r="536">
      <c r="B536" s="589"/>
    </row>
    <row r="537">
      <c r="B537" s="589"/>
    </row>
    <row r="538">
      <c r="B538" s="589"/>
    </row>
    <row r="539">
      <c r="B539" s="589"/>
    </row>
    <row r="540">
      <c r="B540" s="589"/>
    </row>
    <row r="541">
      <c r="B541" s="589"/>
    </row>
    <row r="542">
      <c r="B542" s="589"/>
    </row>
    <row r="543">
      <c r="B543" s="589"/>
    </row>
    <row r="544">
      <c r="B544" s="589"/>
    </row>
    <row r="545">
      <c r="B545" s="589"/>
    </row>
    <row r="546">
      <c r="B546" s="589"/>
    </row>
    <row r="547">
      <c r="B547" s="589"/>
    </row>
    <row r="548">
      <c r="B548" s="589"/>
    </row>
    <row r="549">
      <c r="B549" s="589"/>
    </row>
    <row r="550">
      <c r="B550" s="589"/>
    </row>
    <row r="551">
      <c r="B551" s="589"/>
    </row>
    <row r="552">
      <c r="B552" s="589"/>
    </row>
    <row r="553">
      <c r="B553" s="589"/>
    </row>
    <row r="554">
      <c r="B554" s="589"/>
    </row>
    <row r="555">
      <c r="B555" s="589"/>
    </row>
    <row r="556">
      <c r="B556" s="589"/>
    </row>
    <row r="557">
      <c r="B557" s="589"/>
    </row>
    <row r="558">
      <c r="B558" s="589"/>
    </row>
    <row r="559">
      <c r="B559" s="589"/>
    </row>
    <row r="560">
      <c r="B560" s="589"/>
    </row>
    <row r="561">
      <c r="B561" s="589"/>
    </row>
    <row r="562">
      <c r="B562" s="589"/>
    </row>
    <row r="563">
      <c r="B563" s="589"/>
    </row>
    <row r="564">
      <c r="B564" s="589"/>
    </row>
    <row r="565">
      <c r="B565" s="589"/>
    </row>
    <row r="566">
      <c r="B566" s="589"/>
    </row>
    <row r="567">
      <c r="B567" s="589"/>
    </row>
    <row r="568">
      <c r="B568" s="589"/>
    </row>
    <row r="569">
      <c r="B569" s="589"/>
    </row>
    <row r="570">
      <c r="B570" s="589"/>
    </row>
    <row r="571">
      <c r="B571" s="589"/>
    </row>
    <row r="572">
      <c r="B572" s="589"/>
    </row>
    <row r="573">
      <c r="B573" s="589"/>
    </row>
    <row r="574">
      <c r="B574" s="589"/>
    </row>
    <row r="575">
      <c r="B575" s="589"/>
    </row>
    <row r="576">
      <c r="B576" s="589"/>
    </row>
    <row r="577">
      <c r="B577" s="589"/>
    </row>
    <row r="578">
      <c r="B578" s="589"/>
    </row>
    <row r="579">
      <c r="B579" s="589"/>
    </row>
    <row r="580">
      <c r="B580" s="589"/>
    </row>
    <row r="581">
      <c r="B581" s="589"/>
    </row>
    <row r="582">
      <c r="B582" s="589"/>
    </row>
    <row r="583">
      <c r="B583" s="589"/>
    </row>
    <row r="584">
      <c r="B584" s="589"/>
    </row>
    <row r="585">
      <c r="B585" s="589"/>
    </row>
    <row r="586">
      <c r="B586" s="589"/>
    </row>
    <row r="587">
      <c r="B587" s="589"/>
    </row>
    <row r="588">
      <c r="B588" s="589"/>
    </row>
    <row r="589">
      <c r="B589" s="589"/>
    </row>
    <row r="590">
      <c r="B590" s="589"/>
    </row>
    <row r="591">
      <c r="B591" s="589"/>
    </row>
    <row r="592">
      <c r="B592" s="589"/>
    </row>
    <row r="593">
      <c r="B593" s="589"/>
    </row>
    <row r="594">
      <c r="B594" s="589"/>
    </row>
    <row r="595">
      <c r="B595" s="589"/>
    </row>
    <row r="596">
      <c r="B596" s="589"/>
    </row>
    <row r="597">
      <c r="B597" s="589"/>
    </row>
    <row r="598">
      <c r="B598" s="589"/>
    </row>
    <row r="599">
      <c r="B599" s="589"/>
    </row>
    <row r="600">
      <c r="B600" s="589"/>
    </row>
    <row r="601">
      <c r="B601" s="589"/>
    </row>
    <row r="602">
      <c r="B602" s="589"/>
    </row>
    <row r="603">
      <c r="B603" s="589"/>
    </row>
    <row r="604">
      <c r="B604" s="589"/>
    </row>
    <row r="605">
      <c r="B605" s="589"/>
    </row>
    <row r="606">
      <c r="B606" s="589"/>
    </row>
    <row r="607">
      <c r="B607" s="589"/>
    </row>
    <row r="608">
      <c r="B608" s="589"/>
    </row>
    <row r="609">
      <c r="B609" s="589"/>
    </row>
    <row r="610">
      <c r="B610" s="589"/>
    </row>
    <row r="611">
      <c r="B611" s="589"/>
    </row>
    <row r="612">
      <c r="B612" s="589"/>
    </row>
    <row r="613">
      <c r="B613" s="589"/>
    </row>
    <row r="614">
      <c r="B614" s="589"/>
    </row>
    <row r="615">
      <c r="B615" s="589"/>
    </row>
    <row r="616">
      <c r="B616" s="589"/>
    </row>
    <row r="617">
      <c r="B617" s="589"/>
    </row>
    <row r="618">
      <c r="B618" s="589"/>
    </row>
    <row r="619">
      <c r="B619" s="589"/>
    </row>
    <row r="620">
      <c r="B620" s="589"/>
    </row>
    <row r="621">
      <c r="B621" s="589"/>
    </row>
    <row r="622">
      <c r="B622" s="589"/>
    </row>
    <row r="623">
      <c r="B623" s="589"/>
    </row>
    <row r="624">
      <c r="B624" s="589"/>
    </row>
    <row r="625">
      <c r="B625" s="589"/>
    </row>
    <row r="626">
      <c r="B626" s="589"/>
    </row>
    <row r="627">
      <c r="B627" s="589"/>
    </row>
    <row r="628">
      <c r="B628" s="589"/>
    </row>
    <row r="629">
      <c r="B629" s="589"/>
    </row>
    <row r="630">
      <c r="B630" s="589"/>
    </row>
    <row r="631">
      <c r="B631" s="589"/>
    </row>
    <row r="632">
      <c r="B632" s="589"/>
    </row>
    <row r="633">
      <c r="B633" s="589"/>
    </row>
    <row r="634">
      <c r="B634" s="589"/>
    </row>
    <row r="635">
      <c r="B635" s="589"/>
    </row>
    <row r="636">
      <c r="B636" s="589"/>
    </row>
    <row r="637">
      <c r="B637" s="589"/>
    </row>
    <row r="638">
      <c r="B638" s="589"/>
    </row>
    <row r="639">
      <c r="B639" s="589"/>
    </row>
    <row r="640">
      <c r="B640" s="589"/>
    </row>
    <row r="641">
      <c r="B641" s="589"/>
    </row>
    <row r="642">
      <c r="B642" s="589"/>
    </row>
    <row r="643">
      <c r="B643" s="589"/>
    </row>
    <row r="644">
      <c r="B644" s="589"/>
    </row>
    <row r="645">
      <c r="B645" s="589"/>
    </row>
    <row r="646">
      <c r="B646" s="589"/>
    </row>
    <row r="647">
      <c r="B647" s="589"/>
    </row>
    <row r="648">
      <c r="B648" s="589"/>
    </row>
    <row r="649">
      <c r="B649" s="589"/>
    </row>
    <row r="650">
      <c r="B650" s="589"/>
    </row>
    <row r="651">
      <c r="B651" s="589"/>
    </row>
    <row r="652">
      <c r="B652" s="589"/>
    </row>
    <row r="653">
      <c r="B653" s="589"/>
    </row>
    <row r="654">
      <c r="B654" s="589"/>
    </row>
    <row r="655">
      <c r="B655" s="589"/>
    </row>
    <row r="656">
      <c r="B656" s="589"/>
    </row>
    <row r="657">
      <c r="B657" s="589"/>
    </row>
    <row r="658">
      <c r="B658" s="589"/>
    </row>
    <row r="659">
      <c r="B659" s="589"/>
    </row>
    <row r="660">
      <c r="B660" s="589"/>
    </row>
    <row r="661">
      <c r="B661" s="589"/>
    </row>
    <row r="662">
      <c r="B662" s="589"/>
    </row>
    <row r="663">
      <c r="B663" s="589"/>
    </row>
    <row r="664">
      <c r="B664" s="589"/>
    </row>
    <row r="665">
      <c r="B665" s="589"/>
    </row>
    <row r="666">
      <c r="B666" s="589"/>
    </row>
    <row r="667">
      <c r="B667" s="589"/>
    </row>
    <row r="668">
      <c r="B668" s="589"/>
    </row>
    <row r="669">
      <c r="B669" s="589"/>
    </row>
    <row r="670">
      <c r="B670" s="589"/>
    </row>
    <row r="671">
      <c r="B671" s="589"/>
    </row>
    <row r="672">
      <c r="B672" s="589"/>
    </row>
    <row r="673">
      <c r="B673" s="589"/>
    </row>
    <row r="674">
      <c r="B674" s="589"/>
    </row>
    <row r="675">
      <c r="B675" s="589"/>
    </row>
    <row r="676">
      <c r="B676" s="589"/>
    </row>
    <row r="677">
      <c r="B677" s="589"/>
    </row>
    <row r="678">
      <c r="B678" s="589"/>
    </row>
    <row r="679">
      <c r="B679" s="589"/>
    </row>
    <row r="680">
      <c r="B680" s="589"/>
    </row>
    <row r="681">
      <c r="B681" s="589"/>
    </row>
    <row r="682">
      <c r="B682" s="589"/>
    </row>
    <row r="683">
      <c r="B683" s="589"/>
    </row>
    <row r="684">
      <c r="B684" s="589"/>
    </row>
    <row r="685">
      <c r="B685" s="589"/>
    </row>
    <row r="686">
      <c r="B686" s="589"/>
    </row>
    <row r="687">
      <c r="B687" s="589"/>
    </row>
    <row r="688">
      <c r="B688" s="589"/>
    </row>
    <row r="689">
      <c r="B689" s="589"/>
    </row>
    <row r="690">
      <c r="B690" s="589"/>
    </row>
    <row r="691">
      <c r="B691" s="589"/>
    </row>
    <row r="692">
      <c r="B692" s="589"/>
    </row>
    <row r="693">
      <c r="B693" s="589"/>
    </row>
    <row r="694">
      <c r="B694" s="589"/>
    </row>
    <row r="695">
      <c r="B695" s="589"/>
    </row>
    <row r="696">
      <c r="B696" s="589"/>
    </row>
    <row r="697">
      <c r="B697" s="589"/>
    </row>
    <row r="698">
      <c r="B698" s="589"/>
    </row>
    <row r="699">
      <c r="B699" s="589"/>
    </row>
    <row r="700">
      <c r="B700" s="589"/>
    </row>
    <row r="701">
      <c r="B701" s="589"/>
    </row>
    <row r="702">
      <c r="B702" s="589"/>
    </row>
    <row r="703">
      <c r="B703" s="589"/>
    </row>
    <row r="704">
      <c r="B704" s="589"/>
    </row>
    <row r="705">
      <c r="B705" s="589"/>
    </row>
    <row r="706">
      <c r="B706" s="589"/>
    </row>
    <row r="707">
      <c r="B707" s="589"/>
    </row>
    <row r="708">
      <c r="B708" s="589"/>
    </row>
    <row r="709">
      <c r="B709" s="589"/>
    </row>
    <row r="710">
      <c r="B710" s="589"/>
    </row>
    <row r="711">
      <c r="B711" s="589"/>
    </row>
    <row r="712">
      <c r="B712" s="589"/>
    </row>
    <row r="713">
      <c r="B713" s="589"/>
    </row>
    <row r="714">
      <c r="B714" s="589"/>
    </row>
    <row r="715">
      <c r="B715" s="589"/>
    </row>
    <row r="716">
      <c r="B716" s="589"/>
    </row>
    <row r="717">
      <c r="B717" s="589"/>
    </row>
    <row r="718">
      <c r="B718" s="589"/>
    </row>
    <row r="719">
      <c r="B719" s="589"/>
    </row>
    <row r="720">
      <c r="B720" s="589"/>
    </row>
    <row r="721">
      <c r="B721" s="589"/>
    </row>
    <row r="722">
      <c r="B722" s="589"/>
    </row>
    <row r="723">
      <c r="B723" s="589"/>
    </row>
    <row r="724">
      <c r="B724" s="589"/>
    </row>
    <row r="725">
      <c r="B725" s="589"/>
    </row>
    <row r="726">
      <c r="B726" s="589"/>
    </row>
    <row r="727">
      <c r="B727" s="589"/>
    </row>
    <row r="728">
      <c r="B728" s="589"/>
    </row>
    <row r="729">
      <c r="B729" s="589"/>
    </row>
    <row r="730">
      <c r="B730" s="589"/>
    </row>
    <row r="731">
      <c r="B731" s="589"/>
    </row>
    <row r="732">
      <c r="B732" s="589"/>
    </row>
    <row r="733">
      <c r="B733" s="589"/>
    </row>
    <row r="734">
      <c r="B734" s="589"/>
    </row>
    <row r="735">
      <c r="B735" s="589"/>
    </row>
    <row r="736">
      <c r="B736" s="589"/>
    </row>
    <row r="737">
      <c r="B737" s="589"/>
    </row>
    <row r="738">
      <c r="B738" s="589"/>
    </row>
    <row r="739">
      <c r="B739" s="589"/>
    </row>
    <row r="740">
      <c r="B740" s="589"/>
    </row>
    <row r="741">
      <c r="B741" s="589"/>
    </row>
    <row r="742">
      <c r="B742" s="589"/>
    </row>
    <row r="743">
      <c r="B743" s="589"/>
    </row>
    <row r="744">
      <c r="B744" s="589"/>
    </row>
    <row r="745">
      <c r="B745" s="589"/>
    </row>
    <row r="746">
      <c r="B746" s="589"/>
    </row>
    <row r="747">
      <c r="B747" s="589"/>
    </row>
    <row r="748">
      <c r="B748" s="589"/>
    </row>
    <row r="749">
      <c r="B749" s="589"/>
    </row>
    <row r="750">
      <c r="B750" s="589"/>
    </row>
    <row r="751">
      <c r="B751" s="589"/>
    </row>
    <row r="752">
      <c r="B752" s="589"/>
    </row>
    <row r="753">
      <c r="B753" s="589"/>
    </row>
    <row r="754">
      <c r="B754" s="589"/>
    </row>
    <row r="755">
      <c r="B755" s="589"/>
    </row>
    <row r="756">
      <c r="B756" s="589"/>
    </row>
    <row r="757">
      <c r="B757" s="589"/>
    </row>
    <row r="758">
      <c r="B758" s="589"/>
    </row>
    <row r="759">
      <c r="B759" s="589"/>
    </row>
    <row r="760">
      <c r="B760" s="589"/>
    </row>
    <row r="761">
      <c r="B761" s="589"/>
    </row>
    <row r="762">
      <c r="B762" s="589"/>
    </row>
    <row r="763">
      <c r="B763" s="589"/>
    </row>
    <row r="764">
      <c r="B764" s="589"/>
    </row>
    <row r="765">
      <c r="B765" s="589"/>
    </row>
    <row r="766">
      <c r="B766" s="589"/>
    </row>
    <row r="767">
      <c r="B767" s="589"/>
    </row>
    <row r="768">
      <c r="B768" s="589"/>
    </row>
    <row r="769">
      <c r="B769" s="589"/>
    </row>
    <row r="770">
      <c r="B770" s="589"/>
    </row>
    <row r="771">
      <c r="B771" s="589"/>
    </row>
    <row r="772">
      <c r="B772" s="589"/>
    </row>
    <row r="773">
      <c r="B773" s="589"/>
    </row>
    <row r="774">
      <c r="B774" s="589"/>
    </row>
    <row r="775">
      <c r="B775" s="589"/>
    </row>
    <row r="776">
      <c r="B776" s="589"/>
    </row>
    <row r="777">
      <c r="B777" s="589"/>
    </row>
    <row r="778">
      <c r="B778" s="589"/>
    </row>
    <row r="779">
      <c r="B779" s="589"/>
    </row>
    <row r="780">
      <c r="B780" s="589"/>
    </row>
    <row r="781">
      <c r="B781" s="589"/>
    </row>
    <row r="782">
      <c r="B782" s="589"/>
    </row>
    <row r="783">
      <c r="B783" s="589"/>
    </row>
    <row r="784">
      <c r="B784" s="589"/>
    </row>
    <row r="785">
      <c r="B785" s="589"/>
    </row>
    <row r="786">
      <c r="B786" s="589"/>
    </row>
    <row r="787">
      <c r="B787" s="589"/>
    </row>
    <row r="788">
      <c r="B788" s="589"/>
    </row>
    <row r="789">
      <c r="B789" s="589"/>
    </row>
    <row r="790">
      <c r="B790" s="589"/>
    </row>
    <row r="791">
      <c r="B791" s="589"/>
    </row>
    <row r="792">
      <c r="B792" s="589"/>
    </row>
    <row r="793">
      <c r="B793" s="589"/>
    </row>
    <row r="794">
      <c r="B794" s="589"/>
    </row>
    <row r="795">
      <c r="B795" s="589"/>
    </row>
    <row r="796">
      <c r="B796" s="589"/>
    </row>
    <row r="797">
      <c r="B797" s="589"/>
    </row>
    <row r="798">
      <c r="B798" s="589"/>
    </row>
    <row r="799">
      <c r="B799" s="589"/>
    </row>
    <row r="800">
      <c r="B800" s="589"/>
    </row>
    <row r="801">
      <c r="B801" s="589"/>
    </row>
    <row r="802">
      <c r="B802" s="589"/>
    </row>
    <row r="803">
      <c r="B803" s="589"/>
    </row>
    <row r="804">
      <c r="B804" s="589"/>
    </row>
    <row r="805">
      <c r="B805" s="589"/>
    </row>
    <row r="806">
      <c r="B806" s="589"/>
    </row>
    <row r="807">
      <c r="B807" s="589"/>
    </row>
    <row r="808">
      <c r="B808" s="589"/>
    </row>
    <row r="809">
      <c r="B809" s="589"/>
    </row>
    <row r="810">
      <c r="B810" s="589"/>
    </row>
    <row r="811">
      <c r="B811" s="589"/>
    </row>
    <row r="812">
      <c r="B812" s="589"/>
    </row>
    <row r="813">
      <c r="B813" s="589"/>
    </row>
    <row r="814">
      <c r="B814" s="589"/>
    </row>
    <row r="815">
      <c r="B815" s="589"/>
    </row>
    <row r="816">
      <c r="B816" s="589"/>
    </row>
    <row r="817">
      <c r="B817" s="589"/>
    </row>
    <row r="818">
      <c r="B818" s="589"/>
    </row>
    <row r="819">
      <c r="B819" s="589"/>
    </row>
    <row r="820">
      <c r="B820" s="589"/>
    </row>
    <row r="821">
      <c r="B821" s="589"/>
    </row>
    <row r="822">
      <c r="B822" s="589"/>
    </row>
    <row r="823">
      <c r="B823" s="589"/>
    </row>
    <row r="824">
      <c r="B824" s="589"/>
    </row>
    <row r="825">
      <c r="B825" s="589"/>
    </row>
    <row r="826">
      <c r="B826" s="589"/>
    </row>
    <row r="827">
      <c r="B827" s="589"/>
    </row>
    <row r="828">
      <c r="B828" s="589"/>
    </row>
    <row r="829">
      <c r="B829" s="589"/>
    </row>
    <row r="830">
      <c r="B830" s="589"/>
    </row>
    <row r="831">
      <c r="B831" s="589"/>
    </row>
    <row r="832">
      <c r="B832" s="589"/>
    </row>
    <row r="833">
      <c r="B833" s="589"/>
    </row>
    <row r="834">
      <c r="B834" s="589"/>
    </row>
    <row r="835">
      <c r="B835" s="589"/>
    </row>
    <row r="836">
      <c r="B836" s="589"/>
    </row>
    <row r="837">
      <c r="B837" s="589"/>
    </row>
    <row r="838">
      <c r="B838" s="589"/>
    </row>
    <row r="839">
      <c r="B839" s="589"/>
    </row>
    <row r="840">
      <c r="B840" s="589"/>
    </row>
    <row r="841">
      <c r="B841" s="589"/>
    </row>
    <row r="842">
      <c r="B842" s="589"/>
    </row>
    <row r="843">
      <c r="B843" s="589"/>
    </row>
    <row r="844">
      <c r="B844" s="589"/>
    </row>
    <row r="845">
      <c r="B845" s="589"/>
    </row>
    <row r="846">
      <c r="B846" s="589"/>
    </row>
    <row r="847">
      <c r="B847" s="589"/>
    </row>
    <row r="848">
      <c r="B848" s="589"/>
    </row>
    <row r="849">
      <c r="B849" s="589"/>
    </row>
    <row r="850">
      <c r="B850" s="589"/>
    </row>
    <row r="851">
      <c r="B851" s="589"/>
    </row>
    <row r="852">
      <c r="B852" s="589"/>
    </row>
    <row r="853">
      <c r="B853" s="589"/>
    </row>
    <row r="854">
      <c r="B854" s="589"/>
    </row>
    <row r="855">
      <c r="B855" s="589"/>
    </row>
    <row r="856">
      <c r="B856" s="589"/>
    </row>
    <row r="857">
      <c r="B857" s="589"/>
    </row>
    <row r="858">
      <c r="B858" s="589"/>
    </row>
    <row r="859">
      <c r="B859" s="589"/>
    </row>
    <row r="860">
      <c r="B860" s="589"/>
    </row>
    <row r="861">
      <c r="B861" s="589"/>
    </row>
    <row r="862">
      <c r="B862" s="589"/>
    </row>
    <row r="863">
      <c r="B863" s="589"/>
    </row>
    <row r="864">
      <c r="B864" s="589"/>
    </row>
    <row r="865">
      <c r="B865" s="589"/>
    </row>
    <row r="866">
      <c r="B866" s="589"/>
    </row>
    <row r="867">
      <c r="B867" s="589"/>
    </row>
    <row r="868">
      <c r="B868" s="589"/>
    </row>
    <row r="869">
      <c r="B869" s="589"/>
    </row>
    <row r="870">
      <c r="B870" s="589"/>
    </row>
    <row r="871">
      <c r="B871" s="589"/>
    </row>
    <row r="872">
      <c r="B872" s="589"/>
    </row>
    <row r="873">
      <c r="B873" s="589"/>
    </row>
    <row r="874">
      <c r="B874" s="589"/>
    </row>
    <row r="875">
      <c r="B875" s="589"/>
    </row>
    <row r="876">
      <c r="B876" s="589"/>
    </row>
    <row r="877">
      <c r="B877" s="589"/>
    </row>
    <row r="878">
      <c r="B878" s="589"/>
    </row>
    <row r="879">
      <c r="B879" s="589"/>
    </row>
    <row r="880">
      <c r="B880" s="589"/>
    </row>
    <row r="881">
      <c r="B881" s="589"/>
    </row>
    <row r="882">
      <c r="B882" s="589"/>
    </row>
    <row r="883">
      <c r="B883" s="589"/>
    </row>
    <row r="884">
      <c r="B884" s="589"/>
    </row>
    <row r="885">
      <c r="B885" s="589"/>
    </row>
    <row r="886">
      <c r="B886" s="589"/>
    </row>
    <row r="887">
      <c r="B887" s="589"/>
    </row>
    <row r="888">
      <c r="B888" s="589"/>
    </row>
    <row r="889">
      <c r="B889" s="589"/>
    </row>
    <row r="890">
      <c r="B890" s="589"/>
    </row>
    <row r="891">
      <c r="B891" s="589"/>
    </row>
    <row r="892">
      <c r="B892" s="589"/>
    </row>
    <row r="893">
      <c r="B893" s="589"/>
    </row>
    <row r="894">
      <c r="B894" s="589"/>
    </row>
    <row r="895">
      <c r="B895" s="589"/>
    </row>
    <row r="896">
      <c r="B896" s="589"/>
    </row>
    <row r="897">
      <c r="B897" s="589"/>
    </row>
    <row r="898">
      <c r="B898" s="589"/>
    </row>
    <row r="899">
      <c r="B899" s="589"/>
    </row>
    <row r="900">
      <c r="B900" s="589"/>
    </row>
    <row r="901">
      <c r="B901" s="589"/>
    </row>
    <row r="902">
      <c r="B902" s="589"/>
    </row>
    <row r="903">
      <c r="B903" s="589"/>
    </row>
    <row r="904">
      <c r="B904" s="589"/>
    </row>
    <row r="905">
      <c r="B905" s="589"/>
    </row>
    <row r="906">
      <c r="B906" s="589"/>
    </row>
    <row r="907">
      <c r="B907" s="589"/>
    </row>
    <row r="908">
      <c r="B908" s="589"/>
    </row>
    <row r="909">
      <c r="B909" s="589"/>
    </row>
    <row r="910">
      <c r="B910" s="589"/>
    </row>
    <row r="911">
      <c r="B911" s="589"/>
    </row>
    <row r="912">
      <c r="B912" s="589"/>
    </row>
    <row r="913">
      <c r="B913" s="589"/>
    </row>
    <row r="914">
      <c r="B914" s="589"/>
    </row>
    <row r="915">
      <c r="B915" s="589"/>
    </row>
    <row r="916">
      <c r="B916" s="589"/>
    </row>
    <row r="917">
      <c r="B917" s="589"/>
    </row>
    <row r="918">
      <c r="B918" s="589"/>
    </row>
    <row r="919">
      <c r="B919" s="589"/>
    </row>
    <row r="920">
      <c r="B920" s="589"/>
    </row>
    <row r="921">
      <c r="B921" s="589"/>
    </row>
    <row r="922">
      <c r="B922" s="589"/>
    </row>
    <row r="923">
      <c r="B923" s="589"/>
    </row>
    <row r="924">
      <c r="B924" s="589"/>
    </row>
    <row r="925">
      <c r="B925" s="589"/>
    </row>
    <row r="926">
      <c r="B926" s="589"/>
    </row>
    <row r="927">
      <c r="B927" s="589"/>
    </row>
    <row r="928">
      <c r="B928" s="589"/>
    </row>
    <row r="929">
      <c r="B929" s="589"/>
    </row>
    <row r="930">
      <c r="B930" s="589"/>
    </row>
    <row r="931">
      <c r="B931" s="589"/>
    </row>
    <row r="932">
      <c r="B932" s="589"/>
    </row>
    <row r="933">
      <c r="B933" s="589"/>
    </row>
    <row r="934">
      <c r="B934" s="589"/>
    </row>
    <row r="935">
      <c r="B935" s="589"/>
    </row>
    <row r="936">
      <c r="B936" s="589"/>
    </row>
    <row r="937">
      <c r="B937" s="589"/>
    </row>
    <row r="938">
      <c r="B938" s="589"/>
    </row>
    <row r="939">
      <c r="B939" s="589"/>
    </row>
    <row r="940">
      <c r="B940" s="589"/>
    </row>
    <row r="941">
      <c r="B941" s="589"/>
    </row>
    <row r="942">
      <c r="B942" s="589"/>
    </row>
    <row r="943">
      <c r="B943" s="589"/>
    </row>
    <row r="944">
      <c r="B944" s="589"/>
    </row>
    <row r="945">
      <c r="B945" s="589"/>
    </row>
    <row r="946">
      <c r="B946" s="589"/>
    </row>
    <row r="947">
      <c r="B947" s="589"/>
    </row>
    <row r="948">
      <c r="B948" s="589"/>
    </row>
    <row r="949">
      <c r="B949" s="589"/>
    </row>
    <row r="950">
      <c r="B950" s="589"/>
    </row>
    <row r="951">
      <c r="B951" s="589"/>
    </row>
    <row r="952">
      <c r="B952" s="589"/>
    </row>
    <row r="953">
      <c r="B953" s="589"/>
    </row>
    <row r="954">
      <c r="B954" s="589"/>
    </row>
    <row r="955">
      <c r="B955" s="589"/>
    </row>
    <row r="956">
      <c r="B956" s="589"/>
    </row>
    <row r="957">
      <c r="B957" s="589"/>
    </row>
    <row r="958">
      <c r="B958" s="589"/>
    </row>
    <row r="959">
      <c r="B959" s="589"/>
    </row>
    <row r="960">
      <c r="B960" s="589"/>
    </row>
    <row r="961">
      <c r="B961" s="589"/>
    </row>
    <row r="962">
      <c r="B962" s="589"/>
    </row>
    <row r="963">
      <c r="B963" s="589"/>
    </row>
  </sheetData>
  <hyperlinks>
    <hyperlink r:id="rId1" ref="B1"/>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 t="s">
        <v>28</v>
      </c>
      <c r="J1" s="2"/>
      <c r="K1" s="2"/>
      <c r="L1" s="2"/>
      <c r="M1" s="2"/>
      <c r="N1" s="2"/>
      <c r="O1" s="2"/>
      <c r="P1" s="2"/>
      <c r="Q1" s="2"/>
      <c r="R1" s="2"/>
      <c r="S1" s="2"/>
      <c r="T1" s="2"/>
      <c r="U1" s="2"/>
      <c r="V1" s="2"/>
      <c r="W1" s="2"/>
      <c r="X1" s="2"/>
      <c r="Y1" s="2"/>
      <c r="Z1" s="2"/>
    </row>
    <row r="2">
      <c r="A2" s="21" t="s">
        <v>29</v>
      </c>
      <c r="B2" s="2"/>
      <c r="C2" s="2"/>
      <c r="D2" s="2"/>
      <c r="E2" s="2"/>
      <c r="F2" s="2"/>
      <c r="G2" s="2"/>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22" t="s">
        <v>30</v>
      </c>
      <c r="D4" s="2"/>
      <c r="E4" s="2"/>
      <c r="F4" s="2"/>
      <c r="G4" s="2"/>
      <c r="H4" s="2"/>
      <c r="I4" s="2"/>
      <c r="J4" s="2"/>
      <c r="K4" s="2"/>
      <c r="L4" s="2"/>
      <c r="M4" s="2"/>
      <c r="N4" s="2"/>
      <c r="O4" s="2"/>
      <c r="P4" s="2"/>
      <c r="Q4" s="2"/>
      <c r="R4" s="2"/>
      <c r="S4" s="2"/>
      <c r="T4" s="2"/>
      <c r="U4" s="2"/>
      <c r="V4" s="2"/>
      <c r="W4" s="2"/>
      <c r="X4" s="2"/>
      <c r="Y4" s="2"/>
      <c r="Z4" s="2"/>
    </row>
    <row r="5">
      <c r="A5" s="23" t="s">
        <v>31</v>
      </c>
      <c r="B5" s="2"/>
      <c r="C5" s="2"/>
      <c r="D5" s="2"/>
      <c r="E5" s="2"/>
      <c r="F5" s="2"/>
      <c r="G5" s="2"/>
      <c r="H5" s="2"/>
      <c r="I5" s="2"/>
      <c r="J5" s="2"/>
      <c r="K5" s="2"/>
      <c r="L5" s="2"/>
      <c r="M5" s="2"/>
      <c r="N5" s="2"/>
      <c r="O5" s="2"/>
      <c r="P5" s="2"/>
      <c r="Q5" s="2"/>
      <c r="R5" s="2"/>
      <c r="S5" s="2"/>
      <c r="T5" s="2"/>
      <c r="U5" s="2"/>
      <c r="V5" s="2"/>
      <c r="W5" s="2"/>
      <c r="X5" s="2"/>
      <c r="Y5" s="2"/>
      <c r="Z5" s="2"/>
    </row>
    <row r="6">
      <c r="A6" s="2"/>
      <c r="B6" s="2"/>
      <c r="C6" s="2"/>
      <c r="D6" s="2"/>
      <c r="E6" s="2"/>
      <c r="F6" s="2"/>
      <c r="G6" s="2"/>
      <c r="H6" s="2"/>
      <c r="I6" s="2"/>
      <c r="J6" s="2"/>
      <c r="K6" s="2"/>
      <c r="L6" s="2"/>
      <c r="M6" s="2"/>
      <c r="N6" s="2"/>
      <c r="O6" s="2"/>
      <c r="P6" s="2"/>
      <c r="Q6" s="2"/>
      <c r="R6" s="2"/>
      <c r="S6" s="2"/>
      <c r="T6" s="2"/>
      <c r="U6" s="2"/>
      <c r="V6" s="2"/>
      <c r="W6" s="2"/>
      <c r="X6" s="2"/>
      <c r="Y6" s="2"/>
      <c r="Z6" s="2"/>
    </row>
    <row r="7">
      <c r="A7" s="2"/>
      <c r="B7" s="2"/>
      <c r="C7" s="2"/>
      <c r="D7" s="2"/>
      <c r="E7" s="2"/>
      <c r="F7" s="2"/>
      <c r="G7" s="24"/>
      <c r="H7" s="25"/>
      <c r="I7" s="25"/>
      <c r="J7" s="26"/>
      <c r="K7" s="2"/>
      <c r="L7" s="2"/>
      <c r="M7" s="2"/>
      <c r="N7" s="2"/>
      <c r="O7" s="2"/>
      <c r="P7" s="2"/>
      <c r="Q7" s="2"/>
      <c r="R7" s="2"/>
      <c r="S7" s="2"/>
      <c r="T7" s="2"/>
      <c r="U7" s="2"/>
      <c r="V7" s="2"/>
      <c r="W7" s="2"/>
      <c r="X7" s="2"/>
      <c r="Y7" s="2"/>
      <c r="Z7" s="2"/>
    </row>
    <row r="8">
      <c r="A8" s="22" t="s">
        <v>32</v>
      </c>
      <c r="G8" s="27"/>
      <c r="H8" s="2"/>
      <c r="I8" s="2"/>
      <c r="J8" s="28"/>
      <c r="K8" s="2"/>
      <c r="L8" s="2"/>
      <c r="M8" s="2"/>
      <c r="N8" s="2"/>
      <c r="O8" s="2"/>
      <c r="P8" s="2"/>
      <c r="Q8" s="2"/>
      <c r="R8" s="2"/>
      <c r="S8" s="2"/>
      <c r="T8" s="2"/>
      <c r="U8" s="2"/>
      <c r="V8" s="2"/>
      <c r="W8" s="2"/>
      <c r="X8" s="2"/>
      <c r="Y8" s="2"/>
      <c r="Z8" s="2"/>
    </row>
    <row r="9">
      <c r="A9" s="2"/>
      <c r="B9" s="2"/>
      <c r="C9" s="2"/>
      <c r="D9" s="2"/>
      <c r="E9" s="2"/>
      <c r="F9" s="2"/>
      <c r="G9" s="27"/>
      <c r="H9" s="2"/>
      <c r="I9" s="2"/>
      <c r="J9" s="28"/>
      <c r="K9" s="2"/>
      <c r="L9" s="2"/>
      <c r="M9" s="2"/>
      <c r="N9" s="2"/>
      <c r="O9" s="2"/>
      <c r="P9" s="2"/>
      <c r="Q9" s="2"/>
      <c r="R9" s="2"/>
      <c r="S9" s="2"/>
      <c r="T9" s="2"/>
      <c r="U9" s="2"/>
      <c r="V9" s="2"/>
      <c r="W9" s="2"/>
      <c r="X9" s="2"/>
      <c r="Y9" s="2"/>
      <c r="Z9" s="2"/>
    </row>
    <row r="10">
      <c r="A10" s="2"/>
      <c r="B10" s="2"/>
      <c r="C10" s="2"/>
      <c r="D10" s="2"/>
      <c r="E10" s="2"/>
      <c r="F10" s="2"/>
      <c r="G10" s="27"/>
      <c r="H10" s="2"/>
      <c r="I10" s="2"/>
      <c r="J10" s="28"/>
      <c r="K10" s="2"/>
      <c r="L10" s="2"/>
      <c r="M10" s="2"/>
      <c r="N10" s="2"/>
      <c r="O10" s="2"/>
      <c r="P10" s="2"/>
      <c r="Q10" s="2"/>
      <c r="R10" s="2"/>
      <c r="S10" s="2"/>
      <c r="T10" s="2"/>
      <c r="U10" s="2"/>
      <c r="V10" s="2"/>
      <c r="W10" s="2"/>
      <c r="X10" s="2"/>
      <c r="Y10" s="2"/>
      <c r="Z10" s="2"/>
    </row>
    <row r="11">
      <c r="A11" s="2"/>
      <c r="B11" s="2"/>
      <c r="C11" s="2"/>
      <c r="D11" s="2"/>
      <c r="E11" s="2"/>
      <c r="F11" s="2"/>
      <c r="G11" s="27"/>
      <c r="H11" s="2"/>
      <c r="I11" s="2"/>
      <c r="J11" s="28"/>
      <c r="K11" s="2"/>
      <c r="L11" s="2"/>
      <c r="M11" s="2"/>
      <c r="N11" s="2"/>
      <c r="O11" s="2"/>
      <c r="P11" s="2"/>
      <c r="Q11" s="2"/>
      <c r="R11" s="2"/>
      <c r="S11" s="2"/>
      <c r="T11" s="2"/>
      <c r="U11" s="2"/>
      <c r="V11" s="2"/>
      <c r="W11" s="2"/>
      <c r="X11" s="2"/>
      <c r="Y11" s="2"/>
      <c r="Z11" s="2"/>
    </row>
    <row r="12">
      <c r="A12" s="2"/>
      <c r="B12" s="2"/>
      <c r="C12" s="2"/>
      <c r="D12" s="2"/>
      <c r="E12" s="2"/>
      <c r="F12" s="2"/>
      <c r="G12" s="27"/>
      <c r="H12" s="2"/>
      <c r="I12" s="2"/>
      <c r="J12" s="28"/>
      <c r="K12" s="2"/>
      <c r="L12" s="2"/>
      <c r="M12" s="2"/>
      <c r="N12" s="2"/>
      <c r="O12" s="2"/>
      <c r="P12" s="2"/>
      <c r="Q12" s="2"/>
      <c r="R12" s="2"/>
      <c r="S12" s="2"/>
      <c r="T12" s="2"/>
      <c r="U12" s="2"/>
      <c r="V12" s="2"/>
      <c r="W12" s="2"/>
      <c r="X12" s="2"/>
      <c r="Y12" s="2"/>
      <c r="Z12" s="2"/>
    </row>
    <row r="13">
      <c r="A13" s="2"/>
      <c r="B13" s="2"/>
      <c r="C13" s="2"/>
      <c r="D13" s="2"/>
      <c r="E13" s="2"/>
      <c r="F13" s="2"/>
      <c r="G13" s="27"/>
      <c r="H13" s="2"/>
      <c r="I13" s="2"/>
      <c r="J13" s="28"/>
      <c r="K13" s="2"/>
      <c r="L13" s="2"/>
      <c r="M13" s="2"/>
      <c r="N13" s="2"/>
      <c r="O13" s="2"/>
      <c r="P13" s="2"/>
      <c r="Q13" s="2"/>
      <c r="R13" s="2"/>
      <c r="S13" s="2"/>
      <c r="T13" s="2"/>
      <c r="U13" s="2"/>
      <c r="V13" s="2"/>
      <c r="W13" s="2"/>
      <c r="X13" s="2"/>
      <c r="Y13" s="2"/>
      <c r="Z13" s="2"/>
    </row>
    <row r="14">
      <c r="A14" s="2"/>
      <c r="B14" s="2"/>
      <c r="C14" s="2"/>
      <c r="D14" s="2"/>
      <c r="E14" s="2"/>
      <c r="F14" s="2"/>
      <c r="G14" s="27"/>
      <c r="H14" s="2"/>
      <c r="I14" s="2"/>
      <c r="J14" s="28"/>
      <c r="K14" s="2"/>
      <c r="L14" s="2"/>
      <c r="M14" s="2"/>
      <c r="N14" s="2"/>
      <c r="O14" s="2"/>
      <c r="P14" s="2"/>
      <c r="Q14" s="2"/>
      <c r="R14" s="2"/>
      <c r="S14" s="2"/>
      <c r="T14" s="2"/>
      <c r="U14" s="2"/>
      <c r="V14" s="2"/>
      <c r="W14" s="2"/>
      <c r="X14" s="2"/>
      <c r="Y14" s="2"/>
      <c r="Z14" s="2"/>
    </row>
    <row r="15">
      <c r="A15" s="2"/>
      <c r="B15" s="2"/>
      <c r="C15" s="2"/>
      <c r="D15" s="2"/>
      <c r="E15" s="2"/>
      <c r="F15" s="2"/>
      <c r="G15" s="27"/>
      <c r="H15" s="2"/>
      <c r="I15" s="2"/>
      <c r="J15" s="28"/>
      <c r="K15" s="2"/>
      <c r="L15" s="2"/>
      <c r="M15" s="2"/>
      <c r="N15" s="2"/>
      <c r="O15" s="2"/>
      <c r="P15" s="2"/>
      <c r="Q15" s="2"/>
      <c r="R15" s="2"/>
      <c r="S15" s="2"/>
      <c r="T15" s="2"/>
      <c r="U15" s="2"/>
      <c r="V15" s="2"/>
      <c r="W15" s="2"/>
      <c r="X15" s="2"/>
      <c r="Y15" s="2"/>
      <c r="Z15" s="2"/>
    </row>
    <row r="16">
      <c r="A16" s="2"/>
      <c r="B16" s="2"/>
      <c r="C16" s="2"/>
      <c r="D16" s="2"/>
      <c r="E16" s="2"/>
      <c r="F16" s="2"/>
      <c r="G16" s="27"/>
      <c r="H16" s="2"/>
      <c r="I16" s="2"/>
      <c r="J16" s="28"/>
      <c r="K16" s="2"/>
      <c r="L16" s="2"/>
      <c r="M16" s="2"/>
      <c r="N16" s="2"/>
      <c r="O16" s="2"/>
      <c r="P16" s="2"/>
      <c r="Q16" s="2"/>
      <c r="R16" s="2"/>
      <c r="S16" s="2"/>
      <c r="T16" s="2"/>
      <c r="U16" s="2"/>
      <c r="V16" s="2"/>
      <c r="W16" s="2"/>
      <c r="X16" s="2"/>
      <c r="Y16" s="2"/>
      <c r="Z16" s="2"/>
    </row>
    <row r="17">
      <c r="A17" s="2"/>
      <c r="B17" s="2"/>
      <c r="C17" s="2"/>
      <c r="D17" s="2"/>
      <c r="E17" s="2"/>
      <c r="F17" s="2"/>
      <c r="G17" s="29" t="s">
        <v>33</v>
      </c>
      <c r="J17" s="14"/>
      <c r="K17" s="2"/>
      <c r="L17" s="2"/>
      <c r="M17" s="2"/>
      <c r="N17" s="2"/>
      <c r="O17" s="2"/>
      <c r="P17" s="2"/>
      <c r="Q17" s="2"/>
      <c r="R17" s="2"/>
      <c r="S17" s="2"/>
      <c r="T17" s="2"/>
      <c r="U17" s="2"/>
      <c r="V17" s="2"/>
      <c r="W17" s="2"/>
      <c r="X17" s="2"/>
      <c r="Y17" s="2"/>
      <c r="Z17" s="2"/>
    </row>
    <row r="18">
      <c r="A18" s="2"/>
      <c r="B18" s="2"/>
      <c r="C18" s="2"/>
      <c r="D18" s="2"/>
      <c r="E18" s="2"/>
      <c r="F18" s="2"/>
      <c r="G18" s="30" t="s">
        <v>34</v>
      </c>
      <c r="J18" s="14"/>
      <c r="K18" s="2"/>
      <c r="L18" s="2"/>
      <c r="M18" s="2"/>
      <c r="N18" s="2"/>
      <c r="O18" s="2"/>
      <c r="P18" s="2"/>
      <c r="Q18" s="2"/>
      <c r="R18" s="2"/>
      <c r="S18" s="2"/>
      <c r="T18" s="2"/>
      <c r="U18" s="2"/>
      <c r="V18" s="2"/>
      <c r="W18" s="2"/>
      <c r="X18" s="2"/>
      <c r="Y18" s="2"/>
      <c r="Z18" s="2"/>
    </row>
    <row r="19">
      <c r="A19" s="2"/>
      <c r="B19" s="2"/>
      <c r="C19" s="2"/>
      <c r="D19" s="2"/>
      <c r="E19" s="2"/>
      <c r="F19" s="2"/>
      <c r="G19" s="30" t="s">
        <v>35</v>
      </c>
      <c r="J19" s="14"/>
      <c r="K19" s="2"/>
      <c r="L19" s="2"/>
      <c r="M19" s="2"/>
      <c r="N19" s="2"/>
      <c r="O19" s="2"/>
      <c r="P19" s="2"/>
      <c r="Q19" s="2"/>
      <c r="R19" s="2"/>
      <c r="S19" s="2"/>
      <c r="T19" s="2"/>
      <c r="U19" s="2"/>
      <c r="V19" s="2"/>
      <c r="W19" s="2"/>
      <c r="X19" s="2"/>
      <c r="Y19" s="2"/>
      <c r="Z19" s="2"/>
    </row>
    <row r="20">
      <c r="A20" s="2"/>
      <c r="B20" s="2"/>
      <c r="C20" s="2"/>
      <c r="D20" s="2"/>
      <c r="E20" s="2"/>
      <c r="F20" s="2"/>
      <c r="G20" s="31" t="s">
        <v>36</v>
      </c>
      <c r="H20" s="19"/>
      <c r="I20" s="19"/>
      <c r="J20" s="20"/>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2" t="s">
        <v>37</v>
      </c>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32" t="s">
        <v>38</v>
      </c>
      <c r="B46" s="2"/>
      <c r="C46" s="2"/>
      <c r="D46" s="2"/>
      <c r="E46" s="2"/>
      <c r="F46" s="2"/>
      <c r="G46" s="2"/>
      <c r="H46" s="2"/>
      <c r="I46" s="2"/>
      <c r="J46" s="2"/>
      <c r="K46" s="2"/>
      <c r="L46" s="2"/>
      <c r="M46" s="2"/>
      <c r="N46" s="2"/>
      <c r="O46" s="2"/>
      <c r="P46" s="2"/>
      <c r="Q46" s="2"/>
      <c r="R46" s="2"/>
      <c r="S46" s="2"/>
      <c r="T46" s="2"/>
      <c r="U46" s="2"/>
      <c r="V46" s="2"/>
      <c r="W46" s="2"/>
      <c r="X46" s="2"/>
      <c r="Y46" s="2"/>
      <c r="Z46" s="2"/>
    </row>
    <row r="47">
      <c r="A47" s="21" t="s">
        <v>39</v>
      </c>
      <c r="B47" s="2"/>
      <c r="C47" s="2"/>
      <c r="D47" s="2"/>
      <c r="E47" s="2"/>
      <c r="F47" s="2"/>
      <c r="G47" s="2"/>
      <c r="H47" s="2"/>
      <c r="I47" s="2"/>
      <c r="J47" s="2"/>
      <c r="K47" s="2"/>
      <c r="L47" s="2"/>
      <c r="M47" s="2"/>
      <c r="N47" s="2"/>
      <c r="O47" s="2"/>
      <c r="P47" s="2"/>
      <c r="Q47" s="2"/>
      <c r="R47" s="2"/>
      <c r="S47" s="2"/>
      <c r="T47" s="2"/>
      <c r="U47" s="2"/>
      <c r="V47" s="2"/>
      <c r="W47" s="2"/>
      <c r="X47" s="2"/>
      <c r="Y47" s="2"/>
      <c r="Z47" s="2"/>
    </row>
    <row r="48">
      <c r="A48" s="21" t="s">
        <v>40</v>
      </c>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8">
    <mergeCell ref="A1:I1"/>
    <mergeCell ref="A4:C4"/>
    <mergeCell ref="A8:F8"/>
    <mergeCell ref="G17:J17"/>
    <mergeCell ref="G18:J18"/>
    <mergeCell ref="G19:J19"/>
    <mergeCell ref="G20:J20"/>
    <mergeCell ref="A25:F25"/>
  </mergeCells>
  <hyperlinks>
    <hyperlink r:id="rId2" ref="A5"/>
  </hyperlinks>
  <drawing r:id="rId3"/>
  <legacyDrawing r:id="rId4"/>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23.63"/>
    <col customWidth="1" min="3" max="3" width="113.63"/>
  </cols>
  <sheetData>
    <row r="1">
      <c r="B1" s="641"/>
      <c r="C1" s="111"/>
    </row>
    <row r="2">
      <c r="B2" s="641"/>
      <c r="C2" s="111"/>
    </row>
    <row r="3">
      <c r="B3" s="641"/>
      <c r="C3" s="111"/>
    </row>
    <row r="4">
      <c r="B4" s="641"/>
      <c r="C4" s="111"/>
    </row>
    <row r="5">
      <c r="B5" s="641"/>
      <c r="C5" s="111"/>
    </row>
    <row r="6">
      <c r="B6" s="641"/>
      <c r="C6" s="111"/>
    </row>
    <row r="7">
      <c r="B7" s="642" t="s">
        <v>1291</v>
      </c>
      <c r="C7" s="87" t="s">
        <v>1292</v>
      </c>
    </row>
    <row r="8">
      <c r="B8" s="642" t="s">
        <v>1293</v>
      </c>
      <c r="C8" s="87" t="s">
        <v>1294</v>
      </c>
    </row>
    <row r="9">
      <c r="B9" s="642" t="s">
        <v>1295</v>
      </c>
      <c r="C9" s="112" t="s">
        <v>1296</v>
      </c>
    </row>
    <row r="10">
      <c r="B10" s="642" t="s">
        <v>1297</v>
      </c>
      <c r="C10" s="112" t="s">
        <v>1298</v>
      </c>
    </row>
    <row r="11">
      <c r="B11" s="642" t="s">
        <v>331</v>
      </c>
      <c r="C11" s="112" t="s">
        <v>1299</v>
      </c>
    </row>
    <row r="12">
      <c r="B12" s="642" t="s">
        <v>334</v>
      </c>
      <c r="C12" s="112" t="s">
        <v>1300</v>
      </c>
    </row>
    <row r="13">
      <c r="B13" s="642" t="s">
        <v>1301</v>
      </c>
      <c r="C13" s="87" t="s">
        <v>1302</v>
      </c>
    </row>
    <row r="14">
      <c r="B14" s="642" t="s">
        <v>1303</v>
      </c>
      <c r="C14" s="112" t="s">
        <v>1304</v>
      </c>
    </row>
    <row r="15">
      <c r="B15" s="112" t="s">
        <v>1305</v>
      </c>
      <c r="C15" s="112" t="s">
        <v>1306</v>
      </c>
    </row>
    <row r="16">
      <c r="B16" s="112" t="s">
        <v>1307</v>
      </c>
      <c r="C16" s="112" t="s">
        <v>1308</v>
      </c>
    </row>
    <row r="17">
      <c r="B17" s="112" t="s">
        <v>415</v>
      </c>
      <c r="C17" s="112" t="s">
        <v>1309</v>
      </c>
    </row>
    <row r="18">
      <c r="B18" s="112" t="s">
        <v>1310</v>
      </c>
      <c r="C18" s="112" t="s">
        <v>1311</v>
      </c>
    </row>
    <row r="19">
      <c r="B19" s="112" t="s">
        <v>1312</v>
      </c>
      <c r="C19" s="112" t="s">
        <v>1313</v>
      </c>
    </row>
    <row r="20">
      <c r="B20" s="641"/>
      <c r="C20" s="111"/>
    </row>
    <row r="21">
      <c r="B21" s="641"/>
      <c r="C21" s="111"/>
    </row>
    <row r="22">
      <c r="B22" s="641"/>
      <c r="C22" s="111"/>
    </row>
    <row r="23">
      <c r="B23" s="641"/>
      <c r="C23" s="111"/>
    </row>
    <row r="24">
      <c r="B24" s="641"/>
      <c r="C24" s="111"/>
    </row>
    <row r="25">
      <c r="B25" s="641"/>
      <c r="C25" s="111"/>
    </row>
    <row r="26">
      <c r="B26" s="641"/>
      <c r="C26" s="111"/>
    </row>
    <row r="27">
      <c r="B27" s="641"/>
      <c r="C27" s="111"/>
    </row>
    <row r="28">
      <c r="B28" s="641"/>
      <c r="C28" s="111"/>
    </row>
    <row r="29">
      <c r="B29" s="641"/>
      <c r="C29" s="111"/>
    </row>
    <row r="30">
      <c r="B30" s="641"/>
      <c r="C30" s="111"/>
    </row>
    <row r="31">
      <c r="B31" s="641"/>
      <c r="C31" s="111"/>
    </row>
    <row r="32">
      <c r="B32" s="641"/>
      <c r="C32" s="111"/>
    </row>
    <row r="33">
      <c r="B33" s="641"/>
      <c r="C33" s="111"/>
    </row>
    <row r="34">
      <c r="B34" s="641"/>
      <c r="C34" s="111"/>
    </row>
    <row r="35">
      <c r="B35" s="641"/>
      <c r="C35" s="111"/>
    </row>
    <row r="36">
      <c r="B36" s="641"/>
      <c r="C36" s="111"/>
    </row>
    <row r="37">
      <c r="B37" s="641"/>
      <c r="C37" s="111"/>
    </row>
    <row r="38">
      <c r="B38" s="641"/>
      <c r="C38" s="111"/>
    </row>
    <row r="39">
      <c r="B39" s="641"/>
      <c r="C39" s="111"/>
    </row>
    <row r="40">
      <c r="B40" s="641"/>
      <c r="C40" s="111"/>
    </row>
    <row r="41">
      <c r="B41" s="641"/>
      <c r="C41" s="111"/>
    </row>
    <row r="42">
      <c r="B42" s="641"/>
      <c r="C42" s="111"/>
    </row>
    <row r="43">
      <c r="B43" s="641"/>
      <c r="C43" s="111"/>
    </row>
    <row r="44">
      <c r="B44" s="641"/>
      <c r="C44" s="111"/>
    </row>
    <row r="45">
      <c r="B45" s="641"/>
      <c r="C45" s="111"/>
    </row>
    <row r="46">
      <c r="B46" s="641"/>
      <c r="C46" s="111"/>
    </row>
    <row r="47">
      <c r="B47" s="641"/>
      <c r="C47" s="111"/>
    </row>
    <row r="48">
      <c r="B48" s="641"/>
      <c r="C48" s="111"/>
    </row>
    <row r="49">
      <c r="B49" s="641"/>
      <c r="C49" s="111"/>
    </row>
    <row r="50">
      <c r="B50" s="641"/>
      <c r="C50" s="111"/>
    </row>
    <row r="51">
      <c r="B51" s="641"/>
      <c r="C51" s="111"/>
    </row>
    <row r="52">
      <c r="B52" s="641"/>
      <c r="C52" s="111"/>
    </row>
    <row r="53">
      <c r="B53" s="641"/>
      <c r="C53" s="111"/>
    </row>
    <row r="54">
      <c r="B54" s="641"/>
      <c r="C54" s="111"/>
    </row>
    <row r="55">
      <c r="B55" s="641"/>
      <c r="C55" s="111"/>
    </row>
    <row r="56">
      <c r="B56" s="641"/>
      <c r="C56" s="111"/>
    </row>
    <row r="57">
      <c r="B57" s="641"/>
      <c r="C57" s="111"/>
    </row>
    <row r="58">
      <c r="B58" s="641"/>
      <c r="C58" s="111"/>
    </row>
    <row r="59">
      <c r="B59" s="641"/>
      <c r="C59" s="111"/>
    </row>
    <row r="60">
      <c r="B60" s="641"/>
      <c r="C60" s="111"/>
    </row>
    <row r="61">
      <c r="B61" s="641"/>
      <c r="C61" s="111"/>
    </row>
    <row r="62">
      <c r="B62" s="641"/>
      <c r="C62" s="111"/>
    </row>
    <row r="63">
      <c r="B63" s="641"/>
      <c r="C63" s="111"/>
    </row>
    <row r="64">
      <c r="B64" s="641"/>
      <c r="C64" s="111"/>
    </row>
    <row r="65">
      <c r="B65" s="641"/>
      <c r="C65" s="111"/>
    </row>
    <row r="66">
      <c r="B66" s="641"/>
      <c r="C66" s="111"/>
    </row>
    <row r="67">
      <c r="B67" s="641"/>
      <c r="C67" s="111"/>
    </row>
    <row r="68">
      <c r="B68" s="641"/>
      <c r="C68" s="111"/>
    </row>
    <row r="69">
      <c r="B69" s="641"/>
      <c r="C69" s="111"/>
    </row>
    <row r="70">
      <c r="B70" s="641"/>
      <c r="C70" s="111"/>
    </row>
    <row r="71">
      <c r="B71" s="641"/>
      <c r="C71" s="111"/>
    </row>
    <row r="72">
      <c r="B72" s="641"/>
      <c r="C72" s="111"/>
    </row>
    <row r="73">
      <c r="B73" s="641"/>
      <c r="C73" s="111"/>
    </row>
    <row r="74">
      <c r="B74" s="641"/>
      <c r="C74" s="111"/>
    </row>
    <row r="75">
      <c r="B75" s="641"/>
      <c r="C75" s="111"/>
    </row>
    <row r="76">
      <c r="B76" s="641"/>
      <c r="C76" s="111"/>
    </row>
    <row r="77">
      <c r="B77" s="641"/>
      <c r="C77" s="111"/>
    </row>
    <row r="78">
      <c r="B78" s="641"/>
      <c r="C78" s="111"/>
    </row>
    <row r="79">
      <c r="B79" s="641"/>
      <c r="C79" s="111"/>
    </row>
    <row r="80">
      <c r="B80" s="641"/>
      <c r="C80" s="111"/>
    </row>
    <row r="81">
      <c r="B81" s="641"/>
      <c r="C81" s="111"/>
    </row>
    <row r="82">
      <c r="B82" s="641"/>
      <c r="C82" s="111"/>
    </row>
    <row r="83">
      <c r="B83" s="641"/>
      <c r="C83" s="111"/>
    </row>
    <row r="84">
      <c r="B84" s="641"/>
      <c r="C84" s="111"/>
    </row>
    <row r="85">
      <c r="B85" s="641"/>
      <c r="C85" s="111"/>
    </row>
    <row r="86">
      <c r="B86" s="641"/>
      <c r="C86" s="111"/>
    </row>
    <row r="87">
      <c r="B87" s="641"/>
      <c r="C87" s="111"/>
    </row>
    <row r="88">
      <c r="B88" s="641"/>
      <c r="C88" s="111"/>
    </row>
    <row r="89">
      <c r="B89" s="641"/>
      <c r="C89" s="111"/>
    </row>
    <row r="90">
      <c r="B90" s="641"/>
      <c r="C90" s="111"/>
    </row>
    <row r="91">
      <c r="B91" s="641"/>
      <c r="C91" s="111"/>
    </row>
    <row r="92">
      <c r="B92" s="641"/>
      <c r="C92" s="111"/>
    </row>
    <row r="93">
      <c r="B93" s="641"/>
      <c r="C93" s="111"/>
    </row>
    <row r="94">
      <c r="B94" s="641"/>
      <c r="C94" s="111"/>
    </row>
    <row r="95">
      <c r="B95" s="641"/>
      <c r="C95" s="111"/>
    </row>
    <row r="96">
      <c r="B96" s="641"/>
      <c r="C96" s="111"/>
    </row>
    <row r="97">
      <c r="B97" s="641"/>
      <c r="C97" s="111"/>
    </row>
    <row r="98">
      <c r="B98" s="641"/>
      <c r="C98" s="111"/>
    </row>
    <row r="99">
      <c r="B99" s="641"/>
      <c r="C99" s="111"/>
    </row>
    <row r="100">
      <c r="B100" s="641"/>
      <c r="C100" s="111"/>
    </row>
    <row r="101">
      <c r="B101" s="641"/>
      <c r="C101" s="111"/>
    </row>
    <row r="102">
      <c r="B102" s="641"/>
      <c r="C102" s="111"/>
    </row>
    <row r="103">
      <c r="B103" s="641"/>
      <c r="C103" s="111"/>
    </row>
    <row r="104">
      <c r="B104" s="641"/>
      <c r="C104" s="111"/>
    </row>
    <row r="105">
      <c r="B105" s="641"/>
      <c r="C105" s="111"/>
    </row>
    <row r="106">
      <c r="B106" s="641"/>
      <c r="C106" s="111"/>
    </row>
    <row r="107">
      <c r="B107" s="641"/>
      <c r="C107" s="111"/>
    </row>
    <row r="108">
      <c r="B108" s="641"/>
      <c r="C108" s="111"/>
    </row>
    <row r="109">
      <c r="B109" s="641"/>
      <c r="C109" s="111"/>
    </row>
    <row r="110">
      <c r="B110" s="641"/>
      <c r="C110" s="111"/>
    </row>
    <row r="111">
      <c r="B111" s="641"/>
      <c r="C111" s="111"/>
    </row>
    <row r="112">
      <c r="B112" s="641"/>
      <c r="C112" s="111"/>
    </row>
    <row r="113">
      <c r="B113" s="641"/>
      <c r="C113" s="111"/>
    </row>
    <row r="114">
      <c r="B114" s="641"/>
      <c r="C114" s="111"/>
    </row>
    <row r="115">
      <c r="B115" s="641"/>
      <c r="C115" s="111"/>
    </row>
    <row r="116">
      <c r="B116" s="641"/>
      <c r="C116" s="111"/>
    </row>
    <row r="117">
      <c r="B117" s="641"/>
      <c r="C117" s="111"/>
    </row>
    <row r="118">
      <c r="B118" s="641"/>
      <c r="C118" s="111"/>
    </row>
    <row r="119">
      <c r="B119" s="641"/>
      <c r="C119" s="111"/>
    </row>
    <row r="120">
      <c r="B120" s="641"/>
      <c r="C120" s="111"/>
    </row>
    <row r="121">
      <c r="B121" s="641"/>
      <c r="C121" s="111"/>
    </row>
    <row r="122">
      <c r="B122" s="641"/>
      <c r="C122" s="111"/>
    </row>
    <row r="123">
      <c r="B123" s="641"/>
      <c r="C123" s="111"/>
    </row>
    <row r="124">
      <c r="B124" s="641"/>
      <c r="C124" s="111"/>
    </row>
    <row r="125">
      <c r="B125" s="641"/>
      <c r="C125" s="111"/>
    </row>
    <row r="126">
      <c r="B126" s="641"/>
      <c r="C126" s="111"/>
    </row>
    <row r="127">
      <c r="B127" s="641"/>
      <c r="C127" s="111"/>
    </row>
    <row r="128">
      <c r="B128" s="641"/>
      <c r="C128" s="111"/>
    </row>
    <row r="129">
      <c r="B129" s="641"/>
      <c r="C129" s="111"/>
    </row>
    <row r="130">
      <c r="B130" s="641"/>
      <c r="C130" s="111"/>
    </row>
    <row r="131">
      <c r="B131" s="641"/>
      <c r="C131" s="111"/>
    </row>
    <row r="132">
      <c r="B132" s="641"/>
      <c r="C132" s="111"/>
    </row>
    <row r="133">
      <c r="B133" s="641"/>
      <c r="C133" s="111"/>
    </row>
    <row r="134">
      <c r="B134" s="641"/>
      <c r="C134" s="111"/>
    </row>
    <row r="135">
      <c r="B135" s="641"/>
      <c r="C135" s="111"/>
    </row>
    <row r="136">
      <c r="B136" s="641"/>
      <c r="C136" s="111"/>
    </row>
    <row r="137">
      <c r="B137" s="641"/>
      <c r="C137" s="111"/>
    </row>
    <row r="138">
      <c r="B138" s="641"/>
      <c r="C138" s="111"/>
    </row>
    <row r="139">
      <c r="B139" s="641"/>
      <c r="C139" s="111"/>
    </row>
    <row r="140">
      <c r="B140" s="641"/>
      <c r="C140" s="111"/>
    </row>
    <row r="141">
      <c r="B141" s="641"/>
      <c r="C141" s="111"/>
    </row>
    <row r="142">
      <c r="B142" s="641"/>
      <c r="C142" s="111"/>
    </row>
    <row r="143">
      <c r="B143" s="641"/>
      <c r="C143" s="111"/>
    </row>
    <row r="144">
      <c r="B144" s="641"/>
      <c r="C144" s="111"/>
    </row>
    <row r="145">
      <c r="B145" s="641"/>
      <c r="C145" s="111"/>
    </row>
    <row r="146">
      <c r="B146" s="641"/>
      <c r="C146" s="111"/>
    </row>
    <row r="147">
      <c r="B147" s="641"/>
      <c r="C147" s="111"/>
    </row>
    <row r="148">
      <c r="B148" s="641"/>
      <c r="C148" s="111"/>
    </row>
    <row r="149">
      <c r="B149" s="641"/>
      <c r="C149" s="111"/>
    </row>
    <row r="150">
      <c r="B150" s="641"/>
      <c r="C150" s="111"/>
    </row>
    <row r="151">
      <c r="B151" s="641"/>
      <c r="C151" s="111"/>
    </row>
    <row r="152">
      <c r="B152" s="641"/>
      <c r="C152" s="111"/>
    </row>
    <row r="153">
      <c r="B153" s="641"/>
      <c r="C153" s="111"/>
    </row>
    <row r="154">
      <c r="B154" s="641"/>
      <c r="C154" s="111"/>
    </row>
    <row r="155">
      <c r="B155" s="641"/>
      <c r="C155" s="111"/>
    </row>
    <row r="156">
      <c r="B156" s="641"/>
      <c r="C156" s="111"/>
    </row>
    <row r="157">
      <c r="B157" s="641"/>
      <c r="C157" s="111"/>
    </row>
    <row r="158">
      <c r="B158" s="641"/>
      <c r="C158" s="111"/>
    </row>
    <row r="159">
      <c r="B159" s="641"/>
      <c r="C159" s="111"/>
    </row>
    <row r="160">
      <c r="B160" s="641"/>
      <c r="C160" s="111"/>
    </row>
    <row r="161">
      <c r="B161" s="641"/>
      <c r="C161" s="111"/>
    </row>
    <row r="162">
      <c r="B162" s="641"/>
      <c r="C162" s="111"/>
    </row>
    <row r="163">
      <c r="B163" s="641"/>
      <c r="C163" s="111"/>
    </row>
    <row r="164">
      <c r="B164" s="641"/>
      <c r="C164" s="111"/>
    </row>
    <row r="165">
      <c r="B165" s="641"/>
      <c r="C165" s="111"/>
    </row>
    <row r="166">
      <c r="B166" s="641"/>
      <c r="C166" s="111"/>
    </row>
    <row r="167">
      <c r="B167" s="641"/>
      <c r="C167" s="111"/>
    </row>
    <row r="168">
      <c r="B168" s="641"/>
      <c r="C168" s="111"/>
    </row>
    <row r="169">
      <c r="B169" s="641"/>
      <c r="C169" s="111"/>
    </row>
    <row r="170">
      <c r="B170" s="641"/>
      <c r="C170" s="111"/>
    </row>
    <row r="171">
      <c r="B171" s="641"/>
      <c r="C171" s="111"/>
    </row>
    <row r="172">
      <c r="B172" s="641"/>
      <c r="C172" s="111"/>
    </row>
    <row r="173">
      <c r="B173" s="641"/>
      <c r="C173" s="111"/>
    </row>
    <row r="174">
      <c r="B174" s="641"/>
      <c r="C174" s="111"/>
    </row>
    <row r="175">
      <c r="B175" s="641"/>
      <c r="C175" s="111"/>
    </row>
    <row r="176">
      <c r="B176" s="641"/>
      <c r="C176" s="111"/>
    </row>
    <row r="177">
      <c r="B177" s="641"/>
      <c r="C177" s="111"/>
    </row>
    <row r="178">
      <c r="B178" s="641"/>
      <c r="C178" s="111"/>
    </row>
    <row r="179">
      <c r="B179" s="641"/>
      <c r="C179" s="111"/>
    </row>
    <row r="180">
      <c r="B180" s="641"/>
      <c r="C180" s="111"/>
    </row>
    <row r="181">
      <c r="B181" s="641"/>
      <c r="C181" s="111"/>
    </row>
    <row r="182">
      <c r="B182" s="641"/>
      <c r="C182" s="111"/>
    </row>
    <row r="183">
      <c r="B183" s="641"/>
      <c r="C183" s="111"/>
    </row>
    <row r="184">
      <c r="B184" s="641"/>
      <c r="C184" s="111"/>
    </row>
    <row r="185">
      <c r="B185" s="641"/>
      <c r="C185" s="111"/>
    </row>
    <row r="186">
      <c r="B186" s="641"/>
      <c r="C186" s="111"/>
    </row>
    <row r="187">
      <c r="B187" s="641"/>
      <c r="C187" s="111"/>
    </row>
    <row r="188">
      <c r="B188" s="641"/>
      <c r="C188" s="111"/>
    </row>
    <row r="189">
      <c r="B189" s="641"/>
      <c r="C189" s="111"/>
    </row>
    <row r="190">
      <c r="B190" s="641"/>
      <c r="C190" s="111"/>
    </row>
    <row r="191">
      <c r="B191" s="641"/>
      <c r="C191" s="111"/>
    </row>
    <row r="192">
      <c r="B192" s="641"/>
      <c r="C192" s="111"/>
    </row>
    <row r="193">
      <c r="B193" s="641"/>
      <c r="C193" s="111"/>
    </row>
    <row r="194">
      <c r="B194" s="641"/>
      <c r="C194" s="111"/>
    </row>
    <row r="195">
      <c r="B195" s="641"/>
      <c r="C195" s="111"/>
    </row>
    <row r="196">
      <c r="B196" s="641"/>
      <c r="C196" s="111"/>
    </row>
    <row r="197">
      <c r="B197" s="641"/>
      <c r="C197" s="111"/>
    </row>
    <row r="198">
      <c r="B198" s="641"/>
      <c r="C198" s="111"/>
    </row>
    <row r="199">
      <c r="B199" s="641"/>
      <c r="C199" s="111"/>
    </row>
    <row r="200">
      <c r="B200" s="641"/>
      <c r="C200" s="111"/>
    </row>
    <row r="201">
      <c r="B201" s="641"/>
      <c r="C201" s="111"/>
    </row>
    <row r="202">
      <c r="B202" s="641"/>
      <c r="C202" s="111"/>
    </row>
    <row r="203">
      <c r="B203" s="641"/>
      <c r="C203" s="111"/>
    </row>
    <row r="204">
      <c r="B204" s="641"/>
      <c r="C204" s="111"/>
    </row>
    <row r="205">
      <c r="B205" s="641"/>
      <c r="C205" s="111"/>
    </row>
    <row r="206">
      <c r="B206" s="641"/>
      <c r="C206" s="111"/>
    </row>
    <row r="207">
      <c r="B207" s="641"/>
      <c r="C207" s="111"/>
    </row>
    <row r="208">
      <c r="B208" s="641"/>
      <c r="C208" s="111"/>
    </row>
    <row r="209">
      <c r="B209" s="641"/>
      <c r="C209" s="111"/>
    </row>
    <row r="210">
      <c r="B210" s="641"/>
      <c r="C210" s="111"/>
    </row>
    <row r="211">
      <c r="B211" s="641"/>
      <c r="C211" s="111"/>
    </row>
    <row r="212">
      <c r="B212" s="641"/>
      <c r="C212" s="111"/>
    </row>
    <row r="213">
      <c r="B213" s="641"/>
      <c r="C213" s="111"/>
    </row>
    <row r="214">
      <c r="B214" s="641"/>
      <c r="C214" s="111"/>
    </row>
    <row r="215">
      <c r="B215" s="641"/>
      <c r="C215" s="111"/>
    </row>
    <row r="216">
      <c r="B216" s="641"/>
      <c r="C216" s="111"/>
    </row>
    <row r="217">
      <c r="B217" s="641"/>
      <c r="C217" s="111"/>
    </row>
    <row r="218">
      <c r="B218" s="641"/>
      <c r="C218" s="111"/>
    </row>
    <row r="219">
      <c r="B219" s="641"/>
      <c r="C219" s="111"/>
    </row>
    <row r="220">
      <c r="B220" s="641"/>
      <c r="C220" s="111"/>
    </row>
    <row r="221">
      <c r="B221" s="641"/>
      <c r="C221" s="111"/>
    </row>
    <row r="222">
      <c r="B222" s="641"/>
      <c r="C222" s="111"/>
    </row>
    <row r="223">
      <c r="B223" s="641"/>
      <c r="C223" s="111"/>
    </row>
    <row r="224">
      <c r="B224" s="641"/>
      <c r="C224" s="111"/>
    </row>
    <row r="225">
      <c r="B225" s="641"/>
      <c r="C225" s="111"/>
    </row>
    <row r="226">
      <c r="B226" s="641"/>
      <c r="C226" s="111"/>
    </row>
    <row r="227">
      <c r="B227" s="641"/>
      <c r="C227" s="111"/>
    </row>
    <row r="228">
      <c r="B228" s="641"/>
      <c r="C228" s="111"/>
    </row>
    <row r="229">
      <c r="B229" s="641"/>
      <c r="C229" s="111"/>
    </row>
    <row r="230">
      <c r="B230" s="641"/>
      <c r="C230" s="111"/>
    </row>
    <row r="231">
      <c r="B231" s="641"/>
      <c r="C231" s="111"/>
    </row>
    <row r="232">
      <c r="B232" s="641"/>
      <c r="C232" s="111"/>
    </row>
    <row r="233">
      <c r="B233" s="641"/>
      <c r="C233" s="111"/>
    </row>
    <row r="234">
      <c r="B234" s="641"/>
      <c r="C234" s="111"/>
    </row>
    <row r="235">
      <c r="B235" s="641"/>
      <c r="C235" s="111"/>
    </row>
    <row r="236">
      <c r="B236" s="641"/>
      <c r="C236" s="111"/>
    </row>
    <row r="237">
      <c r="B237" s="641"/>
      <c r="C237" s="111"/>
    </row>
    <row r="238">
      <c r="B238" s="641"/>
      <c r="C238" s="111"/>
    </row>
    <row r="239">
      <c r="B239" s="641"/>
      <c r="C239" s="111"/>
    </row>
    <row r="240">
      <c r="B240" s="641"/>
      <c r="C240" s="111"/>
    </row>
    <row r="241">
      <c r="B241" s="641"/>
      <c r="C241" s="111"/>
    </row>
    <row r="242">
      <c r="B242" s="641"/>
      <c r="C242" s="111"/>
    </row>
    <row r="243">
      <c r="B243" s="641"/>
      <c r="C243" s="111"/>
    </row>
    <row r="244">
      <c r="B244" s="641"/>
      <c r="C244" s="111"/>
    </row>
    <row r="245">
      <c r="B245" s="641"/>
      <c r="C245" s="111"/>
    </row>
    <row r="246">
      <c r="B246" s="641"/>
      <c r="C246" s="111"/>
    </row>
    <row r="247">
      <c r="B247" s="641"/>
      <c r="C247" s="111"/>
    </row>
    <row r="248">
      <c r="B248" s="641"/>
      <c r="C248" s="111"/>
    </row>
    <row r="249">
      <c r="B249" s="641"/>
      <c r="C249" s="111"/>
    </row>
    <row r="250">
      <c r="B250" s="641"/>
      <c r="C250" s="111"/>
    </row>
    <row r="251">
      <c r="B251" s="641"/>
      <c r="C251" s="111"/>
    </row>
    <row r="252">
      <c r="B252" s="641"/>
      <c r="C252" s="111"/>
    </row>
    <row r="253">
      <c r="B253" s="641"/>
      <c r="C253" s="111"/>
    </row>
    <row r="254">
      <c r="B254" s="641"/>
      <c r="C254" s="111"/>
    </row>
    <row r="255">
      <c r="B255" s="641"/>
      <c r="C255" s="111"/>
    </row>
    <row r="256">
      <c r="B256" s="641"/>
      <c r="C256" s="111"/>
    </row>
    <row r="257">
      <c r="B257" s="641"/>
      <c r="C257" s="111"/>
    </row>
    <row r="258">
      <c r="B258" s="641"/>
      <c r="C258" s="111"/>
    </row>
    <row r="259">
      <c r="B259" s="641"/>
      <c r="C259" s="111"/>
    </row>
    <row r="260">
      <c r="B260" s="641"/>
      <c r="C260" s="111"/>
    </row>
    <row r="261">
      <c r="B261" s="641"/>
      <c r="C261" s="111"/>
    </row>
    <row r="262">
      <c r="B262" s="641"/>
      <c r="C262" s="111"/>
    </row>
    <row r="263">
      <c r="B263" s="641"/>
      <c r="C263" s="111"/>
    </row>
    <row r="264">
      <c r="B264" s="641"/>
      <c r="C264" s="111"/>
    </row>
    <row r="265">
      <c r="B265" s="641"/>
      <c r="C265" s="111"/>
    </row>
    <row r="266">
      <c r="B266" s="641"/>
      <c r="C266" s="111"/>
    </row>
    <row r="267">
      <c r="B267" s="641"/>
      <c r="C267" s="111"/>
    </row>
    <row r="268">
      <c r="B268" s="641"/>
      <c r="C268" s="111"/>
    </row>
    <row r="269">
      <c r="B269" s="641"/>
      <c r="C269" s="111"/>
    </row>
    <row r="270">
      <c r="B270" s="641"/>
      <c r="C270" s="111"/>
    </row>
    <row r="271">
      <c r="B271" s="641"/>
      <c r="C271" s="111"/>
    </row>
    <row r="272">
      <c r="B272" s="641"/>
      <c r="C272" s="111"/>
    </row>
    <row r="273">
      <c r="B273" s="641"/>
      <c r="C273" s="111"/>
    </row>
    <row r="274">
      <c r="B274" s="641"/>
      <c r="C274" s="111"/>
    </row>
    <row r="275">
      <c r="B275" s="641"/>
      <c r="C275" s="111"/>
    </row>
    <row r="276">
      <c r="B276" s="641"/>
      <c r="C276" s="111"/>
    </row>
    <row r="277">
      <c r="B277" s="641"/>
      <c r="C277" s="111"/>
    </row>
    <row r="278">
      <c r="B278" s="641"/>
      <c r="C278" s="111"/>
    </row>
    <row r="279">
      <c r="B279" s="641"/>
      <c r="C279" s="111"/>
    </row>
    <row r="280">
      <c r="B280" s="641"/>
      <c r="C280" s="111"/>
    </row>
    <row r="281">
      <c r="B281" s="641"/>
      <c r="C281" s="111"/>
    </row>
    <row r="282">
      <c r="B282" s="641"/>
      <c r="C282" s="111"/>
    </row>
    <row r="283">
      <c r="B283" s="641"/>
      <c r="C283" s="111"/>
    </row>
    <row r="284">
      <c r="B284" s="641"/>
      <c r="C284" s="111"/>
    </row>
    <row r="285">
      <c r="B285" s="641"/>
      <c r="C285" s="111"/>
    </row>
    <row r="286">
      <c r="B286" s="641"/>
      <c r="C286" s="111"/>
    </row>
    <row r="287">
      <c r="B287" s="641"/>
      <c r="C287" s="111"/>
    </row>
    <row r="288">
      <c r="B288" s="641"/>
      <c r="C288" s="111"/>
    </row>
    <row r="289">
      <c r="B289" s="641"/>
      <c r="C289" s="111"/>
    </row>
    <row r="290">
      <c r="B290" s="641"/>
      <c r="C290" s="111"/>
    </row>
    <row r="291">
      <c r="B291" s="641"/>
      <c r="C291" s="111"/>
    </row>
    <row r="292">
      <c r="B292" s="641"/>
      <c r="C292" s="111"/>
    </row>
    <row r="293">
      <c r="B293" s="641"/>
      <c r="C293" s="111"/>
    </row>
    <row r="294">
      <c r="B294" s="641"/>
      <c r="C294" s="111"/>
    </row>
    <row r="295">
      <c r="B295" s="641"/>
      <c r="C295" s="111"/>
    </row>
    <row r="296">
      <c r="B296" s="641"/>
      <c r="C296" s="111"/>
    </row>
    <row r="297">
      <c r="B297" s="641"/>
      <c r="C297" s="111"/>
    </row>
    <row r="298">
      <c r="B298" s="641"/>
      <c r="C298" s="111"/>
    </row>
    <row r="299">
      <c r="B299" s="641"/>
      <c r="C299" s="111"/>
    </row>
    <row r="300">
      <c r="B300" s="641"/>
      <c r="C300" s="111"/>
    </row>
    <row r="301">
      <c r="B301" s="641"/>
      <c r="C301" s="111"/>
    </row>
    <row r="302">
      <c r="B302" s="641"/>
      <c r="C302" s="111"/>
    </row>
    <row r="303">
      <c r="B303" s="641"/>
      <c r="C303" s="111"/>
    </row>
    <row r="304">
      <c r="B304" s="641"/>
      <c r="C304" s="111"/>
    </row>
    <row r="305">
      <c r="B305" s="641"/>
      <c r="C305" s="111"/>
    </row>
    <row r="306">
      <c r="B306" s="641"/>
      <c r="C306" s="111"/>
    </row>
    <row r="307">
      <c r="B307" s="641"/>
      <c r="C307" s="111"/>
    </row>
    <row r="308">
      <c r="B308" s="641"/>
      <c r="C308" s="111"/>
    </row>
    <row r="309">
      <c r="B309" s="641"/>
      <c r="C309" s="111"/>
    </row>
    <row r="310">
      <c r="B310" s="641"/>
      <c r="C310" s="111"/>
    </row>
    <row r="311">
      <c r="B311" s="641"/>
      <c r="C311" s="111"/>
    </row>
    <row r="312">
      <c r="B312" s="641"/>
      <c r="C312" s="111"/>
    </row>
    <row r="313">
      <c r="B313" s="641"/>
      <c r="C313" s="111"/>
    </row>
    <row r="314">
      <c r="B314" s="641"/>
      <c r="C314" s="111"/>
    </row>
    <row r="315">
      <c r="B315" s="641"/>
      <c r="C315" s="111"/>
    </row>
    <row r="316">
      <c r="B316" s="641"/>
      <c r="C316" s="111"/>
    </row>
    <row r="317">
      <c r="B317" s="641"/>
      <c r="C317" s="111"/>
    </row>
    <row r="318">
      <c r="B318" s="641"/>
      <c r="C318" s="111"/>
    </row>
    <row r="319">
      <c r="B319" s="641"/>
      <c r="C319" s="111"/>
    </row>
    <row r="320">
      <c r="B320" s="641"/>
      <c r="C320" s="111"/>
    </row>
    <row r="321">
      <c r="B321" s="641"/>
      <c r="C321" s="111"/>
    </row>
    <row r="322">
      <c r="B322" s="641"/>
      <c r="C322" s="111"/>
    </row>
    <row r="323">
      <c r="B323" s="641"/>
      <c r="C323" s="111"/>
    </row>
    <row r="324">
      <c r="B324" s="641"/>
      <c r="C324" s="111"/>
    </row>
    <row r="325">
      <c r="B325" s="641"/>
      <c r="C325" s="111"/>
    </row>
    <row r="326">
      <c r="B326" s="641"/>
      <c r="C326" s="111"/>
    </row>
    <row r="327">
      <c r="B327" s="641"/>
      <c r="C327" s="111"/>
    </row>
    <row r="328">
      <c r="B328" s="641"/>
      <c r="C328" s="111"/>
    </row>
    <row r="329">
      <c r="B329" s="641"/>
      <c r="C329" s="111"/>
    </row>
    <row r="330">
      <c r="B330" s="641"/>
      <c r="C330" s="111"/>
    </row>
    <row r="331">
      <c r="B331" s="641"/>
      <c r="C331" s="111"/>
    </row>
    <row r="332">
      <c r="B332" s="641"/>
      <c r="C332" s="111"/>
    </row>
    <row r="333">
      <c r="B333" s="641"/>
      <c r="C333" s="111"/>
    </row>
    <row r="334">
      <c r="B334" s="641"/>
      <c r="C334" s="111"/>
    </row>
    <row r="335">
      <c r="B335" s="641"/>
      <c r="C335" s="111"/>
    </row>
    <row r="336">
      <c r="B336" s="641"/>
      <c r="C336" s="111"/>
    </row>
    <row r="337">
      <c r="B337" s="641"/>
      <c r="C337" s="111"/>
    </row>
    <row r="338">
      <c r="B338" s="641"/>
      <c r="C338" s="111"/>
    </row>
    <row r="339">
      <c r="B339" s="641"/>
      <c r="C339" s="111"/>
    </row>
    <row r="340">
      <c r="B340" s="641"/>
      <c r="C340" s="111"/>
    </row>
    <row r="341">
      <c r="B341" s="641"/>
      <c r="C341" s="111"/>
    </row>
    <row r="342">
      <c r="B342" s="641"/>
      <c r="C342" s="111"/>
    </row>
    <row r="343">
      <c r="B343" s="641"/>
      <c r="C343" s="111"/>
    </row>
    <row r="344">
      <c r="B344" s="641"/>
      <c r="C344" s="111"/>
    </row>
    <row r="345">
      <c r="B345" s="641"/>
      <c r="C345" s="111"/>
    </row>
    <row r="346">
      <c r="B346" s="641"/>
      <c r="C346" s="111"/>
    </row>
    <row r="347">
      <c r="B347" s="641"/>
      <c r="C347" s="111"/>
    </row>
    <row r="348">
      <c r="B348" s="641"/>
      <c r="C348" s="111"/>
    </row>
    <row r="349">
      <c r="B349" s="641"/>
      <c r="C349" s="111"/>
    </row>
    <row r="350">
      <c r="B350" s="641"/>
      <c r="C350" s="111"/>
    </row>
    <row r="351">
      <c r="B351" s="641"/>
      <c r="C351" s="111"/>
    </row>
    <row r="352">
      <c r="B352" s="641"/>
      <c r="C352" s="111"/>
    </row>
    <row r="353">
      <c r="B353" s="641"/>
      <c r="C353" s="111"/>
    </row>
    <row r="354">
      <c r="B354" s="641"/>
      <c r="C354" s="111"/>
    </row>
    <row r="355">
      <c r="B355" s="641"/>
      <c r="C355" s="111"/>
    </row>
    <row r="356">
      <c r="B356" s="641"/>
      <c r="C356" s="111"/>
    </row>
    <row r="357">
      <c r="B357" s="641"/>
      <c r="C357" s="111"/>
    </row>
    <row r="358">
      <c r="B358" s="641"/>
      <c r="C358" s="111"/>
    </row>
    <row r="359">
      <c r="B359" s="641"/>
      <c r="C359" s="111"/>
    </row>
    <row r="360">
      <c r="B360" s="641"/>
      <c r="C360" s="111"/>
    </row>
    <row r="361">
      <c r="B361" s="641"/>
      <c r="C361" s="111"/>
    </row>
    <row r="362">
      <c r="B362" s="641"/>
      <c r="C362" s="111"/>
    </row>
    <row r="363">
      <c r="B363" s="641"/>
      <c r="C363" s="111"/>
    </row>
    <row r="364">
      <c r="B364" s="641"/>
      <c r="C364" s="111"/>
    </row>
    <row r="365">
      <c r="B365" s="641"/>
      <c r="C365" s="111"/>
    </row>
    <row r="366">
      <c r="B366" s="641"/>
      <c r="C366" s="111"/>
    </row>
    <row r="367">
      <c r="B367" s="641"/>
      <c r="C367" s="111"/>
    </row>
    <row r="368">
      <c r="B368" s="641"/>
      <c r="C368" s="111"/>
    </row>
    <row r="369">
      <c r="B369" s="641"/>
      <c r="C369" s="111"/>
    </row>
    <row r="370">
      <c r="B370" s="641"/>
      <c r="C370" s="111"/>
    </row>
    <row r="371">
      <c r="B371" s="641"/>
      <c r="C371" s="111"/>
    </row>
    <row r="372">
      <c r="B372" s="641"/>
      <c r="C372" s="111"/>
    </row>
    <row r="373">
      <c r="B373" s="641"/>
      <c r="C373" s="111"/>
    </row>
    <row r="374">
      <c r="B374" s="641"/>
      <c r="C374" s="111"/>
    </row>
    <row r="375">
      <c r="B375" s="641"/>
      <c r="C375" s="111"/>
    </row>
    <row r="376">
      <c r="B376" s="641"/>
      <c r="C376" s="111"/>
    </row>
    <row r="377">
      <c r="B377" s="641"/>
      <c r="C377" s="111"/>
    </row>
    <row r="378">
      <c r="B378" s="641"/>
      <c r="C378" s="111"/>
    </row>
    <row r="379">
      <c r="B379" s="641"/>
      <c r="C379" s="111"/>
    </row>
    <row r="380">
      <c r="B380" s="641"/>
      <c r="C380" s="111"/>
    </row>
    <row r="381">
      <c r="B381" s="641"/>
      <c r="C381" s="111"/>
    </row>
    <row r="382">
      <c r="B382" s="641"/>
      <c r="C382" s="111"/>
    </row>
    <row r="383">
      <c r="B383" s="641"/>
      <c r="C383" s="111"/>
    </row>
    <row r="384">
      <c r="B384" s="641"/>
      <c r="C384" s="111"/>
    </row>
    <row r="385">
      <c r="B385" s="641"/>
      <c r="C385" s="111"/>
    </row>
    <row r="386">
      <c r="B386" s="641"/>
      <c r="C386" s="111"/>
    </row>
    <row r="387">
      <c r="B387" s="641"/>
      <c r="C387" s="111"/>
    </row>
    <row r="388">
      <c r="B388" s="641"/>
      <c r="C388" s="111"/>
    </row>
    <row r="389">
      <c r="B389" s="641"/>
      <c r="C389" s="111"/>
    </row>
    <row r="390">
      <c r="B390" s="641"/>
      <c r="C390" s="111"/>
    </row>
    <row r="391">
      <c r="B391" s="641"/>
      <c r="C391" s="111"/>
    </row>
    <row r="392">
      <c r="B392" s="641"/>
      <c r="C392" s="111"/>
    </row>
    <row r="393">
      <c r="B393" s="641"/>
      <c r="C393" s="111"/>
    </row>
    <row r="394">
      <c r="B394" s="641"/>
      <c r="C394" s="111"/>
    </row>
    <row r="395">
      <c r="B395" s="641"/>
      <c r="C395" s="111"/>
    </row>
    <row r="396">
      <c r="B396" s="641"/>
      <c r="C396" s="111"/>
    </row>
    <row r="397">
      <c r="B397" s="641"/>
      <c r="C397" s="111"/>
    </row>
    <row r="398">
      <c r="B398" s="641"/>
      <c r="C398" s="111"/>
    </row>
    <row r="399">
      <c r="B399" s="641"/>
      <c r="C399" s="111"/>
    </row>
    <row r="400">
      <c r="B400" s="641"/>
      <c r="C400" s="111"/>
    </row>
    <row r="401">
      <c r="B401" s="641"/>
      <c r="C401" s="111"/>
    </row>
    <row r="402">
      <c r="B402" s="641"/>
      <c r="C402" s="111"/>
    </row>
    <row r="403">
      <c r="B403" s="641"/>
      <c r="C403" s="111"/>
    </row>
    <row r="404">
      <c r="B404" s="641"/>
      <c r="C404" s="111"/>
    </row>
    <row r="405">
      <c r="B405" s="641"/>
      <c r="C405" s="111"/>
    </row>
    <row r="406">
      <c r="B406" s="641"/>
      <c r="C406" s="111"/>
    </row>
    <row r="407">
      <c r="B407" s="641"/>
      <c r="C407" s="111"/>
    </row>
    <row r="408">
      <c r="B408" s="641"/>
      <c r="C408" s="111"/>
    </row>
    <row r="409">
      <c r="B409" s="641"/>
      <c r="C409" s="111"/>
    </row>
    <row r="410">
      <c r="B410" s="641"/>
      <c r="C410" s="111"/>
    </row>
    <row r="411">
      <c r="B411" s="641"/>
      <c r="C411" s="111"/>
    </row>
    <row r="412">
      <c r="B412" s="641"/>
      <c r="C412" s="111"/>
    </row>
    <row r="413">
      <c r="B413" s="641"/>
      <c r="C413" s="111"/>
    </row>
    <row r="414">
      <c r="B414" s="641"/>
      <c r="C414" s="111"/>
    </row>
    <row r="415">
      <c r="B415" s="641"/>
      <c r="C415" s="111"/>
    </row>
    <row r="416">
      <c r="B416" s="641"/>
      <c r="C416" s="111"/>
    </row>
    <row r="417">
      <c r="B417" s="641"/>
      <c r="C417" s="111"/>
    </row>
    <row r="418">
      <c r="B418" s="641"/>
      <c r="C418" s="111"/>
    </row>
    <row r="419">
      <c r="B419" s="641"/>
      <c r="C419" s="111"/>
    </row>
    <row r="420">
      <c r="B420" s="641"/>
      <c r="C420" s="111"/>
    </row>
    <row r="421">
      <c r="B421" s="641"/>
      <c r="C421" s="111"/>
    </row>
    <row r="422">
      <c r="B422" s="641"/>
      <c r="C422" s="111"/>
    </row>
    <row r="423">
      <c r="B423" s="641"/>
      <c r="C423" s="111"/>
    </row>
    <row r="424">
      <c r="B424" s="641"/>
      <c r="C424" s="111"/>
    </row>
    <row r="425">
      <c r="B425" s="641"/>
      <c r="C425" s="111"/>
    </row>
    <row r="426">
      <c r="B426" s="641"/>
      <c r="C426" s="111"/>
    </row>
    <row r="427">
      <c r="B427" s="641"/>
      <c r="C427" s="111"/>
    </row>
    <row r="428">
      <c r="B428" s="641"/>
      <c r="C428" s="111"/>
    </row>
    <row r="429">
      <c r="B429" s="641"/>
      <c r="C429" s="111"/>
    </row>
    <row r="430">
      <c r="B430" s="641"/>
      <c r="C430" s="111"/>
    </row>
    <row r="431">
      <c r="B431" s="641"/>
      <c r="C431" s="111"/>
    </row>
    <row r="432">
      <c r="B432" s="641"/>
      <c r="C432" s="111"/>
    </row>
    <row r="433">
      <c r="B433" s="641"/>
      <c r="C433" s="111"/>
    </row>
    <row r="434">
      <c r="B434" s="641"/>
      <c r="C434" s="111"/>
    </row>
    <row r="435">
      <c r="B435" s="641"/>
      <c r="C435" s="111"/>
    </row>
    <row r="436">
      <c r="B436" s="641"/>
      <c r="C436" s="111"/>
    </row>
    <row r="437">
      <c r="B437" s="641"/>
      <c r="C437" s="111"/>
    </row>
    <row r="438">
      <c r="B438" s="641"/>
      <c r="C438" s="111"/>
    </row>
    <row r="439">
      <c r="B439" s="641"/>
      <c r="C439" s="111"/>
    </row>
    <row r="440">
      <c r="B440" s="641"/>
      <c r="C440" s="111"/>
    </row>
    <row r="441">
      <c r="B441" s="641"/>
      <c r="C441" s="111"/>
    </row>
    <row r="442">
      <c r="B442" s="641"/>
      <c r="C442" s="111"/>
    </row>
    <row r="443">
      <c r="B443" s="641"/>
      <c r="C443" s="111"/>
    </row>
    <row r="444">
      <c r="B444" s="641"/>
      <c r="C444" s="111"/>
    </row>
    <row r="445">
      <c r="B445" s="641"/>
      <c r="C445" s="111"/>
    </row>
    <row r="446">
      <c r="B446" s="641"/>
      <c r="C446" s="111"/>
    </row>
    <row r="447">
      <c r="B447" s="641"/>
      <c r="C447" s="111"/>
    </row>
    <row r="448">
      <c r="B448" s="641"/>
      <c r="C448" s="111"/>
    </row>
    <row r="449">
      <c r="B449" s="641"/>
      <c r="C449" s="111"/>
    </row>
    <row r="450">
      <c r="B450" s="641"/>
      <c r="C450" s="111"/>
    </row>
    <row r="451">
      <c r="B451" s="641"/>
      <c r="C451" s="111"/>
    </row>
    <row r="452">
      <c r="B452" s="641"/>
      <c r="C452" s="111"/>
    </row>
    <row r="453">
      <c r="B453" s="641"/>
      <c r="C453" s="111"/>
    </row>
    <row r="454">
      <c r="B454" s="641"/>
      <c r="C454" s="111"/>
    </row>
    <row r="455">
      <c r="B455" s="641"/>
      <c r="C455" s="111"/>
    </row>
    <row r="456">
      <c r="B456" s="641"/>
      <c r="C456" s="111"/>
    </row>
    <row r="457">
      <c r="B457" s="641"/>
      <c r="C457" s="111"/>
    </row>
    <row r="458">
      <c r="B458" s="641"/>
      <c r="C458" s="111"/>
    </row>
    <row r="459">
      <c r="B459" s="641"/>
      <c r="C459" s="111"/>
    </row>
    <row r="460">
      <c r="B460" s="641"/>
      <c r="C460" s="111"/>
    </row>
    <row r="461">
      <c r="B461" s="641"/>
      <c r="C461" s="111"/>
    </row>
    <row r="462">
      <c r="B462" s="641"/>
      <c r="C462" s="111"/>
    </row>
    <row r="463">
      <c r="B463" s="641"/>
      <c r="C463" s="111"/>
    </row>
    <row r="464">
      <c r="B464" s="641"/>
      <c r="C464" s="111"/>
    </row>
    <row r="465">
      <c r="B465" s="641"/>
      <c r="C465" s="111"/>
    </row>
    <row r="466">
      <c r="B466" s="641"/>
      <c r="C466" s="111"/>
    </row>
    <row r="467">
      <c r="B467" s="641"/>
      <c r="C467" s="111"/>
    </row>
    <row r="468">
      <c r="B468" s="641"/>
      <c r="C468" s="111"/>
    </row>
    <row r="469">
      <c r="B469" s="641"/>
      <c r="C469" s="111"/>
    </row>
    <row r="470">
      <c r="B470" s="641"/>
      <c r="C470" s="111"/>
    </row>
    <row r="471">
      <c r="B471" s="641"/>
      <c r="C471" s="111"/>
    </row>
    <row r="472">
      <c r="B472" s="641"/>
      <c r="C472" s="111"/>
    </row>
    <row r="473">
      <c r="B473" s="641"/>
      <c r="C473" s="111"/>
    </row>
    <row r="474">
      <c r="B474" s="641"/>
      <c r="C474" s="111"/>
    </row>
    <row r="475">
      <c r="B475" s="641"/>
      <c r="C475" s="111"/>
    </row>
    <row r="476">
      <c r="B476" s="641"/>
      <c r="C476" s="111"/>
    </row>
    <row r="477">
      <c r="B477" s="641"/>
      <c r="C477" s="111"/>
    </row>
    <row r="478">
      <c r="B478" s="641"/>
      <c r="C478" s="111"/>
    </row>
    <row r="479">
      <c r="B479" s="641"/>
      <c r="C479" s="111"/>
    </row>
    <row r="480">
      <c r="B480" s="641"/>
      <c r="C480" s="111"/>
    </row>
    <row r="481">
      <c r="B481" s="641"/>
      <c r="C481" s="111"/>
    </row>
    <row r="482">
      <c r="B482" s="641"/>
      <c r="C482" s="111"/>
    </row>
    <row r="483">
      <c r="B483" s="641"/>
      <c r="C483" s="111"/>
    </row>
    <row r="484">
      <c r="B484" s="641"/>
      <c r="C484" s="111"/>
    </row>
    <row r="485">
      <c r="B485" s="641"/>
      <c r="C485" s="111"/>
    </row>
    <row r="486">
      <c r="B486" s="641"/>
      <c r="C486" s="111"/>
    </row>
    <row r="487">
      <c r="B487" s="641"/>
      <c r="C487" s="111"/>
    </row>
    <row r="488">
      <c r="B488" s="641"/>
      <c r="C488" s="111"/>
    </row>
    <row r="489">
      <c r="B489" s="641"/>
      <c r="C489" s="111"/>
    </row>
    <row r="490">
      <c r="B490" s="641"/>
      <c r="C490" s="111"/>
    </row>
    <row r="491">
      <c r="B491" s="641"/>
      <c r="C491" s="111"/>
    </row>
    <row r="492">
      <c r="B492" s="641"/>
      <c r="C492" s="111"/>
    </row>
    <row r="493">
      <c r="B493" s="641"/>
      <c r="C493" s="111"/>
    </row>
    <row r="494">
      <c r="B494" s="641"/>
      <c r="C494" s="111"/>
    </row>
    <row r="495">
      <c r="B495" s="641"/>
      <c r="C495" s="111"/>
    </row>
    <row r="496">
      <c r="B496" s="641"/>
      <c r="C496" s="111"/>
    </row>
    <row r="497">
      <c r="B497" s="641"/>
      <c r="C497" s="111"/>
    </row>
    <row r="498">
      <c r="B498" s="641"/>
      <c r="C498" s="111"/>
    </row>
    <row r="499">
      <c r="B499" s="641"/>
      <c r="C499" s="111"/>
    </row>
    <row r="500">
      <c r="B500" s="641"/>
      <c r="C500" s="111"/>
    </row>
    <row r="501">
      <c r="B501" s="641"/>
      <c r="C501" s="111"/>
    </row>
    <row r="502">
      <c r="B502" s="641"/>
      <c r="C502" s="111"/>
    </row>
    <row r="503">
      <c r="B503" s="641"/>
      <c r="C503" s="111"/>
    </row>
    <row r="504">
      <c r="B504" s="641"/>
      <c r="C504" s="111"/>
    </row>
    <row r="505">
      <c r="B505" s="641"/>
      <c r="C505" s="111"/>
    </row>
    <row r="506">
      <c r="B506" s="641"/>
      <c r="C506" s="111"/>
    </row>
    <row r="507">
      <c r="B507" s="641"/>
      <c r="C507" s="111"/>
    </row>
    <row r="508">
      <c r="B508" s="641"/>
      <c r="C508" s="111"/>
    </row>
    <row r="509">
      <c r="B509" s="641"/>
      <c r="C509" s="111"/>
    </row>
    <row r="510">
      <c r="B510" s="641"/>
      <c r="C510" s="111"/>
    </row>
    <row r="511">
      <c r="B511" s="641"/>
      <c r="C511" s="111"/>
    </row>
    <row r="512">
      <c r="B512" s="641"/>
      <c r="C512" s="111"/>
    </row>
    <row r="513">
      <c r="B513" s="641"/>
      <c r="C513" s="111"/>
    </row>
    <row r="514">
      <c r="B514" s="641"/>
      <c r="C514" s="111"/>
    </row>
    <row r="515">
      <c r="B515" s="641"/>
      <c r="C515" s="111"/>
    </row>
    <row r="516">
      <c r="B516" s="641"/>
      <c r="C516" s="111"/>
    </row>
    <row r="517">
      <c r="B517" s="641"/>
      <c r="C517" s="111"/>
    </row>
    <row r="518">
      <c r="B518" s="641"/>
      <c r="C518" s="111"/>
    </row>
    <row r="519">
      <c r="B519" s="641"/>
      <c r="C519" s="111"/>
    </row>
    <row r="520">
      <c r="B520" s="641"/>
      <c r="C520" s="111"/>
    </row>
    <row r="521">
      <c r="B521" s="641"/>
      <c r="C521" s="111"/>
    </row>
    <row r="522">
      <c r="B522" s="641"/>
      <c r="C522" s="111"/>
    </row>
    <row r="523">
      <c r="B523" s="641"/>
      <c r="C523" s="111"/>
    </row>
    <row r="524">
      <c r="B524" s="641"/>
      <c r="C524" s="111"/>
    </row>
    <row r="525">
      <c r="B525" s="641"/>
      <c r="C525" s="111"/>
    </row>
    <row r="526">
      <c r="B526" s="641"/>
      <c r="C526" s="111"/>
    </row>
    <row r="527">
      <c r="B527" s="641"/>
      <c r="C527" s="111"/>
    </row>
    <row r="528">
      <c r="B528" s="641"/>
      <c r="C528" s="111"/>
    </row>
    <row r="529">
      <c r="B529" s="641"/>
      <c r="C529" s="111"/>
    </row>
    <row r="530">
      <c r="B530" s="641"/>
      <c r="C530" s="111"/>
    </row>
    <row r="531">
      <c r="B531" s="641"/>
      <c r="C531" s="111"/>
    </row>
    <row r="532">
      <c r="B532" s="641"/>
      <c r="C532" s="111"/>
    </row>
    <row r="533">
      <c r="B533" s="641"/>
      <c r="C533" s="111"/>
    </row>
    <row r="534">
      <c r="B534" s="641"/>
      <c r="C534" s="111"/>
    </row>
    <row r="535">
      <c r="B535" s="641"/>
      <c r="C535" s="111"/>
    </row>
    <row r="536">
      <c r="B536" s="641"/>
      <c r="C536" s="111"/>
    </row>
    <row r="537">
      <c r="B537" s="641"/>
      <c r="C537" s="111"/>
    </row>
    <row r="538">
      <c r="B538" s="641"/>
      <c r="C538" s="111"/>
    </row>
    <row r="539">
      <c r="B539" s="641"/>
      <c r="C539" s="111"/>
    </row>
    <row r="540">
      <c r="B540" s="641"/>
      <c r="C540" s="111"/>
    </row>
    <row r="541">
      <c r="B541" s="641"/>
      <c r="C541" s="111"/>
    </row>
    <row r="542">
      <c r="B542" s="641"/>
      <c r="C542" s="111"/>
    </row>
    <row r="543">
      <c r="B543" s="641"/>
      <c r="C543" s="111"/>
    </row>
    <row r="544">
      <c r="B544" s="641"/>
      <c r="C544" s="111"/>
    </row>
    <row r="545">
      <c r="B545" s="641"/>
      <c r="C545" s="111"/>
    </row>
    <row r="546">
      <c r="B546" s="641"/>
      <c r="C546" s="111"/>
    </row>
    <row r="547">
      <c r="B547" s="641"/>
      <c r="C547" s="111"/>
    </row>
    <row r="548">
      <c r="B548" s="641"/>
      <c r="C548" s="111"/>
    </row>
    <row r="549">
      <c r="B549" s="641"/>
      <c r="C549" s="111"/>
    </row>
    <row r="550">
      <c r="B550" s="641"/>
      <c r="C550" s="111"/>
    </row>
    <row r="551">
      <c r="B551" s="641"/>
      <c r="C551" s="111"/>
    </row>
    <row r="552">
      <c r="B552" s="641"/>
      <c r="C552" s="111"/>
    </row>
    <row r="553">
      <c r="B553" s="641"/>
      <c r="C553" s="111"/>
    </row>
    <row r="554">
      <c r="B554" s="641"/>
      <c r="C554" s="111"/>
    </row>
    <row r="555">
      <c r="B555" s="641"/>
      <c r="C555" s="111"/>
    </row>
    <row r="556">
      <c r="B556" s="641"/>
      <c r="C556" s="111"/>
    </row>
    <row r="557">
      <c r="B557" s="641"/>
      <c r="C557" s="111"/>
    </row>
    <row r="558">
      <c r="B558" s="641"/>
      <c r="C558" s="111"/>
    </row>
    <row r="559">
      <c r="B559" s="641"/>
      <c r="C559" s="111"/>
    </row>
    <row r="560">
      <c r="B560" s="641"/>
      <c r="C560" s="111"/>
    </row>
    <row r="561">
      <c r="B561" s="641"/>
      <c r="C561" s="111"/>
    </row>
    <row r="562">
      <c r="B562" s="641"/>
      <c r="C562" s="111"/>
    </row>
    <row r="563">
      <c r="B563" s="641"/>
      <c r="C563" s="111"/>
    </row>
    <row r="564">
      <c r="B564" s="641"/>
      <c r="C564" s="111"/>
    </row>
    <row r="565">
      <c r="B565" s="641"/>
      <c r="C565" s="111"/>
    </row>
    <row r="566">
      <c r="B566" s="641"/>
      <c r="C566" s="111"/>
    </row>
    <row r="567">
      <c r="B567" s="641"/>
      <c r="C567" s="111"/>
    </row>
    <row r="568">
      <c r="B568" s="641"/>
      <c r="C568" s="111"/>
    </row>
    <row r="569">
      <c r="B569" s="641"/>
      <c r="C569" s="111"/>
    </row>
    <row r="570">
      <c r="B570" s="641"/>
      <c r="C570" s="111"/>
    </row>
    <row r="571">
      <c r="B571" s="641"/>
      <c r="C571" s="111"/>
    </row>
    <row r="572">
      <c r="B572" s="641"/>
      <c r="C572" s="111"/>
    </row>
    <row r="573">
      <c r="B573" s="641"/>
      <c r="C573" s="111"/>
    </row>
    <row r="574">
      <c r="B574" s="641"/>
      <c r="C574" s="111"/>
    </row>
    <row r="575">
      <c r="B575" s="641"/>
      <c r="C575" s="111"/>
    </row>
    <row r="576">
      <c r="B576" s="641"/>
      <c r="C576" s="111"/>
    </row>
    <row r="577">
      <c r="B577" s="641"/>
      <c r="C577" s="111"/>
    </row>
    <row r="578">
      <c r="B578" s="641"/>
      <c r="C578" s="111"/>
    </row>
    <row r="579">
      <c r="B579" s="641"/>
      <c r="C579" s="111"/>
    </row>
    <row r="580">
      <c r="B580" s="641"/>
      <c r="C580" s="111"/>
    </row>
    <row r="581">
      <c r="B581" s="641"/>
      <c r="C581" s="111"/>
    </row>
    <row r="582">
      <c r="B582" s="641"/>
      <c r="C582" s="111"/>
    </row>
    <row r="583">
      <c r="B583" s="641"/>
      <c r="C583" s="111"/>
    </row>
    <row r="584">
      <c r="B584" s="641"/>
      <c r="C584" s="111"/>
    </row>
    <row r="585">
      <c r="B585" s="641"/>
      <c r="C585" s="111"/>
    </row>
    <row r="586">
      <c r="B586" s="641"/>
      <c r="C586" s="111"/>
    </row>
    <row r="587">
      <c r="B587" s="641"/>
      <c r="C587" s="111"/>
    </row>
    <row r="588">
      <c r="B588" s="641"/>
      <c r="C588" s="111"/>
    </row>
    <row r="589">
      <c r="B589" s="641"/>
      <c r="C589" s="111"/>
    </row>
    <row r="590">
      <c r="B590" s="641"/>
      <c r="C590" s="111"/>
    </row>
    <row r="591">
      <c r="B591" s="641"/>
      <c r="C591" s="111"/>
    </row>
    <row r="592">
      <c r="B592" s="641"/>
      <c r="C592" s="111"/>
    </row>
    <row r="593">
      <c r="B593" s="641"/>
      <c r="C593" s="111"/>
    </row>
    <row r="594">
      <c r="B594" s="641"/>
      <c r="C594" s="111"/>
    </row>
    <row r="595">
      <c r="B595" s="641"/>
      <c r="C595" s="111"/>
    </row>
    <row r="596">
      <c r="B596" s="641"/>
      <c r="C596" s="111"/>
    </row>
    <row r="597">
      <c r="B597" s="641"/>
      <c r="C597" s="111"/>
    </row>
    <row r="598">
      <c r="B598" s="641"/>
      <c r="C598" s="111"/>
    </row>
    <row r="599">
      <c r="B599" s="641"/>
      <c r="C599" s="111"/>
    </row>
    <row r="600">
      <c r="B600" s="641"/>
      <c r="C600" s="111"/>
    </row>
    <row r="601">
      <c r="B601" s="641"/>
      <c r="C601" s="111"/>
    </row>
    <row r="602">
      <c r="B602" s="641"/>
      <c r="C602" s="111"/>
    </row>
    <row r="603">
      <c r="B603" s="641"/>
      <c r="C603" s="111"/>
    </row>
    <row r="604">
      <c r="B604" s="641"/>
      <c r="C604" s="111"/>
    </row>
    <row r="605">
      <c r="B605" s="641"/>
      <c r="C605" s="111"/>
    </row>
    <row r="606">
      <c r="B606" s="641"/>
      <c r="C606" s="111"/>
    </row>
    <row r="607">
      <c r="B607" s="641"/>
      <c r="C607" s="111"/>
    </row>
    <row r="608">
      <c r="B608" s="641"/>
      <c r="C608" s="111"/>
    </row>
    <row r="609">
      <c r="B609" s="641"/>
      <c r="C609" s="111"/>
    </row>
    <row r="610">
      <c r="B610" s="641"/>
      <c r="C610" s="111"/>
    </row>
    <row r="611">
      <c r="B611" s="641"/>
      <c r="C611" s="111"/>
    </row>
    <row r="612">
      <c r="B612" s="641"/>
      <c r="C612" s="111"/>
    </row>
    <row r="613">
      <c r="B613" s="641"/>
      <c r="C613" s="111"/>
    </row>
    <row r="614">
      <c r="B614" s="641"/>
      <c r="C614" s="111"/>
    </row>
    <row r="615">
      <c r="B615" s="641"/>
      <c r="C615" s="111"/>
    </row>
    <row r="616">
      <c r="B616" s="641"/>
      <c r="C616" s="111"/>
    </row>
    <row r="617">
      <c r="B617" s="641"/>
      <c r="C617" s="111"/>
    </row>
    <row r="618">
      <c r="B618" s="641"/>
      <c r="C618" s="111"/>
    </row>
    <row r="619">
      <c r="B619" s="641"/>
      <c r="C619" s="111"/>
    </row>
    <row r="620">
      <c r="B620" s="641"/>
      <c r="C620" s="111"/>
    </row>
    <row r="621">
      <c r="B621" s="641"/>
      <c r="C621" s="111"/>
    </row>
    <row r="622">
      <c r="B622" s="641"/>
      <c r="C622" s="111"/>
    </row>
    <row r="623">
      <c r="B623" s="641"/>
      <c r="C623" s="111"/>
    </row>
    <row r="624">
      <c r="B624" s="641"/>
      <c r="C624" s="111"/>
    </row>
    <row r="625">
      <c r="B625" s="641"/>
      <c r="C625" s="111"/>
    </row>
    <row r="626">
      <c r="B626" s="641"/>
      <c r="C626" s="111"/>
    </row>
    <row r="627">
      <c r="B627" s="641"/>
      <c r="C627" s="111"/>
    </row>
    <row r="628">
      <c r="B628" s="641"/>
      <c r="C628" s="111"/>
    </row>
    <row r="629">
      <c r="B629" s="641"/>
      <c r="C629" s="111"/>
    </row>
    <row r="630">
      <c r="B630" s="641"/>
      <c r="C630" s="111"/>
    </row>
    <row r="631">
      <c r="B631" s="641"/>
      <c r="C631" s="111"/>
    </row>
    <row r="632">
      <c r="B632" s="641"/>
      <c r="C632" s="111"/>
    </row>
    <row r="633">
      <c r="B633" s="641"/>
      <c r="C633" s="111"/>
    </row>
    <row r="634">
      <c r="B634" s="641"/>
      <c r="C634" s="111"/>
    </row>
    <row r="635">
      <c r="B635" s="641"/>
      <c r="C635" s="111"/>
    </row>
    <row r="636">
      <c r="B636" s="641"/>
      <c r="C636" s="111"/>
    </row>
    <row r="637">
      <c r="B637" s="641"/>
      <c r="C637" s="111"/>
    </row>
    <row r="638">
      <c r="B638" s="641"/>
      <c r="C638" s="111"/>
    </row>
    <row r="639">
      <c r="B639" s="641"/>
      <c r="C639" s="111"/>
    </row>
    <row r="640">
      <c r="B640" s="641"/>
      <c r="C640" s="111"/>
    </row>
    <row r="641">
      <c r="B641" s="641"/>
      <c r="C641" s="111"/>
    </row>
    <row r="642">
      <c r="B642" s="641"/>
      <c r="C642" s="111"/>
    </row>
    <row r="643">
      <c r="B643" s="641"/>
      <c r="C643" s="111"/>
    </row>
    <row r="644">
      <c r="B644" s="641"/>
      <c r="C644" s="111"/>
    </row>
    <row r="645">
      <c r="B645" s="641"/>
      <c r="C645" s="111"/>
    </row>
    <row r="646">
      <c r="B646" s="641"/>
      <c r="C646" s="111"/>
    </row>
    <row r="647">
      <c r="B647" s="641"/>
      <c r="C647" s="111"/>
    </row>
    <row r="648">
      <c r="B648" s="641"/>
      <c r="C648" s="111"/>
    </row>
    <row r="649">
      <c r="B649" s="641"/>
      <c r="C649" s="111"/>
    </row>
    <row r="650">
      <c r="B650" s="641"/>
      <c r="C650" s="111"/>
    </row>
    <row r="651">
      <c r="B651" s="641"/>
      <c r="C651" s="111"/>
    </row>
    <row r="652">
      <c r="B652" s="641"/>
      <c r="C652" s="111"/>
    </row>
    <row r="653">
      <c r="B653" s="641"/>
      <c r="C653" s="111"/>
    </row>
    <row r="654">
      <c r="B654" s="641"/>
      <c r="C654" s="111"/>
    </row>
    <row r="655">
      <c r="B655" s="641"/>
      <c r="C655" s="111"/>
    </row>
    <row r="656">
      <c r="B656" s="641"/>
      <c r="C656" s="111"/>
    </row>
    <row r="657">
      <c r="B657" s="641"/>
      <c r="C657" s="111"/>
    </row>
    <row r="658">
      <c r="B658" s="641"/>
      <c r="C658" s="111"/>
    </row>
    <row r="659">
      <c r="B659" s="641"/>
      <c r="C659" s="111"/>
    </row>
    <row r="660">
      <c r="B660" s="641"/>
      <c r="C660" s="111"/>
    </row>
    <row r="661">
      <c r="B661" s="641"/>
      <c r="C661" s="111"/>
    </row>
    <row r="662">
      <c r="B662" s="641"/>
      <c r="C662" s="111"/>
    </row>
    <row r="663">
      <c r="B663" s="641"/>
      <c r="C663" s="111"/>
    </row>
    <row r="664">
      <c r="B664" s="641"/>
      <c r="C664" s="111"/>
    </row>
    <row r="665">
      <c r="B665" s="641"/>
      <c r="C665" s="111"/>
    </row>
    <row r="666">
      <c r="B666" s="641"/>
      <c r="C666" s="111"/>
    </row>
    <row r="667">
      <c r="B667" s="641"/>
      <c r="C667" s="111"/>
    </row>
    <row r="668">
      <c r="B668" s="641"/>
      <c r="C668" s="111"/>
    </row>
    <row r="669">
      <c r="B669" s="641"/>
      <c r="C669" s="111"/>
    </row>
    <row r="670">
      <c r="B670" s="641"/>
      <c r="C670" s="111"/>
    </row>
    <row r="671">
      <c r="B671" s="641"/>
      <c r="C671" s="111"/>
    </row>
    <row r="672">
      <c r="B672" s="641"/>
      <c r="C672" s="111"/>
    </row>
    <row r="673">
      <c r="B673" s="641"/>
      <c r="C673" s="111"/>
    </row>
    <row r="674">
      <c r="B674" s="641"/>
      <c r="C674" s="111"/>
    </row>
    <row r="675">
      <c r="B675" s="641"/>
      <c r="C675" s="111"/>
    </row>
    <row r="676">
      <c r="B676" s="641"/>
      <c r="C676" s="111"/>
    </row>
    <row r="677">
      <c r="B677" s="641"/>
      <c r="C677" s="111"/>
    </row>
    <row r="678">
      <c r="B678" s="641"/>
      <c r="C678" s="111"/>
    </row>
    <row r="679">
      <c r="B679" s="641"/>
      <c r="C679" s="111"/>
    </row>
    <row r="680">
      <c r="B680" s="641"/>
      <c r="C680" s="111"/>
    </row>
    <row r="681">
      <c r="B681" s="641"/>
      <c r="C681" s="111"/>
    </row>
    <row r="682">
      <c r="B682" s="641"/>
      <c r="C682" s="111"/>
    </row>
    <row r="683">
      <c r="B683" s="641"/>
      <c r="C683" s="111"/>
    </row>
    <row r="684">
      <c r="B684" s="641"/>
      <c r="C684" s="111"/>
    </row>
    <row r="685">
      <c r="B685" s="641"/>
      <c r="C685" s="111"/>
    </row>
    <row r="686">
      <c r="B686" s="641"/>
      <c r="C686" s="111"/>
    </row>
    <row r="687">
      <c r="B687" s="641"/>
      <c r="C687" s="111"/>
    </row>
    <row r="688">
      <c r="B688" s="641"/>
      <c r="C688" s="111"/>
    </row>
    <row r="689">
      <c r="B689" s="641"/>
      <c r="C689" s="111"/>
    </row>
    <row r="690">
      <c r="B690" s="641"/>
      <c r="C690" s="111"/>
    </row>
    <row r="691">
      <c r="B691" s="641"/>
      <c r="C691" s="111"/>
    </row>
    <row r="692">
      <c r="B692" s="641"/>
      <c r="C692" s="111"/>
    </row>
    <row r="693">
      <c r="B693" s="641"/>
      <c r="C693" s="111"/>
    </row>
    <row r="694">
      <c r="B694" s="641"/>
      <c r="C694" s="111"/>
    </row>
    <row r="695">
      <c r="B695" s="641"/>
      <c r="C695" s="111"/>
    </row>
    <row r="696">
      <c r="B696" s="641"/>
      <c r="C696" s="111"/>
    </row>
    <row r="697">
      <c r="B697" s="641"/>
      <c r="C697" s="111"/>
    </row>
    <row r="698">
      <c r="B698" s="641"/>
      <c r="C698" s="111"/>
    </row>
    <row r="699">
      <c r="B699" s="641"/>
      <c r="C699" s="111"/>
    </row>
    <row r="700">
      <c r="B700" s="641"/>
      <c r="C700" s="111"/>
    </row>
    <row r="701">
      <c r="B701" s="641"/>
      <c r="C701" s="111"/>
    </row>
    <row r="702">
      <c r="B702" s="641"/>
      <c r="C702" s="111"/>
    </row>
    <row r="703">
      <c r="B703" s="641"/>
      <c r="C703" s="111"/>
    </row>
    <row r="704">
      <c r="B704" s="641"/>
      <c r="C704" s="111"/>
    </row>
    <row r="705">
      <c r="B705" s="641"/>
      <c r="C705" s="111"/>
    </row>
    <row r="706">
      <c r="B706" s="641"/>
      <c r="C706" s="111"/>
    </row>
    <row r="707">
      <c r="B707" s="641"/>
      <c r="C707" s="111"/>
    </row>
    <row r="708">
      <c r="B708" s="641"/>
      <c r="C708" s="111"/>
    </row>
    <row r="709">
      <c r="B709" s="641"/>
      <c r="C709" s="111"/>
    </row>
    <row r="710">
      <c r="B710" s="641"/>
      <c r="C710" s="111"/>
    </row>
    <row r="711">
      <c r="B711" s="641"/>
      <c r="C711" s="111"/>
    </row>
    <row r="712">
      <c r="B712" s="641"/>
      <c r="C712" s="111"/>
    </row>
    <row r="713">
      <c r="B713" s="641"/>
      <c r="C713" s="111"/>
    </row>
    <row r="714">
      <c r="B714" s="641"/>
      <c r="C714" s="111"/>
    </row>
    <row r="715">
      <c r="B715" s="641"/>
      <c r="C715" s="111"/>
    </row>
    <row r="716">
      <c r="B716" s="641"/>
      <c r="C716" s="111"/>
    </row>
    <row r="717">
      <c r="B717" s="641"/>
      <c r="C717" s="111"/>
    </row>
    <row r="718">
      <c r="B718" s="641"/>
      <c r="C718" s="111"/>
    </row>
    <row r="719">
      <c r="B719" s="641"/>
      <c r="C719" s="111"/>
    </row>
    <row r="720">
      <c r="B720" s="641"/>
      <c r="C720" s="111"/>
    </row>
    <row r="721">
      <c r="B721" s="641"/>
      <c r="C721" s="111"/>
    </row>
    <row r="722">
      <c r="B722" s="641"/>
      <c r="C722" s="111"/>
    </row>
    <row r="723">
      <c r="B723" s="641"/>
      <c r="C723" s="111"/>
    </row>
    <row r="724">
      <c r="B724" s="641"/>
      <c r="C724" s="111"/>
    </row>
    <row r="725">
      <c r="B725" s="641"/>
      <c r="C725" s="111"/>
    </row>
    <row r="726">
      <c r="B726" s="641"/>
      <c r="C726" s="111"/>
    </row>
    <row r="727">
      <c r="B727" s="641"/>
      <c r="C727" s="111"/>
    </row>
    <row r="728">
      <c r="B728" s="641"/>
      <c r="C728" s="111"/>
    </row>
    <row r="729">
      <c r="B729" s="641"/>
      <c r="C729" s="111"/>
    </row>
    <row r="730">
      <c r="B730" s="641"/>
      <c r="C730" s="111"/>
    </row>
    <row r="731">
      <c r="B731" s="641"/>
      <c r="C731" s="111"/>
    </row>
    <row r="732">
      <c r="B732" s="641"/>
      <c r="C732" s="111"/>
    </row>
    <row r="733">
      <c r="B733" s="641"/>
      <c r="C733" s="111"/>
    </row>
    <row r="734">
      <c r="B734" s="641"/>
      <c r="C734" s="111"/>
    </row>
    <row r="735">
      <c r="B735" s="641"/>
      <c r="C735" s="111"/>
    </row>
    <row r="736">
      <c r="B736" s="641"/>
      <c r="C736" s="111"/>
    </row>
    <row r="737">
      <c r="B737" s="641"/>
      <c r="C737" s="111"/>
    </row>
    <row r="738">
      <c r="B738" s="641"/>
      <c r="C738" s="111"/>
    </row>
    <row r="739">
      <c r="B739" s="641"/>
      <c r="C739" s="111"/>
    </row>
    <row r="740">
      <c r="B740" s="641"/>
      <c r="C740" s="111"/>
    </row>
    <row r="741">
      <c r="B741" s="641"/>
      <c r="C741" s="111"/>
    </row>
    <row r="742">
      <c r="B742" s="641"/>
      <c r="C742" s="111"/>
    </row>
    <row r="743">
      <c r="B743" s="641"/>
      <c r="C743" s="111"/>
    </row>
    <row r="744">
      <c r="B744" s="641"/>
      <c r="C744" s="111"/>
    </row>
    <row r="745">
      <c r="B745" s="641"/>
      <c r="C745" s="111"/>
    </row>
    <row r="746">
      <c r="B746" s="641"/>
      <c r="C746" s="111"/>
    </row>
    <row r="747">
      <c r="B747" s="641"/>
      <c r="C747" s="111"/>
    </row>
    <row r="748">
      <c r="B748" s="641"/>
      <c r="C748" s="111"/>
    </row>
    <row r="749">
      <c r="B749" s="641"/>
      <c r="C749" s="111"/>
    </row>
    <row r="750">
      <c r="B750" s="641"/>
      <c r="C750" s="111"/>
    </row>
    <row r="751">
      <c r="B751" s="641"/>
      <c r="C751" s="111"/>
    </row>
    <row r="752">
      <c r="B752" s="641"/>
      <c r="C752" s="111"/>
    </row>
    <row r="753">
      <c r="B753" s="641"/>
      <c r="C753" s="111"/>
    </row>
    <row r="754">
      <c r="B754" s="641"/>
      <c r="C754" s="111"/>
    </row>
    <row r="755">
      <c r="B755" s="641"/>
      <c r="C755" s="111"/>
    </row>
    <row r="756">
      <c r="B756" s="641"/>
      <c r="C756" s="111"/>
    </row>
    <row r="757">
      <c r="B757" s="641"/>
      <c r="C757" s="111"/>
    </row>
    <row r="758">
      <c r="B758" s="641"/>
      <c r="C758" s="111"/>
    </row>
    <row r="759">
      <c r="B759" s="641"/>
      <c r="C759" s="111"/>
    </row>
    <row r="760">
      <c r="B760" s="641"/>
      <c r="C760" s="111"/>
    </row>
    <row r="761">
      <c r="B761" s="641"/>
      <c r="C761" s="111"/>
    </row>
    <row r="762">
      <c r="B762" s="641"/>
      <c r="C762" s="111"/>
    </row>
    <row r="763">
      <c r="B763" s="641"/>
      <c r="C763" s="111"/>
    </row>
    <row r="764">
      <c r="B764" s="641"/>
      <c r="C764" s="111"/>
    </row>
    <row r="765">
      <c r="B765" s="641"/>
      <c r="C765" s="111"/>
    </row>
    <row r="766">
      <c r="B766" s="641"/>
      <c r="C766" s="111"/>
    </row>
    <row r="767">
      <c r="B767" s="641"/>
      <c r="C767" s="111"/>
    </row>
    <row r="768">
      <c r="B768" s="641"/>
      <c r="C768" s="111"/>
    </row>
    <row r="769">
      <c r="B769" s="641"/>
      <c r="C769" s="111"/>
    </row>
    <row r="770">
      <c r="B770" s="641"/>
      <c r="C770" s="111"/>
    </row>
    <row r="771">
      <c r="B771" s="641"/>
      <c r="C771" s="111"/>
    </row>
    <row r="772">
      <c r="B772" s="641"/>
      <c r="C772" s="111"/>
    </row>
    <row r="773">
      <c r="B773" s="641"/>
      <c r="C773" s="111"/>
    </row>
    <row r="774">
      <c r="B774" s="641"/>
      <c r="C774" s="111"/>
    </row>
    <row r="775">
      <c r="B775" s="641"/>
      <c r="C775" s="111"/>
    </row>
    <row r="776">
      <c r="B776" s="641"/>
      <c r="C776" s="111"/>
    </row>
    <row r="777">
      <c r="B777" s="641"/>
      <c r="C777" s="111"/>
    </row>
    <row r="778">
      <c r="B778" s="641"/>
      <c r="C778" s="111"/>
    </row>
    <row r="779">
      <c r="B779" s="641"/>
      <c r="C779" s="111"/>
    </row>
    <row r="780">
      <c r="B780" s="641"/>
      <c r="C780" s="111"/>
    </row>
    <row r="781">
      <c r="B781" s="641"/>
      <c r="C781" s="111"/>
    </row>
    <row r="782">
      <c r="B782" s="641"/>
      <c r="C782" s="111"/>
    </row>
    <row r="783">
      <c r="B783" s="641"/>
      <c r="C783" s="111"/>
    </row>
    <row r="784">
      <c r="B784" s="641"/>
      <c r="C784" s="111"/>
    </row>
    <row r="785">
      <c r="B785" s="641"/>
      <c r="C785" s="111"/>
    </row>
    <row r="786">
      <c r="B786" s="641"/>
      <c r="C786" s="111"/>
    </row>
    <row r="787">
      <c r="B787" s="641"/>
      <c r="C787" s="111"/>
    </row>
    <row r="788">
      <c r="B788" s="641"/>
      <c r="C788" s="111"/>
    </row>
    <row r="789">
      <c r="B789" s="641"/>
      <c r="C789" s="111"/>
    </row>
    <row r="790">
      <c r="B790" s="641"/>
      <c r="C790" s="111"/>
    </row>
    <row r="791">
      <c r="B791" s="641"/>
      <c r="C791" s="111"/>
    </row>
    <row r="792">
      <c r="B792" s="641"/>
      <c r="C792" s="111"/>
    </row>
    <row r="793">
      <c r="B793" s="641"/>
      <c r="C793" s="111"/>
    </row>
    <row r="794">
      <c r="B794" s="641"/>
      <c r="C794" s="111"/>
    </row>
    <row r="795">
      <c r="B795" s="641"/>
      <c r="C795" s="111"/>
    </row>
    <row r="796">
      <c r="B796" s="641"/>
      <c r="C796" s="111"/>
    </row>
    <row r="797">
      <c r="B797" s="641"/>
      <c r="C797" s="111"/>
    </row>
    <row r="798">
      <c r="B798" s="641"/>
      <c r="C798" s="111"/>
    </row>
    <row r="799">
      <c r="B799" s="641"/>
      <c r="C799" s="111"/>
    </row>
    <row r="800">
      <c r="B800" s="641"/>
      <c r="C800" s="111"/>
    </row>
    <row r="801">
      <c r="B801" s="641"/>
      <c r="C801" s="111"/>
    </row>
    <row r="802">
      <c r="B802" s="641"/>
      <c r="C802" s="111"/>
    </row>
    <row r="803">
      <c r="B803" s="641"/>
      <c r="C803" s="111"/>
    </row>
    <row r="804">
      <c r="B804" s="641"/>
      <c r="C804" s="111"/>
    </row>
    <row r="805">
      <c r="B805" s="641"/>
      <c r="C805" s="111"/>
    </row>
    <row r="806">
      <c r="B806" s="641"/>
      <c r="C806" s="111"/>
    </row>
    <row r="807">
      <c r="B807" s="641"/>
      <c r="C807" s="111"/>
    </row>
    <row r="808">
      <c r="B808" s="641"/>
      <c r="C808" s="111"/>
    </row>
    <row r="809">
      <c r="B809" s="641"/>
      <c r="C809" s="111"/>
    </row>
    <row r="810">
      <c r="B810" s="641"/>
      <c r="C810" s="111"/>
    </row>
    <row r="811">
      <c r="B811" s="641"/>
      <c r="C811" s="111"/>
    </row>
    <row r="812">
      <c r="B812" s="641"/>
      <c r="C812" s="111"/>
    </row>
    <row r="813">
      <c r="B813" s="641"/>
      <c r="C813" s="111"/>
    </row>
    <row r="814">
      <c r="B814" s="641"/>
      <c r="C814" s="111"/>
    </row>
    <row r="815">
      <c r="B815" s="641"/>
      <c r="C815" s="111"/>
    </row>
    <row r="816">
      <c r="B816" s="641"/>
      <c r="C816" s="111"/>
    </row>
    <row r="817">
      <c r="B817" s="641"/>
      <c r="C817" s="111"/>
    </row>
    <row r="818">
      <c r="B818" s="641"/>
      <c r="C818" s="111"/>
    </row>
    <row r="819">
      <c r="B819" s="641"/>
      <c r="C819" s="111"/>
    </row>
    <row r="820">
      <c r="B820" s="641"/>
      <c r="C820" s="111"/>
    </row>
    <row r="821">
      <c r="B821" s="641"/>
      <c r="C821" s="111"/>
    </row>
    <row r="822">
      <c r="B822" s="641"/>
      <c r="C822" s="111"/>
    </row>
    <row r="823">
      <c r="B823" s="641"/>
      <c r="C823" s="111"/>
    </row>
    <row r="824">
      <c r="B824" s="641"/>
      <c r="C824" s="111"/>
    </row>
    <row r="825">
      <c r="B825" s="641"/>
      <c r="C825" s="111"/>
    </row>
    <row r="826">
      <c r="B826" s="641"/>
      <c r="C826" s="111"/>
    </row>
    <row r="827">
      <c r="B827" s="641"/>
      <c r="C827" s="111"/>
    </row>
    <row r="828">
      <c r="B828" s="641"/>
      <c r="C828" s="111"/>
    </row>
    <row r="829">
      <c r="B829" s="641"/>
      <c r="C829" s="111"/>
    </row>
    <row r="830">
      <c r="B830" s="641"/>
      <c r="C830" s="111"/>
    </row>
    <row r="831">
      <c r="B831" s="641"/>
      <c r="C831" s="111"/>
    </row>
    <row r="832">
      <c r="B832" s="641"/>
      <c r="C832" s="111"/>
    </row>
    <row r="833">
      <c r="B833" s="641"/>
      <c r="C833" s="111"/>
    </row>
    <row r="834">
      <c r="B834" s="641"/>
      <c r="C834" s="111"/>
    </row>
    <row r="835">
      <c r="B835" s="641"/>
      <c r="C835" s="111"/>
    </row>
    <row r="836">
      <c r="B836" s="641"/>
      <c r="C836" s="111"/>
    </row>
    <row r="837">
      <c r="B837" s="641"/>
      <c r="C837" s="111"/>
    </row>
    <row r="838">
      <c r="B838" s="641"/>
      <c r="C838" s="111"/>
    </row>
    <row r="839">
      <c r="B839" s="641"/>
      <c r="C839" s="111"/>
    </row>
    <row r="840">
      <c r="B840" s="641"/>
      <c r="C840" s="111"/>
    </row>
    <row r="841">
      <c r="B841" s="641"/>
      <c r="C841" s="111"/>
    </row>
    <row r="842">
      <c r="B842" s="641"/>
      <c r="C842" s="111"/>
    </row>
    <row r="843">
      <c r="B843" s="641"/>
      <c r="C843" s="111"/>
    </row>
    <row r="844">
      <c r="B844" s="641"/>
      <c r="C844" s="111"/>
    </row>
    <row r="845">
      <c r="B845" s="641"/>
      <c r="C845" s="111"/>
    </row>
    <row r="846">
      <c r="B846" s="641"/>
      <c r="C846" s="111"/>
    </row>
    <row r="847">
      <c r="B847" s="641"/>
      <c r="C847" s="111"/>
    </row>
    <row r="848">
      <c r="B848" s="641"/>
      <c r="C848" s="111"/>
    </row>
    <row r="849">
      <c r="B849" s="641"/>
      <c r="C849" s="111"/>
    </row>
    <row r="850">
      <c r="B850" s="641"/>
      <c r="C850" s="111"/>
    </row>
    <row r="851">
      <c r="B851" s="641"/>
      <c r="C851" s="111"/>
    </row>
    <row r="852">
      <c r="B852" s="641"/>
      <c r="C852" s="111"/>
    </row>
    <row r="853">
      <c r="B853" s="641"/>
      <c r="C853" s="111"/>
    </row>
    <row r="854">
      <c r="B854" s="641"/>
      <c r="C854" s="111"/>
    </row>
    <row r="855">
      <c r="B855" s="641"/>
      <c r="C855" s="111"/>
    </row>
    <row r="856">
      <c r="B856" s="641"/>
      <c r="C856" s="111"/>
    </row>
    <row r="857">
      <c r="B857" s="641"/>
      <c r="C857" s="111"/>
    </row>
    <row r="858">
      <c r="B858" s="641"/>
      <c r="C858" s="111"/>
    </row>
    <row r="859">
      <c r="B859" s="641"/>
      <c r="C859" s="111"/>
    </row>
    <row r="860">
      <c r="B860" s="641"/>
      <c r="C860" s="111"/>
    </row>
    <row r="861">
      <c r="B861" s="641"/>
      <c r="C861" s="111"/>
    </row>
    <row r="862">
      <c r="B862" s="641"/>
      <c r="C862" s="111"/>
    </row>
    <row r="863">
      <c r="B863" s="641"/>
      <c r="C863" s="111"/>
    </row>
    <row r="864">
      <c r="B864" s="641"/>
      <c r="C864" s="111"/>
    </row>
    <row r="865">
      <c r="B865" s="641"/>
      <c r="C865" s="111"/>
    </row>
    <row r="866">
      <c r="B866" s="641"/>
      <c r="C866" s="111"/>
    </row>
    <row r="867">
      <c r="B867" s="641"/>
      <c r="C867" s="111"/>
    </row>
    <row r="868">
      <c r="B868" s="641"/>
      <c r="C868" s="111"/>
    </row>
    <row r="869">
      <c r="B869" s="641"/>
      <c r="C869" s="111"/>
    </row>
    <row r="870">
      <c r="B870" s="641"/>
      <c r="C870" s="111"/>
    </row>
    <row r="871">
      <c r="B871" s="641"/>
      <c r="C871" s="111"/>
    </row>
    <row r="872">
      <c r="B872" s="641"/>
      <c r="C872" s="111"/>
    </row>
    <row r="873">
      <c r="B873" s="641"/>
      <c r="C873" s="111"/>
    </row>
    <row r="874">
      <c r="B874" s="641"/>
      <c r="C874" s="111"/>
    </row>
    <row r="875">
      <c r="B875" s="641"/>
      <c r="C875" s="111"/>
    </row>
    <row r="876">
      <c r="B876" s="641"/>
      <c r="C876" s="111"/>
    </row>
    <row r="877">
      <c r="B877" s="641"/>
      <c r="C877" s="111"/>
    </row>
    <row r="878">
      <c r="B878" s="641"/>
      <c r="C878" s="111"/>
    </row>
    <row r="879">
      <c r="B879" s="641"/>
      <c r="C879" s="111"/>
    </row>
    <row r="880">
      <c r="B880" s="641"/>
      <c r="C880" s="111"/>
    </row>
    <row r="881">
      <c r="B881" s="641"/>
      <c r="C881" s="111"/>
    </row>
    <row r="882">
      <c r="B882" s="641"/>
      <c r="C882" s="111"/>
    </row>
    <row r="883">
      <c r="B883" s="641"/>
      <c r="C883" s="111"/>
    </row>
    <row r="884">
      <c r="B884" s="641"/>
      <c r="C884" s="111"/>
    </row>
    <row r="885">
      <c r="B885" s="641"/>
      <c r="C885" s="111"/>
    </row>
    <row r="886">
      <c r="B886" s="641"/>
      <c r="C886" s="111"/>
    </row>
    <row r="887">
      <c r="B887" s="641"/>
      <c r="C887" s="111"/>
    </row>
    <row r="888">
      <c r="B888" s="641"/>
      <c r="C888" s="111"/>
    </row>
    <row r="889">
      <c r="B889" s="641"/>
      <c r="C889" s="111"/>
    </row>
    <row r="890">
      <c r="B890" s="641"/>
      <c r="C890" s="111"/>
    </row>
    <row r="891">
      <c r="B891" s="641"/>
      <c r="C891" s="111"/>
    </row>
    <row r="892">
      <c r="B892" s="641"/>
      <c r="C892" s="111"/>
    </row>
    <row r="893">
      <c r="B893" s="641"/>
      <c r="C893" s="111"/>
    </row>
    <row r="894">
      <c r="B894" s="641"/>
      <c r="C894" s="111"/>
    </row>
    <row r="895">
      <c r="B895" s="641"/>
      <c r="C895" s="111"/>
    </row>
    <row r="896">
      <c r="B896" s="641"/>
      <c r="C896" s="111"/>
    </row>
    <row r="897">
      <c r="B897" s="641"/>
      <c r="C897" s="111"/>
    </row>
    <row r="898">
      <c r="B898" s="641"/>
      <c r="C898" s="111"/>
    </row>
    <row r="899">
      <c r="B899" s="641"/>
      <c r="C899" s="111"/>
    </row>
    <row r="900">
      <c r="B900" s="641"/>
      <c r="C900" s="111"/>
    </row>
    <row r="901">
      <c r="B901" s="641"/>
      <c r="C901" s="111"/>
    </row>
    <row r="902">
      <c r="B902" s="641"/>
      <c r="C902" s="111"/>
    </row>
    <row r="903">
      <c r="B903" s="641"/>
      <c r="C903" s="111"/>
    </row>
    <row r="904">
      <c r="B904" s="641"/>
      <c r="C904" s="111"/>
    </row>
    <row r="905">
      <c r="B905" s="641"/>
      <c r="C905" s="111"/>
    </row>
    <row r="906">
      <c r="B906" s="641"/>
      <c r="C906" s="111"/>
    </row>
    <row r="907">
      <c r="B907" s="641"/>
      <c r="C907" s="111"/>
    </row>
    <row r="908">
      <c r="B908" s="641"/>
      <c r="C908" s="111"/>
    </row>
    <row r="909">
      <c r="B909" s="641"/>
      <c r="C909" s="111"/>
    </row>
    <row r="910">
      <c r="B910" s="641"/>
      <c r="C910" s="111"/>
    </row>
    <row r="911">
      <c r="B911" s="641"/>
      <c r="C911" s="111"/>
    </row>
    <row r="912">
      <c r="B912" s="641"/>
      <c r="C912" s="111"/>
    </row>
    <row r="913">
      <c r="B913" s="641"/>
      <c r="C913" s="111"/>
    </row>
    <row r="914">
      <c r="B914" s="641"/>
      <c r="C914" s="111"/>
    </row>
    <row r="915">
      <c r="B915" s="641"/>
      <c r="C915" s="111"/>
    </row>
    <row r="916">
      <c r="B916" s="641"/>
      <c r="C916" s="111"/>
    </row>
    <row r="917">
      <c r="B917" s="641"/>
      <c r="C917" s="111"/>
    </row>
    <row r="918">
      <c r="B918" s="641"/>
      <c r="C918" s="111"/>
    </row>
    <row r="919">
      <c r="B919" s="641"/>
      <c r="C919" s="111"/>
    </row>
    <row r="920">
      <c r="B920" s="641"/>
      <c r="C920" s="111"/>
    </row>
    <row r="921">
      <c r="B921" s="641"/>
      <c r="C921" s="111"/>
    </row>
    <row r="922">
      <c r="B922" s="641"/>
      <c r="C922" s="111"/>
    </row>
    <row r="923">
      <c r="B923" s="641"/>
      <c r="C923" s="111"/>
    </row>
    <row r="924">
      <c r="B924" s="641"/>
      <c r="C924" s="111"/>
    </row>
    <row r="925">
      <c r="B925" s="641"/>
      <c r="C925" s="111"/>
    </row>
    <row r="926">
      <c r="B926" s="641"/>
      <c r="C926" s="111"/>
    </row>
    <row r="927">
      <c r="B927" s="641"/>
      <c r="C927" s="111"/>
    </row>
    <row r="928">
      <c r="B928" s="641"/>
      <c r="C928" s="111"/>
    </row>
    <row r="929">
      <c r="B929" s="641"/>
      <c r="C929" s="111"/>
    </row>
    <row r="930">
      <c r="B930" s="641"/>
      <c r="C930" s="111"/>
    </row>
    <row r="931">
      <c r="B931" s="641"/>
      <c r="C931" s="111"/>
    </row>
    <row r="932">
      <c r="B932" s="641"/>
      <c r="C932" s="111"/>
    </row>
    <row r="933">
      <c r="B933" s="641"/>
      <c r="C933" s="111"/>
    </row>
    <row r="934">
      <c r="B934" s="641"/>
      <c r="C934" s="111"/>
    </row>
    <row r="935">
      <c r="B935" s="641"/>
      <c r="C935" s="111"/>
    </row>
    <row r="936">
      <c r="B936" s="641"/>
      <c r="C936" s="111"/>
    </row>
    <row r="937">
      <c r="B937" s="641"/>
      <c r="C937" s="111"/>
    </row>
    <row r="938">
      <c r="B938" s="641"/>
      <c r="C938" s="111"/>
    </row>
    <row r="939">
      <c r="B939" s="641"/>
      <c r="C939" s="111"/>
    </row>
    <row r="940">
      <c r="B940" s="641"/>
      <c r="C940" s="111"/>
    </row>
    <row r="941">
      <c r="B941" s="641"/>
      <c r="C941" s="111"/>
    </row>
    <row r="942">
      <c r="B942" s="641"/>
      <c r="C942" s="111"/>
    </row>
    <row r="943">
      <c r="B943" s="641"/>
      <c r="C943" s="111"/>
    </row>
    <row r="944">
      <c r="B944" s="641"/>
      <c r="C944" s="111"/>
    </row>
    <row r="945">
      <c r="B945" s="641"/>
      <c r="C945" s="111"/>
    </row>
    <row r="946">
      <c r="B946" s="641"/>
      <c r="C946" s="111"/>
    </row>
    <row r="947">
      <c r="B947" s="641"/>
      <c r="C947" s="111"/>
    </row>
    <row r="948">
      <c r="B948" s="641"/>
      <c r="C948" s="111"/>
    </row>
    <row r="949">
      <c r="B949" s="641"/>
      <c r="C949" s="111"/>
    </row>
    <row r="950">
      <c r="B950" s="641"/>
      <c r="C950" s="111"/>
    </row>
    <row r="951">
      <c r="B951" s="641"/>
      <c r="C951" s="111"/>
    </row>
    <row r="952">
      <c r="B952" s="641"/>
      <c r="C952" s="111"/>
    </row>
    <row r="953">
      <c r="B953" s="641"/>
      <c r="C953" s="111"/>
    </row>
    <row r="954">
      <c r="B954" s="641"/>
      <c r="C954" s="111"/>
    </row>
    <row r="955">
      <c r="B955" s="641"/>
      <c r="C955" s="111"/>
    </row>
    <row r="956">
      <c r="B956" s="641"/>
      <c r="C956" s="111"/>
    </row>
    <row r="957">
      <c r="B957" s="641"/>
      <c r="C957" s="111"/>
    </row>
    <row r="958">
      <c r="B958" s="641"/>
      <c r="C958" s="111"/>
    </row>
    <row r="959">
      <c r="B959" s="641"/>
      <c r="C959" s="111"/>
    </row>
    <row r="960">
      <c r="B960" s="641"/>
      <c r="C960" s="111"/>
    </row>
    <row r="961">
      <c r="B961" s="641"/>
      <c r="C961" s="111"/>
    </row>
    <row r="962">
      <c r="B962" s="641"/>
      <c r="C962" s="111"/>
    </row>
    <row r="963">
      <c r="B963" s="641"/>
      <c r="C963" s="111"/>
    </row>
    <row r="964">
      <c r="B964" s="641"/>
      <c r="C964" s="111"/>
    </row>
    <row r="965">
      <c r="B965" s="641"/>
      <c r="C965" s="111"/>
    </row>
    <row r="966">
      <c r="B966" s="641"/>
      <c r="C966" s="111"/>
    </row>
    <row r="967">
      <c r="B967" s="641"/>
      <c r="C967" s="111"/>
    </row>
    <row r="968">
      <c r="B968" s="641"/>
      <c r="C968" s="111"/>
    </row>
    <row r="969">
      <c r="B969" s="641"/>
      <c r="C969" s="111"/>
    </row>
    <row r="970">
      <c r="B970" s="641"/>
      <c r="C970" s="111"/>
    </row>
    <row r="971">
      <c r="B971" s="641"/>
      <c r="C971" s="111"/>
    </row>
    <row r="972">
      <c r="B972" s="641"/>
      <c r="C972" s="111"/>
    </row>
    <row r="973">
      <c r="B973" s="641"/>
      <c r="C973" s="111"/>
    </row>
    <row r="974">
      <c r="B974" s="641"/>
      <c r="C974" s="111"/>
    </row>
    <row r="975">
      <c r="B975" s="641"/>
      <c r="C975" s="111"/>
    </row>
    <row r="976">
      <c r="B976" s="641"/>
      <c r="C976" s="111"/>
    </row>
    <row r="977">
      <c r="B977" s="641"/>
      <c r="C977" s="111"/>
    </row>
    <row r="978">
      <c r="B978" s="641"/>
      <c r="C978" s="111"/>
    </row>
    <row r="979">
      <c r="B979" s="641"/>
      <c r="C979" s="111"/>
    </row>
    <row r="980">
      <c r="B980" s="641"/>
      <c r="C980" s="111"/>
    </row>
    <row r="981">
      <c r="B981" s="641"/>
      <c r="C981" s="111"/>
    </row>
    <row r="982">
      <c r="B982" s="641"/>
      <c r="C982" s="111"/>
    </row>
    <row r="983">
      <c r="B983" s="641"/>
      <c r="C983" s="111"/>
    </row>
    <row r="984">
      <c r="B984" s="641"/>
      <c r="C984" s="111"/>
    </row>
    <row r="985">
      <c r="B985" s="641"/>
      <c r="C985" s="111"/>
    </row>
    <row r="986">
      <c r="B986" s="641"/>
      <c r="C986" s="111"/>
    </row>
    <row r="987">
      <c r="B987" s="641"/>
      <c r="C987" s="111"/>
    </row>
    <row r="988">
      <c r="B988" s="641"/>
      <c r="C988" s="111"/>
    </row>
    <row r="989">
      <c r="B989" s="641"/>
      <c r="C989" s="111"/>
    </row>
    <row r="990">
      <c r="B990" s="641"/>
      <c r="C990" s="111"/>
    </row>
    <row r="991">
      <c r="B991" s="641"/>
      <c r="C991" s="111"/>
    </row>
    <row r="992">
      <c r="B992" s="641"/>
      <c r="C992" s="111"/>
    </row>
    <row r="993">
      <c r="B993" s="641"/>
      <c r="C993" s="111"/>
    </row>
    <row r="994">
      <c r="B994" s="641"/>
      <c r="C994" s="111"/>
    </row>
    <row r="995">
      <c r="B995" s="641"/>
      <c r="C995" s="111"/>
    </row>
    <row r="996">
      <c r="B996" s="641"/>
      <c r="C996" s="111"/>
    </row>
    <row r="997">
      <c r="B997" s="641"/>
      <c r="C997" s="111"/>
    </row>
    <row r="998">
      <c r="B998" s="641"/>
      <c r="C998" s="111"/>
    </row>
    <row r="999">
      <c r="B999" s="641"/>
      <c r="C999" s="111"/>
    </row>
    <row r="1000">
      <c r="B1000" s="641"/>
      <c r="C1000" s="111"/>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5">
      <c r="E5" s="643">
        <v>6.0</v>
      </c>
      <c r="F5" s="643">
        <v>50.0</v>
      </c>
    </row>
    <row r="6">
      <c r="E6" s="643">
        <v>19.0</v>
      </c>
      <c r="F6" s="643">
        <v>40.0</v>
      </c>
    </row>
    <row r="7">
      <c r="E7" s="643">
        <v>19.0</v>
      </c>
      <c r="F7" s="643">
        <v>40.0</v>
      </c>
    </row>
    <row r="8">
      <c r="E8" s="643">
        <v>4.0</v>
      </c>
      <c r="F8" s="643">
        <v>30.0</v>
      </c>
    </row>
    <row r="9">
      <c r="E9" s="643">
        <v>21.0</v>
      </c>
      <c r="F9" s="643">
        <v>55.0</v>
      </c>
    </row>
    <row r="10">
      <c r="E10" s="643">
        <v>10.0</v>
      </c>
      <c r="F10" s="643">
        <v>40.0</v>
      </c>
    </row>
    <row r="11">
      <c r="E11" s="643">
        <v>16.0</v>
      </c>
      <c r="F11" s="643">
        <v>40.0</v>
      </c>
    </row>
    <row r="12">
      <c r="E12" s="643">
        <v>10.0</v>
      </c>
      <c r="F12" s="643">
        <v>30.0</v>
      </c>
    </row>
    <row r="13">
      <c r="E13" s="643">
        <v>23.0</v>
      </c>
      <c r="F13" s="643">
        <v>50.0</v>
      </c>
    </row>
    <row r="14">
      <c r="B14" s="644"/>
      <c r="E14" s="643">
        <v>19.0</v>
      </c>
      <c r="F14" s="643">
        <v>30.0</v>
      </c>
    </row>
    <row r="15">
      <c r="E15" s="643">
        <v>13.0</v>
      </c>
      <c r="F15" s="643">
        <v>37.0</v>
      </c>
    </row>
    <row r="16">
      <c r="E16" s="643">
        <v>20.0</v>
      </c>
      <c r="F16" s="643">
        <v>30.0</v>
      </c>
    </row>
    <row r="17">
      <c r="E17" s="643">
        <v>8.0</v>
      </c>
      <c r="F17" s="643">
        <v>40.0</v>
      </c>
    </row>
    <row r="18">
      <c r="E18" s="643">
        <v>6.0</v>
      </c>
      <c r="F18" s="643">
        <v>37.0</v>
      </c>
    </row>
    <row r="19">
      <c r="E19" s="643">
        <v>9.0</v>
      </c>
      <c r="F19" s="643">
        <v>55.0</v>
      </c>
    </row>
    <row r="20">
      <c r="E20" s="295">
        <f t="shared" ref="E20:F20" si="1">SUM(E5:E19)</f>
        <v>203</v>
      </c>
      <c r="F20" s="295">
        <f t="shared" si="1"/>
        <v>604</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8"/>
    <col customWidth="1" min="3" max="3" width="24.63"/>
    <col customWidth="1" min="4" max="4" width="21.25"/>
    <col customWidth="1" min="6" max="6" width="20.88"/>
    <col customWidth="1" min="7" max="7" width="2.25"/>
    <col customWidth="1" min="8" max="8" width="38.5"/>
    <col customWidth="1" min="9" max="9" width="36.75"/>
  </cols>
  <sheetData>
    <row r="1">
      <c r="A1" s="1" t="s">
        <v>41</v>
      </c>
      <c r="I1" s="2"/>
      <c r="J1" s="2"/>
      <c r="K1" s="2"/>
      <c r="L1" s="2"/>
      <c r="M1" s="2"/>
      <c r="N1" s="2"/>
      <c r="O1" s="2"/>
      <c r="P1" s="2"/>
      <c r="Q1" s="2"/>
      <c r="R1" s="2"/>
      <c r="S1" s="2"/>
      <c r="T1" s="2"/>
      <c r="U1" s="2"/>
      <c r="V1" s="2"/>
      <c r="W1" s="2"/>
      <c r="X1" s="2"/>
      <c r="Y1" s="2"/>
      <c r="Z1" s="2"/>
      <c r="AA1" s="2"/>
    </row>
    <row r="2">
      <c r="A2" s="2"/>
      <c r="B2" s="2"/>
      <c r="C2" s="2"/>
      <c r="D2" s="2"/>
      <c r="E2" s="2"/>
      <c r="F2" s="2"/>
      <c r="G2" s="2"/>
      <c r="H2" s="2"/>
      <c r="I2" s="2"/>
      <c r="J2" s="2"/>
      <c r="K2" s="2"/>
      <c r="L2" s="2"/>
      <c r="M2" s="2"/>
      <c r="N2" s="2"/>
      <c r="O2" s="2"/>
      <c r="P2" s="2"/>
      <c r="Q2" s="2"/>
      <c r="R2" s="2"/>
      <c r="S2" s="2"/>
      <c r="T2" s="2"/>
      <c r="U2" s="2"/>
      <c r="V2" s="2"/>
      <c r="W2" s="2"/>
      <c r="X2" s="2"/>
      <c r="Y2" s="2"/>
      <c r="Z2" s="2"/>
      <c r="AA2" s="2"/>
    </row>
    <row r="3">
      <c r="A3" s="2"/>
      <c r="B3" s="2"/>
      <c r="C3" s="2"/>
      <c r="D3" s="2"/>
      <c r="E3" s="2"/>
      <c r="F3" s="2"/>
      <c r="G3" s="33"/>
      <c r="H3" s="34" t="s">
        <v>42</v>
      </c>
      <c r="I3" s="2"/>
      <c r="J3" s="2"/>
      <c r="K3" s="2"/>
      <c r="L3" s="2"/>
      <c r="M3" s="2"/>
      <c r="N3" s="2"/>
      <c r="O3" s="2"/>
      <c r="P3" s="2"/>
      <c r="Q3" s="2"/>
      <c r="R3" s="2"/>
      <c r="S3" s="2"/>
      <c r="T3" s="2"/>
      <c r="U3" s="2"/>
      <c r="V3" s="2"/>
      <c r="W3" s="2"/>
      <c r="X3" s="2"/>
      <c r="Y3" s="2"/>
      <c r="Z3" s="2"/>
      <c r="AA3" s="2"/>
    </row>
    <row r="4">
      <c r="A4" s="2"/>
      <c r="B4" s="2"/>
      <c r="C4" s="2"/>
      <c r="D4" s="2"/>
      <c r="E4" s="2"/>
      <c r="F4" s="2"/>
      <c r="G4" s="35"/>
      <c r="H4" s="36"/>
      <c r="I4" s="2"/>
      <c r="J4" s="2"/>
      <c r="K4" s="2"/>
      <c r="L4" s="2"/>
      <c r="M4" s="2"/>
      <c r="N4" s="2"/>
      <c r="O4" s="2"/>
      <c r="P4" s="2"/>
      <c r="Q4" s="2"/>
      <c r="R4" s="2"/>
      <c r="S4" s="2"/>
      <c r="T4" s="2"/>
      <c r="U4" s="2"/>
      <c r="V4" s="2"/>
      <c r="W4" s="2"/>
      <c r="X4" s="2"/>
      <c r="Y4" s="2"/>
      <c r="Z4" s="2"/>
      <c r="AA4" s="2"/>
    </row>
    <row r="5">
      <c r="A5" s="2"/>
      <c r="B5" s="2"/>
      <c r="C5" s="2"/>
      <c r="D5" s="2"/>
      <c r="E5" s="2"/>
      <c r="F5" s="2"/>
      <c r="G5" s="35"/>
      <c r="H5" s="37" t="s">
        <v>43</v>
      </c>
      <c r="I5" s="2"/>
      <c r="J5" s="2"/>
      <c r="K5" s="2"/>
      <c r="L5" s="2"/>
      <c r="M5" s="2"/>
      <c r="N5" s="2"/>
      <c r="O5" s="2"/>
      <c r="P5" s="2"/>
      <c r="Q5" s="2"/>
      <c r="R5" s="2"/>
      <c r="S5" s="2"/>
      <c r="T5" s="2"/>
      <c r="U5" s="2"/>
      <c r="V5" s="2"/>
      <c r="W5" s="2"/>
      <c r="X5" s="2"/>
      <c r="Y5" s="2"/>
      <c r="Z5" s="2"/>
      <c r="AA5" s="2"/>
    </row>
    <row r="6">
      <c r="A6" s="2"/>
      <c r="B6" s="2"/>
      <c r="C6" s="2"/>
      <c r="D6" s="2"/>
      <c r="E6" s="2"/>
      <c r="F6" s="2"/>
      <c r="G6" s="35"/>
      <c r="H6" s="37" t="s">
        <v>44</v>
      </c>
      <c r="I6" s="2"/>
      <c r="J6" s="2"/>
      <c r="K6" s="2"/>
      <c r="L6" s="2"/>
      <c r="M6" s="2"/>
      <c r="N6" s="2"/>
      <c r="O6" s="2"/>
      <c r="P6" s="2"/>
      <c r="Q6" s="2"/>
      <c r="R6" s="2"/>
      <c r="S6" s="2"/>
      <c r="T6" s="2"/>
      <c r="U6" s="2"/>
      <c r="V6" s="2"/>
      <c r="W6" s="2"/>
      <c r="X6" s="2"/>
      <c r="Y6" s="2"/>
      <c r="Z6" s="2"/>
      <c r="AA6" s="2"/>
    </row>
    <row r="7">
      <c r="A7" s="2"/>
      <c r="B7" s="2"/>
      <c r="C7" s="2"/>
      <c r="D7" s="2"/>
      <c r="E7" s="2"/>
      <c r="F7" s="2"/>
      <c r="G7" s="35"/>
      <c r="H7" s="37" t="s">
        <v>45</v>
      </c>
      <c r="I7" s="2"/>
      <c r="J7" s="2"/>
      <c r="K7" s="2"/>
      <c r="L7" s="2"/>
      <c r="M7" s="2"/>
      <c r="N7" s="2"/>
      <c r="O7" s="2"/>
      <c r="P7" s="2"/>
      <c r="Q7" s="2"/>
      <c r="R7" s="2"/>
      <c r="S7" s="2"/>
      <c r="T7" s="2"/>
      <c r="U7" s="2"/>
      <c r="V7" s="2"/>
      <c r="W7" s="2"/>
      <c r="X7" s="2"/>
      <c r="Y7" s="2"/>
      <c r="Z7" s="2"/>
      <c r="AA7" s="2"/>
    </row>
    <row r="8">
      <c r="A8" s="21"/>
      <c r="B8" s="2"/>
      <c r="C8" s="2"/>
      <c r="D8" s="2"/>
      <c r="E8" s="2"/>
      <c r="F8" s="2"/>
      <c r="G8" s="2"/>
      <c r="H8" s="38" t="s">
        <v>46</v>
      </c>
      <c r="I8" s="2"/>
      <c r="J8" s="2"/>
      <c r="K8" s="2"/>
      <c r="L8" s="2"/>
      <c r="M8" s="2"/>
      <c r="N8" s="2"/>
      <c r="O8" s="2"/>
      <c r="P8" s="2"/>
      <c r="Q8" s="2"/>
      <c r="R8" s="2"/>
      <c r="S8" s="2"/>
      <c r="T8" s="2"/>
      <c r="U8" s="2"/>
      <c r="V8" s="2"/>
      <c r="W8" s="2"/>
      <c r="X8" s="2"/>
      <c r="Y8" s="2"/>
      <c r="Z8" s="2"/>
      <c r="AA8" s="2"/>
    </row>
    <row r="9">
      <c r="A9" s="2"/>
      <c r="B9" s="2"/>
      <c r="C9" s="2"/>
      <c r="D9" s="2"/>
      <c r="E9" s="2"/>
      <c r="F9" s="2"/>
      <c r="G9" s="2"/>
      <c r="H9" s="39" t="s">
        <v>47</v>
      </c>
      <c r="I9" s="2"/>
      <c r="J9" s="2"/>
      <c r="K9" s="2"/>
      <c r="L9" s="2"/>
      <c r="M9" s="2"/>
      <c r="N9" s="2"/>
      <c r="O9" s="2"/>
      <c r="P9" s="2"/>
      <c r="Q9" s="2"/>
      <c r="R9" s="2"/>
      <c r="S9" s="2"/>
      <c r="T9" s="2"/>
      <c r="U9" s="2"/>
      <c r="V9" s="2"/>
      <c r="W9" s="2"/>
      <c r="X9" s="2"/>
      <c r="Y9" s="2"/>
      <c r="Z9" s="2"/>
      <c r="AA9" s="2"/>
    </row>
    <row r="10">
      <c r="A10" s="2"/>
      <c r="B10" s="2"/>
      <c r="C10" s="2"/>
      <c r="D10" s="2"/>
      <c r="E10" s="2"/>
      <c r="F10" s="2"/>
      <c r="G10" s="2"/>
      <c r="H10" s="40"/>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40"/>
      <c r="J11" s="2"/>
      <c r="K11" s="2"/>
      <c r="L11" s="2"/>
      <c r="M11" s="2"/>
      <c r="N11" s="2"/>
      <c r="O11" s="2"/>
      <c r="P11" s="2"/>
      <c r="Q11" s="2"/>
      <c r="R11" s="2"/>
      <c r="S11" s="2"/>
      <c r="T11" s="2"/>
      <c r="U11" s="2"/>
      <c r="V11" s="2"/>
      <c r="W11" s="2"/>
      <c r="X11" s="2"/>
      <c r="Y11" s="2"/>
      <c r="Z11" s="2"/>
      <c r="AA11" s="2"/>
    </row>
    <row r="12">
      <c r="A12" s="2"/>
      <c r="B12" s="2"/>
      <c r="C12" s="2"/>
      <c r="D12" s="2"/>
      <c r="E12" s="2"/>
      <c r="F12" s="2"/>
      <c r="G12" s="2"/>
      <c r="H12" s="40"/>
      <c r="J12" s="2"/>
      <c r="K12" s="2"/>
      <c r="L12" s="2"/>
      <c r="M12" s="2"/>
      <c r="N12" s="2"/>
      <c r="O12" s="2"/>
      <c r="P12" s="2"/>
      <c r="Q12" s="2"/>
      <c r="R12" s="2"/>
      <c r="S12" s="2"/>
      <c r="T12" s="2"/>
      <c r="U12" s="2"/>
      <c r="V12" s="2"/>
      <c r="W12" s="2"/>
      <c r="X12" s="2"/>
      <c r="Y12" s="2"/>
      <c r="Z12" s="2"/>
      <c r="AA12" s="2"/>
    </row>
    <row r="13">
      <c r="A13" s="2"/>
      <c r="B13" s="41" t="s">
        <v>48</v>
      </c>
      <c r="G13" s="42"/>
      <c r="H13" s="40"/>
      <c r="J13" s="2"/>
      <c r="K13" s="2"/>
      <c r="L13" s="2"/>
      <c r="M13" s="2"/>
      <c r="N13" s="2"/>
      <c r="O13" s="2"/>
      <c r="P13" s="2"/>
      <c r="Q13" s="2"/>
      <c r="R13" s="2"/>
      <c r="S13" s="2"/>
      <c r="T13" s="2"/>
      <c r="U13" s="2"/>
      <c r="V13" s="2"/>
      <c r="W13" s="2"/>
      <c r="X13" s="2"/>
      <c r="Y13" s="2"/>
      <c r="Z13" s="2"/>
      <c r="AA13" s="2"/>
    </row>
    <row r="14">
      <c r="A14" s="2"/>
      <c r="B14" s="43" t="s">
        <v>49</v>
      </c>
      <c r="C14" s="7"/>
      <c r="D14" s="44" t="s">
        <v>50</v>
      </c>
      <c r="E14" s="45" t="s">
        <v>51</v>
      </c>
      <c r="F14" s="8"/>
      <c r="G14" s="42"/>
      <c r="H14" s="46"/>
      <c r="J14" s="2"/>
      <c r="K14" s="2"/>
      <c r="L14" s="2"/>
      <c r="M14" s="2"/>
      <c r="N14" s="2"/>
      <c r="O14" s="2"/>
      <c r="P14" s="2"/>
      <c r="Q14" s="2"/>
      <c r="R14" s="2"/>
      <c r="S14" s="2"/>
      <c r="T14" s="2"/>
      <c r="U14" s="2"/>
      <c r="V14" s="2"/>
      <c r="W14" s="2"/>
      <c r="X14" s="2"/>
      <c r="Y14" s="2"/>
      <c r="Z14" s="2"/>
      <c r="AA14" s="2"/>
    </row>
    <row r="15">
      <c r="A15" s="47"/>
      <c r="B15" s="48" t="s">
        <v>52</v>
      </c>
      <c r="C15" s="8"/>
      <c r="D15" s="49" t="s">
        <v>53</v>
      </c>
      <c r="E15" s="48" t="s">
        <v>54</v>
      </c>
      <c r="F15" s="8"/>
      <c r="G15" s="42"/>
      <c r="H15" s="46"/>
      <c r="J15" s="2"/>
      <c r="K15" s="2"/>
      <c r="L15" s="2"/>
      <c r="M15" s="2"/>
      <c r="N15" s="2"/>
      <c r="O15" s="2"/>
      <c r="P15" s="2"/>
      <c r="Q15" s="2"/>
      <c r="R15" s="2"/>
      <c r="S15" s="2"/>
      <c r="T15" s="2"/>
      <c r="U15" s="2"/>
      <c r="V15" s="2"/>
      <c r="W15" s="2"/>
      <c r="X15" s="2"/>
      <c r="Y15" s="2"/>
      <c r="Z15" s="2"/>
      <c r="AA15" s="2"/>
    </row>
    <row r="16">
      <c r="A16" s="47"/>
      <c r="B16" s="50" t="s">
        <v>55</v>
      </c>
      <c r="C16" s="14"/>
      <c r="D16" s="49" t="s">
        <v>56</v>
      </c>
      <c r="E16" s="50" t="s">
        <v>55</v>
      </c>
      <c r="F16" s="14"/>
      <c r="G16" s="42"/>
      <c r="H16" s="46"/>
      <c r="J16" s="2"/>
      <c r="K16" s="2"/>
      <c r="L16" s="2"/>
      <c r="M16" s="2"/>
      <c r="N16" s="2"/>
      <c r="O16" s="2"/>
      <c r="P16" s="2"/>
      <c r="Q16" s="2"/>
      <c r="R16" s="2"/>
      <c r="S16" s="2"/>
      <c r="T16" s="2"/>
      <c r="U16" s="2"/>
      <c r="V16" s="2"/>
      <c r="W16" s="2"/>
      <c r="X16" s="2"/>
      <c r="Y16" s="2"/>
      <c r="Z16" s="2"/>
      <c r="AA16" s="2"/>
    </row>
    <row r="17">
      <c r="A17" s="47"/>
      <c r="B17" s="50" t="s">
        <v>55</v>
      </c>
      <c r="C17" s="14"/>
      <c r="D17" s="49" t="s">
        <v>57</v>
      </c>
      <c r="E17" s="50" t="s">
        <v>58</v>
      </c>
      <c r="F17" s="14"/>
      <c r="G17" s="2"/>
      <c r="H17" s="46"/>
      <c r="J17" s="2"/>
      <c r="K17" s="2"/>
      <c r="L17" s="2"/>
      <c r="M17" s="2"/>
      <c r="N17" s="2"/>
      <c r="O17" s="2"/>
      <c r="P17" s="2"/>
      <c r="Q17" s="2"/>
      <c r="R17" s="2"/>
      <c r="S17" s="2"/>
      <c r="T17" s="2"/>
      <c r="U17" s="2"/>
      <c r="V17" s="2"/>
      <c r="W17" s="2"/>
      <c r="X17" s="2"/>
      <c r="Y17" s="2"/>
      <c r="Z17" s="2"/>
      <c r="AA17" s="2"/>
    </row>
    <row r="18">
      <c r="A18" s="47"/>
      <c r="B18" s="51" t="s">
        <v>59</v>
      </c>
      <c r="C18" s="14"/>
      <c r="D18" s="49" t="s">
        <v>60</v>
      </c>
      <c r="E18" s="51" t="s">
        <v>61</v>
      </c>
      <c r="F18" s="14"/>
      <c r="G18" s="2"/>
      <c r="H18" s="40"/>
      <c r="I18" s="2"/>
      <c r="J18" s="2"/>
      <c r="K18" s="2"/>
      <c r="L18" s="2"/>
      <c r="M18" s="2"/>
      <c r="N18" s="2"/>
      <c r="O18" s="2"/>
      <c r="P18" s="2"/>
      <c r="Q18" s="2"/>
      <c r="R18" s="2"/>
      <c r="S18" s="2"/>
      <c r="T18" s="2"/>
      <c r="U18" s="2"/>
      <c r="V18" s="2"/>
      <c r="W18" s="2"/>
      <c r="X18" s="2"/>
      <c r="Y18" s="2"/>
      <c r="Z18" s="2"/>
      <c r="AA18" s="2"/>
    </row>
    <row r="19">
      <c r="A19" s="47"/>
      <c r="B19" s="50" t="s">
        <v>62</v>
      </c>
      <c r="C19" s="14"/>
      <c r="D19" s="49" t="s">
        <v>63</v>
      </c>
      <c r="E19" s="50" t="s">
        <v>64</v>
      </c>
      <c r="F19" s="14"/>
      <c r="G19" s="2"/>
      <c r="H19" s="40"/>
      <c r="I19" s="2"/>
      <c r="J19" s="2"/>
      <c r="K19" s="2"/>
      <c r="L19" s="2"/>
      <c r="M19" s="2"/>
      <c r="N19" s="2"/>
      <c r="O19" s="2"/>
      <c r="P19" s="2"/>
      <c r="Q19" s="2"/>
      <c r="R19" s="2"/>
      <c r="S19" s="2"/>
      <c r="T19" s="2"/>
      <c r="U19" s="2"/>
      <c r="V19" s="2"/>
      <c r="W19" s="2"/>
      <c r="X19" s="2"/>
      <c r="Y19" s="2"/>
      <c r="Z19" s="2"/>
      <c r="AA19" s="2"/>
    </row>
    <row r="20">
      <c r="A20" s="47"/>
      <c r="B20" s="51" t="s">
        <v>65</v>
      </c>
      <c r="C20" s="14"/>
      <c r="D20" s="49" t="s">
        <v>66</v>
      </c>
      <c r="E20" s="51" t="s">
        <v>67</v>
      </c>
      <c r="F20" s="14"/>
      <c r="G20" s="2"/>
      <c r="H20" s="40"/>
      <c r="I20" s="2"/>
      <c r="J20" s="2"/>
      <c r="K20" s="2"/>
      <c r="L20" s="2"/>
      <c r="M20" s="2"/>
      <c r="N20" s="2"/>
      <c r="O20" s="2"/>
      <c r="P20" s="2"/>
      <c r="Q20" s="2"/>
      <c r="R20" s="2"/>
      <c r="S20" s="2"/>
      <c r="T20" s="2"/>
      <c r="U20" s="2"/>
      <c r="V20" s="2"/>
      <c r="W20" s="2"/>
      <c r="X20" s="2"/>
      <c r="Y20" s="2"/>
      <c r="Z20" s="2"/>
      <c r="AA20" s="2"/>
    </row>
    <row r="21">
      <c r="A21" s="47"/>
      <c r="B21" s="50" t="s">
        <v>68</v>
      </c>
      <c r="C21" s="14"/>
      <c r="D21" s="49" t="s">
        <v>69</v>
      </c>
      <c r="E21" s="52" t="s">
        <v>70</v>
      </c>
      <c r="F21" s="14"/>
      <c r="G21" s="53"/>
      <c r="H21" s="40"/>
      <c r="I21" s="2"/>
      <c r="J21" s="2"/>
      <c r="K21" s="2"/>
      <c r="L21" s="2"/>
      <c r="M21" s="2"/>
      <c r="N21" s="2"/>
      <c r="O21" s="2"/>
      <c r="P21" s="2"/>
      <c r="Q21" s="2"/>
      <c r="R21" s="2"/>
      <c r="S21" s="2"/>
      <c r="T21" s="2"/>
      <c r="U21" s="2"/>
      <c r="V21" s="2"/>
      <c r="W21" s="2"/>
      <c r="X21" s="2"/>
      <c r="Y21" s="2"/>
      <c r="Z21" s="2"/>
      <c r="AA21" s="2"/>
    </row>
    <row r="22">
      <c r="A22" s="47"/>
      <c r="B22" s="51" t="s">
        <v>71</v>
      </c>
      <c r="C22" s="14"/>
      <c r="D22" s="49" t="s">
        <v>72</v>
      </c>
      <c r="E22" s="51" t="s">
        <v>73</v>
      </c>
      <c r="F22" s="14"/>
      <c r="G22" s="54"/>
      <c r="H22" s="55" t="s">
        <v>74</v>
      </c>
      <c r="I22" s="2"/>
      <c r="J22" s="2"/>
      <c r="K22" s="2"/>
      <c r="L22" s="2"/>
      <c r="M22" s="2"/>
      <c r="N22" s="2"/>
      <c r="O22" s="2"/>
      <c r="P22" s="2"/>
      <c r="Q22" s="2"/>
      <c r="R22" s="2"/>
      <c r="S22" s="2"/>
      <c r="T22" s="2"/>
      <c r="U22" s="2"/>
      <c r="V22" s="2"/>
      <c r="W22" s="2"/>
      <c r="X22" s="2"/>
      <c r="Y22" s="2"/>
      <c r="Z22" s="2"/>
      <c r="AA22" s="2"/>
    </row>
    <row r="23">
      <c r="A23" s="47"/>
      <c r="B23" s="51" t="s">
        <v>75</v>
      </c>
      <c r="C23" s="14"/>
      <c r="D23" s="49" t="s">
        <v>76</v>
      </c>
      <c r="E23" s="51" t="s">
        <v>77</v>
      </c>
      <c r="F23" s="14"/>
      <c r="G23" s="54"/>
      <c r="H23" s="55" t="s">
        <v>78</v>
      </c>
      <c r="I23" s="2"/>
      <c r="J23" s="2"/>
      <c r="K23" s="2"/>
      <c r="L23" s="2"/>
      <c r="M23" s="2"/>
      <c r="N23" s="2"/>
      <c r="O23" s="2"/>
      <c r="P23" s="2"/>
      <c r="Q23" s="2"/>
      <c r="R23" s="2"/>
      <c r="S23" s="2"/>
      <c r="T23" s="2"/>
      <c r="U23" s="2"/>
      <c r="V23" s="2"/>
      <c r="W23" s="2"/>
      <c r="X23" s="2"/>
      <c r="Y23" s="2"/>
      <c r="Z23" s="2"/>
      <c r="AA23" s="2"/>
    </row>
    <row r="24">
      <c r="A24" s="47"/>
      <c r="B24" s="50" t="s">
        <v>79</v>
      </c>
      <c r="C24" s="14"/>
      <c r="D24" s="49" t="s">
        <v>80</v>
      </c>
      <c r="E24" s="50" t="s">
        <v>81</v>
      </c>
      <c r="F24" s="14"/>
      <c r="G24" s="54"/>
      <c r="H24" s="56" t="s">
        <v>82</v>
      </c>
      <c r="I24" s="2"/>
      <c r="J24" s="2"/>
      <c r="K24" s="2"/>
      <c r="L24" s="2"/>
      <c r="M24" s="2"/>
      <c r="N24" s="2"/>
      <c r="O24" s="2"/>
      <c r="P24" s="2"/>
      <c r="Q24" s="2"/>
      <c r="R24" s="2"/>
      <c r="S24" s="2"/>
      <c r="T24" s="2"/>
      <c r="U24" s="2"/>
      <c r="V24" s="2"/>
      <c r="W24" s="2"/>
      <c r="X24" s="2"/>
      <c r="Y24" s="2"/>
      <c r="Z24" s="2"/>
      <c r="AA24" s="2"/>
    </row>
    <row r="25">
      <c r="A25" s="47"/>
      <c r="B25" s="50" t="s">
        <v>83</v>
      </c>
      <c r="C25" s="14"/>
      <c r="D25" s="49" t="s">
        <v>84</v>
      </c>
      <c r="E25" s="50" t="s">
        <v>85</v>
      </c>
      <c r="F25" s="14"/>
      <c r="G25" s="2"/>
      <c r="H25" s="2"/>
      <c r="I25" s="2"/>
      <c r="J25" s="2"/>
      <c r="K25" s="2"/>
      <c r="L25" s="2"/>
      <c r="M25" s="2"/>
      <c r="N25" s="2"/>
      <c r="O25" s="2"/>
      <c r="P25" s="2"/>
      <c r="Q25" s="2"/>
      <c r="R25" s="2"/>
      <c r="S25" s="2"/>
      <c r="T25" s="2"/>
      <c r="U25" s="2"/>
      <c r="V25" s="2"/>
      <c r="W25" s="2"/>
      <c r="X25" s="2"/>
      <c r="Y25" s="2"/>
      <c r="Z25" s="2"/>
      <c r="AA25" s="2"/>
    </row>
    <row r="26">
      <c r="A26" s="47"/>
      <c r="B26" s="50" t="s">
        <v>86</v>
      </c>
      <c r="C26" s="14"/>
      <c r="D26" s="49" t="s">
        <v>87</v>
      </c>
      <c r="E26" s="50" t="s">
        <v>88</v>
      </c>
      <c r="F26" s="14"/>
      <c r="G26" s="2"/>
      <c r="H26" s="2"/>
      <c r="I26" s="2"/>
      <c r="J26" s="2"/>
      <c r="K26" s="2"/>
      <c r="L26" s="2"/>
      <c r="M26" s="2"/>
      <c r="N26" s="2"/>
      <c r="O26" s="2"/>
      <c r="P26" s="2"/>
      <c r="Q26" s="2"/>
      <c r="R26" s="2"/>
      <c r="S26" s="2"/>
      <c r="T26" s="2"/>
      <c r="U26" s="2"/>
      <c r="V26" s="2"/>
      <c r="W26" s="2"/>
      <c r="X26" s="2"/>
      <c r="Y26" s="2"/>
      <c r="Z26" s="2"/>
      <c r="AA26" s="2"/>
    </row>
    <row r="27">
      <c r="A27" s="47"/>
      <c r="B27" s="51" t="s">
        <v>89</v>
      </c>
      <c r="C27" s="14"/>
      <c r="D27" s="49" t="s">
        <v>90</v>
      </c>
      <c r="E27" s="51" t="s">
        <v>91</v>
      </c>
      <c r="F27" s="14"/>
      <c r="G27" s="2"/>
      <c r="H27" s="2"/>
      <c r="I27" s="2"/>
      <c r="J27" s="2"/>
      <c r="K27" s="2"/>
      <c r="L27" s="2"/>
      <c r="M27" s="2"/>
      <c r="N27" s="2"/>
      <c r="O27" s="2"/>
      <c r="P27" s="2"/>
      <c r="Q27" s="2"/>
      <c r="R27" s="2"/>
      <c r="S27" s="2"/>
      <c r="T27" s="2"/>
      <c r="U27" s="2"/>
      <c r="V27" s="2"/>
      <c r="W27" s="2"/>
      <c r="X27" s="2"/>
      <c r="Y27" s="2"/>
      <c r="Z27" s="2"/>
      <c r="AA27" s="2"/>
    </row>
    <row r="28">
      <c r="A28" s="47"/>
      <c r="B28" s="50" t="s">
        <v>92</v>
      </c>
      <c r="C28" s="14"/>
      <c r="D28" s="49" t="s">
        <v>93</v>
      </c>
      <c r="E28" s="50" t="s">
        <v>94</v>
      </c>
      <c r="F28" s="14"/>
      <c r="G28" s="2"/>
      <c r="H28" s="2"/>
      <c r="I28" s="2"/>
      <c r="J28" s="2"/>
      <c r="K28" s="2"/>
      <c r="L28" s="2"/>
      <c r="M28" s="2"/>
      <c r="N28" s="2"/>
      <c r="O28" s="2"/>
      <c r="P28" s="2"/>
      <c r="Q28" s="2"/>
      <c r="R28" s="2"/>
      <c r="S28" s="2"/>
      <c r="T28" s="2"/>
      <c r="U28" s="2"/>
      <c r="V28" s="2"/>
      <c r="W28" s="2"/>
      <c r="X28" s="2"/>
      <c r="Y28" s="2"/>
      <c r="Z28" s="2"/>
      <c r="AA28" s="2"/>
    </row>
    <row r="29">
      <c r="A29" s="47"/>
      <c r="B29" s="57" t="s">
        <v>95</v>
      </c>
      <c r="C29" s="20"/>
      <c r="D29" s="58" t="s">
        <v>96</v>
      </c>
      <c r="E29" s="57" t="s">
        <v>97</v>
      </c>
      <c r="F29" s="20"/>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B31" s="59" t="s">
        <v>98</v>
      </c>
      <c r="D31" s="60" t="s">
        <v>99</v>
      </c>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sheetData>
  <mergeCells count="36">
    <mergeCell ref="A1:H1"/>
    <mergeCell ref="B13:F13"/>
    <mergeCell ref="B14:C14"/>
    <mergeCell ref="E14:F14"/>
    <mergeCell ref="B15:C15"/>
    <mergeCell ref="E15:F15"/>
    <mergeCell ref="E16:F16"/>
    <mergeCell ref="E19:F19"/>
    <mergeCell ref="E20:F20"/>
    <mergeCell ref="B16:C16"/>
    <mergeCell ref="B17:C17"/>
    <mergeCell ref="E17:F17"/>
    <mergeCell ref="B18:C18"/>
    <mergeCell ref="E18:F18"/>
    <mergeCell ref="B19:C19"/>
    <mergeCell ref="B20:C20"/>
    <mergeCell ref="B24:C24"/>
    <mergeCell ref="B25:C25"/>
    <mergeCell ref="B26:C26"/>
    <mergeCell ref="B27:C27"/>
    <mergeCell ref="B28:C28"/>
    <mergeCell ref="B29:C29"/>
    <mergeCell ref="B31:C31"/>
    <mergeCell ref="E25:F25"/>
    <mergeCell ref="E26:F26"/>
    <mergeCell ref="E27:F27"/>
    <mergeCell ref="E28:F28"/>
    <mergeCell ref="E29:F29"/>
    <mergeCell ref="D31:H31"/>
    <mergeCell ref="B21:C21"/>
    <mergeCell ref="E21:F21"/>
    <mergeCell ref="B22:C22"/>
    <mergeCell ref="E22:F22"/>
    <mergeCell ref="B23:C23"/>
    <mergeCell ref="E23:F23"/>
    <mergeCell ref="E24:F24"/>
  </mergeCells>
  <hyperlinks>
    <hyperlink r:id="rId1" ref="H5"/>
    <hyperlink r:id="rId2" ref="H6"/>
    <hyperlink r:id="rId3" ref="H7"/>
    <hyperlink display="Most any Diseases" location="5.MMS A-Z Treatments!A1" ref="B18"/>
    <hyperlink r:id="rId4" ref="E18"/>
    <hyperlink r:id="rId5" ref="B20"/>
    <hyperlink r:id="rId6" ref="E20"/>
    <hyperlink r:id="rId7" ref="B22"/>
    <hyperlink r:id="rId8" ref="E22"/>
    <hyperlink r:id="rId9" ref="B23"/>
    <hyperlink r:id="rId10" ref="E23"/>
    <hyperlink r:id="rId11" ref="B27"/>
    <hyperlink r:id="rId12" ref="E27"/>
  </hyperlinks>
  <drawing r:id="rId1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1.75"/>
    <col customWidth="1" min="2" max="2" width="22.38"/>
    <col customWidth="1" min="3" max="3" width="23.88"/>
    <col customWidth="1" min="4" max="4" width="15.25"/>
    <col customWidth="1" min="5" max="5" width="10.5"/>
    <col customWidth="1" min="7" max="7" width="31.75"/>
    <col customWidth="1" min="8" max="8" width="39.13"/>
  </cols>
  <sheetData>
    <row r="1" ht="42.75" customHeight="1">
      <c r="A1" s="61"/>
      <c r="B1" s="1" t="s">
        <v>100</v>
      </c>
      <c r="I1" s="62"/>
      <c r="J1" s="63"/>
      <c r="K1" s="63"/>
      <c r="L1" s="63"/>
      <c r="M1" s="63"/>
      <c r="N1" s="63"/>
      <c r="O1" s="63"/>
      <c r="P1" s="63"/>
      <c r="Q1" s="63"/>
      <c r="R1" s="63"/>
      <c r="S1" s="63"/>
      <c r="T1" s="63"/>
      <c r="U1" s="63"/>
      <c r="V1" s="63"/>
      <c r="W1" s="63"/>
      <c r="X1" s="63"/>
      <c r="Y1" s="63"/>
      <c r="Z1" s="63"/>
      <c r="AA1" s="63"/>
      <c r="AB1" s="63"/>
      <c r="AC1" s="63"/>
      <c r="AD1" s="63"/>
    </row>
    <row r="2" ht="18.0" customHeight="1">
      <c r="A2" s="61"/>
      <c r="B2" s="64" t="s">
        <v>101</v>
      </c>
      <c r="E2" s="65"/>
      <c r="F2" s="65"/>
      <c r="G2" s="65"/>
      <c r="H2" s="65"/>
      <c r="I2" s="62"/>
      <c r="J2" s="63"/>
      <c r="K2" s="63"/>
      <c r="L2" s="63"/>
      <c r="M2" s="63"/>
      <c r="N2" s="63"/>
      <c r="O2" s="63"/>
      <c r="P2" s="63"/>
      <c r="Q2" s="63"/>
      <c r="R2" s="63"/>
      <c r="S2" s="63"/>
      <c r="T2" s="63"/>
      <c r="U2" s="63"/>
      <c r="V2" s="63"/>
      <c r="W2" s="63"/>
      <c r="X2" s="63"/>
      <c r="Y2" s="63"/>
      <c r="Z2" s="63"/>
      <c r="AA2" s="63"/>
      <c r="AB2" s="63"/>
      <c r="AC2" s="63"/>
      <c r="AD2" s="63"/>
    </row>
    <row r="3" ht="18.0" customHeight="1">
      <c r="A3" s="61"/>
      <c r="B3" s="66" t="s">
        <v>102</v>
      </c>
      <c r="C3" s="67" t="s">
        <v>103</v>
      </c>
      <c r="D3" s="68" t="s">
        <v>104</v>
      </c>
      <c r="E3" s="69"/>
      <c r="F3" s="69"/>
      <c r="G3" s="69"/>
      <c r="H3" s="70"/>
      <c r="I3" s="62"/>
      <c r="J3" s="63"/>
      <c r="K3" s="63"/>
      <c r="L3" s="63"/>
      <c r="M3" s="63"/>
      <c r="N3" s="63"/>
      <c r="O3" s="63"/>
      <c r="P3" s="63"/>
      <c r="Q3" s="63"/>
      <c r="R3" s="63"/>
      <c r="S3" s="63"/>
      <c r="T3" s="63"/>
      <c r="U3" s="63"/>
      <c r="V3" s="63"/>
      <c r="W3" s="63"/>
      <c r="X3" s="63"/>
      <c r="Y3" s="63"/>
      <c r="Z3" s="63"/>
      <c r="AA3" s="63"/>
      <c r="AB3" s="63"/>
      <c r="AC3" s="63"/>
      <c r="AD3" s="63"/>
    </row>
    <row r="4">
      <c r="A4" s="61"/>
      <c r="B4" s="71" t="s">
        <v>105</v>
      </c>
      <c r="C4" s="72" t="s">
        <v>106</v>
      </c>
      <c r="D4" s="73" t="s">
        <v>107</v>
      </c>
      <c r="E4" s="74"/>
      <c r="F4" s="74"/>
      <c r="G4" s="74"/>
      <c r="H4" s="75"/>
      <c r="I4" s="62"/>
      <c r="J4" s="63"/>
      <c r="K4" s="63"/>
      <c r="L4" s="63"/>
      <c r="M4" s="63"/>
      <c r="N4" s="63"/>
      <c r="O4" s="63"/>
      <c r="P4" s="63"/>
      <c r="Q4" s="63"/>
      <c r="R4" s="63"/>
      <c r="S4" s="63"/>
      <c r="T4" s="63"/>
      <c r="U4" s="63"/>
      <c r="V4" s="63"/>
      <c r="W4" s="63"/>
      <c r="X4" s="63"/>
      <c r="Y4" s="63"/>
      <c r="Z4" s="63"/>
      <c r="AA4" s="63"/>
      <c r="AB4" s="63"/>
      <c r="AC4" s="63"/>
      <c r="AD4" s="63"/>
    </row>
    <row r="5" ht="8.25" customHeight="1">
      <c r="A5" s="61"/>
      <c r="B5" s="76"/>
      <c r="C5" s="62"/>
      <c r="D5" s="62"/>
      <c r="E5" s="62"/>
      <c r="F5" s="62"/>
      <c r="G5" s="62"/>
      <c r="H5" s="62"/>
      <c r="I5" s="62"/>
      <c r="J5" s="63"/>
      <c r="K5" s="63"/>
      <c r="L5" s="63"/>
      <c r="M5" s="63"/>
      <c r="N5" s="63"/>
      <c r="O5" s="63"/>
      <c r="P5" s="63"/>
      <c r="Q5" s="63"/>
      <c r="R5" s="63"/>
      <c r="S5" s="63"/>
      <c r="T5" s="63"/>
      <c r="U5" s="63"/>
      <c r="V5" s="63"/>
      <c r="W5" s="63"/>
      <c r="X5" s="63"/>
      <c r="Y5" s="63"/>
      <c r="Z5" s="63"/>
      <c r="AA5" s="63"/>
      <c r="AB5" s="63"/>
      <c r="AC5" s="63"/>
      <c r="AD5" s="63"/>
    </row>
    <row r="6">
      <c r="A6" s="61"/>
      <c r="B6" s="76" t="s">
        <v>108</v>
      </c>
      <c r="C6" s="77" t="s">
        <v>109</v>
      </c>
      <c r="D6" s="78" t="s">
        <v>110</v>
      </c>
      <c r="E6" s="78" t="s">
        <v>111</v>
      </c>
      <c r="F6" s="78" t="s">
        <v>112</v>
      </c>
      <c r="G6" s="78" t="s">
        <v>113</v>
      </c>
      <c r="H6" s="78" t="s">
        <v>114</v>
      </c>
      <c r="I6" s="62" t="s">
        <v>115</v>
      </c>
      <c r="J6" s="63"/>
      <c r="K6" s="63"/>
      <c r="L6" s="63"/>
      <c r="M6" s="63"/>
      <c r="N6" s="63"/>
      <c r="O6" s="63"/>
      <c r="P6" s="63"/>
      <c r="Q6" s="63"/>
      <c r="R6" s="63"/>
      <c r="S6" s="63"/>
      <c r="T6" s="63"/>
      <c r="U6" s="63"/>
      <c r="V6" s="63"/>
      <c r="W6" s="63"/>
      <c r="X6" s="63"/>
      <c r="Y6" s="63"/>
      <c r="Z6" s="63"/>
      <c r="AA6" s="63"/>
      <c r="AB6" s="63"/>
      <c r="AC6" s="63"/>
      <c r="AD6" s="63"/>
    </row>
    <row r="7">
      <c r="A7" s="79"/>
      <c r="B7" s="80" t="s">
        <v>116</v>
      </c>
      <c r="C7" s="81" t="s">
        <v>117</v>
      </c>
      <c r="D7" s="82" t="s">
        <v>118</v>
      </c>
      <c r="E7" s="83">
        <v>43958.0</v>
      </c>
      <c r="F7" s="84" t="s">
        <v>119</v>
      </c>
      <c r="G7" s="85" t="s">
        <v>120</v>
      </c>
      <c r="H7" s="86" t="s">
        <v>121</v>
      </c>
      <c r="I7" s="87"/>
    </row>
    <row r="8">
      <c r="A8" s="79"/>
      <c r="B8" s="80" t="s">
        <v>122</v>
      </c>
      <c r="C8" s="88" t="s">
        <v>123</v>
      </c>
      <c r="D8" s="89" t="s">
        <v>124</v>
      </c>
      <c r="E8" s="89" t="s">
        <v>125</v>
      </c>
      <c r="F8" s="90" t="s">
        <v>119</v>
      </c>
      <c r="G8" s="91"/>
      <c r="H8" s="92" t="s">
        <v>126</v>
      </c>
    </row>
    <row r="9">
      <c r="A9" s="79"/>
      <c r="B9" s="93" t="s">
        <v>127</v>
      </c>
      <c r="C9" s="88" t="s">
        <v>128</v>
      </c>
      <c r="D9" s="89"/>
      <c r="E9" s="89"/>
      <c r="F9" s="90" t="s">
        <v>129</v>
      </c>
      <c r="G9" s="91"/>
      <c r="H9" s="92"/>
    </row>
    <row r="10">
      <c r="A10" s="79"/>
      <c r="B10" s="79" t="s">
        <v>130</v>
      </c>
      <c r="C10" s="88" t="s">
        <v>131</v>
      </c>
      <c r="D10" s="89" t="s">
        <v>132</v>
      </c>
      <c r="E10" s="89" t="s">
        <v>133</v>
      </c>
      <c r="F10" s="90" t="s">
        <v>119</v>
      </c>
      <c r="G10" s="94"/>
      <c r="H10" s="95" t="s">
        <v>134</v>
      </c>
    </row>
    <row r="11">
      <c r="A11" s="79"/>
      <c r="B11" s="79" t="s">
        <v>135</v>
      </c>
      <c r="C11" s="88" t="s">
        <v>131</v>
      </c>
      <c r="D11" s="89" t="s">
        <v>132</v>
      </c>
      <c r="E11" s="89" t="s">
        <v>133</v>
      </c>
      <c r="F11" s="90" t="s">
        <v>136</v>
      </c>
      <c r="G11" s="96" t="s">
        <v>137</v>
      </c>
      <c r="H11" s="95" t="s">
        <v>138</v>
      </c>
    </row>
    <row r="12">
      <c r="A12" s="79"/>
      <c r="B12" s="79"/>
      <c r="C12" s="88"/>
      <c r="D12" s="89"/>
      <c r="E12" s="89"/>
      <c r="F12" s="90"/>
      <c r="G12" s="96"/>
      <c r="H12" s="95" t="s">
        <v>139</v>
      </c>
    </row>
    <row r="13">
      <c r="A13" s="79"/>
      <c r="B13" s="79"/>
      <c r="C13" s="97"/>
      <c r="D13" s="98"/>
      <c r="E13" s="98"/>
      <c r="F13" s="99"/>
      <c r="G13" s="96"/>
      <c r="H13" s="95" t="s">
        <v>140</v>
      </c>
    </row>
    <row r="14">
      <c r="A14" s="79"/>
      <c r="B14" s="79" t="s">
        <v>141</v>
      </c>
      <c r="C14" s="88" t="s">
        <v>131</v>
      </c>
      <c r="D14" s="89" t="s">
        <v>142</v>
      </c>
      <c r="E14" s="89" t="s">
        <v>133</v>
      </c>
      <c r="F14" s="90" t="s">
        <v>119</v>
      </c>
      <c r="G14" s="96" t="s">
        <v>143</v>
      </c>
      <c r="H14" s="100" t="s">
        <v>144</v>
      </c>
    </row>
    <row r="15">
      <c r="A15" s="79"/>
      <c r="B15" s="79" t="s">
        <v>145</v>
      </c>
      <c r="C15" s="88" t="s">
        <v>131</v>
      </c>
      <c r="D15" s="89" t="s">
        <v>132</v>
      </c>
      <c r="E15" s="89" t="s">
        <v>133</v>
      </c>
      <c r="F15" s="90" t="str">
        <f>'5.MMS A-Z Treatments'!B39</f>
        <v>Protocol 1000, inhalation therapy (use no more than 2 activated drops MMS and breathe lightly)</v>
      </c>
      <c r="G15" s="96" t="s">
        <v>146</v>
      </c>
      <c r="H15" s="95" t="s">
        <v>147</v>
      </c>
      <c r="I15" s="101" t="s">
        <v>148</v>
      </c>
    </row>
    <row r="16">
      <c r="A16" s="79"/>
      <c r="B16" s="79" t="s">
        <v>149</v>
      </c>
      <c r="C16" s="88" t="s">
        <v>150</v>
      </c>
      <c r="D16" s="89" t="s">
        <v>151</v>
      </c>
      <c r="E16" s="89" t="s">
        <v>152</v>
      </c>
      <c r="F16" s="90" t="s">
        <v>119</v>
      </c>
      <c r="G16" s="96" t="s">
        <v>153</v>
      </c>
      <c r="H16" s="95" t="s">
        <v>154</v>
      </c>
      <c r="I16" s="101" t="s">
        <v>155</v>
      </c>
    </row>
    <row r="17">
      <c r="A17" s="79"/>
      <c r="B17" s="79" t="s">
        <v>156</v>
      </c>
      <c r="C17" s="102" t="s">
        <v>157</v>
      </c>
      <c r="D17" s="103" t="s">
        <v>158</v>
      </c>
      <c r="E17" s="103" t="s">
        <v>159</v>
      </c>
      <c r="F17" s="104" t="s">
        <v>119</v>
      </c>
      <c r="G17" s="105"/>
      <c r="H17" s="106" t="s">
        <v>160</v>
      </c>
    </row>
    <row r="18">
      <c r="A18" s="107"/>
      <c r="B18" s="108"/>
      <c r="C18" s="109"/>
      <c r="D18" s="110"/>
      <c r="G18" s="111"/>
      <c r="H18" s="111"/>
    </row>
    <row r="19">
      <c r="C19" s="109"/>
      <c r="D19" s="110"/>
      <c r="G19" s="111"/>
      <c r="H19" s="111"/>
    </row>
    <row r="20">
      <c r="B20" s="108" t="s">
        <v>161</v>
      </c>
      <c r="C20" s="112" t="s">
        <v>162</v>
      </c>
      <c r="G20" s="111"/>
      <c r="H20" s="111"/>
    </row>
    <row r="21">
      <c r="C21" s="112" t="s">
        <v>163</v>
      </c>
      <c r="G21" s="111"/>
      <c r="H21" s="111"/>
    </row>
    <row r="22">
      <c r="C22" s="113" t="s">
        <v>164</v>
      </c>
      <c r="D22" s="101" t="s">
        <v>165</v>
      </c>
      <c r="G22" s="111"/>
      <c r="H22" s="111"/>
    </row>
    <row r="23">
      <c r="A23" s="114"/>
      <c r="B23" s="114"/>
      <c r="G23" s="111"/>
      <c r="H23" s="115"/>
    </row>
    <row r="24" hidden="1">
      <c r="A24" s="116"/>
      <c r="B24" s="117" t="s">
        <v>166</v>
      </c>
      <c r="C24" s="118"/>
      <c r="D24" s="118"/>
      <c r="E24" s="118"/>
      <c r="F24" s="118"/>
      <c r="G24" s="118"/>
      <c r="H24" s="119"/>
    </row>
    <row r="25" hidden="1">
      <c r="A25" s="120"/>
      <c r="B25" s="121">
        <v>1.0</v>
      </c>
      <c r="C25" s="122" t="s">
        <v>167</v>
      </c>
      <c r="D25" s="123"/>
      <c r="E25" s="123"/>
      <c r="F25" s="123"/>
      <c r="G25" s="124"/>
      <c r="H25" s="125"/>
    </row>
    <row r="26" hidden="1">
      <c r="A26" s="120"/>
      <c r="B26" s="126">
        <v>2.0</v>
      </c>
      <c r="C26" s="120" t="s">
        <v>168</v>
      </c>
      <c r="G26" s="111"/>
      <c r="H26" s="127"/>
    </row>
    <row r="27" hidden="1">
      <c r="A27" s="120"/>
      <c r="B27" s="128">
        <v>3.0</v>
      </c>
      <c r="C27" s="129" t="s">
        <v>169</v>
      </c>
      <c r="D27" s="130"/>
      <c r="E27" s="130"/>
      <c r="F27" s="130"/>
      <c r="G27" s="131"/>
      <c r="H27" s="132"/>
    </row>
    <row r="28">
      <c r="G28" s="111"/>
      <c r="H28" s="111"/>
    </row>
    <row r="29">
      <c r="G29" s="111"/>
      <c r="H29" s="111"/>
    </row>
    <row r="30">
      <c r="G30" s="111"/>
      <c r="H30" s="111"/>
    </row>
    <row r="31">
      <c r="A31" s="133"/>
      <c r="B31" s="134" t="s">
        <v>170</v>
      </c>
      <c r="C31" s="135"/>
      <c r="D31" s="136"/>
      <c r="F31" s="137"/>
    </row>
    <row r="32">
      <c r="A32" s="138"/>
      <c r="B32" s="139" t="s">
        <v>171</v>
      </c>
      <c r="D32" s="140"/>
      <c r="F32" s="141"/>
    </row>
    <row r="33">
      <c r="A33" s="142"/>
      <c r="B33" s="143"/>
      <c r="C33" s="144"/>
      <c r="D33" s="145"/>
      <c r="G33" s="111"/>
      <c r="H33" s="111"/>
    </row>
    <row r="34">
      <c r="A34" s="146"/>
      <c r="B34" s="147" t="s">
        <v>172</v>
      </c>
      <c r="D34" s="148" t="s">
        <v>173</v>
      </c>
      <c r="F34" s="149"/>
      <c r="H34" s="149"/>
    </row>
    <row r="35">
      <c r="A35" s="146"/>
      <c r="B35" s="150" t="s">
        <v>174</v>
      </c>
      <c r="D35" s="151" t="s">
        <v>175</v>
      </c>
      <c r="F35" s="152"/>
      <c r="H35" s="153"/>
    </row>
    <row r="36">
      <c r="A36" s="146"/>
      <c r="B36" s="154" t="s">
        <v>176</v>
      </c>
      <c r="D36" s="155" t="s">
        <v>177</v>
      </c>
      <c r="F36" s="153"/>
      <c r="H36" s="153"/>
    </row>
    <row r="37">
      <c r="A37" s="146"/>
      <c r="B37" s="150" t="s">
        <v>178</v>
      </c>
      <c r="D37" s="151" t="s">
        <v>179</v>
      </c>
      <c r="F37" s="153"/>
      <c r="H37" s="153"/>
    </row>
    <row r="38">
      <c r="A38" s="146"/>
      <c r="B38" s="154" t="s">
        <v>180</v>
      </c>
      <c r="D38" s="155" t="s">
        <v>181</v>
      </c>
      <c r="F38" s="153"/>
      <c r="H38" s="153"/>
    </row>
    <row r="39">
      <c r="A39" s="156"/>
      <c r="B39" s="157"/>
      <c r="C39" s="158"/>
      <c r="D39" s="159"/>
      <c r="F39" s="160"/>
      <c r="G39" s="160"/>
      <c r="H39" s="160"/>
    </row>
    <row r="40">
      <c r="A40" s="142"/>
      <c r="B40" s="161"/>
      <c r="D40" s="162"/>
      <c r="F40" s="149"/>
      <c r="H40" s="163"/>
    </row>
    <row r="41">
      <c r="A41" s="142"/>
      <c r="B41" s="147" t="s">
        <v>182</v>
      </c>
      <c r="D41" s="148" t="s">
        <v>173</v>
      </c>
      <c r="F41" s="149"/>
      <c r="H41" s="149"/>
    </row>
    <row r="42">
      <c r="A42" s="146"/>
      <c r="B42" s="150" t="s">
        <v>183</v>
      </c>
      <c r="D42" s="151" t="s">
        <v>184</v>
      </c>
      <c r="F42" s="153"/>
      <c r="H42" s="153"/>
    </row>
    <row r="43">
      <c r="A43" s="153"/>
      <c r="B43" s="154" t="s">
        <v>185</v>
      </c>
      <c r="D43" s="155" t="s">
        <v>186</v>
      </c>
      <c r="F43" s="153"/>
      <c r="H43" s="153"/>
    </row>
    <row r="44">
      <c r="A44" s="153"/>
      <c r="B44" s="150" t="s">
        <v>187</v>
      </c>
      <c r="D44" s="151" t="s">
        <v>188</v>
      </c>
      <c r="F44" s="153"/>
      <c r="H44" s="153"/>
    </row>
    <row r="45">
      <c r="A45" s="153"/>
      <c r="B45" s="164" t="s">
        <v>189</v>
      </c>
      <c r="C45" s="19"/>
      <c r="D45" s="165" t="s">
        <v>190</v>
      </c>
      <c r="F45" s="153"/>
      <c r="H45" s="153"/>
    </row>
    <row r="46">
      <c r="G46" s="111"/>
      <c r="H46" s="111"/>
    </row>
    <row r="47">
      <c r="G47" s="111"/>
      <c r="H47" s="111"/>
    </row>
    <row r="48">
      <c r="B48" s="166" t="str">
        <f>IFERROR(__xludf.DUMMYFUNCTION("googletranslate(B31,""en"",""es"")"),"Recomendaciones de dosificación de mantenimiento")</f>
        <v>Recomendaciones de dosificación de mantenimiento</v>
      </c>
      <c r="C48" s="7"/>
      <c r="D48" s="8"/>
      <c r="G48" s="111"/>
      <c r="H48" s="111"/>
    </row>
    <row r="49">
      <c r="B49" s="167" t="str">
        <f>IFERROR(__xludf.DUMMYFUNCTION("googletranslate(B32,""en"",""es"")"),"Sugirido que se tome a la hora de acostarse")</f>
        <v>Sugirido que se tome a la hora de acostarse</v>
      </c>
      <c r="C49" s="7"/>
      <c r="D49" s="8"/>
      <c r="G49" s="111"/>
      <c r="H49" s="111"/>
    </row>
    <row r="50">
      <c r="B50" s="168" t="str">
        <f>IFERROR(__xludf.DUMMYFUNCTION("googletranslate(B34,""en"",""es"")"),"NIÑOS")</f>
        <v>NIÑOS</v>
      </c>
      <c r="C50" s="7"/>
      <c r="D50" s="169" t="str">
        <f>IFERROR(__xludf.DUMMYFUNCTION("googletranslate(D41,""en"",""es"")"),"Dosis diaria")</f>
        <v>Dosis diaria</v>
      </c>
      <c r="G50" s="111"/>
      <c r="H50" s="111"/>
    </row>
    <row r="51">
      <c r="B51" s="150" t="str">
        <f>IFERROR(__xludf.DUMMYFUNCTION("googletranslate(B35,""en"",""es"")"),"12 libras o menos (5.5 kg o menos)")</f>
        <v>12 libras o menos (5.5 kg o menos)</v>
      </c>
      <c r="D51" s="151" t="str">
        <f>IFERROR(__xludf.DUMMYFUNCTION("googletranslate(D42,""en"",""es"")"),"6 gotas diarias")</f>
        <v>6 gotas diarias</v>
      </c>
      <c r="G51" s="111"/>
      <c r="H51" s="111"/>
    </row>
    <row r="52">
      <c r="B52" s="154" t="str">
        <f>IFERROR(__xludf.DUMMYFUNCTION("googletranslate(B36,""en"",""es"")"),"12-24 libras (5.5-11 kg)")</f>
        <v>12-24 libras (5.5-11 kg)</v>
      </c>
      <c r="D52" s="155" t="str">
        <f>IFERROR(__xludf.DUMMYFUNCTION("googletranslate(D43,""en"",""es"")"),"8 gotas diarias")</f>
        <v>8 gotas diarias</v>
      </c>
      <c r="G52" s="111"/>
      <c r="H52" s="111"/>
    </row>
    <row r="53">
      <c r="B53" s="150" t="str">
        <f>IFERROR(__xludf.DUMMYFUNCTION("googletranslate(B37,""en"",""es"")"),"25-49 lb (11-23 kg)")</f>
        <v>25-49 lb (11-23 kg)</v>
      </c>
      <c r="D53" s="151" t="str">
        <f>IFERROR(__xludf.DUMMYFUNCTION("googletranslate(D44,""en"",""es"")"),"6 caídas 3 veces por semana")</f>
        <v>6 caídas 3 veces por semana</v>
      </c>
      <c r="G53" s="111"/>
      <c r="H53" s="111"/>
    </row>
    <row r="54">
      <c r="B54" s="154" t="str">
        <f>IFERROR(__xludf.DUMMYFUNCTION("googletranslate(B38,""en"",""es"")"),"50-74lbs (23-34 kg)")</f>
        <v>50-74lbs (23-34 kg)</v>
      </c>
      <c r="D54" s="155" t="str">
        <f>IFERROR(__xludf.DUMMYFUNCTION("googletranslate(D45,""en"",""es"")"),"8 caídas 3 veces por semana")</f>
        <v>8 caídas 3 veces por semana</v>
      </c>
      <c r="G54" s="111"/>
      <c r="H54" s="111"/>
    </row>
    <row r="55">
      <c r="B55" s="157"/>
      <c r="C55" s="158"/>
      <c r="D55" s="159"/>
      <c r="G55" s="111"/>
      <c r="H55" s="111"/>
    </row>
    <row r="56">
      <c r="B56" s="161"/>
      <c r="D56" s="162"/>
      <c r="G56" s="111"/>
      <c r="H56" s="111"/>
    </row>
    <row r="57">
      <c r="B57" s="147" t="str">
        <f>IFERROR(__xludf.DUMMYFUNCTION("googletranslate(B41,""en"",""es"")"),"Adulto")</f>
        <v>Adulto</v>
      </c>
      <c r="D57" s="148" t="str">
        <f>IFERROR(__xludf.DUMMYFUNCTION("googletranslate(D41,""en"",""es"")"),"Dosis diaria")</f>
        <v>Dosis diaria</v>
      </c>
      <c r="G57" s="111"/>
      <c r="H57" s="111"/>
    </row>
    <row r="58">
      <c r="B58" s="150" t="str">
        <f>IFERROR(__xludf.DUMMYFUNCTION("googletranslate(B42,""en"",""es"")"),"Adultos de 60 años o más, 100 a 200 libras")</f>
        <v>Adultos de 60 años o más, 100 a 200 libras</v>
      </c>
      <c r="D58" s="151" t="str">
        <f>IFERROR(__xludf.DUMMYFUNCTION("googletranslate(D42,""en"",""es"")"),"6 gotas diarias")</f>
        <v>6 gotas diarias</v>
      </c>
      <c r="G58" s="111"/>
      <c r="H58" s="111"/>
    </row>
    <row r="59">
      <c r="B59" s="154" t="str">
        <f>IFERROR(__xludf.DUMMYFUNCTION("googletranslate(B43,""en"",""es"")"),"Adultos de 60 años y más, 200 libras y más")</f>
        <v>Adultos de 60 años y más, 200 libras y más</v>
      </c>
      <c r="D59" s="155" t="str">
        <f>IFERROR(__xludf.DUMMYFUNCTION("googletranslate(D43,""en"",""es"")"),"8 gotas diarias")</f>
        <v>8 gotas diarias</v>
      </c>
      <c r="G59" s="111"/>
      <c r="H59" s="111"/>
    </row>
    <row r="60">
      <c r="B60" s="150" t="str">
        <f>IFERROR(__xludf.DUMMYFUNCTION("googletranslate(B44,""en"",""es"")"),"Adultos menores de 60, 100 a 200 libras")</f>
        <v>Adultos menores de 60, 100 a 200 libras</v>
      </c>
      <c r="D60" s="151" t="str">
        <f>IFERROR(__xludf.DUMMYFUNCTION("googletranslate(D44,""en"",""es"")"),"6 caídas 3 veces por semana")</f>
        <v>6 caídas 3 veces por semana</v>
      </c>
      <c r="G60" s="111"/>
      <c r="H60" s="111"/>
    </row>
    <row r="61">
      <c r="B61" s="164" t="str">
        <f>IFERROR(__xludf.DUMMYFUNCTION("googletranslate(B45,""en"",""es"")"),"Adultos menores de 60, 200 libras y más")</f>
        <v>Adultos menores de 60, 200 libras y más</v>
      </c>
      <c r="C61" s="19"/>
      <c r="D61" s="165" t="str">
        <f>IFERROR(__xludf.DUMMYFUNCTION("googletranslate(D45,""en"",""es"")"),"8 caídas 3 veces por semana")</f>
        <v>8 caídas 3 veces por semana</v>
      </c>
      <c r="G61" s="111"/>
      <c r="H61" s="111"/>
    </row>
    <row r="62">
      <c r="G62" s="111"/>
      <c r="H62" s="111"/>
    </row>
    <row r="63">
      <c r="G63" s="111"/>
      <c r="H63" s="111"/>
    </row>
    <row r="64">
      <c r="G64" s="111"/>
      <c r="H64" s="111"/>
    </row>
    <row r="65">
      <c r="G65" s="111"/>
      <c r="H65" s="111"/>
    </row>
    <row r="66">
      <c r="G66" s="111"/>
      <c r="H66" s="111"/>
    </row>
    <row r="67">
      <c r="G67" s="111"/>
      <c r="H67" s="111"/>
    </row>
    <row r="68">
      <c r="G68" s="111"/>
      <c r="H68" s="111"/>
    </row>
    <row r="69">
      <c r="G69" s="111"/>
      <c r="H69" s="111"/>
    </row>
    <row r="70">
      <c r="G70" s="111"/>
      <c r="H70" s="111"/>
    </row>
    <row r="71">
      <c r="G71" s="111"/>
      <c r="H71" s="111"/>
    </row>
    <row r="72">
      <c r="G72" s="111"/>
      <c r="H72" s="111"/>
    </row>
    <row r="73">
      <c r="G73" s="111"/>
      <c r="H73" s="111"/>
    </row>
    <row r="74">
      <c r="G74" s="111"/>
      <c r="H74" s="111"/>
    </row>
    <row r="75">
      <c r="G75" s="111"/>
      <c r="H75" s="111"/>
    </row>
    <row r="76">
      <c r="G76" s="111"/>
      <c r="H76" s="111"/>
    </row>
    <row r="77">
      <c r="G77" s="111"/>
      <c r="H77" s="111"/>
    </row>
    <row r="78">
      <c r="G78" s="111"/>
      <c r="H78" s="111"/>
    </row>
    <row r="79">
      <c r="G79" s="111"/>
      <c r="H79" s="111"/>
    </row>
    <row r="80">
      <c r="G80" s="111"/>
      <c r="H80" s="111"/>
    </row>
    <row r="81">
      <c r="G81" s="111"/>
      <c r="H81" s="111"/>
    </row>
    <row r="82">
      <c r="G82" s="111"/>
      <c r="H82" s="111"/>
    </row>
    <row r="83">
      <c r="G83" s="111"/>
      <c r="H83" s="111"/>
    </row>
    <row r="84">
      <c r="G84" s="111"/>
      <c r="H84" s="111"/>
    </row>
    <row r="85">
      <c r="G85" s="111"/>
      <c r="H85" s="111"/>
    </row>
    <row r="86">
      <c r="G86" s="111"/>
      <c r="H86" s="111"/>
    </row>
    <row r="87">
      <c r="G87" s="111"/>
      <c r="H87" s="111"/>
    </row>
    <row r="88">
      <c r="G88" s="111"/>
      <c r="H88" s="111"/>
    </row>
    <row r="89">
      <c r="G89" s="111"/>
      <c r="H89" s="111"/>
    </row>
    <row r="90">
      <c r="G90" s="111"/>
      <c r="H90" s="111"/>
    </row>
    <row r="91">
      <c r="G91" s="111"/>
      <c r="H91" s="111"/>
    </row>
    <row r="92">
      <c r="G92" s="111"/>
      <c r="H92" s="111"/>
    </row>
    <row r="93">
      <c r="G93" s="111"/>
      <c r="H93" s="111"/>
    </row>
    <row r="94">
      <c r="G94" s="111"/>
      <c r="H94" s="111"/>
    </row>
    <row r="95">
      <c r="G95" s="111"/>
      <c r="H95" s="111"/>
    </row>
    <row r="96">
      <c r="G96" s="111"/>
      <c r="H96" s="111"/>
    </row>
    <row r="97">
      <c r="G97" s="111"/>
      <c r="H97" s="111"/>
    </row>
    <row r="98">
      <c r="G98" s="111"/>
      <c r="H98" s="111"/>
    </row>
    <row r="99">
      <c r="G99" s="111"/>
      <c r="H99" s="111"/>
    </row>
    <row r="100">
      <c r="G100" s="111"/>
      <c r="H100" s="111"/>
    </row>
    <row r="101">
      <c r="G101" s="111"/>
      <c r="H101" s="111"/>
    </row>
    <row r="102">
      <c r="G102" s="111"/>
      <c r="H102" s="111"/>
    </row>
    <row r="103">
      <c r="G103" s="111"/>
      <c r="H103" s="111"/>
    </row>
    <row r="104">
      <c r="G104" s="111"/>
      <c r="H104" s="111"/>
    </row>
    <row r="105">
      <c r="G105" s="111"/>
      <c r="H105" s="111"/>
    </row>
    <row r="106">
      <c r="G106" s="111"/>
      <c r="H106" s="111"/>
    </row>
    <row r="107">
      <c r="G107" s="111"/>
      <c r="H107" s="111"/>
    </row>
    <row r="108">
      <c r="G108" s="111"/>
      <c r="H108" s="111"/>
    </row>
    <row r="109">
      <c r="G109" s="111"/>
      <c r="H109" s="111"/>
    </row>
    <row r="110">
      <c r="G110" s="111"/>
      <c r="H110" s="111"/>
    </row>
    <row r="111">
      <c r="G111" s="111"/>
      <c r="H111" s="111"/>
    </row>
    <row r="112">
      <c r="G112" s="111"/>
      <c r="H112" s="111"/>
    </row>
    <row r="113">
      <c r="G113" s="111"/>
      <c r="H113" s="111"/>
    </row>
    <row r="114">
      <c r="G114" s="111"/>
      <c r="H114" s="111"/>
    </row>
    <row r="115">
      <c r="G115" s="111"/>
      <c r="H115" s="111"/>
    </row>
    <row r="116">
      <c r="G116" s="111"/>
      <c r="H116" s="111"/>
    </row>
    <row r="117">
      <c r="G117" s="111"/>
      <c r="H117" s="111"/>
    </row>
    <row r="118">
      <c r="G118" s="111"/>
      <c r="H118" s="111"/>
    </row>
    <row r="119">
      <c r="G119" s="111"/>
      <c r="H119" s="111"/>
    </row>
    <row r="120">
      <c r="G120" s="111"/>
      <c r="H120" s="111"/>
    </row>
    <row r="121">
      <c r="G121" s="111"/>
      <c r="H121" s="111"/>
    </row>
    <row r="122">
      <c r="G122" s="111"/>
      <c r="H122" s="111"/>
    </row>
    <row r="123">
      <c r="G123" s="111"/>
      <c r="H123" s="111"/>
    </row>
    <row r="124">
      <c r="G124" s="111"/>
      <c r="H124" s="111"/>
    </row>
    <row r="125">
      <c r="G125" s="111"/>
      <c r="H125" s="111"/>
    </row>
    <row r="126">
      <c r="G126" s="111"/>
      <c r="H126" s="111"/>
    </row>
    <row r="127">
      <c r="G127" s="111"/>
      <c r="H127" s="111"/>
    </row>
    <row r="128">
      <c r="G128" s="111"/>
      <c r="H128" s="111"/>
    </row>
    <row r="129">
      <c r="G129" s="111"/>
      <c r="H129" s="111"/>
    </row>
    <row r="130">
      <c r="G130" s="111"/>
      <c r="H130" s="111"/>
    </row>
    <row r="131">
      <c r="G131" s="111"/>
      <c r="H131" s="111"/>
    </row>
    <row r="132">
      <c r="G132" s="111"/>
      <c r="H132" s="111"/>
    </row>
    <row r="133">
      <c r="G133" s="111"/>
      <c r="H133" s="111"/>
    </row>
    <row r="134">
      <c r="G134" s="111"/>
      <c r="H134" s="111"/>
    </row>
    <row r="135">
      <c r="G135" s="111"/>
      <c r="H135" s="111"/>
    </row>
    <row r="136">
      <c r="G136" s="111"/>
      <c r="H136" s="111"/>
    </row>
    <row r="137">
      <c r="G137" s="111"/>
      <c r="H137" s="111"/>
    </row>
    <row r="138">
      <c r="G138" s="111"/>
      <c r="H138" s="111"/>
    </row>
    <row r="139">
      <c r="G139" s="111"/>
      <c r="H139" s="111"/>
    </row>
    <row r="140">
      <c r="G140" s="111"/>
      <c r="H140" s="111"/>
    </row>
    <row r="141">
      <c r="G141" s="111"/>
      <c r="H141" s="111"/>
    </row>
    <row r="142">
      <c r="G142" s="111"/>
      <c r="H142" s="111"/>
    </row>
    <row r="143">
      <c r="G143" s="111"/>
      <c r="H143" s="111"/>
    </row>
    <row r="144">
      <c r="G144" s="111"/>
      <c r="H144" s="111"/>
    </row>
    <row r="145">
      <c r="G145" s="111"/>
      <c r="H145" s="111"/>
    </row>
    <row r="146">
      <c r="G146" s="111"/>
      <c r="H146" s="111"/>
    </row>
    <row r="147">
      <c r="G147" s="111"/>
      <c r="H147" s="111"/>
    </row>
    <row r="148">
      <c r="G148" s="111"/>
      <c r="H148" s="111"/>
    </row>
    <row r="149">
      <c r="G149" s="111"/>
      <c r="H149" s="111"/>
    </row>
    <row r="150">
      <c r="G150" s="111"/>
      <c r="H150" s="111"/>
    </row>
    <row r="151">
      <c r="G151" s="111"/>
      <c r="H151" s="111"/>
    </row>
    <row r="152">
      <c r="G152" s="111"/>
      <c r="H152" s="111"/>
    </row>
    <row r="153">
      <c r="G153" s="111"/>
      <c r="H153" s="111"/>
    </row>
    <row r="154">
      <c r="G154" s="111"/>
      <c r="H154" s="111"/>
    </row>
    <row r="155">
      <c r="G155" s="111"/>
      <c r="H155" s="111"/>
    </row>
    <row r="156">
      <c r="G156" s="111"/>
      <c r="H156" s="111"/>
    </row>
    <row r="157">
      <c r="G157" s="111"/>
      <c r="H157" s="111"/>
    </row>
    <row r="158">
      <c r="G158" s="111"/>
      <c r="H158" s="111"/>
    </row>
    <row r="159">
      <c r="G159" s="111"/>
      <c r="H159" s="111"/>
    </row>
    <row r="160">
      <c r="G160" s="111"/>
      <c r="H160" s="111"/>
    </row>
    <row r="161">
      <c r="G161" s="111"/>
      <c r="H161" s="111"/>
    </row>
    <row r="162">
      <c r="G162" s="111"/>
      <c r="H162" s="111"/>
    </row>
    <row r="163">
      <c r="G163" s="111"/>
      <c r="H163" s="111"/>
    </row>
    <row r="164">
      <c r="G164" s="111"/>
      <c r="H164" s="111"/>
    </row>
    <row r="165">
      <c r="G165" s="111"/>
      <c r="H165" s="111"/>
    </row>
    <row r="166">
      <c r="G166" s="111"/>
      <c r="H166" s="111"/>
    </row>
    <row r="167">
      <c r="G167" s="111"/>
      <c r="H167" s="111"/>
    </row>
    <row r="168">
      <c r="G168" s="111"/>
      <c r="H168" s="111"/>
    </row>
    <row r="169">
      <c r="G169" s="111"/>
      <c r="H169" s="111"/>
    </row>
    <row r="170">
      <c r="G170" s="111"/>
      <c r="H170" s="111"/>
    </row>
    <row r="171">
      <c r="G171" s="111"/>
      <c r="H171" s="111"/>
    </row>
    <row r="172">
      <c r="G172" s="111"/>
      <c r="H172" s="111"/>
    </row>
    <row r="173">
      <c r="G173" s="111"/>
      <c r="H173" s="111"/>
    </row>
    <row r="174">
      <c r="G174" s="111"/>
      <c r="H174" s="111"/>
    </row>
    <row r="175">
      <c r="G175" s="111"/>
      <c r="H175" s="111"/>
    </row>
    <row r="176">
      <c r="G176" s="111"/>
      <c r="H176" s="111"/>
    </row>
    <row r="177">
      <c r="G177" s="111"/>
      <c r="H177" s="111"/>
    </row>
    <row r="178">
      <c r="G178" s="111"/>
      <c r="H178" s="111"/>
    </row>
    <row r="179">
      <c r="G179" s="111"/>
      <c r="H179" s="111"/>
    </row>
    <row r="180">
      <c r="G180" s="111"/>
      <c r="H180" s="111"/>
    </row>
    <row r="181">
      <c r="G181" s="111"/>
      <c r="H181" s="111"/>
    </row>
    <row r="182">
      <c r="G182" s="111"/>
      <c r="H182" s="111"/>
    </row>
    <row r="183">
      <c r="G183" s="111"/>
      <c r="H183" s="111"/>
    </row>
    <row r="184">
      <c r="G184" s="111"/>
      <c r="H184" s="111"/>
    </row>
    <row r="185">
      <c r="G185" s="111"/>
      <c r="H185" s="111"/>
    </row>
    <row r="186">
      <c r="G186" s="111"/>
      <c r="H186" s="111"/>
    </row>
    <row r="187">
      <c r="G187" s="111"/>
      <c r="H187" s="111"/>
    </row>
    <row r="188">
      <c r="G188" s="111"/>
      <c r="H188" s="111"/>
    </row>
    <row r="189">
      <c r="G189" s="111"/>
      <c r="H189" s="111"/>
    </row>
    <row r="190">
      <c r="G190" s="111"/>
      <c r="H190" s="111"/>
    </row>
    <row r="191">
      <c r="G191" s="111"/>
      <c r="H191" s="111"/>
    </row>
    <row r="192">
      <c r="G192" s="111"/>
      <c r="H192" s="111"/>
    </row>
    <row r="193">
      <c r="G193" s="111"/>
      <c r="H193" s="111"/>
    </row>
    <row r="194">
      <c r="G194" s="111"/>
      <c r="H194" s="111"/>
    </row>
    <row r="195">
      <c r="G195" s="111"/>
      <c r="H195" s="111"/>
    </row>
    <row r="196">
      <c r="G196" s="111"/>
      <c r="H196" s="111"/>
    </row>
    <row r="197">
      <c r="G197" s="111"/>
      <c r="H197" s="111"/>
    </row>
    <row r="198">
      <c r="G198" s="111"/>
      <c r="H198" s="111"/>
    </row>
    <row r="199">
      <c r="G199" s="111"/>
      <c r="H199" s="111"/>
    </row>
    <row r="200">
      <c r="G200" s="111"/>
      <c r="H200" s="111"/>
    </row>
    <row r="201">
      <c r="G201" s="111"/>
      <c r="H201" s="111"/>
    </row>
    <row r="202">
      <c r="G202" s="111"/>
      <c r="H202" s="111"/>
    </row>
    <row r="203">
      <c r="G203" s="111"/>
      <c r="H203" s="111"/>
    </row>
    <row r="204">
      <c r="G204" s="111"/>
      <c r="H204" s="111"/>
    </row>
    <row r="205">
      <c r="G205" s="111"/>
      <c r="H205" s="111"/>
    </row>
    <row r="206">
      <c r="G206" s="111"/>
      <c r="H206" s="111"/>
    </row>
    <row r="207">
      <c r="G207" s="111"/>
      <c r="H207" s="111"/>
    </row>
    <row r="208">
      <c r="G208" s="111"/>
      <c r="H208" s="111"/>
    </row>
    <row r="209">
      <c r="G209" s="111"/>
      <c r="H209" s="111"/>
    </row>
    <row r="210">
      <c r="G210" s="111"/>
      <c r="H210" s="111"/>
    </row>
    <row r="211">
      <c r="G211" s="111"/>
      <c r="H211" s="111"/>
    </row>
    <row r="212">
      <c r="G212" s="111"/>
      <c r="H212" s="111"/>
    </row>
    <row r="213">
      <c r="G213" s="111"/>
      <c r="H213" s="111"/>
    </row>
    <row r="214">
      <c r="G214" s="111"/>
      <c r="H214" s="111"/>
    </row>
    <row r="215">
      <c r="G215" s="111"/>
      <c r="H215" s="111"/>
    </row>
    <row r="216">
      <c r="G216" s="111"/>
      <c r="H216" s="111"/>
    </row>
    <row r="217">
      <c r="G217" s="111"/>
      <c r="H217" s="111"/>
    </row>
    <row r="218">
      <c r="G218" s="111"/>
      <c r="H218" s="111"/>
    </row>
    <row r="219">
      <c r="G219" s="111"/>
      <c r="H219" s="111"/>
    </row>
    <row r="220">
      <c r="G220" s="111"/>
      <c r="H220" s="111"/>
    </row>
    <row r="221">
      <c r="G221" s="111"/>
      <c r="H221" s="111"/>
    </row>
    <row r="222">
      <c r="G222" s="111"/>
      <c r="H222" s="111"/>
    </row>
    <row r="223">
      <c r="G223" s="111"/>
      <c r="H223" s="111"/>
    </row>
    <row r="224">
      <c r="G224" s="111"/>
      <c r="H224" s="111"/>
    </row>
    <row r="225">
      <c r="G225" s="111"/>
      <c r="H225" s="111"/>
    </row>
    <row r="226">
      <c r="G226" s="111"/>
      <c r="H226" s="111"/>
    </row>
    <row r="227">
      <c r="G227" s="111"/>
      <c r="H227" s="111"/>
    </row>
    <row r="228">
      <c r="G228" s="111"/>
      <c r="H228" s="111"/>
    </row>
    <row r="229">
      <c r="G229" s="111"/>
      <c r="H229" s="111"/>
    </row>
    <row r="230">
      <c r="G230" s="111"/>
      <c r="H230" s="111"/>
    </row>
    <row r="231">
      <c r="G231" s="111"/>
      <c r="H231" s="111"/>
    </row>
    <row r="232">
      <c r="G232" s="111"/>
      <c r="H232" s="111"/>
    </row>
    <row r="233">
      <c r="G233" s="111"/>
      <c r="H233" s="111"/>
    </row>
    <row r="234">
      <c r="G234" s="111"/>
      <c r="H234" s="111"/>
    </row>
    <row r="235">
      <c r="G235" s="111"/>
      <c r="H235" s="111"/>
    </row>
    <row r="236">
      <c r="G236" s="111"/>
      <c r="H236" s="111"/>
    </row>
    <row r="237">
      <c r="G237" s="111"/>
      <c r="H237" s="111"/>
    </row>
    <row r="238">
      <c r="G238" s="111"/>
      <c r="H238" s="111"/>
    </row>
    <row r="239">
      <c r="G239" s="111"/>
      <c r="H239" s="111"/>
    </row>
    <row r="240">
      <c r="G240" s="111"/>
      <c r="H240" s="111"/>
    </row>
    <row r="241">
      <c r="G241" s="111"/>
      <c r="H241" s="111"/>
    </row>
    <row r="242">
      <c r="G242" s="111"/>
      <c r="H242" s="111"/>
    </row>
    <row r="243">
      <c r="G243" s="111"/>
      <c r="H243" s="111"/>
    </row>
    <row r="244">
      <c r="G244" s="111"/>
      <c r="H244" s="111"/>
    </row>
    <row r="245">
      <c r="G245" s="111"/>
      <c r="H245" s="111"/>
    </row>
    <row r="246">
      <c r="G246" s="111"/>
      <c r="H246" s="111"/>
    </row>
    <row r="247">
      <c r="G247" s="111"/>
      <c r="H247" s="111"/>
    </row>
    <row r="248">
      <c r="G248" s="111"/>
      <c r="H248" s="111"/>
    </row>
    <row r="249">
      <c r="G249" s="111"/>
      <c r="H249" s="111"/>
    </row>
    <row r="250">
      <c r="G250" s="111"/>
      <c r="H250" s="111"/>
    </row>
    <row r="251">
      <c r="G251" s="111"/>
      <c r="H251" s="111"/>
    </row>
    <row r="252">
      <c r="G252" s="111"/>
      <c r="H252" s="111"/>
    </row>
    <row r="253">
      <c r="G253" s="111"/>
      <c r="H253" s="111"/>
    </row>
    <row r="254">
      <c r="G254" s="111"/>
      <c r="H254" s="111"/>
    </row>
    <row r="255">
      <c r="G255" s="111"/>
      <c r="H255" s="111"/>
    </row>
    <row r="256">
      <c r="G256" s="111"/>
      <c r="H256" s="111"/>
    </row>
    <row r="257">
      <c r="G257" s="111"/>
      <c r="H257" s="111"/>
    </row>
    <row r="258">
      <c r="G258" s="111"/>
      <c r="H258" s="111"/>
    </row>
    <row r="259">
      <c r="G259" s="111"/>
      <c r="H259" s="111"/>
    </row>
    <row r="260">
      <c r="G260" s="111"/>
      <c r="H260" s="111"/>
    </row>
    <row r="261">
      <c r="G261" s="111"/>
      <c r="H261" s="111"/>
    </row>
    <row r="262">
      <c r="G262" s="111"/>
      <c r="H262" s="111"/>
    </row>
    <row r="263">
      <c r="G263" s="111"/>
      <c r="H263" s="111"/>
    </row>
    <row r="264">
      <c r="G264" s="111"/>
      <c r="H264" s="111"/>
    </row>
    <row r="265">
      <c r="G265" s="111"/>
      <c r="H265" s="111"/>
    </row>
    <row r="266">
      <c r="G266" s="111"/>
      <c r="H266" s="111"/>
    </row>
    <row r="267">
      <c r="G267" s="111"/>
      <c r="H267" s="111"/>
    </row>
    <row r="268">
      <c r="G268" s="111"/>
      <c r="H268" s="111"/>
    </row>
    <row r="269">
      <c r="G269" s="111"/>
      <c r="H269" s="111"/>
    </row>
    <row r="270">
      <c r="G270" s="111"/>
      <c r="H270" s="111"/>
    </row>
    <row r="271">
      <c r="G271" s="111"/>
      <c r="H271" s="111"/>
    </row>
    <row r="272">
      <c r="G272" s="111"/>
      <c r="H272" s="111"/>
    </row>
    <row r="273">
      <c r="G273" s="111"/>
      <c r="H273" s="111"/>
    </row>
    <row r="274">
      <c r="G274" s="111"/>
      <c r="H274" s="111"/>
    </row>
    <row r="275">
      <c r="G275" s="111"/>
      <c r="H275" s="111"/>
    </row>
    <row r="276">
      <c r="G276" s="111"/>
      <c r="H276" s="111"/>
    </row>
    <row r="277">
      <c r="G277" s="111"/>
      <c r="H277" s="111"/>
    </row>
    <row r="278">
      <c r="G278" s="111"/>
      <c r="H278" s="111"/>
    </row>
    <row r="279">
      <c r="G279" s="111"/>
      <c r="H279" s="111"/>
    </row>
    <row r="280">
      <c r="G280" s="111"/>
      <c r="H280" s="111"/>
    </row>
    <row r="281">
      <c r="G281" s="111"/>
      <c r="H281" s="111"/>
    </row>
    <row r="282">
      <c r="G282" s="111"/>
      <c r="H282" s="111"/>
    </row>
    <row r="283">
      <c r="G283" s="111"/>
      <c r="H283" s="111"/>
    </row>
    <row r="284">
      <c r="G284" s="111"/>
      <c r="H284" s="111"/>
    </row>
    <row r="285">
      <c r="G285" s="111"/>
      <c r="H285" s="111"/>
    </row>
    <row r="286">
      <c r="G286" s="111"/>
      <c r="H286" s="111"/>
    </row>
    <row r="287">
      <c r="G287" s="111"/>
      <c r="H287" s="111"/>
    </row>
    <row r="288">
      <c r="G288" s="111"/>
      <c r="H288" s="111"/>
    </row>
    <row r="289">
      <c r="G289" s="111"/>
      <c r="H289" s="111"/>
    </row>
    <row r="290">
      <c r="G290" s="111"/>
      <c r="H290" s="111"/>
    </row>
    <row r="291">
      <c r="G291" s="111"/>
      <c r="H291" s="111"/>
    </row>
    <row r="292">
      <c r="G292" s="111"/>
      <c r="H292" s="111"/>
    </row>
    <row r="293">
      <c r="G293" s="111"/>
      <c r="H293" s="111"/>
    </row>
    <row r="294">
      <c r="G294" s="111"/>
      <c r="H294" s="111"/>
    </row>
    <row r="295">
      <c r="G295" s="111"/>
      <c r="H295" s="111"/>
    </row>
    <row r="296">
      <c r="G296" s="111"/>
      <c r="H296" s="111"/>
    </row>
    <row r="297">
      <c r="G297" s="111"/>
      <c r="H297" s="111"/>
    </row>
    <row r="298">
      <c r="G298" s="111"/>
      <c r="H298" s="111"/>
    </row>
    <row r="299">
      <c r="G299" s="111"/>
      <c r="H299" s="111"/>
    </row>
    <row r="300">
      <c r="G300" s="111"/>
      <c r="H300" s="111"/>
    </row>
    <row r="301">
      <c r="G301" s="111"/>
      <c r="H301" s="111"/>
    </row>
    <row r="302">
      <c r="G302" s="111"/>
      <c r="H302" s="111"/>
    </row>
    <row r="303">
      <c r="G303" s="111"/>
      <c r="H303" s="111"/>
    </row>
    <row r="304">
      <c r="G304" s="111"/>
      <c r="H304" s="111"/>
    </row>
    <row r="305">
      <c r="G305" s="111"/>
      <c r="H305" s="111"/>
    </row>
    <row r="306">
      <c r="G306" s="111"/>
      <c r="H306" s="111"/>
    </row>
    <row r="307">
      <c r="G307" s="111"/>
      <c r="H307" s="111"/>
    </row>
    <row r="308">
      <c r="G308" s="111"/>
      <c r="H308" s="111"/>
    </row>
    <row r="309">
      <c r="G309" s="111"/>
      <c r="H309" s="111"/>
    </row>
    <row r="310">
      <c r="G310" s="111"/>
      <c r="H310" s="111"/>
    </row>
    <row r="311">
      <c r="G311" s="111"/>
      <c r="H311" s="111"/>
    </row>
    <row r="312">
      <c r="G312" s="111"/>
      <c r="H312" s="111"/>
    </row>
    <row r="313">
      <c r="G313" s="111"/>
      <c r="H313" s="111"/>
    </row>
    <row r="314">
      <c r="G314" s="111"/>
      <c r="H314" s="111"/>
    </row>
    <row r="315">
      <c r="G315" s="111"/>
      <c r="H315" s="111"/>
    </row>
    <row r="316">
      <c r="G316" s="111"/>
      <c r="H316" s="111"/>
    </row>
    <row r="317">
      <c r="G317" s="111"/>
      <c r="H317" s="111"/>
    </row>
    <row r="318">
      <c r="G318" s="111"/>
      <c r="H318" s="111"/>
    </row>
    <row r="319">
      <c r="G319" s="111"/>
      <c r="H319" s="111"/>
    </row>
    <row r="320">
      <c r="G320" s="111"/>
      <c r="H320" s="111"/>
    </row>
    <row r="321">
      <c r="G321" s="111"/>
      <c r="H321" s="111"/>
    </row>
    <row r="322">
      <c r="G322" s="111"/>
      <c r="H322" s="111"/>
    </row>
    <row r="323">
      <c r="G323" s="111"/>
      <c r="H323" s="111"/>
    </row>
    <row r="324">
      <c r="G324" s="111"/>
      <c r="H324" s="111"/>
    </row>
    <row r="325">
      <c r="G325" s="111"/>
      <c r="H325" s="111"/>
    </row>
    <row r="326">
      <c r="G326" s="111"/>
      <c r="H326" s="111"/>
    </row>
    <row r="327">
      <c r="G327" s="111"/>
      <c r="H327" s="111"/>
    </row>
    <row r="328">
      <c r="G328" s="111"/>
      <c r="H328" s="111"/>
    </row>
    <row r="329">
      <c r="G329" s="111"/>
      <c r="H329" s="111"/>
    </row>
    <row r="330">
      <c r="G330" s="111"/>
      <c r="H330" s="111"/>
    </row>
    <row r="331">
      <c r="G331" s="111"/>
      <c r="H331" s="111"/>
    </row>
    <row r="332">
      <c r="G332" s="111"/>
      <c r="H332" s="111"/>
    </row>
    <row r="333">
      <c r="G333" s="111"/>
      <c r="H333" s="111"/>
    </row>
    <row r="334">
      <c r="G334" s="111"/>
      <c r="H334" s="111"/>
    </row>
    <row r="335">
      <c r="G335" s="111"/>
      <c r="H335" s="111"/>
    </row>
    <row r="336">
      <c r="G336" s="111"/>
      <c r="H336" s="111"/>
    </row>
    <row r="337">
      <c r="G337" s="111"/>
      <c r="H337" s="111"/>
    </row>
    <row r="338">
      <c r="G338" s="111"/>
      <c r="H338" s="111"/>
    </row>
    <row r="339">
      <c r="G339" s="111"/>
      <c r="H339" s="111"/>
    </row>
    <row r="340">
      <c r="G340" s="111"/>
      <c r="H340" s="111"/>
    </row>
    <row r="341">
      <c r="G341" s="111"/>
      <c r="H341" s="111"/>
    </row>
    <row r="342">
      <c r="G342" s="111"/>
      <c r="H342" s="111"/>
    </row>
    <row r="343">
      <c r="G343" s="111"/>
      <c r="H343" s="111"/>
    </row>
    <row r="344">
      <c r="G344" s="111"/>
      <c r="H344" s="111"/>
    </row>
    <row r="345">
      <c r="G345" s="111"/>
      <c r="H345" s="111"/>
    </row>
    <row r="346">
      <c r="G346" s="111"/>
      <c r="H346" s="111"/>
    </row>
    <row r="347">
      <c r="G347" s="111"/>
      <c r="H347" s="111"/>
    </row>
    <row r="348">
      <c r="G348" s="111"/>
      <c r="H348" s="111"/>
    </row>
    <row r="349">
      <c r="G349" s="111"/>
      <c r="H349" s="111"/>
    </row>
    <row r="350">
      <c r="G350" s="111"/>
      <c r="H350" s="111"/>
    </row>
    <row r="351">
      <c r="G351" s="111"/>
      <c r="H351" s="111"/>
    </row>
    <row r="352">
      <c r="G352" s="111"/>
      <c r="H352" s="111"/>
    </row>
    <row r="353">
      <c r="G353" s="111"/>
      <c r="H353" s="111"/>
    </row>
    <row r="354">
      <c r="G354" s="111"/>
      <c r="H354" s="111"/>
    </row>
    <row r="355">
      <c r="G355" s="111"/>
      <c r="H355" s="111"/>
    </row>
    <row r="356">
      <c r="G356" s="111"/>
      <c r="H356" s="111"/>
    </row>
    <row r="357">
      <c r="G357" s="111"/>
      <c r="H357" s="111"/>
    </row>
    <row r="358">
      <c r="G358" s="111"/>
      <c r="H358" s="111"/>
    </row>
    <row r="359">
      <c r="G359" s="111"/>
      <c r="H359" s="111"/>
    </row>
    <row r="360">
      <c r="G360" s="111"/>
      <c r="H360" s="111"/>
    </row>
    <row r="361">
      <c r="G361" s="111"/>
      <c r="H361" s="111"/>
    </row>
    <row r="362">
      <c r="G362" s="111"/>
      <c r="H362" s="111"/>
    </row>
    <row r="363">
      <c r="G363" s="111"/>
      <c r="H363" s="111"/>
    </row>
    <row r="364">
      <c r="G364" s="111"/>
      <c r="H364" s="111"/>
    </row>
    <row r="365">
      <c r="G365" s="111"/>
      <c r="H365" s="111"/>
    </row>
    <row r="366">
      <c r="G366" s="111"/>
      <c r="H366" s="111"/>
    </row>
    <row r="367">
      <c r="G367" s="111"/>
      <c r="H367" s="111"/>
    </row>
    <row r="368">
      <c r="G368" s="111"/>
      <c r="H368" s="111"/>
    </row>
    <row r="369">
      <c r="G369" s="111"/>
      <c r="H369" s="111"/>
    </row>
    <row r="370">
      <c r="G370" s="111"/>
      <c r="H370" s="111"/>
    </row>
    <row r="371">
      <c r="G371" s="111"/>
      <c r="H371" s="111"/>
    </row>
    <row r="372">
      <c r="G372" s="111"/>
      <c r="H372" s="111"/>
    </row>
    <row r="373">
      <c r="G373" s="111"/>
      <c r="H373" s="111"/>
    </row>
    <row r="374">
      <c r="G374" s="111"/>
      <c r="H374" s="111"/>
    </row>
    <row r="375">
      <c r="G375" s="111"/>
      <c r="H375" s="111"/>
    </row>
    <row r="376">
      <c r="G376" s="111"/>
      <c r="H376" s="111"/>
    </row>
    <row r="377">
      <c r="G377" s="111"/>
      <c r="H377" s="111"/>
    </row>
    <row r="378">
      <c r="G378" s="111"/>
      <c r="H378" s="111"/>
    </row>
    <row r="379">
      <c r="G379" s="111"/>
      <c r="H379" s="111"/>
    </row>
    <row r="380">
      <c r="G380" s="111"/>
      <c r="H380" s="111"/>
    </row>
    <row r="381">
      <c r="G381" s="111"/>
      <c r="H381" s="111"/>
    </row>
    <row r="382">
      <c r="G382" s="111"/>
      <c r="H382" s="111"/>
    </row>
    <row r="383">
      <c r="G383" s="111"/>
      <c r="H383" s="111"/>
    </row>
    <row r="384">
      <c r="G384" s="111"/>
      <c r="H384" s="111"/>
    </row>
    <row r="385">
      <c r="G385" s="111"/>
      <c r="H385" s="111"/>
    </row>
    <row r="386">
      <c r="G386" s="111"/>
      <c r="H386" s="111"/>
    </row>
    <row r="387">
      <c r="G387" s="111"/>
      <c r="H387" s="111"/>
    </row>
    <row r="388">
      <c r="G388" s="111"/>
      <c r="H388" s="111"/>
    </row>
    <row r="389">
      <c r="G389" s="111"/>
      <c r="H389" s="111"/>
    </row>
    <row r="390">
      <c r="G390" s="111"/>
      <c r="H390" s="111"/>
    </row>
    <row r="391">
      <c r="G391" s="111"/>
      <c r="H391" s="111"/>
    </row>
    <row r="392">
      <c r="G392" s="111"/>
      <c r="H392" s="111"/>
    </row>
    <row r="393">
      <c r="G393" s="111"/>
      <c r="H393" s="111"/>
    </row>
    <row r="394">
      <c r="G394" s="111"/>
      <c r="H394" s="111"/>
    </row>
    <row r="395">
      <c r="G395" s="111"/>
      <c r="H395" s="111"/>
    </row>
    <row r="396">
      <c r="G396" s="111"/>
      <c r="H396" s="111"/>
    </row>
    <row r="397">
      <c r="G397" s="111"/>
      <c r="H397" s="111"/>
    </row>
    <row r="398">
      <c r="G398" s="111"/>
      <c r="H398" s="111"/>
    </row>
    <row r="399">
      <c r="G399" s="111"/>
      <c r="H399" s="111"/>
    </row>
    <row r="400">
      <c r="G400" s="111"/>
      <c r="H400" s="111"/>
    </row>
    <row r="401">
      <c r="G401" s="111"/>
      <c r="H401" s="111"/>
    </row>
    <row r="402">
      <c r="G402" s="111"/>
      <c r="H402" s="111"/>
    </row>
    <row r="403">
      <c r="G403" s="111"/>
      <c r="H403" s="111"/>
    </row>
    <row r="404">
      <c r="G404" s="111"/>
      <c r="H404" s="111"/>
    </row>
    <row r="405">
      <c r="G405" s="111"/>
      <c r="H405" s="111"/>
    </row>
    <row r="406">
      <c r="G406" s="111"/>
      <c r="H406" s="111"/>
    </row>
    <row r="407">
      <c r="G407" s="111"/>
      <c r="H407" s="111"/>
    </row>
    <row r="408">
      <c r="G408" s="111"/>
      <c r="H408" s="111"/>
    </row>
    <row r="409">
      <c r="G409" s="111"/>
      <c r="H409" s="111"/>
    </row>
    <row r="410">
      <c r="G410" s="111"/>
      <c r="H410" s="111"/>
    </row>
    <row r="411">
      <c r="G411" s="111"/>
      <c r="H411" s="111"/>
    </row>
    <row r="412">
      <c r="G412" s="111"/>
      <c r="H412" s="111"/>
    </row>
    <row r="413">
      <c r="G413" s="111"/>
      <c r="H413" s="111"/>
    </row>
    <row r="414">
      <c r="G414" s="111"/>
      <c r="H414" s="111"/>
    </row>
    <row r="415">
      <c r="G415" s="111"/>
      <c r="H415" s="111"/>
    </row>
    <row r="416">
      <c r="G416" s="111"/>
      <c r="H416" s="111"/>
    </row>
    <row r="417">
      <c r="G417" s="111"/>
      <c r="H417" s="111"/>
    </row>
    <row r="418">
      <c r="G418" s="111"/>
      <c r="H418" s="111"/>
    </row>
    <row r="419">
      <c r="G419" s="111"/>
      <c r="H419" s="111"/>
    </row>
    <row r="420">
      <c r="G420" s="111"/>
      <c r="H420" s="111"/>
    </row>
    <row r="421">
      <c r="G421" s="111"/>
      <c r="H421" s="111"/>
    </row>
    <row r="422">
      <c r="G422" s="111"/>
      <c r="H422" s="111"/>
    </row>
    <row r="423">
      <c r="G423" s="111"/>
      <c r="H423" s="111"/>
    </row>
    <row r="424">
      <c r="G424" s="111"/>
      <c r="H424" s="111"/>
    </row>
    <row r="425">
      <c r="G425" s="111"/>
      <c r="H425" s="111"/>
    </row>
    <row r="426">
      <c r="G426" s="111"/>
      <c r="H426" s="111"/>
    </row>
    <row r="427">
      <c r="G427" s="111"/>
      <c r="H427" s="111"/>
    </row>
    <row r="428">
      <c r="G428" s="111"/>
      <c r="H428" s="111"/>
    </row>
    <row r="429">
      <c r="G429" s="111"/>
      <c r="H429" s="111"/>
    </row>
    <row r="430">
      <c r="G430" s="111"/>
      <c r="H430" s="111"/>
    </row>
    <row r="431">
      <c r="G431" s="111"/>
      <c r="H431" s="111"/>
    </row>
    <row r="432">
      <c r="G432" s="111"/>
      <c r="H432" s="111"/>
    </row>
    <row r="433">
      <c r="G433" s="111"/>
      <c r="H433" s="111"/>
    </row>
    <row r="434">
      <c r="G434" s="111"/>
      <c r="H434" s="111"/>
    </row>
    <row r="435">
      <c r="G435" s="111"/>
      <c r="H435" s="111"/>
    </row>
    <row r="436">
      <c r="G436" s="111"/>
      <c r="H436" s="111"/>
    </row>
    <row r="437">
      <c r="G437" s="111"/>
      <c r="H437" s="111"/>
    </row>
    <row r="438">
      <c r="G438" s="111"/>
      <c r="H438" s="111"/>
    </row>
    <row r="439">
      <c r="G439" s="111"/>
      <c r="H439" s="111"/>
    </row>
    <row r="440">
      <c r="G440" s="111"/>
      <c r="H440" s="111"/>
    </row>
    <row r="441">
      <c r="G441" s="111"/>
      <c r="H441" s="111"/>
    </row>
    <row r="442">
      <c r="G442" s="111"/>
      <c r="H442" s="111"/>
    </row>
    <row r="443">
      <c r="G443" s="111"/>
      <c r="H443" s="111"/>
    </row>
    <row r="444">
      <c r="G444" s="111"/>
      <c r="H444" s="111"/>
    </row>
    <row r="445">
      <c r="G445" s="111"/>
      <c r="H445" s="111"/>
    </row>
    <row r="446">
      <c r="G446" s="111"/>
      <c r="H446" s="111"/>
    </row>
    <row r="447">
      <c r="G447" s="111"/>
      <c r="H447" s="111"/>
    </row>
    <row r="448">
      <c r="G448" s="111"/>
      <c r="H448" s="111"/>
    </row>
    <row r="449">
      <c r="G449" s="111"/>
      <c r="H449" s="111"/>
    </row>
    <row r="450">
      <c r="G450" s="111"/>
      <c r="H450" s="111"/>
    </row>
    <row r="451">
      <c r="G451" s="111"/>
      <c r="H451" s="111"/>
    </row>
    <row r="452">
      <c r="G452" s="111"/>
      <c r="H452" s="111"/>
    </row>
    <row r="453">
      <c r="G453" s="111"/>
      <c r="H453" s="111"/>
    </row>
    <row r="454">
      <c r="G454" s="111"/>
      <c r="H454" s="111"/>
    </row>
    <row r="455">
      <c r="G455" s="111"/>
      <c r="H455" s="111"/>
    </row>
    <row r="456">
      <c r="G456" s="111"/>
      <c r="H456" s="111"/>
    </row>
    <row r="457">
      <c r="G457" s="111"/>
      <c r="H457" s="111"/>
    </row>
    <row r="458">
      <c r="G458" s="111"/>
      <c r="H458" s="111"/>
    </row>
    <row r="459">
      <c r="G459" s="111"/>
      <c r="H459" s="111"/>
    </row>
    <row r="460">
      <c r="G460" s="111"/>
      <c r="H460" s="111"/>
    </row>
    <row r="461">
      <c r="G461" s="111"/>
      <c r="H461" s="111"/>
    </row>
    <row r="462">
      <c r="G462" s="111"/>
      <c r="H462" s="111"/>
    </row>
    <row r="463">
      <c r="G463" s="111"/>
      <c r="H463" s="111"/>
    </row>
    <row r="464">
      <c r="G464" s="111"/>
      <c r="H464" s="111"/>
    </row>
    <row r="465">
      <c r="G465" s="111"/>
      <c r="H465" s="111"/>
    </row>
    <row r="466">
      <c r="G466" s="111"/>
      <c r="H466" s="111"/>
    </row>
    <row r="467">
      <c r="G467" s="111"/>
      <c r="H467" s="111"/>
    </row>
    <row r="468">
      <c r="G468" s="111"/>
      <c r="H468" s="111"/>
    </row>
    <row r="469">
      <c r="G469" s="111"/>
      <c r="H469" s="111"/>
    </row>
    <row r="470">
      <c r="G470" s="111"/>
      <c r="H470" s="111"/>
    </row>
    <row r="471">
      <c r="G471" s="111"/>
      <c r="H471" s="111"/>
    </row>
    <row r="472">
      <c r="G472" s="111"/>
      <c r="H472" s="111"/>
    </row>
    <row r="473">
      <c r="G473" s="111"/>
      <c r="H473" s="111"/>
    </row>
    <row r="474">
      <c r="G474" s="111"/>
      <c r="H474" s="111"/>
    </row>
    <row r="475">
      <c r="G475" s="111"/>
      <c r="H475" s="111"/>
    </row>
    <row r="476">
      <c r="G476" s="111"/>
      <c r="H476" s="111"/>
    </row>
    <row r="477">
      <c r="G477" s="111"/>
      <c r="H477" s="111"/>
    </row>
    <row r="478">
      <c r="G478" s="111"/>
      <c r="H478" s="111"/>
    </row>
    <row r="479">
      <c r="G479" s="111"/>
      <c r="H479" s="111"/>
    </row>
    <row r="480">
      <c r="G480" s="111"/>
      <c r="H480" s="111"/>
    </row>
    <row r="481">
      <c r="G481" s="111"/>
      <c r="H481" s="111"/>
    </row>
    <row r="482">
      <c r="G482" s="111"/>
      <c r="H482" s="111"/>
    </row>
    <row r="483">
      <c r="G483" s="111"/>
      <c r="H483" s="111"/>
    </row>
    <row r="484">
      <c r="G484" s="111"/>
      <c r="H484" s="111"/>
    </row>
    <row r="485">
      <c r="G485" s="111"/>
      <c r="H485" s="111"/>
    </row>
    <row r="486">
      <c r="G486" s="111"/>
      <c r="H486" s="111"/>
    </row>
    <row r="487">
      <c r="G487" s="111"/>
      <c r="H487" s="111"/>
    </row>
    <row r="488">
      <c r="G488" s="111"/>
      <c r="H488" s="111"/>
    </row>
    <row r="489">
      <c r="G489" s="111"/>
      <c r="H489" s="111"/>
    </row>
    <row r="490">
      <c r="G490" s="111"/>
      <c r="H490" s="111"/>
    </row>
    <row r="491">
      <c r="G491" s="111"/>
      <c r="H491" s="111"/>
    </row>
    <row r="492">
      <c r="G492" s="111"/>
      <c r="H492" s="111"/>
    </row>
    <row r="493">
      <c r="G493" s="111"/>
      <c r="H493" s="111"/>
    </row>
    <row r="494">
      <c r="G494" s="111"/>
      <c r="H494" s="111"/>
    </row>
    <row r="495">
      <c r="G495" s="111"/>
      <c r="H495" s="111"/>
    </row>
    <row r="496">
      <c r="G496" s="111"/>
      <c r="H496" s="111"/>
    </row>
    <row r="497">
      <c r="G497" s="111"/>
      <c r="H497" s="111"/>
    </row>
    <row r="498">
      <c r="G498" s="111"/>
      <c r="H498" s="111"/>
    </row>
    <row r="499">
      <c r="G499" s="111"/>
      <c r="H499" s="111"/>
    </row>
    <row r="500">
      <c r="G500" s="111"/>
      <c r="H500" s="111"/>
    </row>
    <row r="501">
      <c r="G501" s="111"/>
      <c r="H501" s="111"/>
    </row>
    <row r="502">
      <c r="G502" s="111"/>
      <c r="H502" s="111"/>
    </row>
    <row r="503">
      <c r="G503" s="111"/>
      <c r="H503" s="111"/>
    </row>
    <row r="504">
      <c r="G504" s="111"/>
      <c r="H504" s="111"/>
    </row>
    <row r="505">
      <c r="G505" s="111"/>
      <c r="H505" s="111"/>
    </row>
    <row r="506">
      <c r="G506" s="111"/>
      <c r="H506" s="111"/>
    </row>
    <row r="507">
      <c r="G507" s="111"/>
      <c r="H507" s="111"/>
    </row>
    <row r="508">
      <c r="G508" s="111"/>
      <c r="H508" s="111"/>
    </row>
    <row r="509">
      <c r="G509" s="111"/>
      <c r="H509" s="111"/>
    </row>
    <row r="510">
      <c r="G510" s="111"/>
      <c r="H510" s="111"/>
    </row>
    <row r="511">
      <c r="G511" s="111"/>
      <c r="H511" s="111"/>
    </row>
    <row r="512">
      <c r="G512" s="111"/>
      <c r="H512" s="111"/>
    </row>
    <row r="513">
      <c r="G513" s="111"/>
      <c r="H513" s="111"/>
    </row>
    <row r="514">
      <c r="G514" s="111"/>
      <c r="H514" s="111"/>
    </row>
    <row r="515">
      <c r="G515" s="111"/>
      <c r="H515" s="111"/>
    </row>
    <row r="516">
      <c r="G516" s="111"/>
      <c r="H516" s="111"/>
    </row>
    <row r="517">
      <c r="G517" s="111"/>
      <c r="H517" s="111"/>
    </row>
    <row r="518">
      <c r="G518" s="111"/>
      <c r="H518" s="111"/>
    </row>
    <row r="519">
      <c r="G519" s="111"/>
      <c r="H519" s="111"/>
    </row>
    <row r="520">
      <c r="G520" s="111"/>
      <c r="H520" s="111"/>
    </row>
    <row r="521">
      <c r="G521" s="111"/>
      <c r="H521" s="111"/>
    </row>
    <row r="522">
      <c r="G522" s="111"/>
      <c r="H522" s="111"/>
    </row>
    <row r="523">
      <c r="G523" s="111"/>
      <c r="H523" s="111"/>
    </row>
    <row r="524">
      <c r="G524" s="111"/>
      <c r="H524" s="111"/>
    </row>
    <row r="525">
      <c r="G525" s="111"/>
      <c r="H525" s="111"/>
    </row>
    <row r="526">
      <c r="G526" s="111"/>
      <c r="H526" s="111"/>
    </row>
    <row r="527">
      <c r="G527" s="111"/>
      <c r="H527" s="111"/>
    </row>
    <row r="528">
      <c r="G528" s="111"/>
      <c r="H528" s="111"/>
    </row>
    <row r="529">
      <c r="G529" s="111"/>
      <c r="H529" s="111"/>
    </row>
    <row r="530">
      <c r="G530" s="111"/>
      <c r="H530" s="111"/>
    </row>
    <row r="531">
      <c r="G531" s="111"/>
      <c r="H531" s="111"/>
    </row>
    <row r="532">
      <c r="G532" s="111"/>
      <c r="H532" s="111"/>
    </row>
    <row r="533">
      <c r="G533" s="111"/>
      <c r="H533" s="111"/>
    </row>
    <row r="534">
      <c r="G534" s="111"/>
      <c r="H534" s="111"/>
    </row>
    <row r="535">
      <c r="G535" s="111"/>
      <c r="H535" s="111"/>
    </row>
    <row r="536">
      <c r="G536" s="111"/>
      <c r="H536" s="111"/>
    </row>
    <row r="537">
      <c r="G537" s="111"/>
      <c r="H537" s="111"/>
    </row>
    <row r="538">
      <c r="G538" s="111"/>
      <c r="H538" s="111"/>
    </row>
    <row r="539">
      <c r="G539" s="111"/>
      <c r="H539" s="111"/>
    </row>
    <row r="540">
      <c r="G540" s="111"/>
      <c r="H540" s="111"/>
    </row>
    <row r="541">
      <c r="G541" s="111"/>
      <c r="H541" s="111"/>
    </row>
    <row r="542">
      <c r="G542" s="111"/>
      <c r="H542" s="111"/>
    </row>
    <row r="543">
      <c r="G543" s="111"/>
      <c r="H543" s="111"/>
    </row>
    <row r="544">
      <c r="G544" s="111"/>
      <c r="H544" s="111"/>
    </row>
    <row r="545">
      <c r="G545" s="111"/>
      <c r="H545" s="111"/>
    </row>
    <row r="546">
      <c r="G546" s="111"/>
      <c r="H546" s="111"/>
    </row>
    <row r="547">
      <c r="G547" s="111"/>
      <c r="H547" s="111"/>
    </row>
    <row r="548">
      <c r="G548" s="111"/>
      <c r="H548" s="111"/>
    </row>
    <row r="549">
      <c r="G549" s="111"/>
      <c r="H549" s="111"/>
    </row>
    <row r="550">
      <c r="G550" s="111"/>
      <c r="H550" s="111"/>
    </row>
    <row r="551">
      <c r="G551" s="111"/>
      <c r="H551" s="111"/>
    </row>
    <row r="552">
      <c r="G552" s="111"/>
      <c r="H552" s="111"/>
    </row>
    <row r="553">
      <c r="G553" s="111"/>
      <c r="H553" s="111"/>
    </row>
    <row r="554">
      <c r="G554" s="111"/>
      <c r="H554" s="111"/>
    </row>
    <row r="555">
      <c r="G555" s="111"/>
      <c r="H555" s="111"/>
    </row>
    <row r="556">
      <c r="G556" s="111"/>
      <c r="H556" s="111"/>
    </row>
    <row r="557">
      <c r="G557" s="111"/>
      <c r="H557" s="111"/>
    </row>
    <row r="558">
      <c r="G558" s="111"/>
      <c r="H558" s="111"/>
    </row>
    <row r="559">
      <c r="G559" s="111"/>
      <c r="H559" s="111"/>
    </row>
    <row r="560">
      <c r="G560" s="111"/>
      <c r="H560" s="111"/>
    </row>
    <row r="561">
      <c r="G561" s="111"/>
      <c r="H561" s="111"/>
    </row>
    <row r="562">
      <c r="G562" s="111"/>
      <c r="H562" s="111"/>
    </row>
    <row r="563">
      <c r="G563" s="111"/>
      <c r="H563" s="111"/>
    </row>
    <row r="564">
      <c r="G564" s="111"/>
      <c r="H564" s="111"/>
    </row>
    <row r="565">
      <c r="G565" s="111"/>
      <c r="H565" s="111"/>
    </row>
    <row r="566">
      <c r="G566" s="111"/>
      <c r="H566" s="111"/>
    </row>
    <row r="567">
      <c r="G567" s="111"/>
      <c r="H567" s="111"/>
    </row>
    <row r="568">
      <c r="G568" s="111"/>
      <c r="H568" s="111"/>
    </row>
    <row r="569">
      <c r="G569" s="111"/>
      <c r="H569" s="111"/>
    </row>
    <row r="570">
      <c r="G570" s="111"/>
      <c r="H570" s="111"/>
    </row>
    <row r="571">
      <c r="G571" s="111"/>
      <c r="H571" s="111"/>
    </row>
    <row r="572">
      <c r="G572" s="111"/>
      <c r="H572" s="111"/>
    </row>
    <row r="573">
      <c r="G573" s="111"/>
      <c r="H573" s="111"/>
    </row>
    <row r="574">
      <c r="G574" s="111"/>
      <c r="H574" s="111"/>
    </row>
    <row r="575">
      <c r="G575" s="111"/>
      <c r="H575" s="111"/>
    </row>
    <row r="576">
      <c r="G576" s="111"/>
      <c r="H576" s="111"/>
    </row>
    <row r="577">
      <c r="G577" s="111"/>
      <c r="H577" s="111"/>
    </row>
    <row r="578">
      <c r="G578" s="111"/>
      <c r="H578" s="111"/>
    </row>
    <row r="579">
      <c r="G579" s="111"/>
      <c r="H579" s="111"/>
    </row>
    <row r="580">
      <c r="G580" s="111"/>
      <c r="H580" s="111"/>
    </row>
    <row r="581">
      <c r="G581" s="111"/>
      <c r="H581" s="111"/>
    </row>
    <row r="582">
      <c r="G582" s="111"/>
      <c r="H582" s="111"/>
    </row>
    <row r="583">
      <c r="G583" s="111"/>
      <c r="H583" s="111"/>
    </row>
    <row r="584">
      <c r="G584" s="111"/>
      <c r="H584" s="111"/>
    </row>
    <row r="585">
      <c r="G585" s="111"/>
      <c r="H585" s="111"/>
    </row>
    <row r="586">
      <c r="G586" s="111"/>
      <c r="H586" s="111"/>
    </row>
    <row r="587">
      <c r="G587" s="111"/>
      <c r="H587" s="111"/>
    </row>
    <row r="588">
      <c r="G588" s="111"/>
      <c r="H588" s="111"/>
    </row>
    <row r="589">
      <c r="G589" s="111"/>
      <c r="H589" s="111"/>
    </row>
    <row r="590">
      <c r="G590" s="111"/>
      <c r="H590" s="111"/>
    </row>
    <row r="591">
      <c r="G591" s="111"/>
      <c r="H591" s="111"/>
    </row>
    <row r="592">
      <c r="G592" s="111"/>
      <c r="H592" s="111"/>
    </row>
    <row r="593">
      <c r="G593" s="111"/>
      <c r="H593" s="111"/>
    </row>
    <row r="594">
      <c r="G594" s="111"/>
      <c r="H594" s="111"/>
    </row>
    <row r="595">
      <c r="G595" s="111"/>
      <c r="H595" s="111"/>
    </row>
    <row r="596">
      <c r="G596" s="111"/>
      <c r="H596" s="111"/>
    </row>
    <row r="597">
      <c r="G597" s="111"/>
      <c r="H597" s="111"/>
    </row>
    <row r="598">
      <c r="G598" s="111"/>
      <c r="H598" s="111"/>
    </row>
    <row r="599">
      <c r="G599" s="111"/>
      <c r="H599" s="111"/>
    </row>
    <row r="600">
      <c r="G600" s="111"/>
      <c r="H600" s="111"/>
    </row>
    <row r="601">
      <c r="G601" s="111"/>
      <c r="H601" s="111"/>
    </row>
    <row r="602">
      <c r="G602" s="111"/>
      <c r="H602" s="111"/>
    </row>
    <row r="603">
      <c r="G603" s="111"/>
      <c r="H603" s="111"/>
    </row>
    <row r="604">
      <c r="G604" s="111"/>
      <c r="H604" s="111"/>
    </row>
    <row r="605">
      <c r="G605" s="111"/>
      <c r="H605" s="111"/>
    </row>
    <row r="606">
      <c r="G606" s="111"/>
      <c r="H606" s="111"/>
    </row>
    <row r="607">
      <c r="G607" s="111"/>
      <c r="H607" s="111"/>
    </row>
    <row r="608">
      <c r="G608" s="111"/>
      <c r="H608" s="111"/>
    </row>
    <row r="609">
      <c r="G609" s="111"/>
      <c r="H609" s="111"/>
    </row>
    <row r="610">
      <c r="G610" s="111"/>
      <c r="H610" s="111"/>
    </row>
    <row r="611">
      <c r="G611" s="111"/>
      <c r="H611" s="111"/>
    </row>
    <row r="612">
      <c r="G612" s="111"/>
      <c r="H612" s="111"/>
    </row>
    <row r="613">
      <c r="G613" s="111"/>
      <c r="H613" s="111"/>
    </row>
    <row r="614">
      <c r="G614" s="111"/>
      <c r="H614" s="111"/>
    </row>
    <row r="615">
      <c r="G615" s="111"/>
      <c r="H615" s="111"/>
    </row>
    <row r="616">
      <c r="G616" s="111"/>
      <c r="H616" s="111"/>
    </row>
    <row r="617">
      <c r="G617" s="111"/>
      <c r="H617" s="111"/>
    </row>
    <row r="618">
      <c r="G618" s="111"/>
      <c r="H618" s="111"/>
    </row>
    <row r="619">
      <c r="G619" s="111"/>
      <c r="H619" s="111"/>
    </row>
    <row r="620">
      <c r="G620" s="111"/>
      <c r="H620" s="111"/>
    </row>
    <row r="621">
      <c r="G621" s="111"/>
      <c r="H621" s="111"/>
    </row>
    <row r="622">
      <c r="G622" s="111"/>
      <c r="H622" s="111"/>
    </row>
    <row r="623">
      <c r="G623" s="111"/>
      <c r="H623" s="111"/>
    </row>
    <row r="624">
      <c r="G624" s="111"/>
      <c r="H624" s="111"/>
    </row>
    <row r="625">
      <c r="G625" s="111"/>
      <c r="H625" s="111"/>
    </row>
    <row r="626">
      <c r="G626" s="111"/>
      <c r="H626" s="111"/>
    </row>
    <row r="627">
      <c r="G627" s="111"/>
      <c r="H627" s="111"/>
    </row>
    <row r="628">
      <c r="G628" s="111"/>
      <c r="H628" s="111"/>
    </row>
    <row r="629">
      <c r="G629" s="111"/>
      <c r="H629" s="111"/>
    </row>
    <row r="630">
      <c r="G630" s="111"/>
      <c r="H630" s="111"/>
    </row>
    <row r="631">
      <c r="G631" s="111"/>
      <c r="H631" s="111"/>
    </row>
    <row r="632">
      <c r="G632" s="111"/>
      <c r="H632" s="111"/>
    </row>
    <row r="633">
      <c r="G633" s="111"/>
      <c r="H633" s="111"/>
    </row>
    <row r="634">
      <c r="G634" s="111"/>
      <c r="H634" s="111"/>
    </row>
    <row r="635">
      <c r="G635" s="111"/>
      <c r="H635" s="111"/>
    </row>
    <row r="636">
      <c r="G636" s="111"/>
      <c r="H636" s="111"/>
    </row>
    <row r="637">
      <c r="G637" s="111"/>
      <c r="H637" s="111"/>
    </row>
    <row r="638">
      <c r="G638" s="111"/>
      <c r="H638" s="111"/>
    </row>
    <row r="639">
      <c r="G639" s="111"/>
      <c r="H639" s="111"/>
    </row>
    <row r="640">
      <c r="G640" s="111"/>
      <c r="H640" s="111"/>
    </row>
    <row r="641">
      <c r="G641" s="111"/>
      <c r="H641" s="111"/>
    </row>
    <row r="642">
      <c r="G642" s="111"/>
      <c r="H642" s="111"/>
    </row>
    <row r="643">
      <c r="G643" s="111"/>
      <c r="H643" s="111"/>
    </row>
    <row r="644">
      <c r="G644" s="111"/>
      <c r="H644" s="111"/>
    </row>
    <row r="645">
      <c r="G645" s="111"/>
      <c r="H645" s="111"/>
    </row>
    <row r="646">
      <c r="G646" s="111"/>
      <c r="H646" s="111"/>
    </row>
    <row r="647">
      <c r="G647" s="111"/>
      <c r="H647" s="111"/>
    </row>
    <row r="648">
      <c r="G648" s="111"/>
      <c r="H648" s="111"/>
    </row>
    <row r="649">
      <c r="G649" s="111"/>
      <c r="H649" s="111"/>
    </row>
    <row r="650">
      <c r="G650" s="111"/>
      <c r="H650" s="111"/>
    </row>
    <row r="651">
      <c r="G651" s="111"/>
      <c r="H651" s="111"/>
    </row>
    <row r="652">
      <c r="G652" s="111"/>
      <c r="H652" s="111"/>
    </row>
    <row r="653">
      <c r="G653" s="111"/>
      <c r="H653" s="111"/>
    </row>
    <row r="654">
      <c r="G654" s="111"/>
      <c r="H654" s="111"/>
    </row>
    <row r="655">
      <c r="G655" s="111"/>
      <c r="H655" s="111"/>
    </row>
    <row r="656">
      <c r="G656" s="111"/>
      <c r="H656" s="111"/>
    </row>
    <row r="657">
      <c r="G657" s="111"/>
      <c r="H657" s="111"/>
    </row>
    <row r="658">
      <c r="G658" s="111"/>
      <c r="H658" s="111"/>
    </row>
    <row r="659">
      <c r="G659" s="111"/>
      <c r="H659" s="111"/>
    </row>
    <row r="660">
      <c r="G660" s="111"/>
      <c r="H660" s="111"/>
    </row>
    <row r="661">
      <c r="G661" s="111"/>
      <c r="H661" s="111"/>
    </row>
    <row r="662">
      <c r="G662" s="111"/>
      <c r="H662" s="111"/>
    </row>
    <row r="663">
      <c r="G663" s="111"/>
      <c r="H663" s="111"/>
    </row>
    <row r="664">
      <c r="G664" s="111"/>
      <c r="H664" s="111"/>
    </row>
    <row r="665">
      <c r="G665" s="111"/>
      <c r="H665" s="111"/>
    </row>
    <row r="666">
      <c r="G666" s="111"/>
      <c r="H666" s="111"/>
    </row>
    <row r="667">
      <c r="G667" s="111"/>
      <c r="H667" s="111"/>
    </row>
    <row r="668">
      <c r="G668" s="111"/>
      <c r="H668" s="111"/>
    </row>
    <row r="669">
      <c r="G669" s="111"/>
      <c r="H669" s="111"/>
    </row>
    <row r="670">
      <c r="G670" s="111"/>
      <c r="H670" s="111"/>
    </row>
    <row r="671">
      <c r="G671" s="111"/>
      <c r="H671" s="111"/>
    </row>
    <row r="672">
      <c r="G672" s="111"/>
      <c r="H672" s="111"/>
    </row>
    <row r="673">
      <c r="G673" s="111"/>
      <c r="H673" s="111"/>
    </row>
    <row r="674">
      <c r="G674" s="111"/>
      <c r="H674" s="111"/>
    </row>
    <row r="675">
      <c r="G675" s="111"/>
      <c r="H675" s="111"/>
    </row>
    <row r="676">
      <c r="G676" s="111"/>
      <c r="H676" s="111"/>
    </row>
    <row r="677">
      <c r="G677" s="111"/>
      <c r="H677" s="111"/>
    </row>
    <row r="678">
      <c r="G678" s="111"/>
      <c r="H678" s="111"/>
    </row>
    <row r="679">
      <c r="G679" s="111"/>
      <c r="H679" s="111"/>
    </row>
    <row r="680">
      <c r="G680" s="111"/>
      <c r="H680" s="111"/>
    </row>
    <row r="681">
      <c r="G681" s="111"/>
      <c r="H681" s="111"/>
    </row>
    <row r="682">
      <c r="G682" s="111"/>
      <c r="H682" s="111"/>
    </row>
    <row r="683">
      <c r="G683" s="111"/>
      <c r="H683" s="111"/>
    </row>
    <row r="684">
      <c r="G684" s="111"/>
      <c r="H684" s="111"/>
    </row>
    <row r="685">
      <c r="G685" s="111"/>
      <c r="H685" s="111"/>
    </row>
    <row r="686">
      <c r="G686" s="111"/>
      <c r="H686" s="111"/>
    </row>
    <row r="687">
      <c r="G687" s="111"/>
      <c r="H687" s="111"/>
    </row>
    <row r="688">
      <c r="G688" s="111"/>
      <c r="H688" s="111"/>
    </row>
    <row r="689">
      <c r="G689" s="111"/>
      <c r="H689" s="111"/>
    </row>
    <row r="690">
      <c r="G690" s="111"/>
      <c r="H690" s="111"/>
    </row>
    <row r="691">
      <c r="G691" s="111"/>
      <c r="H691" s="111"/>
    </row>
    <row r="692">
      <c r="G692" s="111"/>
      <c r="H692" s="111"/>
    </row>
    <row r="693">
      <c r="G693" s="111"/>
      <c r="H693" s="111"/>
    </row>
    <row r="694">
      <c r="G694" s="111"/>
      <c r="H694" s="111"/>
    </row>
    <row r="695">
      <c r="G695" s="111"/>
      <c r="H695" s="111"/>
    </row>
    <row r="696">
      <c r="G696" s="111"/>
      <c r="H696" s="111"/>
    </row>
    <row r="697">
      <c r="G697" s="111"/>
      <c r="H697" s="111"/>
    </row>
    <row r="698">
      <c r="G698" s="111"/>
      <c r="H698" s="111"/>
    </row>
    <row r="699">
      <c r="G699" s="111"/>
      <c r="H699" s="111"/>
    </row>
    <row r="700">
      <c r="G700" s="111"/>
      <c r="H700" s="111"/>
    </row>
    <row r="701">
      <c r="G701" s="111"/>
      <c r="H701" s="111"/>
    </row>
    <row r="702">
      <c r="G702" s="111"/>
      <c r="H702" s="111"/>
    </row>
    <row r="703">
      <c r="G703" s="111"/>
      <c r="H703" s="111"/>
    </row>
    <row r="704">
      <c r="G704" s="111"/>
      <c r="H704" s="111"/>
    </row>
    <row r="705">
      <c r="G705" s="111"/>
      <c r="H705" s="111"/>
    </row>
    <row r="706">
      <c r="G706" s="111"/>
      <c r="H706" s="111"/>
    </row>
    <row r="707">
      <c r="G707" s="111"/>
      <c r="H707" s="111"/>
    </row>
    <row r="708">
      <c r="G708" s="111"/>
      <c r="H708" s="111"/>
    </row>
    <row r="709">
      <c r="G709" s="111"/>
      <c r="H709" s="111"/>
    </row>
    <row r="710">
      <c r="G710" s="111"/>
      <c r="H710" s="111"/>
    </row>
    <row r="711">
      <c r="G711" s="111"/>
      <c r="H711" s="111"/>
    </row>
    <row r="712">
      <c r="G712" s="111"/>
      <c r="H712" s="111"/>
    </row>
    <row r="713">
      <c r="G713" s="111"/>
      <c r="H713" s="111"/>
    </row>
    <row r="714">
      <c r="G714" s="111"/>
      <c r="H714" s="111"/>
    </row>
    <row r="715">
      <c r="G715" s="111"/>
      <c r="H715" s="111"/>
    </row>
    <row r="716">
      <c r="G716" s="111"/>
      <c r="H716" s="111"/>
    </row>
    <row r="717">
      <c r="G717" s="111"/>
      <c r="H717" s="111"/>
    </row>
    <row r="718">
      <c r="G718" s="111"/>
      <c r="H718" s="111"/>
    </row>
    <row r="719">
      <c r="G719" s="111"/>
      <c r="H719" s="111"/>
    </row>
    <row r="720">
      <c r="G720" s="111"/>
      <c r="H720" s="111"/>
    </row>
    <row r="721">
      <c r="G721" s="111"/>
      <c r="H721" s="111"/>
    </row>
    <row r="722">
      <c r="G722" s="111"/>
      <c r="H722" s="111"/>
    </row>
    <row r="723">
      <c r="G723" s="111"/>
      <c r="H723" s="111"/>
    </row>
    <row r="724">
      <c r="G724" s="111"/>
      <c r="H724" s="111"/>
    </row>
    <row r="725">
      <c r="G725" s="111"/>
      <c r="H725" s="111"/>
    </row>
    <row r="726">
      <c r="G726" s="111"/>
      <c r="H726" s="111"/>
    </row>
    <row r="727">
      <c r="G727" s="111"/>
      <c r="H727" s="111"/>
    </row>
    <row r="728">
      <c r="G728" s="111"/>
      <c r="H728" s="111"/>
    </row>
    <row r="729">
      <c r="G729" s="111"/>
      <c r="H729" s="111"/>
    </row>
    <row r="730">
      <c r="G730" s="111"/>
      <c r="H730" s="111"/>
    </row>
    <row r="731">
      <c r="G731" s="111"/>
      <c r="H731" s="111"/>
    </row>
    <row r="732">
      <c r="G732" s="111"/>
      <c r="H732" s="111"/>
    </row>
    <row r="733">
      <c r="G733" s="111"/>
      <c r="H733" s="111"/>
    </row>
    <row r="734">
      <c r="G734" s="111"/>
      <c r="H734" s="111"/>
    </row>
    <row r="735">
      <c r="G735" s="111"/>
      <c r="H735" s="111"/>
    </row>
    <row r="736">
      <c r="G736" s="111"/>
      <c r="H736" s="111"/>
    </row>
    <row r="737">
      <c r="G737" s="111"/>
      <c r="H737" s="111"/>
    </row>
    <row r="738">
      <c r="G738" s="111"/>
      <c r="H738" s="111"/>
    </row>
    <row r="739">
      <c r="G739" s="111"/>
      <c r="H739" s="111"/>
    </row>
    <row r="740">
      <c r="G740" s="111"/>
      <c r="H740" s="111"/>
    </row>
    <row r="741">
      <c r="G741" s="111"/>
      <c r="H741" s="111"/>
    </row>
    <row r="742">
      <c r="G742" s="111"/>
      <c r="H742" s="111"/>
    </row>
    <row r="743">
      <c r="G743" s="111"/>
      <c r="H743" s="111"/>
    </row>
    <row r="744">
      <c r="G744" s="111"/>
      <c r="H744" s="111"/>
    </row>
    <row r="745">
      <c r="G745" s="111"/>
      <c r="H745" s="111"/>
    </row>
    <row r="746">
      <c r="G746" s="111"/>
      <c r="H746" s="111"/>
    </row>
    <row r="747">
      <c r="G747" s="111"/>
      <c r="H747" s="111"/>
    </row>
    <row r="748">
      <c r="G748" s="111"/>
      <c r="H748" s="111"/>
    </row>
    <row r="749">
      <c r="G749" s="111"/>
      <c r="H749" s="111"/>
    </row>
    <row r="750">
      <c r="G750" s="111"/>
      <c r="H750" s="111"/>
    </row>
    <row r="751">
      <c r="G751" s="111"/>
      <c r="H751" s="111"/>
    </row>
    <row r="752">
      <c r="G752" s="111"/>
      <c r="H752" s="111"/>
    </row>
    <row r="753">
      <c r="G753" s="111"/>
      <c r="H753" s="111"/>
    </row>
    <row r="754">
      <c r="G754" s="111"/>
      <c r="H754" s="111"/>
    </row>
    <row r="755">
      <c r="G755" s="111"/>
      <c r="H755" s="111"/>
    </row>
    <row r="756">
      <c r="G756" s="111"/>
      <c r="H756" s="111"/>
    </row>
    <row r="757">
      <c r="G757" s="111"/>
      <c r="H757" s="111"/>
    </row>
    <row r="758">
      <c r="G758" s="111"/>
      <c r="H758" s="111"/>
    </row>
    <row r="759">
      <c r="G759" s="111"/>
      <c r="H759" s="111"/>
    </row>
    <row r="760">
      <c r="G760" s="111"/>
      <c r="H760" s="111"/>
    </row>
    <row r="761">
      <c r="G761" s="111"/>
      <c r="H761" s="111"/>
    </row>
    <row r="762">
      <c r="G762" s="111"/>
      <c r="H762" s="111"/>
    </row>
    <row r="763">
      <c r="G763" s="111"/>
      <c r="H763" s="111"/>
    </row>
    <row r="764">
      <c r="G764" s="111"/>
      <c r="H764" s="111"/>
    </row>
    <row r="765">
      <c r="G765" s="111"/>
      <c r="H765" s="111"/>
    </row>
    <row r="766">
      <c r="G766" s="111"/>
      <c r="H766" s="111"/>
    </row>
    <row r="767">
      <c r="G767" s="111"/>
      <c r="H767" s="111"/>
    </row>
    <row r="768">
      <c r="G768" s="111"/>
      <c r="H768" s="111"/>
    </row>
    <row r="769">
      <c r="G769" s="111"/>
      <c r="H769" s="111"/>
    </row>
    <row r="770">
      <c r="G770" s="111"/>
      <c r="H770" s="111"/>
    </row>
    <row r="771">
      <c r="G771" s="111"/>
      <c r="H771" s="111"/>
    </row>
    <row r="772">
      <c r="G772" s="111"/>
      <c r="H772" s="111"/>
    </row>
    <row r="773">
      <c r="G773" s="111"/>
      <c r="H773" s="111"/>
    </row>
    <row r="774">
      <c r="G774" s="111"/>
      <c r="H774" s="111"/>
    </row>
    <row r="775">
      <c r="G775" s="111"/>
      <c r="H775" s="111"/>
    </row>
    <row r="776">
      <c r="G776" s="111"/>
      <c r="H776" s="111"/>
    </row>
    <row r="777">
      <c r="G777" s="111"/>
      <c r="H777" s="111"/>
    </row>
    <row r="778">
      <c r="G778" s="111"/>
      <c r="H778" s="111"/>
    </row>
    <row r="779">
      <c r="G779" s="111"/>
      <c r="H779" s="111"/>
    </row>
    <row r="780">
      <c r="G780" s="111"/>
      <c r="H780" s="111"/>
    </row>
    <row r="781">
      <c r="G781" s="111"/>
      <c r="H781" s="111"/>
    </row>
    <row r="782">
      <c r="G782" s="111"/>
      <c r="H782" s="111"/>
    </row>
    <row r="783">
      <c r="G783" s="111"/>
      <c r="H783" s="111"/>
    </row>
    <row r="784">
      <c r="G784" s="111"/>
      <c r="H784" s="111"/>
    </row>
    <row r="785">
      <c r="G785" s="111"/>
      <c r="H785" s="111"/>
    </row>
    <row r="786">
      <c r="G786" s="111"/>
      <c r="H786" s="111"/>
    </row>
    <row r="787">
      <c r="G787" s="111"/>
      <c r="H787" s="111"/>
    </row>
    <row r="788">
      <c r="G788" s="111"/>
      <c r="H788" s="111"/>
    </row>
    <row r="789">
      <c r="G789" s="111"/>
      <c r="H789" s="111"/>
    </row>
    <row r="790">
      <c r="G790" s="111"/>
      <c r="H790" s="111"/>
    </row>
    <row r="791">
      <c r="G791" s="111"/>
      <c r="H791" s="111"/>
    </row>
    <row r="792">
      <c r="G792" s="111"/>
      <c r="H792" s="111"/>
    </row>
    <row r="793">
      <c r="G793" s="111"/>
      <c r="H793" s="111"/>
    </row>
    <row r="794">
      <c r="G794" s="111"/>
      <c r="H794" s="111"/>
    </row>
    <row r="795">
      <c r="G795" s="111"/>
      <c r="H795" s="111"/>
    </row>
    <row r="796">
      <c r="G796" s="111"/>
      <c r="H796" s="111"/>
    </row>
    <row r="797">
      <c r="G797" s="111"/>
      <c r="H797" s="111"/>
    </row>
    <row r="798">
      <c r="G798" s="111"/>
      <c r="H798" s="111"/>
    </row>
    <row r="799">
      <c r="G799" s="111"/>
      <c r="H799" s="111"/>
    </row>
    <row r="800">
      <c r="G800" s="111"/>
      <c r="H800" s="111"/>
    </row>
    <row r="801">
      <c r="G801" s="111"/>
      <c r="H801" s="111"/>
    </row>
    <row r="802">
      <c r="G802" s="111"/>
      <c r="H802" s="111"/>
    </row>
    <row r="803">
      <c r="G803" s="111"/>
      <c r="H803" s="111"/>
    </row>
    <row r="804">
      <c r="G804" s="111"/>
      <c r="H804" s="111"/>
    </row>
    <row r="805">
      <c r="G805" s="111"/>
      <c r="H805" s="111"/>
    </row>
    <row r="806">
      <c r="G806" s="111"/>
      <c r="H806" s="111"/>
    </row>
    <row r="807">
      <c r="G807" s="111"/>
      <c r="H807" s="111"/>
    </row>
    <row r="808">
      <c r="G808" s="111"/>
      <c r="H808" s="111"/>
    </row>
    <row r="809">
      <c r="G809" s="111"/>
      <c r="H809" s="111"/>
    </row>
    <row r="810">
      <c r="G810" s="111"/>
      <c r="H810" s="111"/>
    </row>
    <row r="811">
      <c r="G811" s="111"/>
      <c r="H811" s="111"/>
    </row>
    <row r="812">
      <c r="G812" s="111"/>
      <c r="H812" s="111"/>
    </row>
    <row r="813">
      <c r="G813" s="111"/>
      <c r="H813" s="111"/>
    </row>
    <row r="814">
      <c r="G814" s="111"/>
      <c r="H814" s="111"/>
    </row>
    <row r="815">
      <c r="G815" s="111"/>
      <c r="H815" s="111"/>
    </row>
    <row r="816">
      <c r="G816" s="111"/>
      <c r="H816" s="111"/>
    </row>
    <row r="817">
      <c r="G817" s="111"/>
      <c r="H817" s="111"/>
    </row>
    <row r="818">
      <c r="G818" s="111"/>
      <c r="H818" s="111"/>
    </row>
    <row r="819">
      <c r="G819" s="111"/>
      <c r="H819" s="111"/>
    </row>
    <row r="820">
      <c r="G820" s="111"/>
      <c r="H820" s="111"/>
    </row>
    <row r="821">
      <c r="G821" s="111"/>
      <c r="H821" s="111"/>
    </row>
    <row r="822">
      <c r="G822" s="111"/>
      <c r="H822" s="111"/>
    </row>
    <row r="823">
      <c r="G823" s="111"/>
      <c r="H823" s="111"/>
    </row>
    <row r="824">
      <c r="G824" s="111"/>
      <c r="H824" s="111"/>
    </row>
    <row r="825">
      <c r="G825" s="111"/>
      <c r="H825" s="111"/>
    </row>
    <row r="826">
      <c r="G826" s="111"/>
      <c r="H826" s="111"/>
    </row>
    <row r="827">
      <c r="G827" s="111"/>
      <c r="H827" s="111"/>
    </row>
    <row r="828">
      <c r="G828" s="111"/>
      <c r="H828" s="111"/>
    </row>
    <row r="829">
      <c r="G829" s="111"/>
      <c r="H829" s="111"/>
    </row>
    <row r="830">
      <c r="G830" s="111"/>
      <c r="H830" s="111"/>
    </row>
    <row r="831">
      <c r="G831" s="111"/>
      <c r="H831" s="111"/>
    </row>
    <row r="832">
      <c r="G832" s="111"/>
      <c r="H832" s="111"/>
    </row>
    <row r="833">
      <c r="G833" s="111"/>
      <c r="H833" s="111"/>
    </row>
    <row r="834">
      <c r="G834" s="111"/>
      <c r="H834" s="111"/>
    </row>
    <row r="835">
      <c r="G835" s="111"/>
      <c r="H835" s="111"/>
    </row>
    <row r="836">
      <c r="G836" s="111"/>
      <c r="H836" s="111"/>
    </row>
    <row r="837">
      <c r="G837" s="111"/>
      <c r="H837" s="111"/>
    </row>
    <row r="838">
      <c r="G838" s="111"/>
      <c r="H838" s="111"/>
    </row>
    <row r="839">
      <c r="G839" s="111"/>
      <c r="H839" s="111"/>
    </row>
    <row r="840">
      <c r="G840" s="111"/>
      <c r="H840" s="111"/>
    </row>
    <row r="841">
      <c r="G841" s="111"/>
      <c r="H841" s="111"/>
    </row>
    <row r="842">
      <c r="G842" s="111"/>
      <c r="H842" s="111"/>
    </row>
    <row r="843">
      <c r="G843" s="111"/>
      <c r="H843" s="111"/>
    </row>
    <row r="844">
      <c r="G844" s="111"/>
      <c r="H844" s="111"/>
    </row>
    <row r="845">
      <c r="G845" s="111"/>
      <c r="H845" s="111"/>
    </row>
    <row r="846">
      <c r="G846" s="111"/>
      <c r="H846" s="111"/>
    </row>
    <row r="847">
      <c r="G847" s="111"/>
      <c r="H847" s="111"/>
    </row>
    <row r="848">
      <c r="G848" s="111"/>
      <c r="H848" s="111"/>
    </row>
    <row r="849">
      <c r="G849" s="111"/>
      <c r="H849" s="111"/>
    </row>
    <row r="850">
      <c r="G850" s="111"/>
      <c r="H850" s="111"/>
    </row>
    <row r="851">
      <c r="G851" s="111"/>
      <c r="H851" s="111"/>
    </row>
    <row r="852">
      <c r="G852" s="111"/>
      <c r="H852" s="111"/>
    </row>
    <row r="853">
      <c r="G853" s="111"/>
      <c r="H853" s="111"/>
    </row>
    <row r="854">
      <c r="G854" s="111"/>
      <c r="H854" s="111"/>
    </row>
    <row r="855">
      <c r="G855" s="111"/>
      <c r="H855" s="111"/>
    </row>
    <row r="856">
      <c r="G856" s="111"/>
      <c r="H856" s="111"/>
    </row>
    <row r="857">
      <c r="G857" s="111"/>
      <c r="H857" s="111"/>
    </row>
    <row r="858">
      <c r="G858" s="111"/>
      <c r="H858" s="111"/>
    </row>
    <row r="859">
      <c r="G859" s="111"/>
      <c r="H859" s="111"/>
    </row>
    <row r="860">
      <c r="G860" s="111"/>
      <c r="H860" s="111"/>
    </row>
    <row r="861">
      <c r="G861" s="111"/>
      <c r="H861" s="111"/>
    </row>
    <row r="862">
      <c r="G862" s="111"/>
      <c r="H862" s="111"/>
    </row>
    <row r="863">
      <c r="G863" s="111"/>
      <c r="H863" s="111"/>
    </row>
    <row r="864">
      <c r="G864" s="111"/>
      <c r="H864" s="111"/>
    </row>
    <row r="865">
      <c r="G865" s="111"/>
      <c r="H865" s="111"/>
    </row>
    <row r="866">
      <c r="G866" s="111"/>
      <c r="H866" s="111"/>
    </row>
    <row r="867">
      <c r="G867" s="111"/>
      <c r="H867" s="111"/>
    </row>
    <row r="868">
      <c r="G868" s="111"/>
      <c r="H868" s="111"/>
    </row>
    <row r="869">
      <c r="G869" s="111"/>
      <c r="H869" s="111"/>
    </row>
    <row r="870">
      <c r="G870" s="111"/>
      <c r="H870" s="111"/>
    </row>
    <row r="871">
      <c r="G871" s="111"/>
      <c r="H871" s="111"/>
    </row>
    <row r="872">
      <c r="G872" s="111"/>
      <c r="H872" s="111"/>
    </row>
    <row r="873">
      <c r="G873" s="111"/>
      <c r="H873" s="111"/>
    </row>
    <row r="874">
      <c r="G874" s="111"/>
      <c r="H874" s="111"/>
    </row>
    <row r="875">
      <c r="G875" s="111"/>
      <c r="H875" s="111"/>
    </row>
    <row r="876">
      <c r="G876" s="111"/>
      <c r="H876" s="111"/>
    </row>
    <row r="877">
      <c r="G877" s="111"/>
      <c r="H877" s="111"/>
    </row>
    <row r="878">
      <c r="G878" s="111"/>
      <c r="H878" s="111"/>
    </row>
    <row r="879">
      <c r="G879" s="111"/>
      <c r="H879" s="111"/>
    </row>
    <row r="880">
      <c r="G880" s="111"/>
      <c r="H880" s="111"/>
    </row>
    <row r="881">
      <c r="G881" s="111"/>
      <c r="H881" s="111"/>
    </row>
    <row r="882">
      <c r="G882" s="111"/>
      <c r="H882" s="111"/>
    </row>
    <row r="883">
      <c r="G883" s="111"/>
      <c r="H883" s="111"/>
    </row>
    <row r="884">
      <c r="G884" s="111"/>
      <c r="H884" s="111"/>
    </row>
    <row r="885">
      <c r="G885" s="111"/>
      <c r="H885" s="111"/>
    </row>
    <row r="886">
      <c r="G886" s="111"/>
      <c r="H886" s="111"/>
    </row>
    <row r="887">
      <c r="G887" s="111"/>
      <c r="H887" s="111"/>
    </row>
    <row r="888">
      <c r="G888" s="111"/>
      <c r="H888" s="111"/>
    </row>
    <row r="889">
      <c r="G889" s="111"/>
      <c r="H889" s="111"/>
    </row>
    <row r="890">
      <c r="G890" s="111"/>
      <c r="H890" s="111"/>
    </row>
    <row r="891">
      <c r="G891" s="111"/>
      <c r="H891" s="111"/>
    </row>
    <row r="892">
      <c r="G892" s="111"/>
      <c r="H892" s="111"/>
    </row>
    <row r="893">
      <c r="G893" s="111"/>
      <c r="H893" s="111"/>
    </row>
    <row r="894">
      <c r="G894" s="111"/>
      <c r="H894" s="111"/>
    </row>
    <row r="895">
      <c r="G895" s="111"/>
      <c r="H895" s="111"/>
    </row>
    <row r="896">
      <c r="G896" s="111"/>
      <c r="H896" s="111"/>
    </row>
    <row r="897">
      <c r="G897" s="111"/>
      <c r="H897" s="111"/>
    </row>
    <row r="898">
      <c r="G898" s="111"/>
      <c r="H898" s="111"/>
    </row>
    <row r="899">
      <c r="G899" s="111"/>
      <c r="H899" s="111"/>
    </row>
    <row r="900">
      <c r="G900" s="111"/>
      <c r="H900" s="111"/>
    </row>
    <row r="901">
      <c r="G901" s="111"/>
      <c r="H901" s="111"/>
    </row>
    <row r="902">
      <c r="G902" s="111"/>
      <c r="H902" s="111"/>
    </row>
    <row r="903">
      <c r="G903" s="111"/>
      <c r="H903" s="111"/>
    </row>
    <row r="904">
      <c r="G904" s="111"/>
      <c r="H904" s="111"/>
    </row>
    <row r="905">
      <c r="G905" s="111"/>
      <c r="H905" s="111"/>
    </row>
    <row r="906">
      <c r="G906" s="111"/>
      <c r="H906" s="111"/>
    </row>
    <row r="907">
      <c r="G907" s="111"/>
      <c r="H907" s="111"/>
    </row>
    <row r="908">
      <c r="G908" s="111"/>
      <c r="H908" s="111"/>
    </row>
    <row r="909">
      <c r="G909" s="111"/>
      <c r="H909" s="111"/>
    </row>
    <row r="910">
      <c r="G910" s="111"/>
      <c r="H910" s="111"/>
    </row>
    <row r="911">
      <c r="G911" s="111"/>
      <c r="H911" s="111"/>
    </row>
    <row r="912">
      <c r="G912" s="111"/>
      <c r="H912" s="111"/>
    </row>
    <row r="913">
      <c r="G913" s="111"/>
      <c r="H913" s="111"/>
    </row>
    <row r="914">
      <c r="G914" s="111"/>
      <c r="H914" s="111"/>
    </row>
    <row r="915">
      <c r="G915" s="111"/>
      <c r="H915" s="111"/>
    </row>
    <row r="916">
      <c r="G916" s="111"/>
      <c r="H916" s="111"/>
    </row>
    <row r="917">
      <c r="G917" s="111"/>
      <c r="H917" s="111"/>
    </row>
    <row r="918">
      <c r="G918" s="111"/>
      <c r="H918" s="111"/>
    </row>
    <row r="919">
      <c r="G919" s="111"/>
      <c r="H919" s="111"/>
    </row>
    <row r="920">
      <c r="G920" s="111"/>
      <c r="H920" s="111"/>
    </row>
    <row r="921">
      <c r="G921" s="111"/>
      <c r="H921" s="111"/>
    </row>
    <row r="922">
      <c r="G922" s="111"/>
      <c r="H922" s="111"/>
    </row>
    <row r="923">
      <c r="G923" s="111"/>
      <c r="H923" s="111"/>
    </row>
    <row r="924">
      <c r="G924" s="111"/>
      <c r="H924" s="111"/>
    </row>
    <row r="925">
      <c r="G925" s="111"/>
      <c r="H925" s="111"/>
    </row>
    <row r="926">
      <c r="G926" s="111"/>
      <c r="H926" s="111"/>
    </row>
    <row r="927">
      <c r="G927" s="111"/>
      <c r="H927" s="111"/>
    </row>
    <row r="928">
      <c r="G928" s="111"/>
      <c r="H928" s="111"/>
    </row>
    <row r="929">
      <c r="G929" s="111"/>
      <c r="H929" s="111"/>
    </row>
    <row r="930">
      <c r="G930" s="111"/>
      <c r="H930" s="111"/>
    </row>
    <row r="931">
      <c r="G931" s="111"/>
      <c r="H931" s="111"/>
    </row>
    <row r="932">
      <c r="G932" s="111"/>
      <c r="H932" s="111"/>
    </row>
    <row r="933">
      <c r="G933" s="111"/>
      <c r="H933" s="111"/>
    </row>
    <row r="934">
      <c r="G934" s="111"/>
      <c r="H934" s="111"/>
    </row>
    <row r="935">
      <c r="G935" s="111"/>
      <c r="H935" s="111"/>
    </row>
    <row r="936">
      <c r="G936" s="111"/>
      <c r="H936" s="111"/>
    </row>
    <row r="937">
      <c r="G937" s="111"/>
      <c r="H937" s="111"/>
    </row>
    <row r="938">
      <c r="G938" s="111"/>
      <c r="H938" s="111"/>
    </row>
    <row r="939">
      <c r="G939" s="111"/>
      <c r="H939" s="111"/>
    </row>
    <row r="940">
      <c r="G940" s="111"/>
      <c r="H940" s="111"/>
    </row>
    <row r="941">
      <c r="G941" s="111"/>
      <c r="H941" s="111"/>
    </row>
    <row r="942">
      <c r="G942" s="111"/>
      <c r="H942" s="111"/>
    </row>
    <row r="943">
      <c r="G943" s="111"/>
      <c r="H943" s="111"/>
    </row>
    <row r="944">
      <c r="G944" s="111"/>
      <c r="H944" s="111"/>
    </row>
    <row r="945">
      <c r="G945" s="111"/>
      <c r="H945" s="111"/>
    </row>
    <row r="946">
      <c r="G946" s="111"/>
      <c r="H946" s="111"/>
    </row>
    <row r="947">
      <c r="G947" s="111"/>
      <c r="H947" s="111"/>
    </row>
    <row r="948">
      <c r="G948" s="111"/>
      <c r="H948" s="111"/>
    </row>
    <row r="949">
      <c r="G949" s="111"/>
      <c r="H949" s="111"/>
    </row>
    <row r="950">
      <c r="G950" s="111"/>
      <c r="H950" s="111"/>
    </row>
    <row r="951">
      <c r="G951" s="111"/>
      <c r="H951" s="111"/>
    </row>
    <row r="952">
      <c r="G952" s="111"/>
      <c r="H952" s="111"/>
    </row>
    <row r="953">
      <c r="G953" s="111"/>
      <c r="H953" s="111"/>
    </row>
    <row r="954">
      <c r="G954" s="111"/>
      <c r="H954" s="111"/>
    </row>
    <row r="955">
      <c r="G955" s="111"/>
      <c r="H955" s="111"/>
    </row>
    <row r="956">
      <c r="G956" s="111"/>
      <c r="H956" s="111"/>
    </row>
    <row r="957">
      <c r="G957" s="111"/>
      <c r="H957" s="111"/>
    </row>
    <row r="958">
      <c r="G958" s="111"/>
      <c r="H958" s="111"/>
    </row>
    <row r="959">
      <c r="G959" s="111"/>
      <c r="H959" s="111"/>
    </row>
    <row r="960">
      <c r="G960" s="111"/>
      <c r="H960" s="111"/>
    </row>
    <row r="961">
      <c r="G961" s="111"/>
      <c r="H961" s="111"/>
    </row>
    <row r="962">
      <c r="G962" s="111"/>
      <c r="H962" s="111"/>
    </row>
    <row r="963">
      <c r="G963" s="111"/>
      <c r="H963" s="111"/>
    </row>
    <row r="964">
      <c r="G964" s="111"/>
      <c r="H964" s="111"/>
    </row>
    <row r="965">
      <c r="G965" s="111"/>
      <c r="H965" s="111"/>
    </row>
    <row r="966">
      <c r="G966" s="111"/>
      <c r="H966" s="111"/>
    </row>
    <row r="967">
      <c r="G967" s="111"/>
      <c r="H967" s="111"/>
    </row>
    <row r="968">
      <c r="G968" s="111"/>
      <c r="H968" s="111"/>
    </row>
    <row r="969">
      <c r="G969" s="111"/>
      <c r="H969" s="111"/>
    </row>
    <row r="970">
      <c r="G970" s="111"/>
      <c r="H970" s="111"/>
    </row>
    <row r="971">
      <c r="G971" s="111"/>
      <c r="H971" s="111"/>
    </row>
    <row r="972">
      <c r="G972" s="111"/>
      <c r="H972" s="111"/>
    </row>
    <row r="973">
      <c r="G973" s="111"/>
      <c r="H973" s="111"/>
    </row>
    <row r="974">
      <c r="G974" s="111"/>
      <c r="H974" s="111"/>
    </row>
    <row r="975">
      <c r="G975" s="111"/>
      <c r="H975" s="111"/>
    </row>
    <row r="976">
      <c r="G976" s="111"/>
      <c r="H976" s="111"/>
    </row>
    <row r="977">
      <c r="G977" s="111"/>
      <c r="H977" s="111"/>
    </row>
    <row r="978">
      <c r="G978" s="111"/>
      <c r="H978" s="111"/>
    </row>
    <row r="979">
      <c r="G979" s="111"/>
      <c r="H979" s="111"/>
    </row>
    <row r="980">
      <c r="G980" s="111"/>
      <c r="H980" s="111"/>
    </row>
    <row r="981">
      <c r="G981" s="111"/>
      <c r="H981" s="111"/>
    </row>
    <row r="982">
      <c r="G982" s="111"/>
      <c r="H982" s="111"/>
    </row>
    <row r="983">
      <c r="G983" s="111"/>
      <c r="H983" s="111"/>
    </row>
    <row r="984">
      <c r="G984" s="111"/>
      <c r="H984" s="111"/>
    </row>
    <row r="985">
      <c r="G985" s="111"/>
      <c r="H985" s="111"/>
    </row>
    <row r="986">
      <c r="G986" s="111"/>
      <c r="H986" s="111"/>
    </row>
    <row r="987">
      <c r="G987" s="111"/>
      <c r="H987" s="111"/>
    </row>
    <row r="988">
      <c r="G988" s="111"/>
      <c r="H988" s="111"/>
    </row>
    <row r="989">
      <c r="G989" s="111"/>
      <c r="H989" s="111"/>
    </row>
    <row r="990">
      <c r="G990" s="111"/>
      <c r="H990" s="111"/>
    </row>
    <row r="991">
      <c r="G991" s="111"/>
      <c r="H991" s="111"/>
    </row>
    <row r="992">
      <c r="G992" s="111"/>
      <c r="H992" s="111"/>
    </row>
    <row r="993">
      <c r="G993" s="111"/>
      <c r="H993" s="111"/>
    </row>
    <row r="994">
      <c r="G994" s="111"/>
      <c r="H994" s="111"/>
    </row>
    <row r="995">
      <c r="G995" s="111"/>
      <c r="H995" s="111"/>
    </row>
    <row r="996">
      <c r="G996" s="111"/>
      <c r="H996" s="111"/>
    </row>
    <row r="997">
      <c r="G997" s="111"/>
      <c r="H997" s="111"/>
    </row>
    <row r="998">
      <c r="G998" s="111"/>
      <c r="H998" s="111"/>
    </row>
    <row r="999">
      <c r="G999" s="111"/>
      <c r="H999" s="111"/>
    </row>
    <row r="1000">
      <c r="G1000" s="111"/>
      <c r="H1000" s="111"/>
    </row>
    <row r="1001">
      <c r="G1001" s="111"/>
      <c r="H1001" s="111"/>
    </row>
    <row r="1002">
      <c r="G1002" s="111"/>
      <c r="H1002" s="111"/>
    </row>
    <row r="1003">
      <c r="G1003" s="111"/>
      <c r="H1003" s="111"/>
    </row>
    <row r="1004">
      <c r="G1004" s="111"/>
      <c r="H1004" s="111"/>
    </row>
    <row r="1005">
      <c r="G1005" s="111"/>
      <c r="H1005" s="111"/>
    </row>
    <row r="1006">
      <c r="G1006" s="111"/>
      <c r="H1006" s="111"/>
    </row>
    <row r="1007">
      <c r="G1007" s="111"/>
      <c r="H1007" s="111"/>
    </row>
    <row r="1008">
      <c r="G1008" s="111"/>
      <c r="H1008" s="111"/>
    </row>
    <row r="1009">
      <c r="G1009" s="111"/>
      <c r="H1009" s="111"/>
    </row>
  </sheetData>
  <mergeCells count="43">
    <mergeCell ref="B1:H1"/>
    <mergeCell ref="B2:D2"/>
    <mergeCell ref="B24:H24"/>
    <mergeCell ref="B31:D31"/>
    <mergeCell ref="F31:H31"/>
    <mergeCell ref="B32:D32"/>
    <mergeCell ref="F32:H32"/>
    <mergeCell ref="F36:G36"/>
    <mergeCell ref="F37:G37"/>
    <mergeCell ref="B33:C33"/>
    <mergeCell ref="B34:C34"/>
    <mergeCell ref="F34:G34"/>
    <mergeCell ref="B35:C35"/>
    <mergeCell ref="F35:G35"/>
    <mergeCell ref="B36:C36"/>
    <mergeCell ref="B37:C37"/>
    <mergeCell ref="F43:G43"/>
    <mergeCell ref="F44:G44"/>
    <mergeCell ref="F45:G45"/>
    <mergeCell ref="B38:C38"/>
    <mergeCell ref="F38:G38"/>
    <mergeCell ref="B40:C40"/>
    <mergeCell ref="F40:G40"/>
    <mergeCell ref="B41:C41"/>
    <mergeCell ref="F41:G41"/>
    <mergeCell ref="F42:G42"/>
    <mergeCell ref="B42:C42"/>
    <mergeCell ref="B43:C43"/>
    <mergeCell ref="B44:C44"/>
    <mergeCell ref="B45:C45"/>
    <mergeCell ref="B48:D48"/>
    <mergeCell ref="B49:D49"/>
    <mergeCell ref="B50:C50"/>
    <mergeCell ref="B59:C59"/>
    <mergeCell ref="B60:C60"/>
    <mergeCell ref="B61:C61"/>
    <mergeCell ref="B51:C51"/>
    <mergeCell ref="B52:C52"/>
    <mergeCell ref="B53:C53"/>
    <mergeCell ref="B54:C54"/>
    <mergeCell ref="B56:C56"/>
    <mergeCell ref="B57:C57"/>
    <mergeCell ref="B58:C58"/>
  </mergeCells>
  <hyperlinks>
    <hyperlink r:id="rId2" ref="H14"/>
    <hyperlink r:id="rId3" ref="I15"/>
    <hyperlink r:id="rId4" ref="I16"/>
    <hyperlink r:id="rId5" ref="D22"/>
  </hyperlinks>
  <printOptions gridLines="1" horizontalCentered="1"/>
  <pageMargins bottom="0.75" footer="0.0" header="0.0" left="0.7" right="0.7" top="0.75"/>
  <pageSetup fitToHeight="0" cellComments="atEnd" orientation="landscape" pageOrder="overThenDown"/>
  <drawing r:id="rId6"/>
  <legacyDrawing r:id="rId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2.25"/>
    <col customWidth="1" min="2" max="2" width="21.0"/>
    <col customWidth="1" min="3" max="3" width="21.25"/>
    <col customWidth="1" min="4" max="4" width="22.0"/>
    <col customWidth="1" min="5" max="5" width="28.63"/>
    <col customWidth="1" min="6" max="6" width="17.0"/>
    <col customWidth="1" min="7" max="7" width="20.38"/>
    <col customWidth="1" min="8" max="8" width="6.25"/>
    <col customWidth="1" min="9" max="9" width="43.38"/>
  </cols>
  <sheetData>
    <row r="1">
      <c r="A1" s="170"/>
      <c r="B1" s="1" t="s">
        <v>191</v>
      </c>
    </row>
    <row r="2">
      <c r="A2" s="171"/>
      <c r="B2" s="172" t="s">
        <v>192</v>
      </c>
      <c r="C2" s="173"/>
      <c r="D2" s="173"/>
      <c r="E2" s="173"/>
      <c r="F2" s="173"/>
      <c r="G2" s="173"/>
    </row>
    <row r="3" ht="24.0" customHeight="1">
      <c r="A3" s="174"/>
      <c r="B3" s="175" t="s">
        <v>193</v>
      </c>
    </row>
    <row r="4">
      <c r="A4" s="176"/>
      <c r="B4" s="176"/>
      <c r="C4" s="177" t="s">
        <v>194</v>
      </c>
      <c r="D4" s="178" t="s">
        <v>195</v>
      </c>
      <c r="E4" s="178" t="s">
        <v>196</v>
      </c>
      <c r="F4" s="179"/>
      <c r="G4" s="2"/>
      <c r="H4" s="53"/>
      <c r="I4" s="2"/>
      <c r="J4" s="2"/>
      <c r="K4" s="2"/>
      <c r="L4" s="2"/>
      <c r="M4" s="2"/>
      <c r="N4" s="2"/>
      <c r="O4" s="2"/>
      <c r="P4" s="2"/>
      <c r="Q4" s="2"/>
      <c r="R4" s="2"/>
      <c r="S4" s="2"/>
      <c r="T4" s="2"/>
      <c r="U4" s="2"/>
      <c r="V4" s="2"/>
      <c r="W4" s="2"/>
      <c r="X4" s="2"/>
      <c r="Y4" s="2"/>
      <c r="Z4" s="2"/>
      <c r="AA4" s="2"/>
      <c r="AB4" s="2"/>
    </row>
    <row r="5">
      <c r="A5" s="180"/>
      <c r="B5" s="180" t="s">
        <v>197</v>
      </c>
      <c r="C5" s="181" t="s">
        <v>198</v>
      </c>
      <c r="D5" s="181" t="s">
        <v>199</v>
      </c>
      <c r="E5" s="182" t="s">
        <v>200</v>
      </c>
      <c r="F5" s="183"/>
      <c r="H5" s="112"/>
    </row>
    <row r="6">
      <c r="A6" s="180"/>
      <c r="B6" s="180" t="s">
        <v>201</v>
      </c>
      <c r="C6" s="184" t="s">
        <v>202</v>
      </c>
      <c r="D6" s="184" t="s">
        <v>203</v>
      </c>
      <c r="E6" s="185" t="s">
        <v>204</v>
      </c>
      <c r="F6" s="186"/>
      <c r="H6" s="112"/>
    </row>
    <row r="7">
      <c r="A7" s="180"/>
      <c r="B7" s="180" t="s">
        <v>205</v>
      </c>
      <c r="C7" s="187" t="s">
        <v>206</v>
      </c>
      <c r="D7" s="187" t="s">
        <v>207</v>
      </c>
      <c r="E7" s="188" t="s">
        <v>208</v>
      </c>
      <c r="F7" s="186"/>
      <c r="H7" s="112"/>
    </row>
    <row r="8">
      <c r="A8" s="180"/>
      <c r="B8" s="180" t="s">
        <v>209</v>
      </c>
      <c r="C8" s="187" t="s">
        <v>210</v>
      </c>
      <c r="D8" s="187" t="s">
        <v>211</v>
      </c>
      <c r="E8" s="188" t="s">
        <v>212</v>
      </c>
      <c r="F8" s="186"/>
      <c r="H8" s="112"/>
    </row>
    <row r="9">
      <c r="A9" s="180"/>
      <c r="B9" s="180" t="s">
        <v>213</v>
      </c>
      <c r="C9" s="187" t="s">
        <v>214</v>
      </c>
      <c r="D9" s="187" t="s">
        <v>215</v>
      </c>
      <c r="E9" s="188" t="s">
        <v>216</v>
      </c>
      <c r="F9" s="186"/>
      <c r="H9" s="112"/>
    </row>
    <row r="10">
      <c r="A10" s="180"/>
      <c r="B10" s="180" t="s">
        <v>217</v>
      </c>
      <c r="C10" s="187" t="s">
        <v>218</v>
      </c>
      <c r="D10" s="187" t="s">
        <v>219</v>
      </c>
      <c r="E10" s="188" t="s">
        <v>220</v>
      </c>
      <c r="F10" s="186"/>
      <c r="H10" s="112"/>
    </row>
    <row r="11">
      <c r="A11" s="180"/>
      <c r="B11" s="180" t="s">
        <v>221</v>
      </c>
      <c r="C11" s="187" t="s">
        <v>222</v>
      </c>
      <c r="D11" s="187" t="s">
        <v>223</v>
      </c>
      <c r="E11" s="188" t="s">
        <v>224</v>
      </c>
      <c r="F11" s="186"/>
      <c r="H11" s="112"/>
    </row>
    <row r="12">
      <c r="A12" s="180"/>
      <c r="B12" s="180" t="s">
        <v>225</v>
      </c>
      <c r="C12" s="187" t="s">
        <v>226</v>
      </c>
      <c r="D12" s="187" t="s">
        <v>227</v>
      </c>
      <c r="E12" s="188" t="s">
        <v>228</v>
      </c>
      <c r="F12" s="186"/>
      <c r="H12" s="112"/>
    </row>
    <row r="13">
      <c r="A13" s="180"/>
      <c r="B13" s="180" t="s">
        <v>229</v>
      </c>
      <c r="C13" s="187" t="s">
        <v>230</v>
      </c>
      <c r="D13" s="187" t="s">
        <v>231</v>
      </c>
      <c r="E13" s="188" t="s">
        <v>232</v>
      </c>
      <c r="F13" s="186"/>
      <c r="H13" s="112"/>
    </row>
    <row r="14">
      <c r="A14" s="180"/>
      <c r="B14" s="180" t="s">
        <v>233</v>
      </c>
      <c r="C14" s="187" t="s">
        <v>234</v>
      </c>
      <c r="D14" s="187" t="s">
        <v>235</v>
      </c>
      <c r="E14" s="188" t="s">
        <v>236</v>
      </c>
      <c r="F14" s="186"/>
      <c r="H14" s="112"/>
    </row>
    <row r="15">
      <c r="A15" s="180"/>
      <c r="B15" s="180" t="s">
        <v>237</v>
      </c>
      <c r="C15" s="187" t="s">
        <v>238</v>
      </c>
      <c r="D15" s="187" t="s">
        <v>239</v>
      </c>
      <c r="E15" s="188" t="s">
        <v>240</v>
      </c>
      <c r="F15" s="186"/>
      <c r="H15" s="112"/>
    </row>
    <row r="16">
      <c r="A16" s="180"/>
      <c r="B16" s="180" t="s">
        <v>241</v>
      </c>
      <c r="C16" s="187" t="s">
        <v>242</v>
      </c>
      <c r="D16" s="187" t="s">
        <v>243</v>
      </c>
      <c r="E16" s="188" t="s">
        <v>244</v>
      </c>
      <c r="F16" s="186"/>
    </row>
    <row r="17">
      <c r="A17" s="180"/>
      <c r="B17" s="180" t="s">
        <v>245</v>
      </c>
      <c r="C17" s="187" t="s">
        <v>246</v>
      </c>
      <c r="D17" s="187" t="s">
        <v>247</v>
      </c>
      <c r="E17" s="188" t="s">
        <v>248</v>
      </c>
      <c r="F17" s="186"/>
    </row>
    <row r="18">
      <c r="A18" s="180"/>
      <c r="B18" s="180" t="s">
        <v>249</v>
      </c>
      <c r="C18" s="187" t="s">
        <v>250</v>
      </c>
      <c r="D18" s="187" t="s">
        <v>251</v>
      </c>
      <c r="E18" s="188" t="s">
        <v>252</v>
      </c>
      <c r="F18" s="186"/>
    </row>
    <row r="19">
      <c r="A19" s="180"/>
      <c r="B19" s="180" t="s">
        <v>253</v>
      </c>
      <c r="C19" s="189" t="s">
        <v>254</v>
      </c>
      <c r="D19" s="187"/>
      <c r="E19" s="188"/>
      <c r="F19" s="186"/>
    </row>
    <row r="20">
      <c r="A20" s="180"/>
      <c r="B20" s="180" t="s">
        <v>255</v>
      </c>
      <c r="C20" s="187" t="s">
        <v>256</v>
      </c>
      <c r="D20" s="187" t="s">
        <v>257</v>
      </c>
      <c r="E20" s="188" t="s">
        <v>258</v>
      </c>
      <c r="F20" s="186"/>
    </row>
    <row r="21">
      <c r="A21" s="180"/>
      <c r="B21" s="180" t="s">
        <v>259</v>
      </c>
      <c r="C21" s="189" t="s">
        <v>254</v>
      </c>
      <c r="D21" s="187"/>
      <c r="E21" s="188"/>
      <c r="F21" s="186"/>
    </row>
    <row r="22">
      <c r="A22" s="180"/>
      <c r="B22" s="180" t="s">
        <v>260</v>
      </c>
      <c r="C22" s="187" t="s">
        <v>261</v>
      </c>
      <c r="D22" s="187" t="s">
        <v>262</v>
      </c>
      <c r="E22" s="188" t="s">
        <v>263</v>
      </c>
      <c r="F22" s="186"/>
    </row>
    <row r="23">
      <c r="A23" s="180"/>
      <c r="B23" s="180" t="s">
        <v>264</v>
      </c>
      <c r="C23" s="189" t="s">
        <v>254</v>
      </c>
      <c r="D23" s="187"/>
      <c r="E23" s="188"/>
      <c r="F23" s="186"/>
    </row>
    <row r="24">
      <c r="A24" s="180"/>
      <c r="B24" s="180" t="s">
        <v>265</v>
      </c>
      <c r="C24" s="187" t="s">
        <v>266</v>
      </c>
      <c r="D24" s="187" t="s">
        <v>267</v>
      </c>
      <c r="E24" s="188" t="s">
        <v>268</v>
      </c>
      <c r="F24" s="186"/>
    </row>
    <row r="25">
      <c r="A25" s="180"/>
      <c r="B25" s="180" t="s">
        <v>269</v>
      </c>
      <c r="C25" s="189" t="s">
        <v>254</v>
      </c>
      <c r="D25" s="187"/>
      <c r="E25" s="188"/>
      <c r="F25" s="186"/>
    </row>
    <row r="26">
      <c r="A26" s="180"/>
      <c r="B26" s="180" t="s">
        <v>270</v>
      </c>
      <c r="C26" s="187" t="s">
        <v>271</v>
      </c>
      <c r="D26" s="187" t="s">
        <v>272</v>
      </c>
      <c r="E26" s="188" t="s">
        <v>273</v>
      </c>
      <c r="F26" s="186"/>
    </row>
    <row r="27">
      <c r="A27" s="180"/>
      <c r="B27" s="180" t="s">
        <v>274</v>
      </c>
      <c r="C27" s="189" t="s">
        <v>254</v>
      </c>
      <c r="D27" s="187"/>
      <c r="E27" s="188"/>
      <c r="F27" s="186"/>
    </row>
    <row r="28">
      <c r="A28" s="180"/>
      <c r="B28" s="180" t="s">
        <v>275</v>
      </c>
      <c r="C28" s="190" t="s">
        <v>276</v>
      </c>
      <c r="D28" s="187"/>
      <c r="E28" s="188"/>
      <c r="F28" s="186"/>
    </row>
    <row r="29">
      <c r="A29" s="180"/>
      <c r="B29" s="180" t="s">
        <v>277</v>
      </c>
      <c r="C29" s="187" t="s">
        <v>278</v>
      </c>
      <c r="D29" s="187" t="s">
        <v>279</v>
      </c>
      <c r="E29" s="188" t="s">
        <v>280</v>
      </c>
      <c r="F29" s="186"/>
    </row>
    <row r="30">
      <c r="A30" s="180"/>
      <c r="B30" s="180" t="s">
        <v>281</v>
      </c>
      <c r="C30" s="187" t="s">
        <v>282</v>
      </c>
      <c r="D30" s="187"/>
      <c r="E30" s="188" t="s">
        <v>283</v>
      </c>
      <c r="F30" s="186"/>
    </row>
    <row r="31" ht="18.0" customHeight="1">
      <c r="A31" s="180"/>
      <c r="B31" s="180" t="s">
        <v>284</v>
      </c>
      <c r="C31" s="189" t="s">
        <v>254</v>
      </c>
      <c r="D31" s="187"/>
      <c r="E31" s="188"/>
      <c r="F31" s="186"/>
    </row>
    <row r="32">
      <c r="A32" s="191"/>
      <c r="B32" s="191"/>
    </row>
    <row r="36">
      <c r="C36" s="192"/>
    </row>
    <row r="41">
      <c r="A41" s="192"/>
      <c r="B41" s="192"/>
    </row>
  </sheetData>
  <mergeCells count="28">
    <mergeCell ref="B1:G1"/>
    <mergeCell ref="E5:F5"/>
    <mergeCell ref="E6:F6"/>
    <mergeCell ref="E7:F7"/>
    <mergeCell ref="E8:F8"/>
    <mergeCell ref="E9:F9"/>
    <mergeCell ref="E10:F10"/>
    <mergeCell ref="E11:F11"/>
    <mergeCell ref="E12:F12"/>
    <mergeCell ref="E13:F13"/>
    <mergeCell ref="E14:F14"/>
    <mergeCell ref="E15:F15"/>
    <mergeCell ref="E16:F16"/>
    <mergeCell ref="E17:F17"/>
    <mergeCell ref="E25:F25"/>
    <mergeCell ref="E26:F26"/>
    <mergeCell ref="E27:F27"/>
    <mergeCell ref="E28:F28"/>
    <mergeCell ref="E29:F29"/>
    <mergeCell ref="E30:F30"/>
    <mergeCell ref="E31:F31"/>
    <mergeCell ref="E18:F18"/>
    <mergeCell ref="E19:F19"/>
    <mergeCell ref="E20:F20"/>
    <mergeCell ref="E21:F21"/>
    <mergeCell ref="E22:F22"/>
    <mergeCell ref="E23:F23"/>
    <mergeCell ref="E24:F24"/>
  </mergeCells>
  <hyperlinks>
    <hyperlink r:id="rId2" ref="B3"/>
    <hyperlink r:id="rId3" ref="C19"/>
    <hyperlink r:id="rId4" ref="C21"/>
    <hyperlink r:id="rId5" ref="C23"/>
    <hyperlink r:id="rId6" ref="C25"/>
    <hyperlink r:id="rId7" ref="C27"/>
    <hyperlink r:id="rId8" ref="C28"/>
    <hyperlink r:id="rId9" ref="C31"/>
  </hyperlinks>
  <drawing r:id="rId10"/>
  <legacyDrawing r:id="rId1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5"/>
    <col customWidth="1" min="2" max="2" width="87.75"/>
  </cols>
  <sheetData>
    <row r="1">
      <c r="A1" s="1" t="s">
        <v>285</v>
      </c>
    </row>
    <row r="2">
      <c r="A2" s="172" t="s">
        <v>286</v>
      </c>
      <c r="C2" s="173"/>
      <c r="D2" s="173"/>
      <c r="E2" s="173"/>
      <c r="F2" s="173"/>
      <c r="G2" s="173"/>
    </row>
    <row r="3">
      <c r="A3" s="193" t="s">
        <v>287</v>
      </c>
      <c r="B3" s="194"/>
    </row>
    <row r="4">
      <c r="A4" s="195" t="s">
        <v>288</v>
      </c>
      <c r="B4" s="194"/>
    </row>
    <row r="5">
      <c r="A5" s="196" t="s">
        <v>289</v>
      </c>
      <c r="B5" s="194"/>
    </row>
    <row r="6">
      <c r="A6" s="197" t="s">
        <v>290</v>
      </c>
      <c r="B6" s="198" t="s">
        <v>291</v>
      </c>
    </row>
    <row r="7">
      <c r="A7" s="197" t="s">
        <v>292</v>
      </c>
      <c r="B7" s="198" t="s">
        <v>293</v>
      </c>
    </row>
    <row r="8">
      <c r="A8" s="197" t="s">
        <v>294</v>
      </c>
      <c r="B8" s="198" t="s">
        <v>295</v>
      </c>
    </row>
    <row r="9">
      <c r="A9" s="197" t="s">
        <v>296</v>
      </c>
      <c r="B9" s="198" t="s">
        <v>291</v>
      </c>
    </row>
    <row r="10">
      <c r="A10" s="197" t="s">
        <v>297</v>
      </c>
      <c r="B10" s="197" t="s">
        <v>297</v>
      </c>
    </row>
    <row r="11">
      <c r="A11" s="197" t="s">
        <v>298</v>
      </c>
      <c r="B11" s="198" t="s">
        <v>299</v>
      </c>
    </row>
    <row r="12">
      <c r="A12" s="197" t="s">
        <v>300</v>
      </c>
      <c r="B12" s="198" t="s">
        <v>291</v>
      </c>
    </row>
    <row r="13">
      <c r="A13" s="197" t="s">
        <v>301</v>
      </c>
      <c r="B13" s="198" t="s">
        <v>291</v>
      </c>
    </row>
    <row r="14">
      <c r="A14" s="197" t="s">
        <v>302</v>
      </c>
      <c r="B14" s="198" t="s">
        <v>303</v>
      </c>
      <c r="C14" s="112" t="s">
        <v>304</v>
      </c>
    </row>
    <row r="15">
      <c r="A15" s="197" t="s">
        <v>305</v>
      </c>
      <c r="B15" s="198" t="s">
        <v>291</v>
      </c>
    </row>
    <row r="16">
      <c r="A16" s="197" t="s">
        <v>306</v>
      </c>
      <c r="B16" s="198" t="s">
        <v>307</v>
      </c>
    </row>
    <row r="17">
      <c r="A17" s="197" t="s">
        <v>308</v>
      </c>
      <c r="B17" s="198" t="s">
        <v>309</v>
      </c>
    </row>
    <row r="18">
      <c r="A18" s="199" t="s">
        <v>310</v>
      </c>
      <c r="B18" s="194"/>
    </row>
    <row r="19">
      <c r="A19" s="197" t="s">
        <v>311</v>
      </c>
      <c r="B19" s="198" t="s">
        <v>312</v>
      </c>
    </row>
    <row r="20">
      <c r="A20" s="197" t="s">
        <v>313</v>
      </c>
      <c r="B20" s="198" t="s">
        <v>314</v>
      </c>
    </row>
    <row r="21">
      <c r="A21" s="197" t="s">
        <v>315</v>
      </c>
      <c r="B21" s="198" t="s">
        <v>316</v>
      </c>
    </row>
    <row r="22">
      <c r="A22" s="197" t="s">
        <v>317</v>
      </c>
      <c r="B22" s="198" t="s">
        <v>318</v>
      </c>
    </row>
    <row r="23">
      <c r="A23" s="197" t="s">
        <v>319</v>
      </c>
      <c r="B23" s="198" t="s">
        <v>320</v>
      </c>
    </row>
    <row r="24">
      <c r="A24" s="197" t="s">
        <v>321</v>
      </c>
      <c r="B24" s="198" t="s">
        <v>291</v>
      </c>
    </row>
    <row r="25">
      <c r="A25" s="197" t="s">
        <v>322</v>
      </c>
      <c r="B25" s="198" t="s">
        <v>316</v>
      </c>
    </row>
    <row r="26">
      <c r="A26" s="197" t="s">
        <v>323</v>
      </c>
      <c r="B26" s="198" t="s">
        <v>291</v>
      </c>
    </row>
    <row r="27">
      <c r="A27" s="197" t="s">
        <v>324</v>
      </c>
      <c r="B27" s="198" t="s">
        <v>316</v>
      </c>
    </row>
    <row r="28">
      <c r="A28" s="197" t="s">
        <v>325</v>
      </c>
      <c r="B28" s="198" t="s">
        <v>326</v>
      </c>
    </row>
    <row r="29">
      <c r="A29" s="197" t="s">
        <v>327</v>
      </c>
      <c r="B29" s="198" t="s">
        <v>328</v>
      </c>
    </row>
    <row r="30">
      <c r="A30" s="197" t="s">
        <v>329</v>
      </c>
      <c r="B30" s="198" t="s">
        <v>330</v>
      </c>
    </row>
    <row r="31">
      <c r="A31" s="197" t="s">
        <v>331</v>
      </c>
      <c r="B31" s="198" t="s">
        <v>332</v>
      </c>
    </row>
    <row r="32">
      <c r="A32" s="199" t="s">
        <v>333</v>
      </c>
      <c r="B32" s="194"/>
    </row>
    <row r="33">
      <c r="A33" s="197" t="s">
        <v>334</v>
      </c>
      <c r="B33" s="198" t="s">
        <v>335</v>
      </c>
    </row>
    <row r="34">
      <c r="A34" s="197" t="s">
        <v>336</v>
      </c>
      <c r="B34" s="198" t="s">
        <v>337</v>
      </c>
    </row>
    <row r="35">
      <c r="A35" s="197" t="s">
        <v>338</v>
      </c>
      <c r="B35" s="198" t="s">
        <v>339</v>
      </c>
    </row>
    <row r="36">
      <c r="A36" s="197" t="s">
        <v>340</v>
      </c>
      <c r="B36" s="198" t="s">
        <v>341</v>
      </c>
    </row>
    <row r="37">
      <c r="A37" s="197" t="s">
        <v>342</v>
      </c>
      <c r="B37" s="198" t="s">
        <v>343</v>
      </c>
    </row>
    <row r="38">
      <c r="A38" s="197" t="s">
        <v>344</v>
      </c>
      <c r="B38" s="198" t="s">
        <v>291</v>
      </c>
    </row>
    <row r="39">
      <c r="A39" s="197" t="s">
        <v>345</v>
      </c>
      <c r="B39" s="198" t="s">
        <v>346</v>
      </c>
    </row>
    <row r="40">
      <c r="A40" s="197" t="s">
        <v>347</v>
      </c>
      <c r="B40" s="198" t="s">
        <v>348</v>
      </c>
    </row>
    <row r="41">
      <c r="A41" s="197" t="s">
        <v>349</v>
      </c>
      <c r="B41" s="198" t="s">
        <v>291</v>
      </c>
    </row>
    <row r="42">
      <c r="A42" s="197" t="s">
        <v>350</v>
      </c>
      <c r="B42" s="198" t="s">
        <v>351</v>
      </c>
    </row>
    <row r="43">
      <c r="A43" s="197" t="s">
        <v>352</v>
      </c>
      <c r="B43" s="198" t="s">
        <v>341</v>
      </c>
    </row>
    <row r="44">
      <c r="A44" s="197" t="s">
        <v>353</v>
      </c>
      <c r="B44" s="198" t="s">
        <v>354</v>
      </c>
    </row>
    <row r="45">
      <c r="A45" s="197" t="s">
        <v>355</v>
      </c>
      <c r="B45" s="198" t="s">
        <v>356</v>
      </c>
    </row>
    <row r="46">
      <c r="A46" s="199" t="s">
        <v>357</v>
      </c>
      <c r="B46" s="194"/>
    </row>
    <row r="47">
      <c r="A47" s="197" t="s">
        <v>358</v>
      </c>
      <c r="B47" s="198" t="s">
        <v>359</v>
      </c>
    </row>
    <row r="48">
      <c r="A48" s="197" t="s">
        <v>360</v>
      </c>
      <c r="B48" s="198" t="s">
        <v>291</v>
      </c>
    </row>
    <row r="49">
      <c r="A49" s="197" t="s">
        <v>361</v>
      </c>
      <c r="B49" s="198" t="s">
        <v>291</v>
      </c>
    </row>
    <row r="50">
      <c r="A50" s="197" t="s">
        <v>362</v>
      </c>
      <c r="B50" s="198" t="s">
        <v>363</v>
      </c>
    </row>
    <row r="51">
      <c r="A51" s="197" t="s">
        <v>364</v>
      </c>
      <c r="B51" s="198" t="s">
        <v>365</v>
      </c>
    </row>
    <row r="52">
      <c r="A52" s="197" t="s">
        <v>366</v>
      </c>
      <c r="B52" s="198" t="s">
        <v>367</v>
      </c>
    </row>
    <row r="53">
      <c r="A53" s="197" t="s">
        <v>368</v>
      </c>
      <c r="B53" s="198" t="s">
        <v>291</v>
      </c>
    </row>
    <row r="54">
      <c r="A54" s="197" t="s">
        <v>369</v>
      </c>
      <c r="B54" s="198" t="s">
        <v>291</v>
      </c>
    </row>
    <row r="55">
      <c r="A55" s="197" t="s">
        <v>370</v>
      </c>
      <c r="B55" s="198" t="s">
        <v>291</v>
      </c>
    </row>
    <row r="56">
      <c r="A56" s="197" t="s">
        <v>371</v>
      </c>
      <c r="B56" s="198" t="s">
        <v>372</v>
      </c>
    </row>
    <row r="57">
      <c r="A57" s="197" t="s">
        <v>373</v>
      </c>
      <c r="B57" s="198" t="s">
        <v>291</v>
      </c>
    </row>
    <row r="58">
      <c r="A58" s="197" t="s">
        <v>374</v>
      </c>
      <c r="B58" s="198" t="s">
        <v>291</v>
      </c>
    </row>
    <row r="59">
      <c r="A59" s="199" t="s">
        <v>375</v>
      </c>
      <c r="B59" s="194"/>
    </row>
    <row r="60">
      <c r="A60" s="197" t="s">
        <v>376</v>
      </c>
      <c r="B60" s="198" t="s">
        <v>377</v>
      </c>
    </row>
    <row r="61">
      <c r="A61" s="197" t="s">
        <v>378</v>
      </c>
      <c r="B61" s="198" t="s">
        <v>291</v>
      </c>
    </row>
    <row r="62">
      <c r="A62" s="197" t="s">
        <v>379</v>
      </c>
      <c r="B62" s="198" t="s">
        <v>380</v>
      </c>
    </row>
    <row r="63">
      <c r="A63" s="197" t="s">
        <v>381</v>
      </c>
      <c r="B63" s="198" t="s">
        <v>372</v>
      </c>
    </row>
    <row r="64">
      <c r="A64" s="197" t="s">
        <v>382</v>
      </c>
      <c r="B64" s="198" t="s">
        <v>341</v>
      </c>
    </row>
    <row r="65">
      <c r="A65" s="197" t="s">
        <v>383</v>
      </c>
      <c r="B65" s="198" t="s">
        <v>291</v>
      </c>
    </row>
    <row r="66">
      <c r="A66" s="197" t="s">
        <v>384</v>
      </c>
      <c r="B66" s="198" t="s">
        <v>291</v>
      </c>
    </row>
    <row r="67">
      <c r="A67" s="197" t="s">
        <v>385</v>
      </c>
      <c r="B67" s="198" t="s">
        <v>386</v>
      </c>
    </row>
    <row r="68">
      <c r="A68" s="199" t="s">
        <v>387</v>
      </c>
      <c r="B68" s="194"/>
    </row>
    <row r="69">
      <c r="A69" s="197" t="s">
        <v>388</v>
      </c>
      <c r="B69" s="198" t="s">
        <v>389</v>
      </c>
    </row>
    <row r="70">
      <c r="A70" s="197" t="s">
        <v>390</v>
      </c>
      <c r="B70" s="198" t="s">
        <v>391</v>
      </c>
    </row>
    <row r="71">
      <c r="A71" s="197" t="s">
        <v>392</v>
      </c>
      <c r="B71" s="198" t="s">
        <v>291</v>
      </c>
    </row>
    <row r="72">
      <c r="A72" s="197" t="s">
        <v>393</v>
      </c>
      <c r="B72" s="198" t="s">
        <v>394</v>
      </c>
    </row>
    <row r="73">
      <c r="A73" s="199" t="s">
        <v>395</v>
      </c>
      <c r="B73" s="194"/>
    </row>
    <row r="74">
      <c r="A74" s="197" t="s">
        <v>396</v>
      </c>
      <c r="B74" s="198" t="s">
        <v>291</v>
      </c>
    </row>
    <row r="75">
      <c r="A75" s="197" t="s">
        <v>397</v>
      </c>
      <c r="B75" s="198" t="s">
        <v>291</v>
      </c>
    </row>
    <row r="76">
      <c r="A76" s="197" t="s">
        <v>398</v>
      </c>
      <c r="B76" s="198" t="s">
        <v>291</v>
      </c>
    </row>
    <row r="77">
      <c r="A77" s="197" t="s">
        <v>399</v>
      </c>
      <c r="B77" s="198" t="s">
        <v>400</v>
      </c>
    </row>
    <row r="78">
      <c r="A78" s="197" t="s">
        <v>401</v>
      </c>
      <c r="B78" s="198" t="s">
        <v>402</v>
      </c>
    </row>
    <row r="79">
      <c r="A79" s="197" t="s">
        <v>403</v>
      </c>
      <c r="B79" s="198" t="s">
        <v>291</v>
      </c>
    </row>
    <row r="80">
      <c r="A80" s="197" t="s">
        <v>404</v>
      </c>
      <c r="B80" s="198" t="s">
        <v>405</v>
      </c>
    </row>
    <row r="81">
      <c r="A81" s="197" t="s">
        <v>406</v>
      </c>
      <c r="B81" s="198" t="s">
        <v>407</v>
      </c>
    </row>
    <row r="82">
      <c r="A82" s="197" t="s">
        <v>408</v>
      </c>
      <c r="B82" s="198" t="s">
        <v>409</v>
      </c>
    </row>
    <row r="83">
      <c r="A83" s="199" t="s">
        <v>410</v>
      </c>
      <c r="B83" s="194"/>
    </row>
    <row r="84">
      <c r="A84" s="197" t="s">
        <v>411</v>
      </c>
      <c r="B84" s="198" t="s">
        <v>400</v>
      </c>
    </row>
    <row r="85">
      <c r="A85" s="197" t="s">
        <v>412</v>
      </c>
      <c r="B85" s="198" t="s">
        <v>413</v>
      </c>
    </row>
    <row r="86">
      <c r="A86" s="197" t="s">
        <v>414</v>
      </c>
      <c r="B86" s="198" t="s">
        <v>291</v>
      </c>
    </row>
    <row r="87">
      <c r="A87" s="197" t="s">
        <v>415</v>
      </c>
      <c r="B87" s="198" t="s">
        <v>416</v>
      </c>
    </row>
    <row r="88">
      <c r="A88" s="197" t="s">
        <v>417</v>
      </c>
      <c r="B88" s="198" t="s">
        <v>291</v>
      </c>
    </row>
    <row r="89">
      <c r="A89" s="197" t="s">
        <v>418</v>
      </c>
      <c r="B89" s="198" t="s">
        <v>419</v>
      </c>
    </row>
    <row r="90">
      <c r="A90" s="197" t="s">
        <v>420</v>
      </c>
      <c r="B90" s="198" t="s">
        <v>421</v>
      </c>
    </row>
    <row r="91">
      <c r="A91" s="197" t="s">
        <v>422</v>
      </c>
      <c r="B91" s="198" t="s">
        <v>423</v>
      </c>
    </row>
    <row r="92">
      <c r="A92" s="197" t="s">
        <v>424</v>
      </c>
      <c r="B92" s="198" t="s">
        <v>291</v>
      </c>
    </row>
    <row r="93">
      <c r="A93" s="197" t="s">
        <v>425</v>
      </c>
      <c r="B93" s="198" t="s">
        <v>291</v>
      </c>
    </row>
    <row r="94">
      <c r="A94" s="197" t="s">
        <v>426</v>
      </c>
      <c r="B94" s="198" t="s">
        <v>427</v>
      </c>
    </row>
    <row r="95">
      <c r="A95" s="199" t="s">
        <v>428</v>
      </c>
      <c r="B95" s="194"/>
    </row>
    <row r="96">
      <c r="A96" s="197" t="s">
        <v>429</v>
      </c>
      <c r="B96" s="198" t="s">
        <v>430</v>
      </c>
    </row>
    <row r="97">
      <c r="A97" s="197" t="s">
        <v>431</v>
      </c>
      <c r="B97" s="198" t="s">
        <v>432</v>
      </c>
    </row>
    <row r="98">
      <c r="A98" s="197" t="s">
        <v>433</v>
      </c>
      <c r="B98" s="198" t="s">
        <v>434</v>
      </c>
    </row>
    <row r="99">
      <c r="A99" s="197" t="s">
        <v>435</v>
      </c>
      <c r="B99" s="198" t="s">
        <v>341</v>
      </c>
    </row>
    <row r="100">
      <c r="A100" s="197" t="s">
        <v>436</v>
      </c>
      <c r="B100" s="198" t="s">
        <v>437</v>
      </c>
    </row>
    <row r="101">
      <c r="A101" s="199" t="s">
        <v>438</v>
      </c>
      <c r="B101" s="194"/>
    </row>
    <row r="102">
      <c r="A102" s="197" t="s">
        <v>439</v>
      </c>
      <c r="B102" s="198" t="s">
        <v>440</v>
      </c>
    </row>
    <row r="103">
      <c r="A103" s="197" t="s">
        <v>441</v>
      </c>
      <c r="B103" s="198" t="s">
        <v>442</v>
      </c>
    </row>
    <row r="104">
      <c r="A104" s="197" t="s">
        <v>443</v>
      </c>
      <c r="B104" s="198" t="s">
        <v>444</v>
      </c>
    </row>
    <row r="105">
      <c r="A105" s="199" t="s">
        <v>445</v>
      </c>
      <c r="B105" s="194"/>
    </row>
    <row r="106">
      <c r="A106" s="197" t="s">
        <v>446</v>
      </c>
      <c r="B106" s="198" t="s">
        <v>291</v>
      </c>
    </row>
    <row r="107">
      <c r="A107" s="197" t="s">
        <v>447</v>
      </c>
      <c r="B107" s="198" t="s">
        <v>448</v>
      </c>
    </row>
    <row r="108">
      <c r="A108" s="199" t="s">
        <v>449</v>
      </c>
      <c r="B108" s="194"/>
    </row>
    <row r="109">
      <c r="A109" s="197" t="s">
        <v>450</v>
      </c>
      <c r="B109" s="198" t="s">
        <v>419</v>
      </c>
    </row>
    <row r="110">
      <c r="A110" s="197" t="s">
        <v>451</v>
      </c>
      <c r="B110" s="198" t="s">
        <v>452</v>
      </c>
    </row>
    <row r="111">
      <c r="A111" s="197" t="s">
        <v>453</v>
      </c>
      <c r="B111" s="198" t="s">
        <v>454</v>
      </c>
    </row>
    <row r="112">
      <c r="A112" s="197" t="s">
        <v>455</v>
      </c>
      <c r="B112" s="198" t="s">
        <v>456</v>
      </c>
    </row>
    <row r="113">
      <c r="A113" s="199" t="s">
        <v>457</v>
      </c>
      <c r="B113" s="194"/>
    </row>
    <row r="114">
      <c r="A114" s="197" t="s">
        <v>458</v>
      </c>
      <c r="B114" s="198" t="s">
        <v>291</v>
      </c>
    </row>
    <row r="115">
      <c r="A115" s="197" t="s">
        <v>459</v>
      </c>
      <c r="B115" s="198" t="s">
        <v>460</v>
      </c>
    </row>
    <row r="116">
      <c r="A116" s="197" t="s">
        <v>461</v>
      </c>
      <c r="B116" s="198" t="s">
        <v>462</v>
      </c>
    </row>
    <row r="117">
      <c r="A117" s="197" t="s">
        <v>463</v>
      </c>
      <c r="B117" s="198" t="s">
        <v>464</v>
      </c>
    </row>
    <row r="118">
      <c r="A118" s="197" t="s">
        <v>465</v>
      </c>
      <c r="B118" s="198" t="s">
        <v>291</v>
      </c>
    </row>
    <row r="119">
      <c r="A119" s="197" t="s">
        <v>466</v>
      </c>
      <c r="B119" s="198" t="s">
        <v>467</v>
      </c>
    </row>
    <row r="120">
      <c r="A120" s="199" t="s">
        <v>58</v>
      </c>
      <c r="B120" s="194"/>
    </row>
    <row r="121">
      <c r="A121" s="199" t="s">
        <v>468</v>
      </c>
      <c r="B121" s="194"/>
    </row>
    <row r="122">
      <c r="A122" s="197" t="s">
        <v>469</v>
      </c>
      <c r="B122" s="198" t="s">
        <v>470</v>
      </c>
    </row>
    <row r="123">
      <c r="A123" s="197" t="s">
        <v>471</v>
      </c>
      <c r="B123" s="198" t="s">
        <v>472</v>
      </c>
    </row>
    <row r="124">
      <c r="A124" s="197" t="s">
        <v>473</v>
      </c>
      <c r="B124" s="198" t="s">
        <v>291</v>
      </c>
    </row>
    <row r="125">
      <c r="A125" s="197" t="s">
        <v>474</v>
      </c>
      <c r="B125" s="198" t="s">
        <v>475</v>
      </c>
    </row>
    <row r="126">
      <c r="A126" s="197" t="s">
        <v>476</v>
      </c>
      <c r="B126" s="198" t="s">
        <v>372</v>
      </c>
    </row>
    <row r="127">
      <c r="A127" s="199" t="s">
        <v>477</v>
      </c>
      <c r="B127" s="194"/>
    </row>
    <row r="128">
      <c r="A128" s="197" t="s">
        <v>478</v>
      </c>
      <c r="B128" s="198" t="s">
        <v>432</v>
      </c>
    </row>
    <row r="129">
      <c r="A129" s="197" t="s">
        <v>479</v>
      </c>
      <c r="B129" s="198" t="s">
        <v>291</v>
      </c>
    </row>
    <row r="130">
      <c r="A130" s="197" t="s">
        <v>480</v>
      </c>
      <c r="B130" s="198" t="s">
        <v>356</v>
      </c>
    </row>
    <row r="131">
      <c r="A131" s="197" t="s">
        <v>481</v>
      </c>
      <c r="B131" s="198" t="s">
        <v>291</v>
      </c>
    </row>
    <row r="132">
      <c r="A132" s="197" t="s">
        <v>482</v>
      </c>
      <c r="B132" s="198" t="s">
        <v>483</v>
      </c>
    </row>
    <row r="133">
      <c r="A133" s="197" t="s">
        <v>484</v>
      </c>
      <c r="B133" s="198" t="s">
        <v>485</v>
      </c>
    </row>
    <row r="134">
      <c r="A134" s="197" t="s">
        <v>486</v>
      </c>
      <c r="B134" s="198" t="s">
        <v>487</v>
      </c>
    </row>
    <row r="135">
      <c r="A135" s="199" t="s">
        <v>488</v>
      </c>
      <c r="B135" s="194"/>
    </row>
    <row r="136">
      <c r="A136" s="199" t="s">
        <v>489</v>
      </c>
      <c r="B136" s="194"/>
    </row>
    <row r="137">
      <c r="A137" s="197" t="s">
        <v>490</v>
      </c>
      <c r="B137" s="198" t="s">
        <v>291</v>
      </c>
    </row>
    <row r="138">
      <c r="A138" s="197" t="s">
        <v>491</v>
      </c>
      <c r="B138" s="198" t="s">
        <v>470</v>
      </c>
    </row>
    <row r="139">
      <c r="A139" s="197" t="s">
        <v>492</v>
      </c>
      <c r="B139" s="198" t="s">
        <v>291</v>
      </c>
    </row>
    <row r="140">
      <c r="A140" s="197" t="s">
        <v>493</v>
      </c>
      <c r="B140" s="198" t="s">
        <v>494</v>
      </c>
    </row>
    <row r="141">
      <c r="A141" s="197" t="s">
        <v>495</v>
      </c>
      <c r="B141" s="198" t="s">
        <v>400</v>
      </c>
    </row>
    <row r="142">
      <c r="A142" s="199" t="s">
        <v>496</v>
      </c>
      <c r="B142" s="194"/>
    </row>
    <row r="143">
      <c r="A143" s="197" t="s">
        <v>497</v>
      </c>
      <c r="B143" s="198" t="s">
        <v>498</v>
      </c>
    </row>
    <row r="144">
      <c r="A144" s="197" t="s">
        <v>499</v>
      </c>
      <c r="B144" s="198" t="s">
        <v>500</v>
      </c>
    </row>
    <row r="145">
      <c r="A145" s="197" t="s">
        <v>501</v>
      </c>
      <c r="B145" s="198" t="s">
        <v>502</v>
      </c>
    </row>
    <row r="146">
      <c r="A146" s="197" t="s">
        <v>503</v>
      </c>
      <c r="B146" s="198" t="s">
        <v>421</v>
      </c>
    </row>
    <row r="147">
      <c r="A147" s="197" t="s">
        <v>504</v>
      </c>
      <c r="B147" s="198" t="s">
        <v>291</v>
      </c>
    </row>
    <row r="148">
      <c r="A148" s="197" t="s">
        <v>505</v>
      </c>
      <c r="B148" s="198" t="s">
        <v>494</v>
      </c>
    </row>
    <row r="149">
      <c r="A149" s="197" t="s">
        <v>506</v>
      </c>
      <c r="B149" s="198" t="s">
        <v>507</v>
      </c>
    </row>
    <row r="150">
      <c r="A150" s="197" t="s">
        <v>508</v>
      </c>
      <c r="B150" s="198" t="s">
        <v>509</v>
      </c>
    </row>
    <row r="151">
      <c r="A151" s="197" t="s">
        <v>510</v>
      </c>
      <c r="B151" s="198" t="s">
        <v>511</v>
      </c>
    </row>
    <row r="152">
      <c r="A152" s="197" t="s">
        <v>512</v>
      </c>
      <c r="B152" s="198" t="s">
        <v>513</v>
      </c>
    </row>
    <row r="153">
      <c r="A153" s="199" t="s">
        <v>514</v>
      </c>
      <c r="B153" s="194"/>
    </row>
    <row r="154">
      <c r="A154" s="197" t="s">
        <v>515</v>
      </c>
      <c r="B154" s="198" t="s">
        <v>419</v>
      </c>
    </row>
    <row r="155">
      <c r="A155" s="197" t="s">
        <v>516</v>
      </c>
      <c r="B155" s="198" t="s">
        <v>517</v>
      </c>
    </row>
    <row r="156">
      <c r="A156" s="197" t="s">
        <v>518</v>
      </c>
      <c r="B156" s="198" t="s">
        <v>519</v>
      </c>
    </row>
    <row r="157">
      <c r="A157" s="199" t="s">
        <v>520</v>
      </c>
      <c r="B157" s="194"/>
    </row>
    <row r="158">
      <c r="A158" s="197" t="s">
        <v>521</v>
      </c>
      <c r="B158" s="198" t="s">
        <v>522</v>
      </c>
    </row>
    <row r="159">
      <c r="A159" s="197" t="s">
        <v>523</v>
      </c>
      <c r="B159" s="198" t="s">
        <v>291</v>
      </c>
    </row>
    <row r="160">
      <c r="A160" s="199" t="s">
        <v>524</v>
      </c>
      <c r="B160" s="194"/>
    </row>
    <row r="161">
      <c r="A161" s="199" t="s">
        <v>525</v>
      </c>
      <c r="B161" s="200" t="s">
        <v>526</v>
      </c>
    </row>
    <row r="162">
      <c r="A162" s="199" t="s">
        <v>527</v>
      </c>
      <c r="B162" s="194"/>
    </row>
    <row r="163">
      <c r="A163" s="199" t="s">
        <v>528</v>
      </c>
      <c r="B163" s="194"/>
    </row>
    <row r="164">
      <c r="A164" s="199" t="s">
        <v>55</v>
      </c>
      <c r="B164" s="194"/>
    </row>
    <row r="165">
      <c r="A165" s="199" t="s">
        <v>529</v>
      </c>
      <c r="B165" s="200" t="s">
        <v>530</v>
      </c>
    </row>
    <row r="166">
      <c r="A166" s="199" t="s">
        <v>531</v>
      </c>
      <c r="B166" s="194"/>
    </row>
    <row r="167">
      <c r="A167" s="201"/>
      <c r="B167" s="194"/>
    </row>
    <row r="168">
      <c r="A168" s="202"/>
      <c r="B168" s="194"/>
    </row>
    <row r="169">
      <c r="A169" s="202"/>
      <c r="B169" s="194"/>
    </row>
    <row r="170">
      <c r="A170" s="202"/>
      <c r="B170" s="194"/>
    </row>
    <row r="171">
      <c r="A171" s="202"/>
      <c r="B171" s="194"/>
    </row>
    <row r="172">
      <c r="A172" s="202"/>
      <c r="B172" s="194"/>
    </row>
    <row r="173">
      <c r="A173" s="202"/>
      <c r="B173" s="194"/>
    </row>
    <row r="174">
      <c r="A174" s="202"/>
      <c r="B174" s="194"/>
    </row>
    <row r="175">
      <c r="A175" s="202"/>
      <c r="B175" s="194"/>
    </row>
    <row r="176">
      <c r="A176" s="202"/>
      <c r="B176" s="194"/>
    </row>
    <row r="177">
      <c r="A177" s="202"/>
      <c r="B177" s="194"/>
    </row>
    <row r="178">
      <c r="A178" s="202"/>
      <c r="B178" s="194"/>
    </row>
    <row r="179">
      <c r="A179" s="202"/>
      <c r="B179" s="194"/>
    </row>
    <row r="180">
      <c r="A180" s="202"/>
      <c r="B180" s="194"/>
    </row>
    <row r="181">
      <c r="A181" s="202"/>
      <c r="B181" s="194"/>
    </row>
    <row r="182">
      <c r="A182" s="202"/>
      <c r="B182" s="194"/>
    </row>
    <row r="183">
      <c r="A183" s="202"/>
      <c r="B183" s="194"/>
    </row>
    <row r="184">
      <c r="A184" s="202"/>
      <c r="B184" s="194"/>
    </row>
    <row r="185">
      <c r="A185" s="202"/>
      <c r="B185" s="194"/>
    </row>
    <row r="186">
      <c r="A186" s="202"/>
      <c r="B186" s="194"/>
    </row>
    <row r="187">
      <c r="A187" s="202"/>
      <c r="B187" s="194"/>
    </row>
    <row r="188">
      <c r="A188" s="202"/>
      <c r="B188" s="194"/>
    </row>
    <row r="189">
      <c r="A189" s="202"/>
      <c r="B189" s="194"/>
    </row>
    <row r="190">
      <c r="A190" s="202"/>
      <c r="B190" s="194"/>
    </row>
    <row r="191">
      <c r="A191" s="202"/>
      <c r="B191" s="194"/>
    </row>
    <row r="192">
      <c r="A192" s="202"/>
      <c r="B192" s="194"/>
    </row>
    <row r="193">
      <c r="A193" s="202"/>
      <c r="B193" s="194"/>
    </row>
    <row r="194">
      <c r="A194" s="202"/>
      <c r="B194" s="194"/>
    </row>
    <row r="195">
      <c r="A195" s="202"/>
      <c r="B195" s="194"/>
    </row>
    <row r="196">
      <c r="A196" s="202"/>
      <c r="B196" s="194"/>
    </row>
    <row r="197">
      <c r="A197" s="202"/>
      <c r="B197" s="194"/>
    </row>
    <row r="198">
      <c r="A198" s="202"/>
      <c r="B198" s="194"/>
    </row>
    <row r="199">
      <c r="A199" s="202"/>
      <c r="B199" s="194"/>
    </row>
    <row r="200">
      <c r="A200" s="202"/>
      <c r="B200" s="194"/>
    </row>
    <row r="201">
      <c r="A201" s="202"/>
      <c r="B201" s="194"/>
    </row>
    <row r="202">
      <c r="A202" s="202"/>
      <c r="B202" s="194"/>
    </row>
    <row r="203">
      <c r="A203" s="202"/>
      <c r="B203" s="194"/>
    </row>
    <row r="204">
      <c r="A204" s="202"/>
      <c r="B204" s="194"/>
    </row>
    <row r="205">
      <c r="A205" s="202"/>
      <c r="B205" s="194"/>
    </row>
    <row r="206">
      <c r="A206" s="202"/>
      <c r="B206" s="194"/>
    </row>
    <row r="207">
      <c r="A207" s="202"/>
      <c r="B207" s="194"/>
    </row>
    <row r="208">
      <c r="A208" s="202"/>
      <c r="B208" s="194"/>
    </row>
    <row r="209">
      <c r="A209" s="202"/>
      <c r="B209" s="194"/>
    </row>
    <row r="210">
      <c r="A210" s="202"/>
      <c r="B210" s="194"/>
    </row>
    <row r="211">
      <c r="A211" s="202"/>
      <c r="B211" s="194"/>
    </row>
    <row r="212">
      <c r="A212" s="202"/>
      <c r="B212" s="194"/>
    </row>
    <row r="213">
      <c r="A213" s="202"/>
      <c r="B213" s="194"/>
    </row>
    <row r="214">
      <c r="A214" s="202"/>
      <c r="B214" s="194"/>
    </row>
    <row r="215">
      <c r="A215" s="202"/>
      <c r="B215" s="194"/>
    </row>
    <row r="216">
      <c r="A216" s="202"/>
      <c r="B216" s="194"/>
    </row>
    <row r="217">
      <c r="A217" s="202"/>
      <c r="B217" s="194"/>
    </row>
    <row r="218">
      <c r="A218" s="202"/>
      <c r="B218" s="194"/>
    </row>
    <row r="219">
      <c r="A219" s="202"/>
      <c r="B219" s="194"/>
    </row>
    <row r="220">
      <c r="A220" s="202"/>
      <c r="B220" s="194"/>
    </row>
    <row r="221">
      <c r="A221" s="202"/>
      <c r="B221" s="194"/>
    </row>
    <row r="222">
      <c r="A222" s="202"/>
      <c r="B222" s="194"/>
    </row>
    <row r="223">
      <c r="A223" s="202"/>
      <c r="B223" s="194"/>
    </row>
    <row r="224">
      <c r="A224" s="202"/>
      <c r="B224" s="194"/>
    </row>
    <row r="225">
      <c r="A225" s="202"/>
      <c r="B225" s="194"/>
    </row>
    <row r="226">
      <c r="A226" s="202"/>
      <c r="B226" s="194"/>
    </row>
    <row r="227">
      <c r="A227" s="202"/>
      <c r="B227" s="194"/>
    </row>
    <row r="228">
      <c r="A228" s="202"/>
      <c r="B228" s="194"/>
    </row>
    <row r="229">
      <c r="A229" s="202"/>
      <c r="B229" s="194"/>
    </row>
    <row r="230">
      <c r="A230" s="202"/>
      <c r="B230" s="194"/>
    </row>
    <row r="231">
      <c r="A231" s="202"/>
      <c r="B231" s="194"/>
    </row>
    <row r="232">
      <c r="A232" s="202"/>
      <c r="B232" s="194"/>
    </row>
    <row r="233">
      <c r="A233" s="202"/>
      <c r="B233" s="194"/>
    </row>
    <row r="234">
      <c r="A234" s="202"/>
      <c r="B234" s="194"/>
    </row>
    <row r="235">
      <c r="A235" s="202"/>
      <c r="B235" s="194"/>
    </row>
    <row r="236">
      <c r="A236" s="202"/>
      <c r="B236" s="194"/>
    </row>
    <row r="237">
      <c r="A237" s="202"/>
      <c r="B237" s="194"/>
    </row>
    <row r="238">
      <c r="A238" s="202"/>
      <c r="B238" s="194"/>
    </row>
    <row r="239">
      <c r="A239" s="202"/>
      <c r="B239" s="194"/>
    </row>
    <row r="240">
      <c r="A240" s="202"/>
      <c r="B240" s="194"/>
    </row>
    <row r="241">
      <c r="A241" s="202"/>
      <c r="B241" s="194"/>
    </row>
    <row r="242">
      <c r="A242" s="202"/>
      <c r="B242" s="194"/>
    </row>
    <row r="243">
      <c r="A243" s="202"/>
      <c r="B243" s="194"/>
    </row>
    <row r="244">
      <c r="A244" s="202"/>
      <c r="B244" s="194"/>
    </row>
    <row r="245">
      <c r="A245" s="202"/>
      <c r="B245" s="194"/>
    </row>
    <row r="246">
      <c r="A246" s="202"/>
      <c r="B246" s="194"/>
    </row>
    <row r="247">
      <c r="A247" s="202"/>
      <c r="B247" s="194"/>
    </row>
    <row r="248">
      <c r="A248" s="202"/>
      <c r="B248" s="194"/>
    </row>
    <row r="249">
      <c r="A249" s="202"/>
      <c r="B249" s="194"/>
    </row>
    <row r="250">
      <c r="A250" s="202"/>
      <c r="B250" s="194"/>
    </row>
    <row r="251">
      <c r="A251" s="202"/>
      <c r="B251" s="194"/>
    </row>
    <row r="252">
      <c r="A252" s="202"/>
      <c r="B252" s="194"/>
    </row>
    <row r="253">
      <c r="A253" s="202"/>
      <c r="B253" s="194"/>
    </row>
    <row r="254">
      <c r="A254" s="202"/>
      <c r="B254" s="194"/>
    </row>
    <row r="255">
      <c r="A255" s="202"/>
      <c r="B255" s="194"/>
    </row>
    <row r="256">
      <c r="A256" s="202"/>
      <c r="B256" s="194"/>
    </row>
    <row r="257">
      <c r="A257" s="202"/>
      <c r="B257" s="194"/>
    </row>
    <row r="258">
      <c r="A258" s="202"/>
      <c r="B258" s="194"/>
    </row>
    <row r="259">
      <c r="A259" s="202"/>
      <c r="B259" s="194"/>
    </row>
    <row r="260">
      <c r="A260" s="202"/>
      <c r="B260" s="194"/>
    </row>
    <row r="261">
      <c r="A261" s="202"/>
      <c r="B261" s="194"/>
    </row>
    <row r="262">
      <c r="A262" s="202"/>
      <c r="B262" s="194"/>
    </row>
    <row r="263">
      <c r="A263" s="202"/>
      <c r="B263" s="194"/>
    </row>
    <row r="264">
      <c r="A264" s="202"/>
      <c r="B264" s="194"/>
    </row>
    <row r="265">
      <c r="A265" s="202"/>
      <c r="B265" s="194"/>
    </row>
    <row r="266">
      <c r="A266" s="202"/>
      <c r="B266" s="194"/>
    </row>
    <row r="267">
      <c r="A267" s="202"/>
      <c r="B267" s="194"/>
    </row>
    <row r="268">
      <c r="A268" s="202"/>
      <c r="B268" s="194"/>
    </row>
    <row r="269">
      <c r="A269" s="202"/>
      <c r="B269" s="194"/>
    </row>
    <row r="270">
      <c r="A270" s="202"/>
      <c r="B270" s="194"/>
    </row>
    <row r="271">
      <c r="A271" s="202"/>
      <c r="B271" s="194"/>
    </row>
    <row r="272">
      <c r="A272" s="202"/>
      <c r="B272" s="194"/>
    </row>
    <row r="273">
      <c r="A273" s="202"/>
      <c r="B273" s="194"/>
    </row>
    <row r="274">
      <c r="A274" s="202"/>
      <c r="B274" s="194"/>
    </row>
    <row r="275">
      <c r="A275" s="202"/>
      <c r="B275" s="194"/>
    </row>
    <row r="276">
      <c r="A276" s="202"/>
      <c r="B276" s="194"/>
    </row>
    <row r="277">
      <c r="A277" s="202"/>
      <c r="B277" s="194"/>
    </row>
    <row r="278">
      <c r="A278" s="202"/>
      <c r="B278" s="194"/>
    </row>
    <row r="279">
      <c r="A279" s="202"/>
      <c r="B279" s="194"/>
    </row>
    <row r="280">
      <c r="A280" s="202"/>
      <c r="B280" s="194"/>
    </row>
    <row r="281">
      <c r="A281" s="202"/>
      <c r="B281" s="194"/>
    </row>
    <row r="282">
      <c r="A282" s="202"/>
      <c r="B282" s="194"/>
    </row>
    <row r="283">
      <c r="A283" s="202"/>
      <c r="B283" s="194"/>
    </row>
    <row r="284">
      <c r="A284" s="202"/>
      <c r="B284" s="194"/>
    </row>
    <row r="285">
      <c r="A285" s="202"/>
      <c r="B285" s="194"/>
    </row>
    <row r="286">
      <c r="A286" s="202"/>
      <c r="B286" s="194"/>
    </row>
    <row r="287">
      <c r="A287" s="202"/>
      <c r="B287" s="194"/>
    </row>
    <row r="288">
      <c r="A288" s="202"/>
      <c r="B288" s="194"/>
    </row>
    <row r="289">
      <c r="A289" s="202"/>
      <c r="B289" s="194"/>
    </row>
    <row r="290">
      <c r="A290" s="202"/>
      <c r="B290" s="194"/>
    </row>
    <row r="291">
      <c r="A291" s="202"/>
      <c r="B291" s="194"/>
    </row>
    <row r="292">
      <c r="A292" s="202"/>
      <c r="B292" s="194"/>
    </row>
    <row r="293">
      <c r="A293" s="202"/>
      <c r="B293" s="194"/>
    </row>
    <row r="294">
      <c r="A294" s="202"/>
      <c r="B294" s="194"/>
    </row>
    <row r="295">
      <c r="A295" s="202"/>
      <c r="B295" s="194"/>
    </row>
    <row r="296">
      <c r="A296" s="202"/>
      <c r="B296" s="194"/>
    </row>
    <row r="297">
      <c r="A297" s="202"/>
      <c r="B297" s="194"/>
    </row>
    <row r="298">
      <c r="A298" s="202"/>
      <c r="B298" s="194"/>
    </row>
    <row r="299">
      <c r="A299" s="202"/>
      <c r="B299" s="194"/>
    </row>
    <row r="300">
      <c r="A300" s="202"/>
      <c r="B300" s="194"/>
    </row>
    <row r="301">
      <c r="A301" s="202"/>
      <c r="B301" s="194"/>
    </row>
    <row r="302">
      <c r="A302" s="202"/>
      <c r="B302" s="194"/>
    </row>
    <row r="303">
      <c r="A303" s="202"/>
      <c r="B303" s="194"/>
    </row>
    <row r="304">
      <c r="A304" s="202"/>
      <c r="B304" s="194"/>
    </row>
    <row r="305">
      <c r="A305" s="202"/>
      <c r="B305" s="194"/>
    </row>
    <row r="306">
      <c r="A306" s="202"/>
      <c r="B306" s="194"/>
    </row>
    <row r="307">
      <c r="A307" s="202"/>
      <c r="B307" s="194"/>
    </row>
    <row r="308">
      <c r="A308" s="202"/>
      <c r="B308" s="194"/>
    </row>
    <row r="309">
      <c r="A309" s="202"/>
      <c r="B309" s="194"/>
    </row>
    <row r="310">
      <c r="A310" s="202"/>
      <c r="B310" s="194"/>
    </row>
    <row r="311">
      <c r="A311" s="202"/>
      <c r="B311" s="194"/>
    </row>
    <row r="312">
      <c r="A312" s="202"/>
      <c r="B312" s="194"/>
    </row>
    <row r="313">
      <c r="A313" s="202"/>
      <c r="B313" s="194"/>
    </row>
    <row r="314">
      <c r="A314" s="202"/>
      <c r="B314" s="194"/>
    </row>
    <row r="315">
      <c r="A315" s="202"/>
      <c r="B315" s="194"/>
    </row>
    <row r="316">
      <c r="A316" s="202"/>
      <c r="B316" s="194"/>
    </row>
    <row r="317">
      <c r="A317" s="202"/>
      <c r="B317" s="194"/>
    </row>
    <row r="318">
      <c r="A318" s="202"/>
      <c r="B318" s="194"/>
    </row>
    <row r="319">
      <c r="A319" s="202"/>
      <c r="B319" s="194"/>
    </row>
    <row r="320">
      <c r="A320" s="202"/>
      <c r="B320" s="194"/>
    </row>
    <row r="321">
      <c r="A321" s="202"/>
      <c r="B321" s="194"/>
    </row>
    <row r="322">
      <c r="A322" s="202"/>
      <c r="B322" s="194"/>
    </row>
    <row r="323">
      <c r="A323" s="202"/>
      <c r="B323" s="194"/>
    </row>
    <row r="324">
      <c r="A324" s="202"/>
      <c r="B324" s="194"/>
    </row>
    <row r="325">
      <c r="A325" s="202"/>
      <c r="B325" s="194"/>
    </row>
    <row r="326">
      <c r="A326" s="202"/>
      <c r="B326" s="194"/>
    </row>
    <row r="327">
      <c r="A327" s="202"/>
      <c r="B327" s="194"/>
    </row>
    <row r="328">
      <c r="A328" s="202"/>
      <c r="B328" s="194"/>
    </row>
    <row r="329">
      <c r="A329" s="202"/>
      <c r="B329" s="194"/>
    </row>
    <row r="330">
      <c r="A330" s="202"/>
      <c r="B330" s="194"/>
    </row>
    <row r="331">
      <c r="A331" s="202"/>
      <c r="B331" s="194"/>
    </row>
    <row r="332">
      <c r="A332" s="202"/>
      <c r="B332" s="194"/>
    </row>
    <row r="333">
      <c r="A333" s="202"/>
      <c r="B333" s="194"/>
    </row>
    <row r="334">
      <c r="A334" s="202"/>
      <c r="B334" s="194"/>
    </row>
    <row r="335">
      <c r="A335" s="202"/>
      <c r="B335" s="194"/>
    </row>
    <row r="336">
      <c r="A336" s="202"/>
      <c r="B336" s="194"/>
    </row>
    <row r="337">
      <c r="A337" s="202"/>
      <c r="B337" s="194"/>
    </row>
    <row r="338">
      <c r="A338" s="202"/>
      <c r="B338" s="194"/>
    </row>
    <row r="339">
      <c r="A339" s="202"/>
      <c r="B339" s="194"/>
    </row>
    <row r="340">
      <c r="A340" s="202"/>
      <c r="B340" s="194"/>
    </row>
    <row r="341">
      <c r="A341" s="202"/>
      <c r="B341" s="194"/>
    </row>
    <row r="342">
      <c r="A342" s="202"/>
      <c r="B342" s="194"/>
    </row>
    <row r="343">
      <c r="A343" s="202"/>
      <c r="B343" s="194"/>
    </row>
    <row r="344">
      <c r="A344" s="202"/>
      <c r="B344" s="194"/>
    </row>
    <row r="345">
      <c r="A345" s="202"/>
      <c r="B345" s="194"/>
    </row>
    <row r="346">
      <c r="A346" s="202"/>
      <c r="B346" s="194"/>
    </row>
    <row r="347">
      <c r="A347" s="202"/>
      <c r="B347" s="194"/>
    </row>
    <row r="348">
      <c r="A348" s="202"/>
      <c r="B348" s="194"/>
    </row>
    <row r="349">
      <c r="A349" s="202"/>
      <c r="B349" s="194"/>
    </row>
    <row r="350">
      <c r="A350" s="202"/>
      <c r="B350" s="194"/>
    </row>
    <row r="351">
      <c r="A351" s="202"/>
      <c r="B351" s="194"/>
    </row>
    <row r="352">
      <c r="A352" s="202"/>
      <c r="B352" s="194"/>
    </row>
    <row r="353">
      <c r="A353" s="202"/>
      <c r="B353" s="194"/>
    </row>
    <row r="354">
      <c r="A354" s="202"/>
      <c r="B354" s="194"/>
    </row>
    <row r="355">
      <c r="A355" s="202"/>
      <c r="B355" s="194"/>
    </row>
    <row r="356">
      <c r="A356" s="202"/>
      <c r="B356" s="194"/>
    </row>
    <row r="357">
      <c r="A357" s="202"/>
      <c r="B357" s="194"/>
    </row>
    <row r="358">
      <c r="A358" s="202"/>
      <c r="B358" s="194"/>
    </row>
    <row r="359">
      <c r="A359" s="202"/>
      <c r="B359" s="194"/>
    </row>
    <row r="360">
      <c r="A360" s="202"/>
      <c r="B360" s="194"/>
    </row>
    <row r="361">
      <c r="A361" s="202"/>
      <c r="B361" s="194"/>
    </row>
    <row r="362">
      <c r="A362" s="202"/>
      <c r="B362" s="194"/>
    </row>
    <row r="363">
      <c r="A363" s="202"/>
      <c r="B363" s="194"/>
    </row>
    <row r="364">
      <c r="A364" s="202"/>
      <c r="B364" s="194"/>
    </row>
    <row r="365">
      <c r="A365" s="202"/>
      <c r="B365" s="194"/>
    </row>
    <row r="366">
      <c r="A366" s="202"/>
      <c r="B366" s="194"/>
    </row>
    <row r="367">
      <c r="A367" s="202"/>
      <c r="B367" s="194"/>
    </row>
    <row r="368">
      <c r="A368" s="202"/>
      <c r="B368" s="194"/>
    </row>
    <row r="369">
      <c r="A369" s="202"/>
      <c r="B369" s="194"/>
    </row>
    <row r="370">
      <c r="A370" s="202"/>
      <c r="B370" s="194"/>
    </row>
    <row r="371">
      <c r="A371" s="202"/>
      <c r="B371" s="194"/>
    </row>
    <row r="372">
      <c r="A372" s="202"/>
      <c r="B372" s="194"/>
    </row>
    <row r="373">
      <c r="A373" s="202"/>
      <c r="B373" s="194"/>
    </row>
    <row r="374">
      <c r="A374" s="202"/>
      <c r="B374" s="194"/>
    </row>
    <row r="375">
      <c r="A375" s="202"/>
      <c r="B375" s="194"/>
    </row>
    <row r="376">
      <c r="A376" s="202"/>
      <c r="B376" s="194"/>
    </row>
    <row r="377">
      <c r="A377" s="202"/>
      <c r="B377" s="194"/>
    </row>
    <row r="378">
      <c r="A378" s="202"/>
      <c r="B378" s="194"/>
    </row>
    <row r="379">
      <c r="A379" s="202"/>
      <c r="B379" s="194"/>
    </row>
    <row r="380">
      <c r="A380" s="202"/>
      <c r="B380" s="194"/>
    </row>
    <row r="381">
      <c r="A381" s="202"/>
      <c r="B381" s="194"/>
    </row>
    <row r="382">
      <c r="A382" s="202"/>
      <c r="B382" s="194"/>
    </row>
    <row r="383">
      <c r="A383" s="202"/>
      <c r="B383" s="194"/>
    </row>
    <row r="384">
      <c r="A384" s="202"/>
      <c r="B384" s="194"/>
    </row>
    <row r="385">
      <c r="A385" s="202"/>
      <c r="B385" s="194"/>
    </row>
    <row r="386">
      <c r="A386" s="202"/>
      <c r="B386" s="194"/>
    </row>
    <row r="387">
      <c r="A387" s="202"/>
      <c r="B387" s="194"/>
    </row>
    <row r="388">
      <c r="A388" s="202"/>
      <c r="B388" s="194"/>
    </row>
    <row r="389">
      <c r="A389" s="202"/>
      <c r="B389" s="194"/>
    </row>
    <row r="390">
      <c r="A390" s="202"/>
      <c r="B390" s="194"/>
    </row>
    <row r="391">
      <c r="A391" s="202"/>
      <c r="B391" s="194"/>
    </row>
    <row r="392">
      <c r="A392" s="202"/>
      <c r="B392" s="194"/>
    </row>
    <row r="393">
      <c r="A393" s="202"/>
      <c r="B393" s="194"/>
    </row>
    <row r="394">
      <c r="A394" s="202"/>
      <c r="B394" s="194"/>
    </row>
    <row r="395">
      <c r="A395" s="202"/>
      <c r="B395" s="194"/>
    </row>
    <row r="396">
      <c r="A396" s="202"/>
      <c r="B396" s="194"/>
    </row>
    <row r="397">
      <c r="A397" s="202"/>
      <c r="B397" s="194"/>
    </row>
    <row r="398">
      <c r="A398" s="202"/>
      <c r="B398" s="194"/>
    </row>
    <row r="399">
      <c r="A399" s="202"/>
      <c r="B399" s="194"/>
    </row>
    <row r="400">
      <c r="A400" s="202"/>
      <c r="B400" s="194"/>
    </row>
    <row r="401">
      <c r="A401" s="202"/>
      <c r="B401" s="194"/>
    </row>
    <row r="402">
      <c r="A402" s="202"/>
      <c r="B402" s="194"/>
    </row>
    <row r="403">
      <c r="A403" s="202"/>
      <c r="B403" s="194"/>
    </row>
    <row r="404">
      <c r="A404" s="202"/>
      <c r="B404" s="194"/>
    </row>
    <row r="405">
      <c r="A405" s="202"/>
      <c r="B405" s="194"/>
    </row>
    <row r="406">
      <c r="A406" s="202"/>
      <c r="B406" s="194"/>
    </row>
    <row r="407">
      <c r="A407" s="202"/>
      <c r="B407" s="194"/>
    </row>
    <row r="408">
      <c r="A408" s="202"/>
      <c r="B408" s="194"/>
    </row>
    <row r="409">
      <c r="A409" s="202"/>
      <c r="B409" s="194"/>
    </row>
    <row r="410">
      <c r="A410" s="202"/>
      <c r="B410" s="194"/>
    </row>
    <row r="411">
      <c r="A411" s="202"/>
      <c r="B411" s="194"/>
    </row>
    <row r="412">
      <c r="A412" s="202"/>
      <c r="B412" s="194"/>
    </row>
    <row r="413">
      <c r="A413" s="202"/>
      <c r="B413" s="194"/>
    </row>
    <row r="414">
      <c r="A414" s="202"/>
      <c r="B414" s="194"/>
    </row>
    <row r="415">
      <c r="A415" s="202"/>
      <c r="B415" s="194"/>
    </row>
    <row r="416">
      <c r="A416" s="202"/>
      <c r="B416" s="194"/>
    </row>
    <row r="417">
      <c r="A417" s="202"/>
      <c r="B417" s="194"/>
    </row>
    <row r="418">
      <c r="A418" s="202"/>
      <c r="B418" s="194"/>
    </row>
    <row r="419">
      <c r="A419" s="202"/>
      <c r="B419" s="194"/>
    </row>
    <row r="420">
      <c r="A420" s="202"/>
      <c r="B420" s="194"/>
    </row>
    <row r="421">
      <c r="A421" s="202"/>
      <c r="B421" s="194"/>
    </row>
    <row r="422">
      <c r="A422" s="202"/>
      <c r="B422" s="194"/>
    </row>
    <row r="423">
      <c r="A423" s="202"/>
      <c r="B423" s="194"/>
    </row>
    <row r="424">
      <c r="A424" s="202"/>
      <c r="B424" s="194"/>
    </row>
    <row r="425">
      <c r="A425" s="202"/>
      <c r="B425" s="194"/>
    </row>
    <row r="426">
      <c r="A426" s="202"/>
      <c r="B426" s="194"/>
    </row>
    <row r="427">
      <c r="A427" s="202"/>
      <c r="B427" s="194"/>
    </row>
    <row r="428">
      <c r="A428" s="202"/>
      <c r="B428" s="194"/>
    </row>
    <row r="429">
      <c r="A429" s="202"/>
      <c r="B429" s="194"/>
    </row>
    <row r="430">
      <c r="A430" s="202"/>
      <c r="B430" s="194"/>
    </row>
    <row r="431">
      <c r="A431" s="202"/>
      <c r="B431" s="194"/>
    </row>
    <row r="432">
      <c r="A432" s="202"/>
      <c r="B432" s="194"/>
    </row>
    <row r="433">
      <c r="A433" s="202"/>
      <c r="B433" s="194"/>
    </row>
    <row r="434">
      <c r="A434" s="202"/>
      <c r="B434" s="194"/>
    </row>
    <row r="435">
      <c r="A435" s="202"/>
      <c r="B435" s="194"/>
    </row>
    <row r="436">
      <c r="A436" s="202"/>
      <c r="B436" s="194"/>
    </row>
    <row r="437">
      <c r="A437" s="202"/>
      <c r="B437" s="194"/>
    </row>
    <row r="438">
      <c r="A438" s="202"/>
      <c r="B438" s="194"/>
    </row>
    <row r="439">
      <c r="A439" s="202"/>
      <c r="B439" s="194"/>
    </row>
    <row r="440">
      <c r="A440" s="202"/>
      <c r="B440" s="194"/>
    </row>
    <row r="441">
      <c r="A441" s="202"/>
      <c r="B441" s="194"/>
    </row>
    <row r="442">
      <c r="A442" s="202"/>
      <c r="B442" s="194"/>
    </row>
    <row r="443">
      <c r="A443" s="202"/>
      <c r="B443" s="194"/>
    </row>
    <row r="444">
      <c r="A444" s="202"/>
      <c r="B444" s="194"/>
    </row>
    <row r="445">
      <c r="A445" s="202"/>
      <c r="B445" s="194"/>
    </row>
    <row r="446">
      <c r="A446" s="202"/>
      <c r="B446" s="194"/>
    </row>
    <row r="447">
      <c r="A447" s="202"/>
      <c r="B447" s="194"/>
    </row>
    <row r="448">
      <c r="A448" s="202"/>
      <c r="B448" s="194"/>
    </row>
    <row r="449">
      <c r="A449" s="202"/>
      <c r="B449" s="194"/>
    </row>
    <row r="450">
      <c r="A450" s="202"/>
      <c r="B450" s="194"/>
    </row>
    <row r="451">
      <c r="A451" s="202"/>
      <c r="B451" s="194"/>
    </row>
    <row r="452">
      <c r="A452" s="202"/>
      <c r="B452" s="194"/>
    </row>
    <row r="453">
      <c r="A453" s="202"/>
      <c r="B453" s="194"/>
    </row>
    <row r="454">
      <c r="A454" s="202"/>
      <c r="B454" s="194"/>
    </row>
    <row r="455">
      <c r="A455" s="202"/>
      <c r="B455" s="194"/>
    </row>
    <row r="456">
      <c r="A456" s="202"/>
      <c r="B456" s="194"/>
    </row>
    <row r="457">
      <c r="A457" s="202"/>
      <c r="B457" s="194"/>
    </row>
    <row r="458">
      <c r="A458" s="202"/>
      <c r="B458" s="194"/>
    </row>
    <row r="459">
      <c r="A459" s="202"/>
      <c r="B459" s="194"/>
    </row>
    <row r="460">
      <c r="A460" s="202"/>
      <c r="B460" s="194"/>
    </row>
    <row r="461">
      <c r="A461" s="202"/>
      <c r="B461" s="194"/>
    </row>
    <row r="462">
      <c r="A462" s="202"/>
      <c r="B462" s="194"/>
    </row>
    <row r="463">
      <c r="A463" s="202"/>
      <c r="B463" s="194"/>
    </row>
    <row r="464">
      <c r="A464" s="202"/>
      <c r="B464" s="194"/>
    </row>
    <row r="465">
      <c r="A465" s="202"/>
      <c r="B465" s="194"/>
    </row>
    <row r="466">
      <c r="A466" s="202"/>
      <c r="B466" s="194"/>
    </row>
    <row r="467">
      <c r="A467" s="202"/>
      <c r="B467" s="194"/>
    </row>
    <row r="468">
      <c r="A468" s="202"/>
      <c r="B468" s="194"/>
    </row>
    <row r="469">
      <c r="A469" s="202"/>
      <c r="B469" s="194"/>
    </row>
    <row r="470">
      <c r="A470" s="202"/>
      <c r="B470" s="194"/>
    </row>
    <row r="471">
      <c r="A471" s="202"/>
      <c r="B471" s="194"/>
    </row>
    <row r="472">
      <c r="A472" s="202"/>
      <c r="B472" s="194"/>
    </row>
    <row r="473">
      <c r="A473" s="202"/>
      <c r="B473" s="194"/>
    </row>
    <row r="474">
      <c r="A474" s="202"/>
      <c r="B474" s="194"/>
    </row>
    <row r="475">
      <c r="A475" s="202"/>
      <c r="B475" s="194"/>
    </row>
    <row r="476">
      <c r="A476" s="202"/>
      <c r="B476" s="194"/>
    </row>
    <row r="477">
      <c r="A477" s="202"/>
      <c r="B477" s="194"/>
    </row>
    <row r="478">
      <c r="A478" s="202"/>
      <c r="B478" s="194"/>
    </row>
    <row r="479">
      <c r="A479" s="202"/>
      <c r="B479" s="194"/>
    </row>
    <row r="480">
      <c r="A480" s="202"/>
      <c r="B480" s="194"/>
    </row>
    <row r="481">
      <c r="A481" s="202"/>
      <c r="B481" s="194"/>
    </row>
    <row r="482">
      <c r="A482" s="202"/>
      <c r="B482" s="194"/>
    </row>
    <row r="483">
      <c r="A483" s="202"/>
      <c r="B483" s="194"/>
    </row>
    <row r="484">
      <c r="A484" s="202"/>
      <c r="B484" s="194"/>
    </row>
    <row r="485">
      <c r="A485" s="202"/>
      <c r="B485" s="194"/>
    </row>
    <row r="486">
      <c r="A486" s="202"/>
      <c r="B486" s="194"/>
    </row>
    <row r="487">
      <c r="A487" s="202"/>
      <c r="B487" s="194"/>
    </row>
    <row r="488">
      <c r="A488" s="202"/>
      <c r="B488" s="194"/>
    </row>
    <row r="489">
      <c r="A489" s="202"/>
      <c r="B489" s="194"/>
    </row>
    <row r="490">
      <c r="A490" s="202"/>
      <c r="B490" s="194"/>
    </row>
    <row r="491">
      <c r="A491" s="202"/>
      <c r="B491" s="194"/>
    </row>
    <row r="492">
      <c r="A492" s="202"/>
      <c r="B492" s="194"/>
    </row>
    <row r="493">
      <c r="A493" s="202"/>
      <c r="B493" s="194"/>
    </row>
    <row r="494">
      <c r="A494" s="202"/>
      <c r="B494" s="194"/>
    </row>
    <row r="495">
      <c r="A495" s="202"/>
      <c r="B495" s="194"/>
    </row>
    <row r="496">
      <c r="A496" s="202"/>
      <c r="B496" s="194"/>
    </row>
    <row r="497">
      <c r="A497" s="202"/>
      <c r="B497" s="194"/>
    </row>
    <row r="498">
      <c r="A498" s="202"/>
      <c r="B498" s="194"/>
    </row>
    <row r="499">
      <c r="A499" s="202"/>
      <c r="B499" s="194"/>
    </row>
    <row r="500">
      <c r="A500" s="202"/>
      <c r="B500" s="194"/>
    </row>
    <row r="501">
      <c r="A501" s="202"/>
      <c r="B501" s="194"/>
    </row>
    <row r="502">
      <c r="A502" s="202"/>
      <c r="B502" s="194"/>
    </row>
    <row r="503">
      <c r="A503" s="202"/>
      <c r="B503" s="194"/>
    </row>
    <row r="504">
      <c r="A504" s="202"/>
      <c r="B504" s="194"/>
    </row>
    <row r="505">
      <c r="A505" s="202"/>
      <c r="B505" s="194"/>
    </row>
    <row r="506">
      <c r="A506" s="202"/>
      <c r="B506" s="194"/>
    </row>
    <row r="507">
      <c r="A507" s="202"/>
      <c r="B507" s="194"/>
    </row>
    <row r="508">
      <c r="A508" s="202"/>
      <c r="B508" s="194"/>
    </row>
    <row r="509">
      <c r="A509" s="202"/>
      <c r="B509" s="194"/>
    </row>
    <row r="510">
      <c r="A510" s="202"/>
      <c r="B510" s="194"/>
    </row>
    <row r="511">
      <c r="A511" s="202"/>
      <c r="B511" s="194"/>
    </row>
    <row r="512">
      <c r="A512" s="202"/>
      <c r="B512" s="194"/>
    </row>
    <row r="513">
      <c r="A513" s="202"/>
      <c r="B513" s="194"/>
    </row>
    <row r="514">
      <c r="A514" s="202"/>
      <c r="B514" s="194"/>
    </row>
    <row r="515">
      <c r="A515" s="202"/>
      <c r="B515" s="194"/>
    </row>
    <row r="516">
      <c r="A516" s="202"/>
      <c r="B516" s="194"/>
    </row>
    <row r="517">
      <c r="A517" s="202"/>
      <c r="B517" s="194"/>
    </row>
    <row r="518">
      <c r="A518" s="202"/>
      <c r="B518" s="194"/>
    </row>
    <row r="519">
      <c r="A519" s="202"/>
      <c r="B519" s="194"/>
    </row>
    <row r="520">
      <c r="A520" s="202"/>
      <c r="B520" s="194"/>
    </row>
    <row r="521">
      <c r="A521" s="202"/>
      <c r="B521" s="194"/>
    </row>
    <row r="522">
      <c r="A522" s="202"/>
      <c r="B522" s="194"/>
    </row>
    <row r="523">
      <c r="A523" s="202"/>
      <c r="B523" s="194"/>
    </row>
    <row r="524">
      <c r="A524" s="202"/>
      <c r="B524" s="194"/>
    </row>
    <row r="525">
      <c r="A525" s="202"/>
      <c r="B525" s="194"/>
    </row>
    <row r="526">
      <c r="A526" s="202"/>
      <c r="B526" s="194"/>
    </row>
    <row r="527">
      <c r="A527" s="202"/>
      <c r="B527" s="194"/>
    </row>
    <row r="528">
      <c r="A528" s="202"/>
      <c r="B528" s="194"/>
    </row>
    <row r="529">
      <c r="A529" s="202"/>
      <c r="B529" s="194"/>
    </row>
    <row r="530">
      <c r="A530" s="202"/>
      <c r="B530" s="194"/>
    </row>
    <row r="531">
      <c r="A531" s="202"/>
      <c r="B531" s="194"/>
    </row>
    <row r="532">
      <c r="A532" s="202"/>
      <c r="B532" s="194"/>
    </row>
    <row r="533">
      <c r="A533" s="202"/>
      <c r="B533" s="194"/>
    </row>
    <row r="534">
      <c r="A534" s="202"/>
      <c r="B534" s="194"/>
    </row>
    <row r="535">
      <c r="A535" s="202"/>
      <c r="B535" s="194"/>
    </row>
    <row r="536">
      <c r="A536" s="202"/>
      <c r="B536" s="194"/>
    </row>
    <row r="537">
      <c r="A537" s="202"/>
      <c r="B537" s="194"/>
    </row>
    <row r="538">
      <c r="A538" s="202"/>
      <c r="B538" s="194"/>
    </row>
    <row r="539">
      <c r="A539" s="202"/>
      <c r="B539" s="194"/>
    </row>
    <row r="540">
      <c r="A540" s="202"/>
      <c r="B540" s="194"/>
    </row>
    <row r="541">
      <c r="A541" s="202"/>
      <c r="B541" s="194"/>
    </row>
    <row r="542">
      <c r="A542" s="202"/>
      <c r="B542" s="194"/>
    </row>
    <row r="543">
      <c r="A543" s="202"/>
      <c r="B543" s="194"/>
    </row>
    <row r="544">
      <c r="A544" s="202"/>
      <c r="B544" s="194"/>
    </row>
    <row r="545">
      <c r="A545" s="202"/>
      <c r="B545" s="194"/>
    </row>
    <row r="546">
      <c r="A546" s="202"/>
      <c r="B546" s="194"/>
    </row>
    <row r="547">
      <c r="A547" s="202"/>
      <c r="B547" s="194"/>
    </row>
    <row r="548">
      <c r="A548" s="202"/>
      <c r="B548" s="194"/>
    </row>
    <row r="549">
      <c r="A549" s="202"/>
      <c r="B549" s="194"/>
    </row>
    <row r="550">
      <c r="A550" s="202"/>
      <c r="B550" s="194"/>
    </row>
    <row r="551">
      <c r="A551" s="202"/>
      <c r="B551" s="194"/>
    </row>
    <row r="552">
      <c r="A552" s="202"/>
      <c r="B552" s="194"/>
    </row>
    <row r="553">
      <c r="A553" s="202"/>
      <c r="B553" s="194"/>
    </row>
    <row r="554">
      <c r="A554" s="202"/>
      <c r="B554" s="194"/>
    </row>
    <row r="555">
      <c r="A555" s="202"/>
      <c r="B555" s="194"/>
    </row>
    <row r="556">
      <c r="A556" s="202"/>
      <c r="B556" s="194"/>
    </row>
    <row r="557">
      <c r="A557" s="202"/>
      <c r="B557" s="194"/>
    </row>
    <row r="558">
      <c r="A558" s="202"/>
      <c r="B558" s="194"/>
    </row>
    <row r="559">
      <c r="A559" s="202"/>
      <c r="B559" s="194"/>
    </row>
    <row r="560">
      <c r="A560" s="202"/>
      <c r="B560" s="194"/>
    </row>
    <row r="561">
      <c r="A561" s="202"/>
      <c r="B561" s="194"/>
    </row>
    <row r="562">
      <c r="A562" s="202"/>
      <c r="B562" s="194"/>
    </row>
    <row r="563">
      <c r="A563" s="202"/>
      <c r="B563" s="194"/>
    </row>
    <row r="564">
      <c r="A564" s="202"/>
      <c r="B564" s="194"/>
    </row>
    <row r="565">
      <c r="A565" s="202"/>
      <c r="B565" s="194"/>
    </row>
    <row r="566">
      <c r="A566" s="202"/>
      <c r="B566" s="194"/>
    </row>
    <row r="567">
      <c r="A567" s="202"/>
      <c r="B567" s="194"/>
    </row>
    <row r="568">
      <c r="A568" s="202"/>
      <c r="B568" s="194"/>
    </row>
    <row r="569">
      <c r="A569" s="202"/>
      <c r="B569" s="194"/>
    </row>
    <row r="570">
      <c r="A570" s="202"/>
      <c r="B570" s="194"/>
    </row>
    <row r="571">
      <c r="A571" s="202"/>
      <c r="B571" s="194"/>
    </row>
    <row r="572">
      <c r="A572" s="202"/>
      <c r="B572" s="194"/>
    </row>
    <row r="573">
      <c r="A573" s="202"/>
      <c r="B573" s="194"/>
    </row>
    <row r="574">
      <c r="A574" s="202"/>
      <c r="B574" s="194"/>
    </row>
    <row r="575">
      <c r="A575" s="202"/>
      <c r="B575" s="194"/>
    </row>
    <row r="576">
      <c r="A576" s="202"/>
      <c r="B576" s="194"/>
    </row>
    <row r="577">
      <c r="A577" s="202"/>
      <c r="B577" s="194"/>
    </row>
    <row r="578">
      <c r="A578" s="202"/>
      <c r="B578" s="194"/>
    </row>
    <row r="579">
      <c r="A579" s="202"/>
      <c r="B579" s="194"/>
    </row>
    <row r="580">
      <c r="A580" s="202"/>
      <c r="B580" s="194"/>
    </row>
    <row r="581">
      <c r="A581" s="202"/>
      <c r="B581" s="194"/>
    </row>
    <row r="582">
      <c r="A582" s="202"/>
      <c r="B582" s="194"/>
    </row>
    <row r="583">
      <c r="A583" s="202"/>
      <c r="B583" s="194"/>
    </row>
    <row r="584">
      <c r="A584" s="202"/>
      <c r="B584" s="194"/>
    </row>
    <row r="585">
      <c r="A585" s="202"/>
      <c r="B585" s="194"/>
    </row>
    <row r="586">
      <c r="A586" s="202"/>
      <c r="B586" s="194"/>
    </row>
    <row r="587">
      <c r="A587" s="202"/>
      <c r="B587" s="194"/>
    </row>
    <row r="588">
      <c r="A588" s="202"/>
      <c r="B588" s="194"/>
    </row>
    <row r="589">
      <c r="A589" s="202"/>
      <c r="B589" s="194"/>
    </row>
    <row r="590">
      <c r="A590" s="202"/>
      <c r="B590" s="194"/>
    </row>
    <row r="591">
      <c r="A591" s="202"/>
      <c r="B591" s="194"/>
    </row>
    <row r="592">
      <c r="A592" s="202"/>
      <c r="B592" s="194"/>
    </row>
    <row r="593">
      <c r="A593" s="202"/>
      <c r="B593" s="194"/>
    </row>
    <row r="594">
      <c r="A594" s="202"/>
      <c r="B594" s="194"/>
    </row>
    <row r="595">
      <c r="A595" s="202"/>
      <c r="B595" s="194"/>
    </row>
    <row r="596">
      <c r="A596" s="202"/>
      <c r="B596" s="194"/>
    </row>
    <row r="597">
      <c r="A597" s="202"/>
      <c r="B597" s="194"/>
    </row>
    <row r="598">
      <c r="A598" s="202"/>
      <c r="B598" s="194"/>
    </row>
    <row r="599">
      <c r="A599" s="202"/>
      <c r="B599" s="194"/>
    </row>
    <row r="600">
      <c r="A600" s="202"/>
      <c r="B600" s="194"/>
    </row>
    <row r="601">
      <c r="A601" s="202"/>
      <c r="B601" s="194"/>
    </row>
    <row r="602">
      <c r="A602" s="202"/>
      <c r="B602" s="194"/>
    </row>
    <row r="603">
      <c r="A603" s="202"/>
      <c r="B603" s="194"/>
    </row>
    <row r="604">
      <c r="A604" s="202"/>
      <c r="B604" s="194"/>
    </row>
    <row r="605">
      <c r="A605" s="202"/>
      <c r="B605" s="194"/>
    </row>
    <row r="606">
      <c r="A606" s="202"/>
      <c r="B606" s="194"/>
    </row>
    <row r="607">
      <c r="A607" s="202"/>
      <c r="B607" s="194"/>
    </row>
    <row r="608">
      <c r="A608" s="202"/>
      <c r="B608" s="194"/>
    </row>
    <row r="609">
      <c r="A609" s="202"/>
      <c r="B609" s="194"/>
    </row>
    <row r="610">
      <c r="A610" s="202"/>
      <c r="B610" s="194"/>
    </row>
    <row r="611">
      <c r="A611" s="202"/>
      <c r="B611" s="194"/>
    </row>
    <row r="612">
      <c r="A612" s="202"/>
      <c r="B612" s="194"/>
    </row>
    <row r="613">
      <c r="A613" s="202"/>
      <c r="B613" s="194"/>
    </row>
    <row r="614">
      <c r="A614" s="202"/>
      <c r="B614" s="194"/>
    </row>
    <row r="615">
      <c r="A615" s="202"/>
      <c r="B615" s="194"/>
    </row>
    <row r="616">
      <c r="A616" s="202"/>
      <c r="B616" s="194"/>
    </row>
    <row r="617">
      <c r="A617" s="202"/>
      <c r="B617" s="194"/>
    </row>
    <row r="618">
      <c r="A618" s="202"/>
      <c r="B618" s="194"/>
    </row>
    <row r="619">
      <c r="A619" s="202"/>
      <c r="B619" s="194"/>
    </row>
    <row r="620">
      <c r="A620" s="202"/>
      <c r="B620" s="194"/>
    </row>
    <row r="621">
      <c r="A621" s="202"/>
      <c r="B621" s="194"/>
    </row>
    <row r="622">
      <c r="A622" s="202"/>
      <c r="B622" s="194"/>
    </row>
    <row r="623">
      <c r="A623" s="202"/>
      <c r="B623" s="194"/>
    </row>
    <row r="624">
      <c r="A624" s="202"/>
      <c r="B624" s="194"/>
    </row>
    <row r="625">
      <c r="A625" s="202"/>
      <c r="B625" s="194"/>
    </row>
    <row r="626">
      <c r="A626" s="202"/>
      <c r="B626" s="194"/>
    </row>
    <row r="627">
      <c r="A627" s="202"/>
      <c r="B627" s="194"/>
    </row>
    <row r="628">
      <c r="A628" s="202"/>
      <c r="B628" s="194"/>
    </row>
    <row r="629">
      <c r="A629" s="202"/>
      <c r="B629" s="194"/>
    </row>
    <row r="630">
      <c r="A630" s="202"/>
      <c r="B630" s="194"/>
    </row>
    <row r="631">
      <c r="A631" s="202"/>
      <c r="B631" s="194"/>
    </row>
    <row r="632">
      <c r="A632" s="202"/>
      <c r="B632" s="194"/>
    </row>
    <row r="633">
      <c r="A633" s="202"/>
      <c r="B633" s="194"/>
    </row>
    <row r="634">
      <c r="A634" s="202"/>
      <c r="B634" s="194"/>
    </row>
    <row r="635">
      <c r="A635" s="202"/>
      <c r="B635" s="194"/>
    </row>
    <row r="636">
      <c r="A636" s="202"/>
      <c r="B636" s="194"/>
    </row>
    <row r="637">
      <c r="A637" s="202"/>
      <c r="B637" s="194"/>
    </row>
    <row r="638">
      <c r="A638" s="202"/>
      <c r="B638" s="194"/>
    </row>
    <row r="639">
      <c r="A639" s="202"/>
      <c r="B639" s="194"/>
    </row>
    <row r="640">
      <c r="A640" s="202"/>
      <c r="B640" s="194"/>
    </row>
    <row r="641">
      <c r="A641" s="202"/>
      <c r="B641" s="194"/>
    </row>
    <row r="642">
      <c r="A642" s="202"/>
      <c r="B642" s="194"/>
    </row>
    <row r="643">
      <c r="A643" s="202"/>
      <c r="B643" s="194"/>
    </row>
    <row r="644">
      <c r="A644" s="202"/>
      <c r="B644" s="194"/>
    </row>
    <row r="645">
      <c r="A645" s="202"/>
      <c r="B645" s="194"/>
    </row>
    <row r="646">
      <c r="A646" s="202"/>
      <c r="B646" s="194"/>
    </row>
    <row r="647">
      <c r="A647" s="202"/>
      <c r="B647" s="194"/>
    </row>
    <row r="648">
      <c r="A648" s="202"/>
      <c r="B648" s="194"/>
    </row>
    <row r="649">
      <c r="A649" s="202"/>
      <c r="B649" s="194"/>
    </row>
    <row r="650">
      <c r="A650" s="202"/>
      <c r="B650" s="194"/>
    </row>
    <row r="651">
      <c r="A651" s="202"/>
      <c r="B651" s="194"/>
    </row>
    <row r="652">
      <c r="A652" s="202"/>
      <c r="B652" s="194"/>
    </row>
    <row r="653">
      <c r="A653" s="202"/>
      <c r="B653" s="194"/>
    </row>
    <row r="654">
      <c r="A654" s="202"/>
      <c r="B654" s="194"/>
    </row>
    <row r="655">
      <c r="A655" s="202"/>
      <c r="B655" s="194"/>
    </row>
    <row r="656">
      <c r="A656" s="202"/>
      <c r="B656" s="194"/>
    </row>
    <row r="657">
      <c r="A657" s="202"/>
      <c r="B657" s="194"/>
    </row>
    <row r="658">
      <c r="A658" s="202"/>
      <c r="B658" s="194"/>
    </row>
    <row r="659">
      <c r="A659" s="202"/>
      <c r="B659" s="194"/>
    </row>
    <row r="660">
      <c r="A660" s="202"/>
      <c r="B660" s="194"/>
    </row>
    <row r="661">
      <c r="A661" s="202"/>
      <c r="B661" s="194"/>
    </row>
    <row r="662">
      <c r="A662" s="202"/>
      <c r="B662" s="194"/>
    </row>
    <row r="663">
      <c r="A663" s="202"/>
      <c r="B663" s="194"/>
    </row>
    <row r="664">
      <c r="A664" s="202"/>
      <c r="B664" s="194"/>
    </row>
    <row r="665">
      <c r="A665" s="202"/>
      <c r="B665" s="194"/>
    </row>
    <row r="666">
      <c r="A666" s="202"/>
      <c r="B666" s="194"/>
    </row>
    <row r="667">
      <c r="A667" s="202"/>
      <c r="B667" s="194"/>
    </row>
    <row r="668">
      <c r="A668" s="202"/>
      <c r="B668" s="194"/>
    </row>
    <row r="669">
      <c r="A669" s="202"/>
      <c r="B669" s="194"/>
    </row>
    <row r="670">
      <c r="A670" s="202"/>
      <c r="B670" s="194"/>
    </row>
    <row r="671">
      <c r="A671" s="202"/>
      <c r="B671" s="194"/>
    </row>
    <row r="672">
      <c r="A672" s="202"/>
      <c r="B672" s="194"/>
    </row>
    <row r="673">
      <c r="A673" s="202"/>
      <c r="B673" s="194"/>
    </row>
    <row r="674">
      <c r="A674" s="202"/>
      <c r="B674" s="194"/>
    </row>
    <row r="675">
      <c r="A675" s="202"/>
      <c r="B675" s="194"/>
    </row>
    <row r="676">
      <c r="A676" s="202"/>
      <c r="B676" s="194"/>
    </row>
    <row r="677">
      <c r="A677" s="202"/>
      <c r="B677" s="194"/>
    </row>
    <row r="678">
      <c r="A678" s="202"/>
      <c r="B678" s="194"/>
    </row>
    <row r="679">
      <c r="A679" s="202"/>
      <c r="B679" s="194"/>
    </row>
    <row r="680">
      <c r="A680" s="202"/>
      <c r="B680" s="194"/>
    </row>
    <row r="681">
      <c r="A681" s="202"/>
      <c r="B681" s="194"/>
    </row>
    <row r="682">
      <c r="A682" s="202"/>
      <c r="B682" s="194"/>
    </row>
    <row r="683">
      <c r="A683" s="202"/>
      <c r="B683" s="194"/>
    </row>
    <row r="684">
      <c r="A684" s="202"/>
      <c r="B684" s="194"/>
    </row>
    <row r="685">
      <c r="A685" s="202"/>
      <c r="B685" s="194"/>
    </row>
    <row r="686">
      <c r="A686" s="202"/>
      <c r="B686" s="194"/>
    </row>
    <row r="687">
      <c r="A687" s="202"/>
      <c r="B687" s="194"/>
    </row>
    <row r="688">
      <c r="A688" s="202"/>
      <c r="B688" s="194"/>
    </row>
    <row r="689">
      <c r="A689" s="202"/>
      <c r="B689" s="194"/>
    </row>
    <row r="690">
      <c r="A690" s="202"/>
      <c r="B690" s="194"/>
    </row>
    <row r="691">
      <c r="A691" s="202"/>
      <c r="B691" s="194"/>
    </row>
    <row r="692">
      <c r="A692" s="202"/>
      <c r="B692" s="194"/>
    </row>
    <row r="693">
      <c r="A693" s="202"/>
      <c r="B693" s="194"/>
    </row>
    <row r="694">
      <c r="A694" s="202"/>
      <c r="B694" s="194"/>
    </row>
    <row r="695">
      <c r="A695" s="202"/>
      <c r="B695" s="194"/>
    </row>
    <row r="696">
      <c r="A696" s="202"/>
      <c r="B696" s="194"/>
    </row>
    <row r="697">
      <c r="A697" s="202"/>
      <c r="B697" s="194"/>
    </row>
    <row r="698">
      <c r="A698" s="202"/>
      <c r="B698" s="194"/>
    </row>
    <row r="699">
      <c r="A699" s="202"/>
      <c r="B699" s="194"/>
    </row>
    <row r="700">
      <c r="A700" s="202"/>
      <c r="B700" s="194"/>
    </row>
    <row r="701">
      <c r="A701" s="202"/>
      <c r="B701" s="194"/>
    </row>
    <row r="702">
      <c r="A702" s="202"/>
      <c r="B702" s="194"/>
    </row>
    <row r="703">
      <c r="A703" s="202"/>
      <c r="B703" s="194"/>
    </row>
    <row r="704">
      <c r="A704" s="202"/>
      <c r="B704" s="194"/>
    </row>
    <row r="705">
      <c r="A705" s="202"/>
      <c r="B705" s="194"/>
    </row>
    <row r="706">
      <c r="A706" s="202"/>
      <c r="B706" s="194"/>
    </row>
    <row r="707">
      <c r="A707" s="202"/>
      <c r="B707" s="194"/>
    </row>
    <row r="708">
      <c r="A708" s="202"/>
      <c r="B708" s="194"/>
    </row>
    <row r="709">
      <c r="A709" s="202"/>
      <c r="B709" s="194"/>
    </row>
    <row r="710">
      <c r="A710" s="202"/>
      <c r="B710" s="194"/>
    </row>
    <row r="711">
      <c r="A711" s="202"/>
      <c r="B711" s="194"/>
    </row>
    <row r="712">
      <c r="A712" s="202"/>
      <c r="B712" s="194"/>
    </row>
    <row r="713">
      <c r="A713" s="202"/>
      <c r="B713" s="194"/>
    </row>
    <row r="714">
      <c r="A714" s="202"/>
      <c r="B714" s="194"/>
    </row>
    <row r="715">
      <c r="A715" s="202"/>
      <c r="B715" s="194"/>
    </row>
    <row r="716">
      <c r="A716" s="202"/>
      <c r="B716" s="194"/>
    </row>
    <row r="717">
      <c r="A717" s="202"/>
      <c r="B717" s="194"/>
    </row>
    <row r="718">
      <c r="A718" s="202"/>
      <c r="B718" s="194"/>
    </row>
    <row r="719">
      <c r="A719" s="202"/>
      <c r="B719" s="194"/>
    </row>
    <row r="720">
      <c r="A720" s="202"/>
      <c r="B720" s="194"/>
    </row>
    <row r="721">
      <c r="A721" s="202"/>
      <c r="B721" s="194"/>
    </row>
    <row r="722">
      <c r="A722" s="202"/>
      <c r="B722" s="194"/>
    </row>
    <row r="723">
      <c r="A723" s="202"/>
      <c r="B723" s="194"/>
    </row>
    <row r="724">
      <c r="A724" s="202"/>
      <c r="B724" s="194"/>
    </row>
    <row r="725">
      <c r="A725" s="202"/>
      <c r="B725" s="194"/>
    </row>
    <row r="726">
      <c r="A726" s="202"/>
      <c r="B726" s="194"/>
    </row>
    <row r="727">
      <c r="A727" s="202"/>
      <c r="B727" s="194"/>
    </row>
    <row r="728">
      <c r="A728" s="202"/>
      <c r="B728" s="194"/>
    </row>
    <row r="729">
      <c r="A729" s="202"/>
      <c r="B729" s="194"/>
    </row>
    <row r="730">
      <c r="A730" s="202"/>
      <c r="B730" s="194"/>
    </row>
    <row r="731">
      <c r="A731" s="202"/>
      <c r="B731" s="194"/>
    </row>
    <row r="732">
      <c r="A732" s="202"/>
      <c r="B732" s="194"/>
    </row>
    <row r="733">
      <c r="A733" s="202"/>
      <c r="B733" s="194"/>
    </row>
    <row r="734">
      <c r="A734" s="202"/>
      <c r="B734" s="194"/>
    </row>
    <row r="735">
      <c r="A735" s="202"/>
      <c r="B735" s="194"/>
    </row>
    <row r="736">
      <c r="A736" s="202"/>
      <c r="B736" s="194"/>
    </row>
    <row r="737">
      <c r="A737" s="202"/>
      <c r="B737" s="194"/>
    </row>
    <row r="738">
      <c r="A738" s="202"/>
      <c r="B738" s="194"/>
    </row>
    <row r="739">
      <c r="A739" s="202"/>
      <c r="B739" s="194"/>
    </row>
    <row r="740">
      <c r="A740" s="202"/>
      <c r="B740" s="194"/>
    </row>
    <row r="741">
      <c r="A741" s="202"/>
      <c r="B741" s="194"/>
    </row>
    <row r="742">
      <c r="A742" s="202"/>
      <c r="B742" s="194"/>
    </row>
    <row r="743">
      <c r="A743" s="202"/>
      <c r="B743" s="194"/>
    </row>
    <row r="744">
      <c r="A744" s="202"/>
      <c r="B744" s="194"/>
    </row>
    <row r="745">
      <c r="A745" s="202"/>
      <c r="B745" s="194"/>
    </row>
    <row r="746">
      <c r="A746" s="202"/>
      <c r="B746" s="194"/>
    </row>
    <row r="747">
      <c r="A747" s="202"/>
      <c r="B747" s="194"/>
    </row>
    <row r="748">
      <c r="A748" s="202"/>
      <c r="B748" s="194"/>
    </row>
    <row r="749">
      <c r="A749" s="202"/>
      <c r="B749" s="194"/>
    </row>
    <row r="750">
      <c r="A750" s="202"/>
      <c r="B750" s="194"/>
    </row>
    <row r="751">
      <c r="A751" s="202"/>
      <c r="B751" s="194"/>
    </row>
    <row r="752">
      <c r="A752" s="202"/>
      <c r="B752" s="194"/>
    </row>
    <row r="753">
      <c r="A753" s="202"/>
      <c r="B753" s="194"/>
    </row>
    <row r="754">
      <c r="A754" s="202"/>
      <c r="B754" s="194"/>
    </row>
    <row r="755">
      <c r="A755" s="202"/>
      <c r="B755" s="194"/>
    </row>
    <row r="756">
      <c r="A756" s="202"/>
      <c r="B756" s="194"/>
    </row>
    <row r="757">
      <c r="A757" s="202"/>
      <c r="B757" s="194"/>
    </row>
    <row r="758">
      <c r="A758" s="202"/>
      <c r="B758" s="194"/>
    </row>
    <row r="759">
      <c r="A759" s="202"/>
      <c r="B759" s="194"/>
    </row>
    <row r="760">
      <c r="A760" s="202"/>
      <c r="B760" s="194"/>
    </row>
    <row r="761">
      <c r="A761" s="202"/>
      <c r="B761" s="194"/>
    </row>
    <row r="762">
      <c r="A762" s="202"/>
      <c r="B762" s="194"/>
    </row>
    <row r="763">
      <c r="A763" s="202"/>
      <c r="B763" s="194"/>
    </row>
    <row r="764">
      <c r="A764" s="202"/>
      <c r="B764" s="194"/>
    </row>
    <row r="765">
      <c r="A765" s="202"/>
      <c r="B765" s="194"/>
    </row>
    <row r="766">
      <c r="A766" s="202"/>
      <c r="B766" s="194"/>
    </row>
    <row r="767">
      <c r="A767" s="202"/>
      <c r="B767" s="194"/>
    </row>
    <row r="768">
      <c r="A768" s="202"/>
      <c r="B768" s="194"/>
    </row>
    <row r="769">
      <c r="A769" s="202"/>
      <c r="B769" s="194"/>
    </row>
    <row r="770">
      <c r="A770" s="202"/>
      <c r="B770" s="194"/>
    </row>
    <row r="771">
      <c r="A771" s="202"/>
      <c r="B771" s="194"/>
    </row>
    <row r="772">
      <c r="A772" s="202"/>
      <c r="B772" s="194"/>
    </row>
    <row r="773">
      <c r="A773" s="202"/>
      <c r="B773" s="194"/>
    </row>
    <row r="774">
      <c r="A774" s="202"/>
      <c r="B774" s="194"/>
    </row>
    <row r="775">
      <c r="A775" s="202"/>
      <c r="B775" s="194"/>
    </row>
    <row r="776">
      <c r="A776" s="202"/>
      <c r="B776" s="194"/>
    </row>
    <row r="777">
      <c r="A777" s="202"/>
      <c r="B777" s="194"/>
    </row>
    <row r="778">
      <c r="A778" s="202"/>
      <c r="B778" s="194"/>
    </row>
    <row r="779">
      <c r="A779" s="202"/>
      <c r="B779" s="194"/>
    </row>
    <row r="780">
      <c r="A780" s="202"/>
      <c r="B780" s="194"/>
    </row>
    <row r="781">
      <c r="A781" s="202"/>
      <c r="B781" s="194"/>
    </row>
    <row r="782">
      <c r="A782" s="202"/>
      <c r="B782" s="194"/>
    </row>
    <row r="783">
      <c r="A783" s="202"/>
      <c r="B783" s="194"/>
    </row>
    <row r="784">
      <c r="A784" s="202"/>
      <c r="B784" s="194"/>
    </row>
    <row r="785">
      <c r="A785" s="202"/>
      <c r="B785" s="194"/>
    </row>
    <row r="786">
      <c r="A786" s="202"/>
      <c r="B786" s="194"/>
    </row>
    <row r="787">
      <c r="A787" s="202"/>
      <c r="B787" s="194"/>
    </row>
    <row r="788">
      <c r="A788" s="202"/>
      <c r="B788" s="194"/>
    </row>
    <row r="789">
      <c r="A789" s="202"/>
      <c r="B789" s="194"/>
    </row>
    <row r="790">
      <c r="A790" s="202"/>
      <c r="B790" s="194"/>
    </row>
    <row r="791">
      <c r="A791" s="202"/>
      <c r="B791" s="194"/>
    </row>
    <row r="792">
      <c r="A792" s="202"/>
      <c r="B792" s="194"/>
    </row>
    <row r="793">
      <c r="A793" s="202"/>
      <c r="B793" s="194"/>
    </row>
    <row r="794">
      <c r="A794" s="202"/>
      <c r="B794" s="194"/>
    </row>
    <row r="795">
      <c r="A795" s="202"/>
      <c r="B795" s="194"/>
    </row>
    <row r="796">
      <c r="A796" s="202"/>
      <c r="B796" s="194"/>
    </row>
    <row r="797">
      <c r="A797" s="202"/>
      <c r="B797" s="194"/>
    </row>
    <row r="798">
      <c r="A798" s="202"/>
      <c r="B798" s="194"/>
    </row>
    <row r="799">
      <c r="A799" s="202"/>
      <c r="B799" s="194"/>
    </row>
    <row r="800">
      <c r="A800" s="202"/>
      <c r="B800" s="194"/>
    </row>
    <row r="801">
      <c r="A801" s="202"/>
      <c r="B801" s="194"/>
    </row>
    <row r="802">
      <c r="A802" s="202"/>
      <c r="B802" s="194"/>
    </row>
    <row r="803">
      <c r="A803" s="202"/>
      <c r="B803" s="194"/>
    </row>
    <row r="804">
      <c r="A804" s="202"/>
      <c r="B804" s="194"/>
    </row>
    <row r="805">
      <c r="A805" s="202"/>
      <c r="B805" s="194"/>
    </row>
    <row r="806">
      <c r="A806" s="202"/>
      <c r="B806" s="194"/>
    </row>
    <row r="807">
      <c r="A807" s="202"/>
      <c r="B807" s="194"/>
    </row>
    <row r="808">
      <c r="A808" s="202"/>
      <c r="B808" s="194"/>
    </row>
    <row r="809">
      <c r="A809" s="202"/>
      <c r="B809" s="194"/>
    </row>
    <row r="810">
      <c r="A810" s="202"/>
      <c r="B810" s="194"/>
    </row>
    <row r="811">
      <c r="A811" s="202"/>
      <c r="B811" s="194"/>
    </row>
    <row r="812">
      <c r="A812" s="202"/>
      <c r="B812" s="194"/>
    </row>
    <row r="813">
      <c r="A813" s="202"/>
      <c r="B813" s="194"/>
    </row>
    <row r="814">
      <c r="A814" s="202"/>
      <c r="B814" s="194"/>
    </row>
    <row r="815">
      <c r="A815" s="202"/>
      <c r="B815" s="194"/>
    </row>
    <row r="816">
      <c r="A816" s="202"/>
      <c r="B816" s="194"/>
    </row>
    <row r="817">
      <c r="A817" s="202"/>
      <c r="B817" s="194"/>
    </row>
    <row r="818">
      <c r="A818" s="202"/>
      <c r="B818" s="194"/>
    </row>
    <row r="819">
      <c r="A819" s="202"/>
      <c r="B819" s="194"/>
    </row>
    <row r="820">
      <c r="A820" s="202"/>
      <c r="B820" s="194"/>
    </row>
    <row r="821">
      <c r="A821" s="202"/>
      <c r="B821" s="194"/>
    </row>
    <row r="822">
      <c r="A822" s="202"/>
      <c r="B822" s="194"/>
    </row>
    <row r="823">
      <c r="A823" s="202"/>
      <c r="B823" s="194"/>
    </row>
    <row r="824">
      <c r="A824" s="202"/>
      <c r="B824" s="194"/>
    </row>
    <row r="825">
      <c r="A825" s="202"/>
      <c r="B825" s="194"/>
    </row>
    <row r="826">
      <c r="A826" s="202"/>
      <c r="B826" s="194"/>
    </row>
    <row r="827">
      <c r="A827" s="202"/>
      <c r="B827" s="194"/>
    </row>
    <row r="828">
      <c r="A828" s="202"/>
      <c r="B828" s="194"/>
    </row>
    <row r="829">
      <c r="A829" s="202"/>
      <c r="B829" s="194"/>
    </row>
    <row r="830">
      <c r="A830" s="202"/>
      <c r="B830" s="194"/>
    </row>
    <row r="831">
      <c r="A831" s="202"/>
      <c r="B831" s="194"/>
    </row>
    <row r="832">
      <c r="A832" s="202"/>
      <c r="B832" s="194"/>
    </row>
    <row r="833">
      <c r="A833" s="202"/>
      <c r="B833" s="194"/>
    </row>
    <row r="834">
      <c r="A834" s="202"/>
      <c r="B834" s="194"/>
    </row>
    <row r="835">
      <c r="A835" s="202"/>
      <c r="B835" s="194"/>
    </row>
    <row r="836">
      <c r="A836" s="202"/>
      <c r="B836" s="194"/>
    </row>
    <row r="837">
      <c r="A837" s="202"/>
      <c r="B837" s="194"/>
    </row>
    <row r="838">
      <c r="A838" s="202"/>
      <c r="B838" s="194"/>
    </row>
    <row r="839">
      <c r="A839" s="202"/>
      <c r="B839" s="194"/>
    </row>
    <row r="840">
      <c r="A840" s="202"/>
      <c r="B840" s="194"/>
    </row>
    <row r="841">
      <c r="A841" s="202"/>
      <c r="B841" s="194"/>
    </row>
    <row r="842">
      <c r="A842" s="202"/>
      <c r="B842" s="194"/>
    </row>
    <row r="843">
      <c r="A843" s="202"/>
      <c r="B843" s="194"/>
    </row>
    <row r="844">
      <c r="A844" s="202"/>
      <c r="B844" s="194"/>
    </row>
    <row r="845">
      <c r="A845" s="202"/>
      <c r="B845" s="194"/>
    </row>
    <row r="846">
      <c r="A846" s="202"/>
      <c r="B846" s="194"/>
    </row>
    <row r="847">
      <c r="A847" s="202"/>
      <c r="B847" s="194"/>
    </row>
    <row r="848">
      <c r="A848" s="202"/>
      <c r="B848" s="194"/>
    </row>
    <row r="849">
      <c r="A849" s="202"/>
      <c r="B849" s="194"/>
    </row>
    <row r="850">
      <c r="A850" s="202"/>
      <c r="B850" s="194"/>
    </row>
    <row r="851">
      <c r="A851" s="202"/>
      <c r="B851" s="194"/>
    </row>
    <row r="852">
      <c r="A852" s="202"/>
      <c r="B852" s="194"/>
    </row>
    <row r="853">
      <c r="A853" s="202"/>
      <c r="B853" s="194"/>
    </row>
    <row r="854">
      <c r="A854" s="202"/>
      <c r="B854" s="194"/>
    </row>
    <row r="855">
      <c r="A855" s="202"/>
      <c r="B855" s="194"/>
    </row>
    <row r="856">
      <c r="A856" s="202"/>
      <c r="B856" s="194"/>
    </row>
    <row r="857">
      <c r="A857" s="202"/>
      <c r="B857" s="194"/>
    </row>
    <row r="858">
      <c r="A858" s="202"/>
      <c r="B858" s="194"/>
    </row>
    <row r="859">
      <c r="A859" s="202"/>
      <c r="B859" s="194"/>
    </row>
    <row r="860">
      <c r="A860" s="202"/>
      <c r="B860" s="194"/>
    </row>
    <row r="861">
      <c r="A861" s="202"/>
      <c r="B861" s="194"/>
    </row>
    <row r="862">
      <c r="A862" s="202"/>
      <c r="B862" s="194"/>
    </row>
    <row r="863">
      <c r="A863" s="202"/>
      <c r="B863" s="194"/>
    </row>
    <row r="864">
      <c r="A864" s="202"/>
      <c r="B864" s="194"/>
    </row>
    <row r="865">
      <c r="A865" s="202"/>
      <c r="B865" s="194"/>
    </row>
    <row r="866">
      <c r="A866" s="202"/>
      <c r="B866" s="194"/>
    </row>
    <row r="867">
      <c r="A867" s="202"/>
      <c r="B867" s="194"/>
    </row>
    <row r="868">
      <c r="A868" s="202"/>
      <c r="B868" s="194"/>
    </row>
    <row r="869">
      <c r="A869" s="202"/>
      <c r="B869" s="194"/>
    </row>
    <row r="870">
      <c r="A870" s="202"/>
      <c r="B870" s="194"/>
    </row>
    <row r="871">
      <c r="A871" s="202"/>
      <c r="B871" s="194"/>
    </row>
    <row r="872">
      <c r="A872" s="202"/>
      <c r="B872" s="194"/>
    </row>
    <row r="873">
      <c r="A873" s="202"/>
      <c r="B873" s="194"/>
    </row>
    <row r="874">
      <c r="A874" s="202"/>
      <c r="B874" s="194"/>
    </row>
    <row r="875">
      <c r="A875" s="202"/>
      <c r="B875" s="194"/>
    </row>
    <row r="876">
      <c r="A876" s="202"/>
      <c r="B876" s="194"/>
    </row>
    <row r="877">
      <c r="A877" s="202"/>
      <c r="B877" s="194"/>
    </row>
    <row r="878">
      <c r="A878" s="202"/>
      <c r="B878" s="194"/>
    </row>
    <row r="879">
      <c r="A879" s="202"/>
      <c r="B879" s="194"/>
    </row>
    <row r="880">
      <c r="A880" s="202"/>
      <c r="B880" s="194"/>
    </row>
    <row r="881">
      <c r="A881" s="202"/>
      <c r="B881" s="194"/>
    </row>
    <row r="882">
      <c r="A882" s="202"/>
      <c r="B882" s="194"/>
    </row>
    <row r="883">
      <c r="A883" s="202"/>
      <c r="B883" s="194"/>
    </row>
    <row r="884">
      <c r="A884" s="202"/>
      <c r="B884" s="194"/>
    </row>
    <row r="885">
      <c r="A885" s="202"/>
      <c r="B885" s="194"/>
    </row>
    <row r="886">
      <c r="A886" s="202"/>
      <c r="B886" s="194"/>
    </row>
    <row r="887">
      <c r="A887" s="202"/>
      <c r="B887" s="194"/>
    </row>
    <row r="888">
      <c r="A888" s="202"/>
      <c r="B888" s="194"/>
    </row>
    <row r="889">
      <c r="A889" s="202"/>
      <c r="B889" s="194"/>
    </row>
    <row r="890">
      <c r="A890" s="202"/>
      <c r="B890" s="194"/>
    </row>
    <row r="891">
      <c r="A891" s="202"/>
      <c r="B891" s="194"/>
    </row>
    <row r="892">
      <c r="A892" s="202"/>
      <c r="B892" s="194"/>
    </row>
    <row r="893">
      <c r="A893" s="202"/>
      <c r="B893" s="194"/>
    </row>
    <row r="894">
      <c r="A894" s="202"/>
      <c r="B894" s="194"/>
    </row>
    <row r="895">
      <c r="A895" s="202"/>
      <c r="B895" s="194"/>
    </row>
    <row r="896">
      <c r="A896" s="202"/>
      <c r="B896" s="194"/>
    </row>
    <row r="897">
      <c r="A897" s="202"/>
      <c r="B897" s="194"/>
    </row>
    <row r="898">
      <c r="A898" s="202"/>
      <c r="B898" s="194"/>
    </row>
    <row r="899">
      <c r="A899" s="202"/>
      <c r="B899" s="194"/>
    </row>
    <row r="900">
      <c r="A900" s="202"/>
      <c r="B900" s="194"/>
    </row>
    <row r="901">
      <c r="A901" s="202"/>
      <c r="B901" s="194"/>
    </row>
    <row r="902">
      <c r="A902" s="202"/>
      <c r="B902" s="194"/>
    </row>
    <row r="903">
      <c r="A903" s="202"/>
      <c r="B903" s="194"/>
    </row>
    <row r="904">
      <c r="A904" s="202"/>
      <c r="B904" s="194"/>
    </row>
    <row r="905">
      <c r="A905" s="202"/>
      <c r="B905" s="194"/>
    </row>
    <row r="906">
      <c r="A906" s="202"/>
      <c r="B906" s="194"/>
    </row>
    <row r="907">
      <c r="A907" s="202"/>
      <c r="B907" s="194"/>
    </row>
    <row r="908">
      <c r="A908" s="202"/>
      <c r="B908" s="194"/>
    </row>
    <row r="909">
      <c r="A909" s="202"/>
      <c r="B909" s="194"/>
    </row>
    <row r="910">
      <c r="A910" s="202"/>
      <c r="B910" s="194"/>
    </row>
    <row r="911">
      <c r="A911" s="202"/>
      <c r="B911" s="194"/>
    </row>
    <row r="912">
      <c r="A912" s="202"/>
      <c r="B912" s="194"/>
    </row>
    <row r="913">
      <c r="A913" s="202"/>
      <c r="B913" s="194"/>
    </row>
    <row r="914">
      <c r="A914" s="202"/>
      <c r="B914" s="194"/>
    </row>
    <row r="915">
      <c r="A915" s="202"/>
      <c r="B915" s="194"/>
    </row>
    <row r="916">
      <c r="A916" s="202"/>
      <c r="B916" s="194"/>
    </row>
    <row r="917">
      <c r="A917" s="202"/>
      <c r="B917" s="194"/>
    </row>
    <row r="918">
      <c r="A918" s="202"/>
      <c r="B918" s="194"/>
    </row>
    <row r="919">
      <c r="A919" s="202"/>
      <c r="B919" s="194"/>
    </row>
    <row r="920">
      <c r="A920" s="202"/>
      <c r="B920" s="194"/>
    </row>
    <row r="921">
      <c r="A921" s="202"/>
      <c r="B921" s="194"/>
    </row>
    <row r="922">
      <c r="A922" s="202"/>
      <c r="B922" s="194"/>
    </row>
    <row r="923">
      <c r="A923" s="202"/>
      <c r="B923" s="194"/>
    </row>
    <row r="924">
      <c r="A924" s="202"/>
      <c r="B924" s="194"/>
    </row>
    <row r="925">
      <c r="A925" s="202"/>
      <c r="B925" s="194"/>
    </row>
    <row r="926">
      <c r="A926" s="202"/>
      <c r="B926" s="194"/>
    </row>
    <row r="927">
      <c r="A927" s="202"/>
      <c r="B927" s="194"/>
    </row>
    <row r="928">
      <c r="A928" s="202"/>
      <c r="B928" s="194"/>
    </row>
    <row r="929">
      <c r="A929" s="202"/>
      <c r="B929" s="194"/>
    </row>
    <row r="930">
      <c r="A930" s="202"/>
      <c r="B930" s="194"/>
    </row>
    <row r="931">
      <c r="A931" s="202"/>
      <c r="B931" s="194"/>
    </row>
    <row r="932">
      <c r="A932" s="202"/>
      <c r="B932" s="194"/>
    </row>
    <row r="933">
      <c r="A933" s="202"/>
      <c r="B933" s="194"/>
    </row>
    <row r="934">
      <c r="A934" s="202"/>
      <c r="B934" s="194"/>
    </row>
    <row r="935">
      <c r="A935" s="202"/>
      <c r="B935" s="194"/>
    </row>
    <row r="936">
      <c r="A936" s="202"/>
      <c r="B936" s="194"/>
    </row>
    <row r="937">
      <c r="A937" s="202"/>
      <c r="B937" s="194"/>
    </row>
    <row r="938">
      <c r="A938" s="202"/>
      <c r="B938" s="194"/>
    </row>
    <row r="939">
      <c r="A939" s="202"/>
      <c r="B939" s="194"/>
    </row>
    <row r="940">
      <c r="A940" s="202"/>
      <c r="B940" s="194"/>
    </row>
    <row r="941">
      <c r="A941" s="202"/>
      <c r="B941" s="194"/>
    </row>
    <row r="942">
      <c r="A942" s="202"/>
      <c r="B942" s="194"/>
    </row>
    <row r="943">
      <c r="A943" s="202"/>
      <c r="B943" s="194"/>
    </row>
    <row r="944">
      <c r="A944" s="202"/>
      <c r="B944" s="194"/>
    </row>
    <row r="945">
      <c r="A945" s="202"/>
      <c r="B945" s="194"/>
    </row>
    <row r="946">
      <c r="A946" s="202"/>
      <c r="B946" s="194"/>
    </row>
    <row r="947">
      <c r="A947" s="202"/>
      <c r="B947" s="194"/>
    </row>
    <row r="948">
      <c r="A948" s="202"/>
      <c r="B948" s="194"/>
    </row>
    <row r="949">
      <c r="A949" s="202"/>
      <c r="B949" s="194"/>
    </row>
    <row r="950">
      <c r="A950" s="202"/>
      <c r="B950" s="194"/>
    </row>
    <row r="951">
      <c r="A951" s="202"/>
      <c r="B951" s="194"/>
    </row>
    <row r="952">
      <c r="A952" s="202"/>
      <c r="B952" s="194"/>
    </row>
    <row r="953">
      <c r="A953" s="202"/>
      <c r="B953" s="194"/>
    </row>
    <row r="954">
      <c r="A954" s="202"/>
      <c r="B954" s="194"/>
    </row>
    <row r="955">
      <c r="A955" s="202"/>
      <c r="B955" s="194"/>
    </row>
    <row r="956">
      <c r="A956" s="202"/>
      <c r="B956" s="194"/>
    </row>
    <row r="957">
      <c r="A957" s="202"/>
      <c r="B957" s="194"/>
    </row>
    <row r="958">
      <c r="A958" s="202"/>
      <c r="B958" s="194"/>
    </row>
    <row r="959">
      <c r="A959" s="202"/>
      <c r="B959" s="194"/>
    </row>
    <row r="960">
      <c r="A960" s="202"/>
      <c r="B960" s="194"/>
    </row>
    <row r="961">
      <c r="A961" s="202"/>
      <c r="B961" s="194"/>
    </row>
    <row r="962">
      <c r="A962" s="202"/>
      <c r="B962" s="194"/>
    </row>
    <row r="963">
      <c r="A963" s="202"/>
      <c r="B963" s="194"/>
    </row>
    <row r="964">
      <c r="A964" s="202"/>
      <c r="B964" s="194"/>
    </row>
    <row r="965">
      <c r="A965" s="202"/>
      <c r="B965" s="194"/>
    </row>
    <row r="966">
      <c r="A966" s="202"/>
      <c r="B966" s="194"/>
    </row>
    <row r="967">
      <c r="A967" s="202"/>
      <c r="B967" s="194"/>
    </row>
    <row r="968">
      <c r="A968" s="202"/>
      <c r="B968" s="194"/>
    </row>
    <row r="969">
      <c r="A969" s="202"/>
      <c r="B969" s="194"/>
    </row>
    <row r="970">
      <c r="A970" s="202"/>
      <c r="B970" s="194"/>
    </row>
    <row r="971">
      <c r="A971" s="202"/>
      <c r="B971" s="194"/>
    </row>
    <row r="972">
      <c r="A972" s="202"/>
      <c r="B972" s="194"/>
    </row>
    <row r="973">
      <c r="A973" s="202"/>
      <c r="B973" s="194"/>
    </row>
    <row r="974">
      <c r="A974" s="202"/>
      <c r="B974" s="194"/>
    </row>
    <row r="975">
      <c r="A975" s="202"/>
      <c r="B975" s="194"/>
    </row>
    <row r="976">
      <c r="A976" s="202"/>
      <c r="B976" s="194"/>
    </row>
    <row r="977">
      <c r="A977" s="202"/>
      <c r="B977" s="194"/>
    </row>
    <row r="978">
      <c r="A978" s="202"/>
      <c r="B978" s="194"/>
    </row>
    <row r="979">
      <c r="A979" s="202"/>
      <c r="B979" s="194"/>
    </row>
    <row r="980">
      <c r="A980" s="202"/>
      <c r="B980" s="194"/>
    </row>
    <row r="981">
      <c r="A981" s="202"/>
      <c r="B981" s="194"/>
    </row>
    <row r="982">
      <c r="A982" s="202"/>
      <c r="B982" s="194"/>
    </row>
    <row r="983">
      <c r="A983" s="202"/>
      <c r="B983" s="194"/>
    </row>
    <row r="984">
      <c r="A984" s="202"/>
      <c r="B984" s="194"/>
    </row>
    <row r="985">
      <c r="A985" s="202"/>
      <c r="B985" s="194"/>
    </row>
    <row r="986">
      <c r="A986" s="202"/>
      <c r="B986" s="194"/>
    </row>
    <row r="987">
      <c r="A987" s="202"/>
      <c r="B987" s="194"/>
    </row>
    <row r="988">
      <c r="A988" s="202"/>
      <c r="B988" s="194"/>
    </row>
    <row r="989">
      <c r="A989" s="202"/>
      <c r="B989" s="194"/>
    </row>
    <row r="990">
      <c r="A990" s="202"/>
      <c r="B990" s="194"/>
    </row>
    <row r="991">
      <c r="A991" s="202"/>
      <c r="B991" s="194"/>
    </row>
    <row r="992">
      <c r="A992" s="202"/>
      <c r="B992" s="194"/>
    </row>
    <row r="993">
      <c r="A993" s="202"/>
      <c r="B993" s="194"/>
    </row>
    <row r="994">
      <c r="A994" s="202"/>
      <c r="B994" s="194"/>
    </row>
    <row r="995">
      <c r="A995" s="202"/>
      <c r="B995" s="194"/>
    </row>
    <row r="996">
      <c r="A996" s="202"/>
      <c r="B996" s="194"/>
    </row>
    <row r="997">
      <c r="A997" s="202"/>
      <c r="B997" s="194"/>
    </row>
    <row r="998">
      <c r="A998" s="202"/>
      <c r="B998" s="194"/>
    </row>
    <row r="999">
      <c r="A999" s="202"/>
      <c r="B999" s="194"/>
    </row>
    <row r="1000">
      <c r="A1000" s="202"/>
      <c r="B1000" s="194"/>
    </row>
    <row r="1001">
      <c r="A1001" s="202"/>
      <c r="B1001" s="194"/>
    </row>
  </sheetData>
  <mergeCells count="2">
    <mergeCell ref="A1:F1"/>
    <mergeCell ref="A2:B2"/>
  </mergeCells>
  <hyperlinks>
    <hyperlink r:id="rId2" ref="A4"/>
  </hyperlinks>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75"/>
    <col customWidth="1" min="2" max="2" width="88.0"/>
    <col customWidth="1" min="3" max="3" width="43.5"/>
  </cols>
  <sheetData>
    <row r="1">
      <c r="A1" s="1" t="s">
        <v>532</v>
      </c>
      <c r="G1" s="1" t="s">
        <v>285</v>
      </c>
      <c r="M1" s="1" t="s">
        <v>285</v>
      </c>
      <c r="S1" s="1" t="s">
        <v>285</v>
      </c>
    </row>
    <row r="2">
      <c r="A2" s="172" t="s">
        <v>533</v>
      </c>
      <c r="C2" s="173"/>
      <c r="D2" s="173"/>
      <c r="E2" s="173"/>
      <c r="F2" s="173"/>
      <c r="G2" s="172" t="s">
        <v>286</v>
      </c>
      <c r="I2" s="173"/>
      <c r="J2" s="173"/>
      <c r="K2" s="173"/>
      <c r="L2" s="173"/>
      <c r="M2" s="172" t="s">
        <v>286</v>
      </c>
      <c r="O2" s="173"/>
      <c r="P2" s="173"/>
      <c r="Q2" s="173"/>
      <c r="R2" s="173"/>
      <c r="S2" s="172" t="s">
        <v>286</v>
      </c>
      <c r="U2" s="173"/>
      <c r="V2" s="173"/>
      <c r="W2" s="173"/>
      <c r="X2" s="173"/>
      <c r="Y2" s="203"/>
      <c r="Z2" s="203"/>
    </row>
    <row r="3">
      <c r="A3" s="204" t="s">
        <v>534</v>
      </c>
      <c r="B3" s="205" t="s">
        <v>535</v>
      </c>
      <c r="C3" s="206" t="s">
        <v>536</v>
      </c>
      <c r="D3" s="101" t="s">
        <v>537</v>
      </c>
    </row>
    <row r="4">
      <c r="A4" s="207"/>
      <c r="B4" s="208"/>
    </row>
    <row r="5">
      <c r="A5" s="209" t="s">
        <v>538</v>
      </c>
      <c r="B5" s="210" t="s">
        <v>539</v>
      </c>
    </row>
    <row r="6">
      <c r="A6" s="207"/>
      <c r="B6" s="211"/>
    </row>
    <row r="7">
      <c r="A7" s="209" t="s">
        <v>540</v>
      </c>
      <c r="B7" s="212" t="s">
        <v>541</v>
      </c>
      <c r="C7" s="112" t="s">
        <v>542</v>
      </c>
    </row>
    <row r="8">
      <c r="A8" s="207"/>
      <c r="B8" s="213"/>
    </row>
    <row r="9">
      <c r="A9" s="209" t="s">
        <v>543</v>
      </c>
      <c r="B9" s="214"/>
    </row>
    <row r="10">
      <c r="A10" s="207"/>
      <c r="B10" s="215"/>
    </row>
    <row r="11">
      <c r="A11" s="209" t="s">
        <v>544</v>
      </c>
      <c r="D11" s="101" t="s">
        <v>545</v>
      </c>
    </row>
    <row r="12">
      <c r="A12" s="207"/>
    </row>
    <row r="13">
      <c r="A13" s="209" t="s">
        <v>546</v>
      </c>
      <c r="B13" s="87" t="s">
        <v>547</v>
      </c>
    </row>
    <row r="14">
      <c r="A14" s="207"/>
      <c r="B14" s="87" t="s">
        <v>548</v>
      </c>
    </row>
    <row r="15">
      <c r="A15" s="207"/>
      <c r="B15" s="87" t="s">
        <v>549</v>
      </c>
    </row>
    <row r="16">
      <c r="A16" s="207"/>
      <c r="B16" s="87" t="s">
        <v>550</v>
      </c>
    </row>
    <row r="17">
      <c r="A17" s="207"/>
    </row>
    <row r="18">
      <c r="A18" s="209" t="s">
        <v>551</v>
      </c>
      <c r="B18" s="216" t="s">
        <v>552</v>
      </c>
    </row>
    <row r="19">
      <c r="A19" s="209" t="s">
        <v>553</v>
      </c>
      <c r="B19" s="217" t="s">
        <v>554</v>
      </c>
    </row>
    <row r="20">
      <c r="A20" s="207"/>
      <c r="B20" s="112" t="s">
        <v>555</v>
      </c>
    </row>
    <row r="21">
      <c r="A21" s="207"/>
    </row>
    <row r="22">
      <c r="A22" s="209" t="s">
        <v>556</v>
      </c>
      <c r="B22" s="112" t="s">
        <v>557</v>
      </c>
    </row>
    <row r="23">
      <c r="A23" s="207"/>
    </row>
    <row r="24">
      <c r="A24" s="209" t="s">
        <v>558</v>
      </c>
      <c r="B24" s="112" t="s">
        <v>559</v>
      </c>
    </row>
    <row r="25">
      <c r="A25" s="207"/>
      <c r="B25" s="87" t="s">
        <v>560</v>
      </c>
    </row>
    <row r="26">
      <c r="A26" s="207"/>
      <c r="B26" s="87" t="s">
        <v>561</v>
      </c>
    </row>
    <row r="27">
      <c r="A27" s="207"/>
      <c r="B27" s="87" t="s">
        <v>562</v>
      </c>
    </row>
    <row r="28">
      <c r="A28" s="207"/>
    </row>
    <row r="29">
      <c r="A29" s="209" t="s">
        <v>563</v>
      </c>
      <c r="B29" s="87" t="s">
        <v>564</v>
      </c>
    </row>
    <row r="30">
      <c r="A30" s="209" t="s">
        <v>565</v>
      </c>
      <c r="B30" s="218" t="s">
        <v>566</v>
      </c>
    </row>
    <row r="31">
      <c r="A31" s="207"/>
    </row>
    <row r="32">
      <c r="A32" s="207"/>
    </row>
    <row r="33">
      <c r="A33" s="207"/>
    </row>
    <row r="34">
      <c r="A34" s="207"/>
    </row>
    <row r="35">
      <c r="A35" s="207"/>
    </row>
    <row r="36">
      <c r="A36" s="207"/>
    </row>
    <row r="37">
      <c r="A37" s="207"/>
    </row>
    <row r="38">
      <c r="A38" s="207"/>
    </row>
    <row r="39">
      <c r="A39" s="207"/>
    </row>
    <row r="40">
      <c r="A40" s="207"/>
    </row>
    <row r="41">
      <c r="A41" s="207"/>
    </row>
    <row r="42">
      <c r="A42" s="207"/>
    </row>
    <row r="43">
      <c r="A43" s="207"/>
    </row>
    <row r="44">
      <c r="A44" s="207"/>
    </row>
    <row r="45">
      <c r="A45" s="207"/>
    </row>
    <row r="46">
      <c r="A46" s="207"/>
    </row>
    <row r="47">
      <c r="A47" s="207"/>
    </row>
    <row r="48">
      <c r="A48" s="207"/>
    </row>
    <row r="49">
      <c r="A49" s="207"/>
    </row>
    <row r="50">
      <c r="A50" s="207"/>
    </row>
    <row r="51">
      <c r="A51" s="207"/>
    </row>
    <row r="52">
      <c r="A52" s="207"/>
    </row>
    <row r="53">
      <c r="A53" s="207"/>
    </row>
    <row r="54">
      <c r="A54" s="207"/>
    </row>
    <row r="55">
      <c r="A55" s="207"/>
    </row>
    <row r="56">
      <c r="A56" s="207"/>
    </row>
    <row r="57">
      <c r="A57" s="207"/>
    </row>
    <row r="58">
      <c r="A58" s="207"/>
    </row>
    <row r="59">
      <c r="A59" s="207"/>
    </row>
    <row r="60">
      <c r="A60" s="207"/>
    </row>
    <row r="61">
      <c r="A61" s="207"/>
    </row>
    <row r="62">
      <c r="A62" s="207"/>
    </row>
    <row r="63">
      <c r="A63" s="207"/>
    </row>
    <row r="64">
      <c r="A64" s="207"/>
    </row>
    <row r="65">
      <c r="A65" s="207"/>
    </row>
    <row r="66">
      <c r="A66" s="207"/>
    </row>
    <row r="67">
      <c r="A67" s="207"/>
    </row>
    <row r="68">
      <c r="A68" s="207"/>
    </row>
    <row r="69">
      <c r="A69" s="207"/>
    </row>
    <row r="70">
      <c r="A70" s="207"/>
    </row>
    <row r="71">
      <c r="A71" s="207"/>
    </row>
    <row r="72">
      <c r="A72" s="207"/>
    </row>
    <row r="73">
      <c r="A73" s="207"/>
    </row>
    <row r="74">
      <c r="A74" s="207"/>
    </row>
    <row r="75">
      <c r="A75" s="207"/>
    </row>
    <row r="76">
      <c r="A76" s="207"/>
    </row>
    <row r="77">
      <c r="A77" s="207"/>
    </row>
    <row r="78">
      <c r="A78" s="207"/>
    </row>
    <row r="79">
      <c r="A79" s="207"/>
    </row>
    <row r="80">
      <c r="A80" s="207"/>
    </row>
    <row r="81">
      <c r="A81" s="207"/>
    </row>
    <row r="82">
      <c r="A82" s="207"/>
    </row>
    <row r="83">
      <c r="A83" s="207"/>
    </row>
    <row r="84">
      <c r="A84" s="207"/>
    </row>
    <row r="85">
      <c r="A85" s="207"/>
    </row>
    <row r="86">
      <c r="A86" s="207"/>
    </row>
    <row r="87">
      <c r="A87" s="207"/>
    </row>
    <row r="88">
      <c r="A88" s="207"/>
    </row>
    <row r="89">
      <c r="A89" s="207"/>
    </row>
    <row r="90">
      <c r="A90" s="207"/>
    </row>
    <row r="91">
      <c r="A91" s="207"/>
    </row>
    <row r="92">
      <c r="A92" s="207"/>
    </row>
    <row r="93">
      <c r="A93" s="207"/>
    </row>
    <row r="94">
      <c r="A94" s="207"/>
    </row>
    <row r="95">
      <c r="A95" s="207"/>
    </row>
    <row r="96">
      <c r="A96" s="207"/>
    </row>
    <row r="97">
      <c r="A97" s="207"/>
    </row>
    <row r="98">
      <c r="A98" s="207"/>
    </row>
    <row r="99">
      <c r="A99" s="207"/>
    </row>
    <row r="100">
      <c r="A100" s="207"/>
    </row>
    <row r="101">
      <c r="A101" s="207"/>
    </row>
    <row r="102">
      <c r="A102" s="207"/>
    </row>
    <row r="103">
      <c r="A103" s="207"/>
    </row>
    <row r="104">
      <c r="A104" s="207"/>
    </row>
    <row r="105">
      <c r="A105" s="207"/>
    </row>
    <row r="106">
      <c r="A106" s="207"/>
    </row>
    <row r="107">
      <c r="A107" s="207"/>
    </row>
    <row r="108">
      <c r="A108" s="207"/>
    </row>
    <row r="109">
      <c r="A109" s="207"/>
    </row>
    <row r="110">
      <c r="A110" s="207"/>
    </row>
    <row r="111">
      <c r="A111" s="207"/>
    </row>
    <row r="112">
      <c r="A112" s="207"/>
    </row>
    <row r="113">
      <c r="A113" s="207"/>
    </row>
    <row r="114">
      <c r="A114" s="207"/>
    </row>
    <row r="115">
      <c r="A115" s="207"/>
    </row>
    <row r="116">
      <c r="A116" s="207"/>
    </row>
    <row r="117">
      <c r="A117" s="207"/>
    </row>
    <row r="118">
      <c r="A118" s="207"/>
    </row>
    <row r="119">
      <c r="A119" s="207"/>
    </row>
    <row r="120">
      <c r="A120" s="207"/>
    </row>
    <row r="121">
      <c r="A121" s="207"/>
    </row>
    <row r="122">
      <c r="A122" s="207"/>
    </row>
    <row r="123">
      <c r="A123" s="207"/>
    </row>
    <row r="124">
      <c r="A124" s="207"/>
    </row>
    <row r="125">
      <c r="A125" s="207"/>
    </row>
    <row r="126">
      <c r="A126" s="207"/>
    </row>
    <row r="127">
      <c r="A127" s="207"/>
    </row>
    <row r="128">
      <c r="A128" s="207"/>
    </row>
    <row r="129">
      <c r="A129" s="207"/>
    </row>
    <row r="130">
      <c r="A130" s="207"/>
    </row>
    <row r="131">
      <c r="A131" s="207"/>
    </row>
    <row r="132">
      <c r="A132" s="207"/>
    </row>
    <row r="133">
      <c r="A133" s="207"/>
    </row>
    <row r="134">
      <c r="A134" s="207"/>
    </row>
    <row r="135">
      <c r="A135" s="207"/>
    </row>
    <row r="136">
      <c r="A136" s="207"/>
    </row>
    <row r="137">
      <c r="A137" s="207"/>
    </row>
    <row r="138">
      <c r="A138" s="207"/>
    </row>
    <row r="139">
      <c r="A139" s="207"/>
    </row>
    <row r="140">
      <c r="A140" s="207"/>
    </row>
    <row r="141">
      <c r="A141" s="207"/>
    </row>
    <row r="142">
      <c r="A142" s="207"/>
    </row>
    <row r="143">
      <c r="A143" s="207"/>
    </row>
    <row r="144">
      <c r="A144" s="207"/>
    </row>
    <row r="145">
      <c r="A145" s="207"/>
    </row>
    <row r="146">
      <c r="A146" s="207"/>
    </row>
    <row r="147">
      <c r="A147" s="207"/>
    </row>
    <row r="148">
      <c r="A148" s="207"/>
    </row>
    <row r="149">
      <c r="A149" s="207"/>
    </row>
    <row r="150">
      <c r="A150" s="207"/>
    </row>
    <row r="151">
      <c r="A151" s="207"/>
    </row>
    <row r="152">
      <c r="A152" s="207"/>
    </row>
    <row r="153">
      <c r="A153" s="207"/>
    </row>
    <row r="154">
      <c r="A154" s="207"/>
    </row>
    <row r="155">
      <c r="A155" s="207"/>
    </row>
    <row r="156">
      <c r="A156" s="207"/>
    </row>
    <row r="157">
      <c r="A157" s="207"/>
    </row>
    <row r="158">
      <c r="A158" s="207"/>
    </row>
    <row r="159">
      <c r="A159" s="207"/>
    </row>
    <row r="160">
      <c r="A160" s="207"/>
    </row>
    <row r="161">
      <c r="A161" s="207"/>
    </row>
    <row r="162">
      <c r="A162" s="207"/>
    </row>
    <row r="163">
      <c r="A163" s="207"/>
    </row>
    <row r="164">
      <c r="A164" s="207"/>
    </row>
    <row r="165">
      <c r="A165" s="207"/>
    </row>
    <row r="166">
      <c r="A166" s="207"/>
    </row>
    <row r="167">
      <c r="A167" s="207"/>
    </row>
    <row r="168">
      <c r="A168" s="207"/>
    </row>
    <row r="169">
      <c r="A169" s="207"/>
    </row>
    <row r="170">
      <c r="A170" s="207"/>
    </row>
    <row r="171">
      <c r="A171" s="207"/>
    </row>
    <row r="172">
      <c r="A172" s="207"/>
    </row>
    <row r="173">
      <c r="A173" s="207"/>
    </row>
    <row r="174">
      <c r="A174" s="207"/>
    </row>
    <row r="175">
      <c r="A175" s="207"/>
    </row>
    <row r="176">
      <c r="A176" s="207"/>
    </row>
    <row r="177">
      <c r="A177" s="207"/>
    </row>
    <row r="178">
      <c r="A178" s="207"/>
    </row>
    <row r="179">
      <c r="A179" s="207"/>
    </row>
    <row r="180">
      <c r="A180" s="207"/>
    </row>
    <row r="181">
      <c r="A181" s="207"/>
    </row>
    <row r="182">
      <c r="A182" s="207"/>
    </row>
    <row r="183">
      <c r="A183" s="207"/>
    </row>
    <row r="184">
      <c r="A184" s="207"/>
    </row>
    <row r="185">
      <c r="A185" s="207"/>
    </row>
    <row r="186">
      <c r="A186" s="207"/>
    </row>
    <row r="187">
      <c r="A187" s="207"/>
    </row>
    <row r="188">
      <c r="A188" s="207"/>
    </row>
    <row r="189">
      <c r="A189" s="207"/>
    </row>
    <row r="190">
      <c r="A190" s="207"/>
    </row>
    <row r="191">
      <c r="A191" s="207"/>
    </row>
    <row r="192">
      <c r="A192" s="207"/>
    </row>
    <row r="193">
      <c r="A193" s="207"/>
    </row>
    <row r="194">
      <c r="A194" s="207"/>
    </row>
    <row r="195">
      <c r="A195" s="207"/>
    </row>
    <row r="196">
      <c r="A196" s="207"/>
    </row>
    <row r="197">
      <c r="A197" s="207"/>
    </row>
    <row r="198">
      <c r="A198" s="207"/>
    </row>
    <row r="199">
      <c r="A199" s="207"/>
    </row>
    <row r="200">
      <c r="A200" s="207"/>
    </row>
    <row r="201">
      <c r="A201" s="207"/>
    </row>
    <row r="202">
      <c r="A202" s="207"/>
    </row>
    <row r="203">
      <c r="A203" s="207"/>
    </row>
    <row r="204">
      <c r="A204" s="207"/>
    </row>
    <row r="205">
      <c r="A205" s="207"/>
    </row>
    <row r="206">
      <c r="A206" s="207"/>
    </row>
    <row r="207">
      <c r="A207" s="207"/>
    </row>
    <row r="208">
      <c r="A208" s="207"/>
    </row>
    <row r="209">
      <c r="A209" s="207"/>
    </row>
    <row r="210">
      <c r="A210" s="207"/>
    </row>
    <row r="211">
      <c r="A211" s="207"/>
    </row>
    <row r="212">
      <c r="A212" s="207"/>
    </row>
    <row r="213">
      <c r="A213" s="207"/>
    </row>
    <row r="214">
      <c r="A214" s="207"/>
    </row>
    <row r="215">
      <c r="A215" s="207"/>
    </row>
    <row r="216">
      <c r="A216" s="207"/>
    </row>
    <row r="217">
      <c r="A217" s="207"/>
    </row>
    <row r="218">
      <c r="A218" s="207"/>
    </row>
    <row r="219">
      <c r="A219" s="207"/>
    </row>
    <row r="220">
      <c r="A220" s="207"/>
    </row>
    <row r="221">
      <c r="A221" s="207"/>
    </row>
    <row r="222">
      <c r="A222" s="207"/>
    </row>
    <row r="223">
      <c r="A223" s="207"/>
    </row>
    <row r="224">
      <c r="A224" s="207"/>
    </row>
    <row r="225">
      <c r="A225" s="207"/>
    </row>
    <row r="226">
      <c r="A226" s="207"/>
    </row>
    <row r="227">
      <c r="A227" s="207"/>
    </row>
    <row r="228">
      <c r="A228" s="207"/>
    </row>
    <row r="229">
      <c r="A229" s="207"/>
    </row>
    <row r="230">
      <c r="A230" s="207"/>
    </row>
    <row r="231">
      <c r="A231" s="207"/>
    </row>
    <row r="232">
      <c r="A232" s="207"/>
    </row>
    <row r="233">
      <c r="A233" s="207"/>
    </row>
    <row r="234">
      <c r="A234" s="207"/>
    </row>
    <row r="235">
      <c r="A235" s="207"/>
    </row>
    <row r="236">
      <c r="A236" s="207"/>
    </row>
    <row r="237">
      <c r="A237" s="207"/>
    </row>
    <row r="238">
      <c r="A238" s="207"/>
    </row>
    <row r="239">
      <c r="A239" s="207"/>
    </row>
    <row r="240">
      <c r="A240" s="207"/>
    </row>
    <row r="241">
      <c r="A241" s="207"/>
    </row>
    <row r="242">
      <c r="A242" s="207"/>
    </row>
    <row r="243">
      <c r="A243" s="207"/>
    </row>
    <row r="244">
      <c r="A244" s="207"/>
    </row>
    <row r="245">
      <c r="A245" s="207"/>
    </row>
    <row r="246">
      <c r="A246" s="207"/>
    </row>
    <row r="247">
      <c r="A247" s="207"/>
    </row>
    <row r="248">
      <c r="A248" s="207"/>
    </row>
    <row r="249">
      <c r="A249" s="207"/>
    </row>
    <row r="250">
      <c r="A250" s="207"/>
    </row>
    <row r="251">
      <c r="A251" s="207"/>
    </row>
    <row r="252">
      <c r="A252" s="207"/>
    </row>
    <row r="253">
      <c r="A253" s="207"/>
    </row>
    <row r="254">
      <c r="A254" s="207"/>
    </row>
    <row r="255">
      <c r="A255" s="207"/>
    </row>
    <row r="256">
      <c r="A256" s="207"/>
    </row>
    <row r="257">
      <c r="A257" s="207"/>
    </row>
    <row r="258">
      <c r="A258" s="207"/>
    </row>
    <row r="259">
      <c r="A259" s="207"/>
    </row>
    <row r="260">
      <c r="A260" s="207"/>
    </row>
    <row r="261">
      <c r="A261" s="207"/>
    </row>
    <row r="262">
      <c r="A262" s="207"/>
    </row>
    <row r="263">
      <c r="A263" s="207"/>
    </row>
    <row r="264">
      <c r="A264" s="207"/>
    </row>
    <row r="265">
      <c r="A265" s="207"/>
    </row>
    <row r="266">
      <c r="A266" s="207"/>
    </row>
    <row r="267">
      <c r="A267" s="207"/>
    </row>
    <row r="268">
      <c r="A268" s="207"/>
    </row>
    <row r="269">
      <c r="A269" s="207"/>
    </row>
    <row r="270">
      <c r="A270" s="207"/>
    </row>
    <row r="271">
      <c r="A271" s="207"/>
    </row>
    <row r="272">
      <c r="A272" s="207"/>
    </row>
    <row r="273">
      <c r="A273" s="207"/>
    </row>
    <row r="274">
      <c r="A274" s="207"/>
    </row>
    <row r="275">
      <c r="A275" s="207"/>
    </row>
    <row r="276">
      <c r="A276" s="207"/>
    </row>
    <row r="277">
      <c r="A277" s="207"/>
    </row>
    <row r="278">
      <c r="A278" s="207"/>
    </row>
    <row r="279">
      <c r="A279" s="207"/>
    </row>
    <row r="280">
      <c r="A280" s="207"/>
    </row>
    <row r="281">
      <c r="A281" s="207"/>
    </row>
    <row r="282">
      <c r="A282" s="207"/>
    </row>
    <row r="283">
      <c r="A283" s="207"/>
    </row>
    <row r="284">
      <c r="A284" s="207"/>
    </row>
    <row r="285">
      <c r="A285" s="207"/>
    </row>
    <row r="286">
      <c r="A286" s="207"/>
    </row>
    <row r="287">
      <c r="A287" s="207"/>
    </row>
    <row r="288">
      <c r="A288" s="207"/>
    </row>
    <row r="289">
      <c r="A289" s="207"/>
    </row>
    <row r="290">
      <c r="A290" s="207"/>
    </row>
    <row r="291">
      <c r="A291" s="207"/>
    </row>
    <row r="292">
      <c r="A292" s="207"/>
    </row>
    <row r="293">
      <c r="A293" s="207"/>
    </row>
    <row r="294">
      <c r="A294" s="207"/>
    </row>
    <row r="295">
      <c r="A295" s="207"/>
    </row>
    <row r="296">
      <c r="A296" s="207"/>
    </row>
    <row r="297">
      <c r="A297" s="207"/>
    </row>
    <row r="298">
      <c r="A298" s="207"/>
    </row>
    <row r="299">
      <c r="A299" s="207"/>
    </row>
    <row r="300">
      <c r="A300" s="207"/>
    </row>
    <row r="301">
      <c r="A301" s="207"/>
    </row>
    <row r="302">
      <c r="A302" s="207"/>
    </row>
    <row r="303">
      <c r="A303" s="207"/>
    </row>
    <row r="304">
      <c r="A304" s="207"/>
    </row>
    <row r="305">
      <c r="A305" s="207"/>
    </row>
    <row r="306">
      <c r="A306" s="207"/>
    </row>
    <row r="307">
      <c r="A307" s="207"/>
    </row>
    <row r="308">
      <c r="A308" s="207"/>
    </row>
    <row r="309">
      <c r="A309" s="207"/>
    </row>
    <row r="310">
      <c r="A310" s="207"/>
    </row>
    <row r="311">
      <c r="A311" s="207"/>
    </row>
    <row r="312">
      <c r="A312" s="207"/>
    </row>
    <row r="313">
      <c r="A313" s="207"/>
    </row>
    <row r="314">
      <c r="A314" s="207"/>
    </row>
    <row r="315">
      <c r="A315" s="207"/>
    </row>
    <row r="316">
      <c r="A316" s="207"/>
    </row>
    <row r="317">
      <c r="A317" s="207"/>
    </row>
    <row r="318">
      <c r="A318" s="207"/>
    </row>
    <row r="319">
      <c r="A319" s="207"/>
    </row>
    <row r="320">
      <c r="A320" s="207"/>
    </row>
    <row r="321">
      <c r="A321" s="207"/>
    </row>
    <row r="322">
      <c r="A322" s="207"/>
    </row>
    <row r="323">
      <c r="A323" s="207"/>
    </row>
    <row r="324">
      <c r="A324" s="207"/>
    </row>
    <row r="325">
      <c r="A325" s="207"/>
    </row>
    <row r="326">
      <c r="A326" s="207"/>
    </row>
    <row r="327">
      <c r="A327" s="207"/>
    </row>
    <row r="328">
      <c r="A328" s="207"/>
    </row>
    <row r="329">
      <c r="A329" s="207"/>
    </row>
    <row r="330">
      <c r="A330" s="207"/>
    </row>
    <row r="331">
      <c r="A331" s="207"/>
    </row>
    <row r="332">
      <c r="A332" s="207"/>
    </row>
    <row r="333">
      <c r="A333" s="207"/>
    </row>
    <row r="334">
      <c r="A334" s="207"/>
    </row>
    <row r="335">
      <c r="A335" s="207"/>
    </row>
    <row r="336">
      <c r="A336" s="207"/>
    </row>
    <row r="337">
      <c r="A337" s="207"/>
    </row>
    <row r="338">
      <c r="A338" s="207"/>
    </row>
    <row r="339">
      <c r="A339" s="207"/>
    </row>
    <row r="340">
      <c r="A340" s="207"/>
    </row>
    <row r="341">
      <c r="A341" s="207"/>
    </row>
    <row r="342">
      <c r="A342" s="207"/>
    </row>
    <row r="343">
      <c r="A343" s="207"/>
    </row>
    <row r="344">
      <c r="A344" s="207"/>
    </row>
    <row r="345">
      <c r="A345" s="207"/>
    </row>
    <row r="346">
      <c r="A346" s="207"/>
    </row>
    <row r="347">
      <c r="A347" s="207"/>
    </row>
    <row r="348">
      <c r="A348" s="207"/>
    </row>
    <row r="349">
      <c r="A349" s="207"/>
    </row>
    <row r="350">
      <c r="A350" s="207"/>
    </row>
    <row r="351">
      <c r="A351" s="207"/>
    </row>
    <row r="352">
      <c r="A352" s="207"/>
    </row>
    <row r="353">
      <c r="A353" s="207"/>
    </row>
    <row r="354">
      <c r="A354" s="207"/>
    </row>
    <row r="355">
      <c r="A355" s="207"/>
    </row>
    <row r="356">
      <c r="A356" s="207"/>
    </row>
    <row r="357">
      <c r="A357" s="207"/>
    </row>
    <row r="358">
      <c r="A358" s="207"/>
    </row>
    <row r="359">
      <c r="A359" s="207"/>
    </row>
    <row r="360">
      <c r="A360" s="207"/>
    </row>
    <row r="361">
      <c r="A361" s="207"/>
    </row>
    <row r="362">
      <c r="A362" s="207"/>
    </row>
    <row r="363">
      <c r="A363" s="207"/>
    </row>
    <row r="364">
      <c r="A364" s="207"/>
    </row>
    <row r="365">
      <c r="A365" s="207"/>
    </row>
    <row r="366">
      <c r="A366" s="207"/>
    </row>
    <row r="367">
      <c r="A367" s="207"/>
    </row>
    <row r="368">
      <c r="A368" s="207"/>
    </row>
    <row r="369">
      <c r="A369" s="207"/>
    </row>
    <row r="370">
      <c r="A370" s="207"/>
    </row>
    <row r="371">
      <c r="A371" s="207"/>
    </row>
    <row r="372">
      <c r="A372" s="207"/>
    </row>
    <row r="373">
      <c r="A373" s="207"/>
    </row>
    <row r="374">
      <c r="A374" s="207"/>
    </row>
    <row r="375">
      <c r="A375" s="207"/>
    </row>
    <row r="376">
      <c r="A376" s="207"/>
    </row>
    <row r="377">
      <c r="A377" s="207"/>
    </row>
    <row r="378">
      <c r="A378" s="207"/>
    </row>
    <row r="379">
      <c r="A379" s="207"/>
    </row>
    <row r="380">
      <c r="A380" s="207"/>
    </row>
    <row r="381">
      <c r="A381" s="207"/>
    </row>
    <row r="382">
      <c r="A382" s="207"/>
    </row>
    <row r="383">
      <c r="A383" s="207"/>
    </row>
    <row r="384">
      <c r="A384" s="207"/>
    </row>
    <row r="385">
      <c r="A385" s="207"/>
    </row>
    <row r="386">
      <c r="A386" s="207"/>
    </row>
    <row r="387">
      <c r="A387" s="207"/>
    </row>
    <row r="388">
      <c r="A388" s="207"/>
    </row>
    <row r="389">
      <c r="A389" s="207"/>
    </row>
    <row r="390">
      <c r="A390" s="207"/>
    </row>
    <row r="391">
      <c r="A391" s="207"/>
    </row>
    <row r="392">
      <c r="A392" s="207"/>
    </row>
    <row r="393">
      <c r="A393" s="207"/>
    </row>
    <row r="394">
      <c r="A394" s="207"/>
    </row>
    <row r="395">
      <c r="A395" s="207"/>
    </row>
    <row r="396">
      <c r="A396" s="207"/>
    </row>
    <row r="397">
      <c r="A397" s="207"/>
    </row>
    <row r="398">
      <c r="A398" s="207"/>
    </row>
    <row r="399">
      <c r="A399" s="207"/>
    </row>
    <row r="400">
      <c r="A400" s="207"/>
    </row>
    <row r="401">
      <c r="A401" s="207"/>
    </row>
    <row r="402">
      <c r="A402" s="207"/>
    </row>
    <row r="403">
      <c r="A403" s="207"/>
    </row>
    <row r="404">
      <c r="A404" s="207"/>
    </row>
    <row r="405">
      <c r="A405" s="207"/>
    </row>
    <row r="406">
      <c r="A406" s="207"/>
    </row>
    <row r="407">
      <c r="A407" s="207"/>
    </row>
    <row r="408">
      <c r="A408" s="207"/>
    </row>
    <row r="409">
      <c r="A409" s="207"/>
    </row>
    <row r="410">
      <c r="A410" s="207"/>
    </row>
    <row r="411">
      <c r="A411" s="207"/>
    </row>
    <row r="412">
      <c r="A412" s="207"/>
    </row>
    <row r="413">
      <c r="A413" s="207"/>
    </row>
    <row r="414">
      <c r="A414" s="207"/>
    </row>
    <row r="415">
      <c r="A415" s="207"/>
    </row>
    <row r="416">
      <c r="A416" s="207"/>
    </row>
    <row r="417">
      <c r="A417" s="207"/>
    </row>
    <row r="418">
      <c r="A418" s="207"/>
    </row>
    <row r="419">
      <c r="A419" s="207"/>
    </row>
    <row r="420">
      <c r="A420" s="207"/>
    </row>
    <row r="421">
      <c r="A421" s="207"/>
    </row>
    <row r="422">
      <c r="A422" s="207"/>
    </row>
    <row r="423">
      <c r="A423" s="207"/>
    </row>
    <row r="424">
      <c r="A424" s="207"/>
    </row>
    <row r="425">
      <c r="A425" s="207"/>
    </row>
    <row r="426">
      <c r="A426" s="207"/>
    </row>
    <row r="427">
      <c r="A427" s="207"/>
    </row>
    <row r="428">
      <c r="A428" s="207"/>
    </row>
    <row r="429">
      <c r="A429" s="207"/>
    </row>
    <row r="430">
      <c r="A430" s="207"/>
    </row>
    <row r="431">
      <c r="A431" s="207"/>
    </row>
    <row r="432">
      <c r="A432" s="207"/>
    </row>
    <row r="433">
      <c r="A433" s="207"/>
    </row>
    <row r="434">
      <c r="A434" s="207"/>
    </row>
    <row r="435">
      <c r="A435" s="207"/>
    </row>
    <row r="436">
      <c r="A436" s="207"/>
    </row>
    <row r="437">
      <c r="A437" s="207"/>
    </row>
    <row r="438">
      <c r="A438" s="207"/>
    </row>
    <row r="439">
      <c r="A439" s="207"/>
    </row>
    <row r="440">
      <c r="A440" s="207"/>
    </row>
    <row r="441">
      <c r="A441" s="207"/>
    </row>
    <row r="442">
      <c r="A442" s="207"/>
    </row>
    <row r="443">
      <c r="A443" s="207"/>
    </row>
    <row r="444">
      <c r="A444" s="207"/>
    </row>
    <row r="445">
      <c r="A445" s="207"/>
    </row>
    <row r="446">
      <c r="A446" s="207"/>
    </row>
    <row r="447">
      <c r="A447" s="207"/>
    </row>
    <row r="448">
      <c r="A448" s="207"/>
    </row>
    <row r="449">
      <c r="A449" s="207"/>
    </row>
    <row r="450">
      <c r="A450" s="207"/>
    </row>
    <row r="451">
      <c r="A451" s="207"/>
    </row>
    <row r="452">
      <c r="A452" s="207"/>
    </row>
    <row r="453">
      <c r="A453" s="207"/>
    </row>
    <row r="454">
      <c r="A454" s="207"/>
    </row>
    <row r="455">
      <c r="A455" s="207"/>
    </row>
    <row r="456">
      <c r="A456" s="207"/>
    </row>
    <row r="457">
      <c r="A457" s="207"/>
    </row>
    <row r="458">
      <c r="A458" s="207"/>
    </row>
    <row r="459">
      <c r="A459" s="207"/>
    </row>
    <row r="460">
      <c r="A460" s="207"/>
    </row>
    <row r="461">
      <c r="A461" s="207"/>
    </row>
    <row r="462">
      <c r="A462" s="207"/>
    </row>
    <row r="463">
      <c r="A463" s="207"/>
    </row>
    <row r="464">
      <c r="A464" s="207"/>
    </row>
    <row r="465">
      <c r="A465" s="207"/>
    </row>
    <row r="466">
      <c r="A466" s="207"/>
    </row>
    <row r="467">
      <c r="A467" s="207"/>
    </row>
    <row r="468">
      <c r="A468" s="207"/>
    </row>
    <row r="469">
      <c r="A469" s="207"/>
    </row>
    <row r="470">
      <c r="A470" s="207"/>
    </row>
    <row r="471">
      <c r="A471" s="207"/>
    </row>
    <row r="472">
      <c r="A472" s="207"/>
    </row>
    <row r="473">
      <c r="A473" s="207"/>
    </row>
    <row r="474">
      <c r="A474" s="207"/>
    </row>
    <row r="475">
      <c r="A475" s="207"/>
    </row>
    <row r="476">
      <c r="A476" s="207"/>
    </row>
    <row r="477">
      <c r="A477" s="207"/>
    </row>
    <row r="478">
      <c r="A478" s="207"/>
    </row>
    <row r="479">
      <c r="A479" s="207"/>
    </row>
    <row r="480">
      <c r="A480" s="207"/>
    </row>
    <row r="481">
      <c r="A481" s="207"/>
    </row>
    <row r="482">
      <c r="A482" s="207"/>
    </row>
    <row r="483">
      <c r="A483" s="207"/>
    </row>
    <row r="484">
      <c r="A484" s="207"/>
    </row>
    <row r="485">
      <c r="A485" s="207"/>
    </row>
    <row r="486">
      <c r="A486" s="207"/>
    </row>
    <row r="487">
      <c r="A487" s="207"/>
    </row>
    <row r="488">
      <c r="A488" s="207"/>
    </row>
    <row r="489">
      <c r="A489" s="207"/>
    </row>
    <row r="490">
      <c r="A490" s="207"/>
    </row>
    <row r="491">
      <c r="A491" s="207"/>
    </row>
    <row r="492">
      <c r="A492" s="207"/>
    </row>
    <row r="493">
      <c r="A493" s="207"/>
    </row>
    <row r="494">
      <c r="A494" s="207"/>
    </row>
    <row r="495">
      <c r="A495" s="207"/>
    </row>
    <row r="496">
      <c r="A496" s="207"/>
    </row>
    <row r="497">
      <c r="A497" s="207"/>
    </row>
    <row r="498">
      <c r="A498" s="207"/>
    </row>
    <row r="499">
      <c r="A499" s="207"/>
    </row>
    <row r="500">
      <c r="A500" s="207"/>
    </row>
    <row r="501">
      <c r="A501" s="207"/>
    </row>
    <row r="502">
      <c r="A502" s="207"/>
    </row>
    <row r="503">
      <c r="A503" s="207"/>
    </row>
    <row r="504">
      <c r="A504" s="207"/>
    </row>
    <row r="505">
      <c r="A505" s="207"/>
    </row>
    <row r="506">
      <c r="A506" s="207"/>
    </row>
    <row r="507">
      <c r="A507" s="207"/>
    </row>
    <row r="508">
      <c r="A508" s="207"/>
    </row>
    <row r="509">
      <c r="A509" s="207"/>
    </row>
    <row r="510">
      <c r="A510" s="207"/>
    </row>
    <row r="511">
      <c r="A511" s="207"/>
    </row>
    <row r="512">
      <c r="A512" s="207"/>
    </row>
    <row r="513">
      <c r="A513" s="207"/>
    </row>
    <row r="514">
      <c r="A514" s="207"/>
    </row>
    <row r="515">
      <c r="A515" s="207"/>
    </row>
    <row r="516">
      <c r="A516" s="207"/>
    </row>
    <row r="517">
      <c r="A517" s="207"/>
    </row>
    <row r="518">
      <c r="A518" s="207"/>
    </row>
    <row r="519">
      <c r="A519" s="207"/>
    </row>
    <row r="520">
      <c r="A520" s="207"/>
    </row>
    <row r="521">
      <c r="A521" s="207"/>
    </row>
    <row r="522">
      <c r="A522" s="207"/>
    </row>
    <row r="523">
      <c r="A523" s="207"/>
    </row>
    <row r="524">
      <c r="A524" s="207"/>
    </row>
    <row r="525">
      <c r="A525" s="207"/>
    </row>
    <row r="526">
      <c r="A526" s="207"/>
    </row>
    <row r="527">
      <c r="A527" s="207"/>
    </row>
    <row r="528">
      <c r="A528" s="207"/>
    </row>
    <row r="529">
      <c r="A529" s="207"/>
    </row>
    <row r="530">
      <c r="A530" s="207"/>
    </row>
    <row r="531">
      <c r="A531" s="207"/>
    </row>
    <row r="532">
      <c r="A532" s="207"/>
    </row>
    <row r="533">
      <c r="A533" s="207"/>
    </row>
    <row r="534">
      <c r="A534" s="207"/>
    </row>
    <row r="535">
      <c r="A535" s="207"/>
    </row>
    <row r="536">
      <c r="A536" s="207"/>
    </row>
    <row r="537">
      <c r="A537" s="207"/>
    </row>
    <row r="538">
      <c r="A538" s="207"/>
    </row>
    <row r="539">
      <c r="A539" s="207"/>
    </row>
    <row r="540">
      <c r="A540" s="207"/>
    </row>
    <row r="541">
      <c r="A541" s="207"/>
    </row>
    <row r="542">
      <c r="A542" s="207"/>
    </row>
    <row r="543">
      <c r="A543" s="207"/>
    </row>
    <row r="544">
      <c r="A544" s="207"/>
    </row>
    <row r="545">
      <c r="A545" s="207"/>
    </row>
    <row r="546">
      <c r="A546" s="207"/>
    </row>
    <row r="547">
      <c r="A547" s="207"/>
    </row>
    <row r="548">
      <c r="A548" s="207"/>
    </row>
    <row r="549">
      <c r="A549" s="207"/>
    </row>
    <row r="550">
      <c r="A550" s="207"/>
    </row>
    <row r="551">
      <c r="A551" s="207"/>
    </row>
    <row r="552">
      <c r="A552" s="207"/>
    </row>
    <row r="553">
      <c r="A553" s="207"/>
    </row>
    <row r="554">
      <c r="A554" s="207"/>
    </row>
    <row r="555">
      <c r="A555" s="207"/>
    </row>
    <row r="556">
      <c r="A556" s="207"/>
    </row>
    <row r="557">
      <c r="A557" s="207"/>
    </row>
    <row r="558">
      <c r="A558" s="207"/>
    </row>
    <row r="559">
      <c r="A559" s="207"/>
    </row>
    <row r="560">
      <c r="A560" s="207"/>
    </row>
    <row r="561">
      <c r="A561" s="207"/>
    </row>
    <row r="562">
      <c r="A562" s="207"/>
    </row>
    <row r="563">
      <c r="A563" s="207"/>
    </row>
    <row r="564">
      <c r="A564" s="207"/>
    </row>
    <row r="565">
      <c r="A565" s="207"/>
    </row>
    <row r="566">
      <c r="A566" s="207"/>
    </row>
    <row r="567">
      <c r="A567" s="207"/>
    </row>
    <row r="568">
      <c r="A568" s="207"/>
    </row>
    <row r="569">
      <c r="A569" s="207"/>
    </row>
    <row r="570">
      <c r="A570" s="207"/>
    </row>
    <row r="571">
      <c r="A571" s="207"/>
    </row>
    <row r="572">
      <c r="A572" s="207"/>
    </row>
    <row r="573">
      <c r="A573" s="207"/>
    </row>
    <row r="574">
      <c r="A574" s="207"/>
    </row>
    <row r="575">
      <c r="A575" s="207"/>
    </row>
    <row r="576">
      <c r="A576" s="207"/>
    </row>
    <row r="577">
      <c r="A577" s="207"/>
    </row>
    <row r="578">
      <c r="A578" s="207"/>
    </row>
    <row r="579">
      <c r="A579" s="207"/>
    </row>
    <row r="580">
      <c r="A580" s="207"/>
    </row>
    <row r="581">
      <c r="A581" s="207"/>
    </row>
    <row r="582">
      <c r="A582" s="207"/>
    </row>
    <row r="583">
      <c r="A583" s="207"/>
    </row>
    <row r="584">
      <c r="A584" s="207"/>
    </row>
    <row r="585">
      <c r="A585" s="207"/>
    </row>
    <row r="586">
      <c r="A586" s="207"/>
    </row>
    <row r="587">
      <c r="A587" s="207"/>
    </row>
    <row r="588">
      <c r="A588" s="207"/>
    </row>
    <row r="589">
      <c r="A589" s="207"/>
    </row>
    <row r="590">
      <c r="A590" s="207"/>
    </row>
    <row r="591">
      <c r="A591" s="207"/>
    </row>
    <row r="592">
      <c r="A592" s="207"/>
    </row>
    <row r="593">
      <c r="A593" s="207"/>
    </row>
    <row r="594">
      <c r="A594" s="207"/>
    </row>
    <row r="595">
      <c r="A595" s="207"/>
    </row>
    <row r="596">
      <c r="A596" s="207"/>
    </row>
    <row r="597">
      <c r="A597" s="207"/>
    </row>
    <row r="598">
      <c r="A598" s="207"/>
    </row>
    <row r="599">
      <c r="A599" s="207"/>
    </row>
    <row r="600">
      <c r="A600" s="207"/>
    </row>
    <row r="601">
      <c r="A601" s="207"/>
    </row>
    <row r="602">
      <c r="A602" s="207"/>
    </row>
    <row r="603">
      <c r="A603" s="207"/>
    </row>
    <row r="604">
      <c r="A604" s="207"/>
    </row>
    <row r="605">
      <c r="A605" s="207"/>
    </row>
    <row r="606">
      <c r="A606" s="207"/>
    </row>
    <row r="607">
      <c r="A607" s="207"/>
    </row>
    <row r="608">
      <c r="A608" s="207"/>
    </row>
    <row r="609">
      <c r="A609" s="207"/>
    </row>
    <row r="610">
      <c r="A610" s="207"/>
    </row>
    <row r="611">
      <c r="A611" s="207"/>
    </row>
    <row r="612">
      <c r="A612" s="207"/>
    </row>
    <row r="613">
      <c r="A613" s="207"/>
    </row>
    <row r="614">
      <c r="A614" s="207"/>
    </row>
    <row r="615">
      <c r="A615" s="207"/>
    </row>
    <row r="616">
      <c r="A616" s="207"/>
    </row>
    <row r="617">
      <c r="A617" s="207"/>
    </row>
    <row r="618">
      <c r="A618" s="207"/>
    </row>
    <row r="619">
      <c r="A619" s="207"/>
    </row>
    <row r="620">
      <c r="A620" s="207"/>
    </row>
    <row r="621">
      <c r="A621" s="207"/>
    </row>
    <row r="622">
      <c r="A622" s="207"/>
    </row>
    <row r="623">
      <c r="A623" s="207"/>
    </row>
    <row r="624">
      <c r="A624" s="207"/>
    </row>
    <row r="625">
      <c r="A625" s="207"/>
    </row>
    <row r="626">
      <c r="A626" s="207"/>
    </row>
    <row r="627">
      <c r="A627" s="207"/>
    </row>
    <row r="628">
      <c r="A628" s="207"/>
    </row>
    <row r="629">
      <c r="A629" s="207"/>
    </row>
    <row r="630">
      <c r="A630" s="207"/>
    </row>
    <row r="631">
      <c r="A631" s="207"/>
    </row>
    <row r="632">
      <c r="A632" s="207"/>
    </row>
    <row r="633">
      <c r="A633" s="207"/>
    </row>
    <row r="634">
      <c r="A634" s="207"/>
    </row>
    <row r="635">
      <c r="A635" s="207"/>
    </row>
    <row r="636">
      <c r="A636" s="207"/>
    </row>
    <row r="637">
      <c r="A637" s="207"/>
    </row>
    <row r="638">
      <c r="A638" s="207"/>
    </row>
    <row r="639">
      <c r="A639" s="207"/>
    </row>
    <row r="640">
      <c r="A640" s="207"/>
    </row>
    <row r="641">
      <c r="A641" s="207"/>
    </row>
    <row r="642">
      <c r="A642" s="207"/>
    </row>
    <row r="643">
      <c r="A643" s="207"/>
    </row>
    <row r="644">
      <c r="A644" s="207"/>
    </row>
    <row r="645">
      <c r="A645" s="207"/>
    </row>
    <row r="646">
      <c r="A646" s="207"/>
    </row>
    <row r="647">
      <c r="A647" s="207"/>
    </row>
    <row r="648">
      <c r="A648" s="207"/>
    </row>
    <row r="649">
      <c r="A649" s="207"/>
    </row>
    <row r="650">
      <c r="A650" s="207"/>
    </row>
    <row r="651">
      <c r="A651" s="207"/>
    </row>
    <row r="652">
      <c r="A652" s="207"/>
    </row>
    <row r="653">
      <c r="A653" s="207"/>
    </row>
    <row r="654">
      <c r="A654" s="207"/>
    </row>
    <row r="655">
      <c r="A655" s="207"/>
    </row>
    <row r="656">
      <c r="A656" s="207"/>
    </row>
    <row r="657">
      <c r="A657" s="207"/>
    </row>
    <row r="658">
      <c r="A658" s="207"/>
    </row>
    <row r="659">
      <c r="A659" s="207"/>
    </row>
    <row r="660">
      <c r="A660" s="207"/>
    </row>
    <row r="661">
      <c r="A661" s="207"/>
    </row>
    <row r="662">
      <c r="A662" s="207"/>
    </row>
    <row r="663">
      <c r="A663" s="207"/>
    </row>
    <row r="664">
      <c r="A664" s="207"/>
    </row>
    <row r="665">
      <c r="A665" s="207"/>
    </row>
    <row r="666">
      <c r="A666" s="207"/>
    </row>
    <row r="667">
      <c r="A667" s="207"/>
    </row>
    <row r="668">
      <c r="A668" s="207"/>
    </row>
    <row r="669">
      <c r="A669" s="207"/>
    </row>
    <row r="670">
      <c r="A670" s="207"/>
    </row>
    <row r="671">
      <c r="A671" s="207"/>
    </row>
    <row r="672">
      <c r="A672" s="207"/>
    </row>
    <row r="673">
      <c r="A673" s="207"/>
    </row>
    <row r="674">
      <c r="A674" s="207"/>
    </row>
    <row r="675">
      <c r="A675" s="207"/>
    </row>
    <row r="676">
      <c r="A676" s="207"/>
    </row>
    <row r="677">
      <c r="A677" s="207"/>
    </row>
    <row r="678">
      <c r="A678" s="207"/>
    </row>
    <row r="679">
      <c r="A679" s="207"/>
    </row>
    <row r="680">
      <c r="A680" s="207"/>
    </row>
    <row r="681">
      <c r="A681" s="207"/>
    </row>
    <row r="682">
      <c r="A682" s="207"/>
    </row>
    <row r="683">
      <c r="A683" s="207"/>
    </row>
    <row r="684">
      <c r="A684" s="207"/>
    </row>
    <row r="685">
      <c r="A685" s="207"/>
    </row>
    <row r="686">
      <c r="A686" s="207"/>
    </row>
    <row r="687">
      <c r="A687" s="207"/>
    </row>
    <row r="688">
      <c r="A688" s="207"/>
    </row>
    <row r="689">
      <c r="A689" s="207"/>
    </row>
    <row r="690">
      <c r="A690" s="207"/>
    </row>
    <row r="691">
      <c r="A691" s="207"/>
    </row>
    <row r="692">
      <c r="A692" s="207"/>
    </row>
    <row r="693">
      <c r="A693" s="207"/>
    </row>
    <row r="694">
      <c r="A694" s="207"/>
    </row>
    <row r="695">
      <c r="A695" s="207"/>
    </row>
    <row r="696">
      <c r="A696" s="207"/>
    </row>
    <row r="697">
      <c r="A697" s="207"/>
    </row>
    <row r="698">
      <c r="A698" s="207"/>
    </row>
    <row r="699">
      <c r="A699" s="207"/>
    </row>
    <row r="700">
      <c r="A700" s="207"/>
    </row>
    <row r="701">
      <c r="A701" s="207"/>
    </row>
    <row r="702">
      <c r="A702" s="207"/>
    </row>
    <row r="703">
      <c r="A703" s="207"/>
    </row>
    <row r="704">
      <c r="A704" s="207"/>
    </row>
    <row r="705">
      <c r="A705" s="207"/>
    </row>
    <row r="706">
      <c r="A706" s="207"/>
    </row>
    <row r="707">
      <c r="A707" s="207"/>
    </row>
    <row r="708">
      <c r="A708" s="207"/>
    </row>
    <row r="709">
      <c r="A709" s="207"/>
    </row>
    <row r="710">
      <c r="A710" s="207"/>
    </row>
    <row r="711">
      <c r="A711" s="207"/>
    </row>
    <row r="712">
      <c r="A712" s="207"/>
    </row>
    <row r="713">
      <c r="A713" s="207"/>
    </row>
    <row r="714">
      <c r="A714" s="207"/>
    </row>
    <row r="715">
      <c r="A715" s="207"/>
    </row>
    <row r="716">
      <c r="A716" s="207"/>
    </row>
    <row r="717">
      <c r="A717" s="207"/>
    </row>
    <row r="718">
      <c r="A718" s="207"/>
    </row>
    <row r="719">
      <c r="A719" s="207"/>
    </row>
    <row r="720">
      <c r="A720" s="207"/>
    </row>
    <row r="721">
      <c r="A721" s="207"/>
    </row>
    <row r="722">
      <c r="A722" s="207"/>
    </row>
    <row r="723">
      <c r="A723" s="207"/>
    </row>
    <row r="724">
      <c r="A724" s="207"/>
    </row>
    <row r="725">
      <c r="A725" s="207"/>
    </row>
    <row r="726">
      <c r="A726" s="207"/>
    </row>
    <row r="727">
      <c r="A727" s="207"/>
    </row>
    <row r="728">
      <c r="A728" s="207"/>
    </row>
    <row r="729">
      <c r="A729" s="207"/>
    </row>
    <row r="730">
      <c r="A730" s="207"/>
    </row>
    <row r="731">
      <c r="A731" s="207"/>
    </row>
    <row r="732">
      <c r="A732" s="207"/>
    </row>
    <row r="733">
      <c r="A733" s="207"/>
    </row>
    <row r="734">
      <c r="A734" s="207"/>
    </row>
    <row r="735">
      <c r="A735" s="207"/>
    </row>
    <row r="736">
      <c r="A736" s="207"/>
    </row>
    <row r="737">
      <c r="A737" s="207"/>
    </row>
    <row r="738">
      <c r="A738" s="207"/>
    </row>
    <row r="739">
      <c r="A739" s="207"/>
    </row>
    <row r="740">
      <c r="A740" s="207"/>
    </row>
    <row r="741">
      <c r="A741" s="207"/>
    </row>
    <row r="742">
      <c r="A742" s="207"/>
    </row>
    <row r="743">
      <c r="A743" s="207"/>
    </row>
    <row r="744">
      <c r="A744" s="207"/>
    </row>
    <row r="745">
      <c r="A745" s="207"/>
    </row>
    <row r="746">
      <c r="A746" s="207"/>
    </row>
    <row r="747">
      <c r="A747" s="207"/>
    </row>
    <row r="748">
      <c r="A748" s="207"/>
    </row>
    <row r="749">
      <c r="A749" s="207"/>
    </row>
    <row r="750">
      <c r="A750" s="207"/>
    </row>
    <row r="751">
      <c r="A751" s="207"/>
    </row>
    <row r="752">
      <c r="A752" s="207"/>
    </row>
    <row r="753">
      <c r="A753" s="207"/>
    </row>
    <row r="754">
      <c r="A754" s="207"/>
    </row>
    <row r="755">
      <c r="A755" s="207"/>
    </row>
    <row r="756">
      <c r="A756" s="207"/>
    </row>
    <row r="757">
      <c r="A757" s="207"/>
    </row>
    <row r="758">
      <c r="A758" s="207"/>
    </row>
    <row r="759">
      <c r="A759" s="207"/>
    </row>
    <row r="760">
      <c r="A760" s="207"/>
    </row>
    <row r="761">
      <c r="A761" s="207"/>
    </row>
    <row r="762">
      <c r="A762" s="207"/>
    </row>
    <row r="763">
      <c r="A763" s="207"/>
    </row>
    <row r="764">
      <c r="A764" s="207"/>
    </row>
    <row r="765">
      <c r="A765" s="207"/>
    </row>
    <row r="766">
      <c r="A766" s="207"/>
    </row>
    <row r="767">
      <c r="A767" s="207"/>
    </row>
    <row r="768">
      <c r="A768" s="207"/>
    </row>
    <row r="769">
      <c r="A769" s="207"/>
    </row>
    <row r="770">
      <c r="A770" s="207"/>
    </row>
    <row r="771">
      <c r="A771" s="207"/>
    </row>
    <row r="772">
      <c r="A772" s="207"/>
    </row>
    <row r="773">
      <c r="A773" s="207"/>
    </row>
    <row r="774">
      <c r="A774" s="207"/>
    </row>
    <row r="775">
      <c r="A775" s="207"/>
    </row>
    <row r="776">
      <c r="A776" s="207"/>
    </row>
    <row r="777">
      <c r="A777" s="207"/>
    </row>
    <row r="778">
      <c r="A778" s="207"/>
    </row>
    <row r="779">
      <c r="A779" s="207"/>
    </row>
    <row r="780">
      <c r="A780" s="207"/>
    </row>
    <row r="781">
      <c r="A781" s="207"/>
    </row>
    <row r="782">
      <c r="A782" s="207"/>
    </row>
    <row r="783">
      <c r="A783" s="207"/>
    </row>
    <row r="784">
      <c r="A784" s="207"/>
    </row>
    <row r="785">
      <c r="A785" s="207"/>
    </row>
    <row r="786">
      <c r="A786" s="207"/>
    </row>
    <row r="787">
      <c r="A787" s="207"/>
    </row>
    <row r="788">
      <c r="A788" s="207"/>
    </row>
    <row r="789">
      <c r="A789" s="207"/>
    </row>
    <row r="790">
      <c r="A790" s="207"/>
    </row>
    <row r="791">
      <c r="A791" s="207"/>
    </row>
    <row r="792">
      <c r="A792" s="207"/>
    </row>
    <row r="793">
      <c r="A793" s="207"/>
    </row>
    <row r="794">
      <c r="A794" s="207"/>
    </row>
    <row r="795">
      <c r="A795" s="207"/>
    </row>
    <row r="796">
      <c r="A796" s="207"/>
    </row>
    <row r="797">
      <c r="A797" s="207"/>
    </row>
    <row r="798">
      <c r="A798" s="207"/>
    </row>
    <row r="799">
      <c r="A799" s="207"/>
    </row>
    <row r="800">
      <c r="A800" s="207"/>
    </row>
    <row r="801">
      <c r="A801" s="207"/>
    </row>
    <row r="802">
      <c r="A802" s="207"/>
    </row>
    <row r="803">
      <c r="A803" s="207"/>
    </row>
    <row r="804">
      <c r="A804" s="207"/>
    </row>
    <row r="805">
      <c r="A805" s="207"/>
    </row>
    <row r="806">
      <c r="A806" s="207"/>
    </row>
    <row r="807">
      <c r="A807" s="207"/>
    </row>
    <row r="808">
      <c r="A808" s="207"/>
    </row>
    <row r="809">
      <c r="A809" s="207"/>
    </row>
    <row r="810">
      <c r="A810" s="207"/>
    </row>
    <row r="811">
      <c r="A811" s="207"/>
    </row>
    <row r="812">
      <c r="A812" s="207"/>
    </row>
    <row r="813">
      <c r="A813" s="207"/>
    </row>
    <row r="814">
      <c r="A814" s="207"/>
    </row>
    <row r="815">
      <c r="A815" s="207"/>
    </row>
    <row r="816">
      <c r="A816" s="207"/>
    </row>
    <row r="817">
      <c r="A817" s="207"/>
    </row>
    <row r="818">
      <c r="A818" s="207"/>
    </row>
    <row r="819">
      <c r="A819" s="207"/>
    </row>
    <row r="820">
      <c r="A820" s="207"/>
    </row>
    <row r="821">
      <c r="A821" s="207"/>
    </row>
    <row r="822">
      <c r="A822" s="207"/>
    </row>
    <row r="823">
      <c r="A823" s="207"/>
    </row>
    <row r="824">
      <c r="A824" s="207"/>
    </row>
    <row r="825">
      <c r="A825" s="207"/>
    </row>
    <row r="826">
      <c r="A826" s="207"/>
    </row>
    <row r="827">
      <c r="A827" s="207"/>
    </row>
    <row r="828">
      <c r="A828" s="207"/>
    </row>
    <row r="829">
      <c r="A829" s="207"/>
    </row>
    <row r="830">
      <c r="A830" s="207"/>
    </row>
    <row r="831">
      <c r="A831" s="207"/>
    </row>
    <row r="832">
      <c r="A832" s="207"/>
    </row>
    <row r="833">
      <c r="A833" s="207"/>
    </row>
    <row r="834">
      <c r="A834" s="207"/>
    </row>
    <row r="835">
      <c r="A835" s="207"/>
    </row>
    <row r="836">
      <c r="A836" s="207"/>
    </row>
    <row r="837">
      <c r="A837" s="207"/>
    </row>
    <row r="838">
      <c r="A838" s="207"/>
    </row>
    <row r="839">
      <c r="A839" s="207"/>
    </row>
    <row r="840">
      <c r="A840" s="207"/>
    </row>
    <row r="841">
      <c r="A841" s="207"/>
    </row>
    <row r="842">
      <c r="A842" s="207"/>
    </row>
    <row r="843">
      <c r="A843" s="207"/>
    </row>
    <row r="844">
      <c r="A844" s="207"/>
    </row>
    <row r="845">
      <c r="A845" s="207"/>
    </row>
    <row r="846">
      <c r="A846" s="207"/>
    </row>
    <row r="847">
      <c r="A847" s="207"/>
    </row>
    <row r="848">
      <c r="A848" s="207"/>
    </row>
    <row r="849">
      <c r="A849" s="207"/>
    </row>
    <row r="850">
      <c r="A850" s="207"/>
    </row>
    <row r="851">
      <c r="A851" s="207"/>
    </row>
    <row r="852">
      <c r="A852" s="207"/>
    </row>
    <row r="853">
      <c r="A853" s="207"/>
    </row>
    <row r="854">
      <c r="A854" s="207"/>
    </row>
    <row r="855">
      <c r="A855" s="207"/>
    </row>
    <row r="856">
      <c r="A856" s="207"/>
    </row>
    <row r="857">
      <c r="A857" s="207"/>
    </row>
    <row r="858">
      <c r="A858" s="207"/>
    </row>
    <row r="859">
      <c r="A859" s="207"/>
    </row>
    <row r="860">
      <c r="A860" s="207"/>
    </row>
    <row r="861">
      <c r="A861" s="207"/>
    </row>
    <row r="862">
      <c r="A862" s="207"/>
    </row>
    <row r="863">
      <c r="A863" s="207"/>
    </row>
    <row r="864">
      <c r="A864" s="207"/>
    </row>
    <row r="865">
      <c r="A865" s="207"/>
    </row>
    <row r="866">
      <c r="A866" s="207"/>
    </row>
    <row r="867">
      <c r="A867" s="207"/>
    </row>
    <row r="868">
      <c r="A868" s="207"/>
    </row>
    <row r="869">
      <c r="A869" s="207"/>
    </row>
    <row r="870">
      <c r="A870" s="207"/>
    </row>
    <row r="871">
      <c r="A871" s="207"/>
    </row>
    <row r="872">
      <c r="A872" s="207"/>
    </row>
    <row r="873">
      <c r="A873" s="207"/>
    </row>
    <row r="874">
      <c r="A874" s="207"/>
    </row>
    <row r="875">
      <c r="A875" s="207"/>
    </row>
    <row r="876">
      <c r="A876" s="207"/>
    </row>
    <row r="877">
      <c r="A877" s="207"/>
    </row>
    <row r="878">
      <c r="A878" s="207"/>
    </row>
    <row r="879">
      <c r="A879" s="207"/>
    </row>
    <row r="880">
      <c r="A880" s="207"/>
    </row>
    <row r="881">
      <c r="A881" s="207"/>
    </row>
    <row r="882">
      <c r="A882" s="207"/>
    </row>
    <row r="883">
      <c r="A883" s="207"/>
    </row>
    <row r="884">
      <c r="A884" s="207"/>
    </row>
    <row r="885">
      <c r="A885" s="207"/>
    </row>
    <row r="886">
      <c r="A886" s="207"/>
    </row>
    <row r="887">
      <c r="A887" s="207"/>
    </row>
    <row r="888">
      <c r="A888" s="207"/>
    </row>
    <row r="889">
      <c r="A889" s="207"/>
    </row>
    <row r="890">
      <c r="A890" s="207"/>
    </row>
    <row r="891">
      <c r="A891" s="207"/>
    </row>
    <row r="892">
      <c r="A892" s="207"/>
    </row>
    <row r="893">
      <c r="A893" s="207"/>
    </row>
    <row r="894">
      <c r="A894" s="207"/>
    </row>
    <row r="895">
      <c r="A895" s="207"/>
    </row>
    <row r="896">
      <c r="A896" s="207"/>
    </row>
    <row r="897">
      <c r="A897" s="207"/>
    </row>
    <row r="898">
      <c r="A898" s="207"/>
    </row>
    <row r="899">
      <c r="A899" s="207"/>
    </row>
    <row r="900">
      <c r="A900" s="207"/>
    </row>
    <row r="901">
      <c r="A901" s="207"/>
    </row>
    <row r="902">
      <c r="A902" s="207"/>
    </row>
    <row r="903">
      <c r="A903" s="207"/>
    </row>
    <row r="904">
      <c r="A904" s="207"/>
    </row>
    <row r="905">
      <c r="A905" s="207"/>
    </row>
    <row r="906">
      <c r="A906" s="207"/>
    </row>
    <row r="907">
      <c r="A907" s="207"/>
    </row>
    <row r="908">
      <c r="A908" s="207"/>
    </row>
    <row r="909">
      <c r="A909" s="207"/>
    </row>
    <row r="910">
      <c r="A910" s="207"/>
    </row>
    <row r="911">
      <c r="A911" s="207"/>
    </row>
    <row r="912">
      <c r="A912" s="207"/>
    </row>
    <row r="913">
      <c r="A913" s="207"/>
    </row>
    <row r="914">
      <c r="A914" s="207"/>
    </row>
    <row r="915">
      <c r="A915" s="207"/>
    </row>
    <row r="916">
      <c r="A916" s="207"/>
    </row>
    <row r="917">
      <c r="A917" s="207"/>
    </row>
    <row r="918">
      <c r="A918" s="207"/>
    </row>
    <row r="919">
      <c r="A919" s="207"/>
    </row>
    <row r="920">
      <c r="A920" s="207"/>
    </row>
    <row r="921">
      <c r="A921" s="207"/>
    </row>
    <row r="922">
      <c r="A922" s="207"/>
    </row>
    <row r="923">
      <c r="A923" s="207"/>
    </row>
    <row r="924">
      <c r="A924" s="207"/>
    </row>
    <row r="925">
      <c r="A925" s="207"/>
    </row>
    <row r="926">
      <c r="A926" s="207"/>
    </row>
    <row r="927">
      <c r="A927" s="207"/>
    </row>
    <row r="928">
      <c r="A928" s="207"/>
    </row>
    <row r="929">
      <c r="A929" s="207"/>
    </row>
    <row r="930">
      <c r="A930" s="207"/>
    </row>
    <row r="931">
      <c r="A931" s="207"/>
    </row>
    <row r="932">
      <c r="A932" s="207"/>
    </row>
    <row r="933">
      <c r="A933" s="207"/>
    </row>
    <row r="934">
      <c r="A934" s="207"/>
    </row>
    <row r="935">
      <c r="A935" s="207"/>
    </row>
    <row r="936">
      <c r="A936" s="207"/>
    </row>
    <row r="937">
      <c r="A937" s="207"/>
    </row>
    <row r="938">
      <c r="A938" s="207"/>
    </row>
    <row r="939">
      <c r="A939" s="207"/>
    </row>
    <row r="940">
      <c r="A940" s="207"/>
    </row>
    <row r="941">
      <c r="A941" s="207"/>
    </row>
    <row r="942">
      <c r="A942" s="207"/>
    </row>
    <row r="943">
      <c r="A943" s="207"/>
    </row>
    <row r="944">
      <c r="A944" s="207"/>
    </row>
    <row r="945">
      <c r="A945" s="207"/>
    </row>
    <row r="946">
      <c r="A946" s="207"/>
    </row>
    <row r="947">
      <c r="A947" s="207"/>
    </row>
    <row r="948">
      <c r="A948" s="207"/>
    </row>
    <row r="949">
      <c r="A949" s="207"/>
    </row>
    <row r="950">
      <c r="A950" s="207"/>
    </row>
    <row r="951">
      <c r="A951" s="207"/>
    </row>
    <row r="952">
      <c r="A952" s="207"/>
    </row>
    <row r="953">
      <c r="A953" s="207"/>
    </row>
    <row r="954">
      <c r="A954" s="207"/>
    </row>
    <row r="955">
      <c r="A955" s="207"/>
    </row>
    <row r="956">
      <c r="A956" s="207"/>
    </row>
    <row r="957">
      <c r="A957" s="207"/>
    </row>
    <row r="958">
      <c r="A958" s="207"/>
    </row>
    <row r="959">
      <c r="A959" s="207"/>
    </row>
    <row r="960">
      <c r="A960" s="207"/>
    </row>
    <row r="961">
      <c r="A961" s="207"/>
    </row>
    <row r="962">
      <c r="A962" s="207"/>
    </row>
    <row r="963">
      <c r="A963" s="207"/>
    </row>
    <row r="964">
      <c r="A964" s="207"/>
    </row>
    <row r="965">
      <c r="A965" s="207"/>
    </row>
    <row r="966">
      <c r="A966" s="207"/>
    </row>
    <row r="967">
      <c r="A967" s="207"/>
    </row>
    <row r="968">
      <c r="A968" s="207"/>
    </row>
    <row r="969">
      <c r="A969" s="207"/>
    </row>
    <row r="970">
      <c r="A970" s="207"/>
    </row>
    <row r="971">
      <c r="A971" s="207"/>
    </row>
    <row r="972">
      <c r="A972" s="207"/>
    </row>
    <row r="973">
      <c r="A973" s="207"/>
    </row>
    <row r="974">
      <c r="A974" s="207"/>
    </row>
    <row r="975">
      <c r="A975" s="207"/>
    </row>
    <row r="976">
      <c r="A976" s="207"/>
    </row>
    <row r="977">
      <c r="A977" s="207"/>
    </row>
    <row r="978">
      <c r="A978" s="207"/>
    </row>
    <row r="979">
      <c r="A979" s="207"/>
    </row>
    <row r="980">
      <c r="A980" s="207"/>
    </row>
    <row r="981">
      <c r="A981" s="207"/>
    </row>
    <row r="982">
      <c r="A982" s="207"/>
    </row>
    <row r="983">
      <c r="A983" s="207"/>
    </row>
    <row r="984">
      <c r="A984" s="207"/>
    </row>
    <row r="985">
      <c r="A985" s="207"/>
    </row>
    <row r="986">
      <c r="A986" s="207"/>
    </row>
    <row r="987">
      <c r="A987" s="207"/>
    </row>
    <row r="988">
      <c r="A988" s="207"/>
    </row>
    <row r="989">
      <c r="A989" s="207"/>
    </row>
    <row r="990">
      <c r="A990" s="207"/>
    </row>
    <row r="991">
      <c r="A991" s="207"/>
    </row>
    <row r="992">
      <c r="A992" s="207"/>
    </row>
    <row r="993">
      <c r="A993" s="207"/>
    </row>
    <row r="994">
      <c r="A994" s="207"/>
    </row>
    <row r="995">
      <c r="A995" s="207"/>
    </row>
    <row r="996">
      <c r="A996" s="207"/>
    </row>
    <row r="997">
      <c r="A997" s="207"/>
    </row>
    <row r="998">
      <c r="A998" s="207"/>
    </row>
  </sheetData>
  <mergeCells count="8">
    <mergeCell ref="A1:F1"/>
    <mergeCell ref="G1:L1"/>
    <mergeCell ref="M1:R1"/>
    <mergeCell ref="S1:X1"/>
    <mergeCell ref="A2:B2"/>
    <mergeCell ref="G2:H2"/>
    <mergeCell ref="M2:N2"/>
    <mergeCell ref="S2:T2"/>
  </mergeCells>
  <hyperlinks>
    <hyperlink r:id="rId2" location=".XtIH0zpKjcs" ref="D3"/>
    <hyperlink r:id="rId3" ref="D11"/>
    <hyperlink r:id="rId4" ref="B18"/>
    <hyperlink r:id="rId5" ref="B30"/>
  </hyperlinks>
  <drawing r:id="rId6"/>
  <legacyDrawing r:id="rId7"/>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8"/>
    <col customWidth="1" min="12" max="12" width="14.63"/>
  </cols>
  <sheetData>
    <row r="1" ht="46.5" customHeight="1">
      <c r="A1" s="1" t="s">
        <v>567</v>
      </c>
    </row>
    <row r="2" ht="18.75" customHeight="1">
      <c r="A2" s="172" t="s">
        <v>568</v>
      </c>
      <c r="L2" s="219"/>
      <c r="M2" s="219"/>
      <c r="N2" s="219"/>
      <c r="O2" s="219"/>
      <c r="P2" s="219"/>
      <c r="Q2" s="219"/>
      <c r="R2" s="219"/>
      <c r="S2" s="219"/>
      <c r="T2" s="219"/>
      <c r="U2" s="219"/>
      <c r="V2" s="219"/>
      <c r="W2" s="219"/>
      <c r="X2" s="219"/>
      <c r="Y2" s="219"/>
      <c r="Z2" s="219"/>
    </row>
    <row r="3" ht="31.5" customHeight="1">
      <c r="B3" s="220" t="s">
        <v>569</v>
      </c>
      <c r="C3" s="118"/>
      <c r="D3" s="118"/>
      <c r="E3" s="118"/>
      <c r="F3" s="118"/>
      <c r="G3" s="118"/>
      <c r="H3" s="118"/>
      <c r="I3" s="118"/>
      <c r="J3" s="119"/>
    </row>
    <row r="4" ht="48.75" customHeight="1">
      <c r="B4" s="221">
        <v>1.0</v>
      </c>
      <c r="C4" s="222" t="s">
        <v>167</v>
      </c>
      <c r="J4" s="14"/>
    </row>
    <row r="5" ht="48.75" customHeight="1">
      <c r="B5" s="221">
        <v>2.0</v>
      </c>
      <c r="C5" s="223" t="s">
        <v>570</v>
      </c>
      <c r="J5" s="14"/>
    </row>
    <row r="6" ht="60.0" customHeight="1">
      <c r="B6" s="224">
        <v>3.0</v>
      </c>
      <c r="C6" s="225" t="s">
        <v>571</v>
      </c>
      <c r="D6" s="19"/>
      <c r="E6" s="19"/>
      <c r="F6" s="19"/>
      <c r="G6" s="19"/>
      <c r="H6" s="19"/>
      <c r="I6" s="19"/>
      <c r="J6" s="20"/>
    </row>
  </sheetData>
  <mergeCells count="6">
    <mergeCell ref="A1:L1"/>
    <mergeCell ref="A2:K2"/>
    <mergeCell ref="B3:J3"/>
    <mergeCell ref="C4:J4"/>
    <mergeCell ref="C5:J5"/>
    <mergeCell ref="C6:J6"/>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28.13"/>
    <col customWidth="1" min="3" max="3" width="18.75"/>
    <col customWidth="1" min="4" max="4" width="13.63"/>
    <col customWidth="1" min="6" max="6" width="13.88"/>
  </cols>
  <sheetData>
    <row r="1">
      <c r="A1" s="1" t="s">
        <v>572</v>
      </c>
    </row>
    <row r="2">
      <c r="A2" s="172" t="s">
        <v>573</v>
      </c>
      <c r="C2" s="173"/>
      <c r="D2" s="173"/>
      <c r="E2" s="173"/>
      <c r="F2" s="173"/>
    </row>
    <row r="3">
      <c r="B3" s="226" t="s">
        <v>574</v>
      </c>
      <c r="C3" s="118"/>
      <c r="D3" s="118"/>
      <c r="E3" s="118"/>
      <c r="F3" s="119"/>
    </row>
    <row r="4">
      <c r="A4" s="227"/>
      <c r="B4" s="228" t="s">
        <v>575</v>
      </c>
      <c r="C4" s="229" t="s">
        <v>576</v>
      </c>
      <c r="D4" s="229" t="s">
        <v>577</v>
      </c>
      <c r="E4" s="229" t="s">
        <v>578</v>
      </c>
      <c r="F4" s="230" t="s">
        <v>579</v>
      </c>
      <c r="G4" s="227"/>
      <c r="H4" s="227"/>
      <c r="I4" s="227"/>
      <c r="J4" s="227"/>
      <c r="K4" s="227"/>
      <c r="L4" s="227"/>
      <c r="M4" s="227"/>
      <c r="N4" s="227"/>
      <c r="O4" s="227"/>
      <c r="P4" s="227"/>
      <c r="Q4" s="227"/>
      <c r="R4" s="227"/>
      <c r="S4" s="227"/>
      <c r="T4" s="227"/>
      <c r="U4" s="227"/>
      <c r="V4" s="227"/>
      <c r="W4" s="227"/>
      <c r="X4" s="227"/>
      <c r="Y4" s="227"/>
      <c r="Z4" s="227"/>
    </row>
    <row r="5">
      <c r="B5" s="231" t="s">
        <v>580</v>
      </c>
      <c r="C5" s="232">
        <v>1.0</v>
      </c>
      <c r="D5" s="233">
        <f t="shared" ref="D5:D8" si="1">C5*5</f>
        <v>5</v>
      </c>
      <c r="E5" s="233">
        <f t="shared" ref="E5:E8" si="2">20*C5</f>
        <v>20</v>
      </c>
      <c r="F5" s="234">
        <f t="shared" ref="F5:F8" si="3">C5*50</f>
        <v>50</v>
      </c>
    </row>
    <row r="6">
      <c r="B6" s="235" t="s">
        <v>581</v>
      </c>
      <c r="C6" s="236">
        <v>3.0</v>
      </c>
      <c r="D6" s="237">
        <f t="shared" si="1"/>
        <v>15</v>
      </c>
      <c r="E6" s="237">
        <f t="shared" si="2"/>
        <v>60</v>
      </c>
      <c r="F6" s="238">
        <f t="shared" si="3"/>
        <v>150</v>
      </c>
      <c r="H6" s="112" t="s">
        <v>582</v>
      </c>
    </row>
    <row r="7">
      <c r="B7" s="235" t="s">
        <v>583</v>
      </c>
      <c r="C7" s="236">
        <v>8.0</v>
      </c>
      <c r="D7" s="237">
        <f t="shared" si="1"/>
        <v>40</v>
      </c>
      <c r="E7" s="237">
        <f t="shared" si="2"/>
        <v>160</v>
      </c>
      <c r="F7" s="238">
        <f t="shared" si="3"/>
        <v>400</v>
      </c>
    </row>
    <row r="8">
      <c r="B8" s="239" t="s">
        <v>584</v>
      </c>
      <c r="C8" s="240">
        <v>12.0</v>
      </c>
      <c r="D8" s="241">
        <f t="shared" si="1"/>
        <v>60</v>
      </c>
      <c r="E8" s="241">
        <f t="shared" si="2"/>
        <v>240</v>
      </c>
      <c r="F8" s="242">
        <f t="shared" si="3"/>
        <v>600</v>
      </c>
      <c r="I8" s="112" t="s">
        <v>585</v>
      </c>
    </row>
    <row r="9">
      <c r="B9" s="107"/>
      <c r="C9" s="112" t="s">
        <v>586</v>
      </c>
    </row>
    <row r="10" ht="7.5" customHeight="1">
      <c r="B10" s="243"/>
      <c r="C10" s="112"/>
    </row>
    <row r="11">
      <c r="B11" s="243" t="s">
        <v>587</v>
      </c>
      <c r="C11" s="112" t="s">
        <v>588</v>
      </c>
    </row>
    <row r="12">
      <c r="B12" s="243" t="s">
        <v>589</v>
      </c>
      <c r="C12" s="112" t="s">
        <v>590</v>
      </c>
    </row>
    <row r="13">
      <c r="B13" s="243" t="s">
        <v>591</v>
      </c>
      <c r="C13" s="112" t="s">
        <v>592</v>
      </c>
    </row>
    <row r="14">
      <c r="B14" s="243" t="s">
        <v>593</v>
      </c>
      <c r="C14" s="112" t="s">
        <v>594</v>
      </c>
    </row>
    <row r="15">
      <c r="B15" s="243" t="s">
        <v>595</v>
      </c>
      <c r="C15" s="112" t="s">
        <v>596</v>
      </c>
    </row>
    <row r="16">
      <c r="B16" s="243" t="s">
        <v>597</v>
      </c>
      <c r="C16" s="112" t="s">
        <v>598</v>
      </c>
    </row>
    <row r="17" ht="9.0" customHeight="1">
      <c r="B17" s="243"/>
      <c r="C17" s="112"/>
    </row>
    <row r="18">
      <c r="B18" s="244"/>
      <c r="C18" s="244"/>
      <c r="D18" s="245"/>
      <c r="E18" s="246"/>
      <c r="F18" s="133"/>
    </row>
    <row r="19">
      <c r="B19" s="247"/>
      <c r="C19" s="244"/>
      <c r="D19" s="137"/>
      <c r="E19" s="137"/>
    </row>
    <row r="20">
      <c r="B20" s="246" t="s">
        <v>599</v>
      </c>
      <c r="C20" s="248" t="s">
        <v>600</v>
      </c>
      <c r="D20" s="249"/>
      <c r="E20" s="250" t="s">
        <v>601</v>
      </c>
      <c r="F20" s="251" t="s">
        <v>602</v>
      </c>
    </row>
    <row r="21">
      <c r="B21" s="247"/>
      <c r="C21" s="252">
        <v>20.0</v>
      </c>
      <c r="D21" s="253" t="s">
        <v>603</v>
      </c>
      <c r="E21" s="254" t="s">
        <v>604</v>
      </c>
      <c r="F21" s="255"/>
    </row>
    <row r="22">
      <c r="C22" s="256">
        <v>40.0</v>
      </c>
      <c r="D22" s="257" t="s">
        <v>603</v>
      </c>
      <c r="E22" s="137" t="s">
        <v>605</v>
      </c>
      <c r="F22" s="258"/>
    </row>
    <row r="23">
      <c r="C23" s="256">
        <v>60.0</v>
      </c>
      <c r="D23" s="257" t="s">
        <v>603</v>
      </c>
      <c r="E23" s="137" t="s">
        <v>606</v>
      </c>
      <c r="F23" s="258"/>
    </row>
    <row r="24">
      <c r="C24" s="256">
        <v>80.0</v>
      </c>
      <c r="D24" s="257" t="s">
        <v>603</v>
      </c>
      <c r="E24" s="137" t="s">
        <v>607</v>
      </c>
      <c r="F24" s="258"/>
    </row>
    <row r="25">
      <c r="C25" s="259">
        <v>100.0</v>
      </c>
      <c r="D25" s="260" t="s">
        <v>603</v>
      </c>
      <c r="E25" s="261" t="s">
        <v>608</v>
      </c>
      <c r="F25" s="262">
        <v>1.0</v>
      </c>
    </row>
  </sheetData>
  <mergeCells count="3">
    <mergeCell ref="A1:G1"/>
    <mergeCell ref="A2:B2"/>
    <mergeCell ref="B3:F3"/>
  </mergeCells>
  <drawing r:id="rId2"/>
  <legacyDrawing r:id="rId3"/>
</worksheet>
</file>