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search/Desktop/IMPÉRIO DA RAINHA/FINANCE/"/>
    </mc:Choice>
  </mc:AlternateContent>
  <xr:revisionPtr revIDLastSave="0" documentId="13_ncr:1_{22C4B411-E3C5-5146-9543-7C1034A1474D}" xr6:coauthVersionLast="47" xr6:coauthVersionMax="47" xr10:uidLastSave="{00000000-0000-0000-0000-000000000000}"/>
  <bookViews>
    <workbookView xWindow="120" yWindow="540" windowWidth="27440" windowHeight="15160" xr2:uid="{64C55FDA-3A5B-6A4B-AF64-1B723091AB75}"/>
  </bookViews>
  <sheets>
    <sheet name="GENERAL EXPENSES" sheetId="1" r:id="rId1"/>
    <sheet name="INCOME" sheetId="5" r:id="rId2"/>
    <sheet name="PRIMARY INVESTMENT" sheetId="13" r:id="rId3"/>
    <sheet name="NHC 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C58" i="5"/>
  <c r="AC24" i="5"/>
  <c r="AC23" i="5"/>
  <c r="G24" i="1"/>
  <c r="C108" i="1"/>
  <c r="G23" i="1" l="1"/>
  <c r="D27" i="13"/>
  <c r="U49" i="5" l="1"/>
  <c r="O50" i="5"/>
  <c r="N50" i="5"/>
  <c r="M50" i="5"/>
  <c r="L50" i="5"/>
  <c r="K50" i="5"/>
  <c r="J50" i="5"/>
  <c r="I50" i="5"/>
  <c r="H50" i="5"/>
  <c r="G50" i="5"/>
  <c r="F50" i="5"/>
  <c r="E50" i="5"/>
  <c r="N36" i="5"/>
  <c r="J36" i="5"/>
  <c r="I36" i="5"/>
  <c r="C36" i="5"/>
  <c r="B36" i="5"/>
  <c r="AC22" i="5"/>
  <c r="AC17" i="5"/>
  <c r="AC15" i="5"/>
  <c r="AC14" i="5"/>
  <c r="AC13" i="5"/>
  <c r="AC12" i="5"/>
  <c r="AC11" i="5"/>
  <c r="AC10" i="5"/>
  <c r="AC9" i="5"/>
  <c r="AC4" i="5"/>
  <c r="AC5" i="5"/>
  <c r="AC6" i="5"/>
  <c r="AC7" i="5"/>
  <c r="O36" i="5" l="1"/>
  <c r="O37" i="5" s="1"/>
  <c r="U50" i="5"/>
  <c r="U53" i="5" s="1"/>
  <c r="C56" i="5" l="1"/>
</calcChain>
</file>

<file path=xl/sharedStrings.xml><?xml version="1.0" encoding="utf-8"?>
<sst xmlns="http://schemas.openxmlformats.org/spreadsheetml/2006/main" count="372" uniqueCount="313">
  <si>
    <t>DATE</t>
  </si>
  <si>
    <t>WHAT</t>
  </si>
  <si>
    <t>COST REAIS</t>
  </si>
  <si>
    <t>COST POUNDS</t>
  </si>
  <si>
    <t>CROWN FOR LOGO FROM ADOBE SYSTEM SOFTWARE</t>
  </si>
  <si>
    <t>GODADDY FOR WEBSITE DOMAIN</t>
  </si>
  <si>
    <t>CASA BRASIL LEGAL ADVICE</t>
  </si>
  <si>
    <t>TALABARTE DE SILICONE (2X)</t>
  </si>
  <si>
    <t>INSTRUMENTS IN UK (SEE INVOICE FOR DETAILS)</t>
  </si>
  <si>
    <t>INSTRUMENTS IN BRASIL (PELE PARA TAMBORES/ CHOCALHO/ TAMBORIM)</t>
  </si>
  <si>
    <t>Quick Books for Império</t>
  </si>
  <si>
    <t>Website ANNUAL (7 days free)</t>
  </si>
  <si>
    <t>Trademark of the name Imperio da Rainha in the UK</t>
  </si>
  <si>
    <t xml:space="preserve">Mastro e ponteira para bandeira </t>
  </si>
  <si>
    <t>Porta Bandeira skirt</t>
  </si>
  <si>
    <t>21 Novembro</t>
  </si>
  <si>
    <t>ALL THE UBERS SENT TO RECEIVE PACKAGES (FLAG, FLAG POLE, T-SHIRTS ETC)</t>
  </si>
  <si>
    <t>UBER IN BRAZIL NOVEMBER 2023</t>
  </si>
  <si>
    <t xml:space="preserve">TOTAL </t>
  </si>
  <si>
    <t xml:space="preserve">NYLON ADHESIVE TALABARTES TAMBORES </t>
  </si>
  <si>
    <t>15.02.2024</t>
  </si>
  <si>
    <t>Square card machine</t>
  </si>
  <si>
    <t xml:space="preserve">Ear Plugs </t>
  </si>
  <si>
    <t>19.02.2024</t>
  </si>
  <si>
    <t>18.02.24</t>
  </si>
  <si>
    <t>Diesel for van</t>
  </si>
  <si>
    <t>Travis Perkins material to build the storage for drums at WAC Arts (Toby)</t>
  </si>
  <si>
    <t>15.02.24</t>
  </si>
  <si>
    <t>B&amp;Q materials to build storage for drums (Toby)</t>
  </si>
  <si>
    <t>16.02.24</t>
  </si>
  <si>
    <t>17.02.24</t>
  </si>
  <si>
    <t>20.02.2024</t>
  </si>
  <si>
    <t>24.02.2024</t>
  </si>
  <si>
    <t>LIANI INVESTMENT</t>
  </si>
  <si>
    <t>23.02.2024</t>
  </si>
  <si>
    <t>VISTA PRINT LOYALTY CARD AND STAMP</t>
  </si>
  <si>
    <t>SCHOOL CASH FLOW _ MONZO SANTOS CONNECT</t>
  </si>
  <si>
    <t>01.03.24</t>
  </si>
  <si>
    <t>02.03.24</t>
  </si>
  <si>
    <t>02.03.2024</t>
  </si>
  <si>
    <t>04.03.2024</t>
  </si>
  <si>
    <t>04.03.23</t>
  </si>
  <si>
    <t xml:space="preserve">VAN RENTAL FOR THE DAY (DRUMS HOME TO OVAL) </t>
  </si>
  <si>
    <t>07.03.24</t>
  </si>
  <si>
    <t>19.03.24</t>
  </si>
  <si>
    <t>18.03.24</t>
  </si>
  <si>
    <t>20.03.2024</t>
  </si>
  <si>
    <t>25.03.24</t>
  </si>
  <si>
    <t>08.04.24</t>
  </si>
  <si>
    <t>13.04.24</t>
  </si>
  <si>
    <t>10.03.24</t>
  </si>
  <si>
    <t>Van rental for drums transport to WAC</t>
  </si>
  <si>
    <t>25.03.2024</t>
  </si>
  <si>
    <t>11.03.24</t>
  </si>
  <si>
    <t>DIESEL</t>
  </si>
  <si>
    <t>VAN RENTAL DRUMS home TO LSE</t>
  </si>
  <si>
    <t>15.04.24</t>
  </si>
  <si>
    <t>17.04.24</t>
  </si>
  <si>
    <t>04.05.24</t>
  </si>
  <si>
    <t>07.05.24</t>
  </si>
  <si>
    <t>Rollup banner_ Vinyl banner printing</t>
  </si>
  <si>
    <t>27.04.24</t>
  </si>
  <si>
    <t>Leila material for Passista headpiece</t>
  </si>
  <si>
    <t>Wristbands for NHC 2024</t>
  </si>
  <si>
    <t xml:space="preserve">PAID LIANI's INVESTMENT BACK </t>
  </si>
  <si>
    <t>06.06.24</t>
  </si>
  <si>
    <t>22.06.24</t>
  </si>
  <si>
    <t>ALA PASSISTA </t>
  </si>
  <si>
    <t>   £1200 FOR COSTUME ON 29TH APRIL 2024</t>
  </si>
  <si>
    <t>   £200 on 02nd MAY_</t>
  </si>
  <si>
    <t>  £100 ON 29th MAY</t>
  </si>
  <si>
    <t>ALA COMISSÃO DE FRENTE</t>
  </si>
  <si>
    <t>ALA COMUNIDADE</t>
  </si>
  <si>
    <t>ALA BATERIA (PAID)</t>
  </si>
  <si>
    <t>25.06.24</t>
  </si>
  <si>
    <t>Marcelo taxi Heathrow to his house</t>
  </si>
  <si>
    <t>26.06.24</t>
  </si>
  <si>
    <t>Extra Passista Outfit (school's one)</t>
  </si>
  <si>
    <t>£100 26.06.24 PAID LEILA FOR EXTRA BODYSUIT</t>
  </si>
  <si>
    <t>SOUTH BANK 3 HOURS REHEARSAL NHC 24th AUGUST</t>
  </si>
  <si>
    <t>24.06.24</t>
  </si>
  <si>
    <t>BOLNEY COMMUNITY CENTRE LAST CLASS BEFORE NHC ON 19th AUGUST</t>
  </si>
  <si>
    <t>29.06.24</t>
  </si>
  <si>
    <t>2 pairs of knee pads</t>
  </si>
  <si>
    <t>Microphone adapter</t>
  </si>
  <si>
    <t>30.06.24</t>
  </si>
  <si>
    <t>**MARCELO PAY***</t>
  </si>
  <si>
    <t>£200 ON 03rd July</t>
  </si>
  <si>
    <t>***MARCELO PAY**</t>
  </si>
  <si>
    <t>£500 ON 03rd JULY</t>
  </si>
  <si>
    <t>Water bottles for NHC 2024_ NEWITTS</t>
  </si>
  <si>
    <t>07.07.2024</t>
  </si>
  <si>
    <t>09.07.24</t>
  </si>
  <si>
    <t>SEO tool and website Go Daddy</t>
  </si>
  <si>
    <t>Congestion Charge to drop drums at LSE</t>
  </si>
  <si>
    <t xml:space="preserve">BLANKET for DRUMS  </t>
  </si>
  <si>
    <t>03.07.24</t>
  </si>
  <si>
    <t>DRUMMING CLASS</t>
  </si>
  <si>
    <t>DANCE CLASS</t>
  </si>
  <si>
    <t>NHC 2024 BATERIA</t>
  </si>
  <si>
    <t>TOTAL</t>
  </si>
  <si>
    <t>CASH (things paid by cash in class)</t>
  </si>
  <si>
    <t>12.07.24</t>
  </si>
  <si>
    <t>VAN RENTAL FOR ALL EVENTS JULY/ AUGUST</t>
  </si>
  <si>
    <t>GIG MERCATO_ MERCY 11.07.24</t>
  </si>
  <si>
    <t>GIG DGUDGEON COMPANY 01.07.24</t>
  </si>
  <si>
    <t>10.07.2024</t>
  </si>
  <si>
    <t xml:space="preserve">ARTIST PAID FOR GIG ON 01.07 </t>
  </si>
  <si>
    <t>ARTIST PAID FOR GIG ON 11.07</t>
  </si>
  <si>
    <t>12.08.24</t>
  </si>
  <si>
    <t xml:space="preserve">NHC BASE </t>
  </si>
  <si>
    <t>15.07.24</t>
  </si>
  <si>
    <t>25.07.24</t>
  </si>
  <si>
    <t>VAN GAS PARTY FLORIPA</t>
  </si>
  <si>
    <t>VAN CONGESTION CHARGE FLORIPA</t>
  </si>
  <si>
    <t>27.07.24</t>
  </si>
  <si>
    <t>VAN GAS TO TAKE DRUMS BACK TO LSE</t>
  </si>
  <si>
    <t>PASSISTA NHC 2024 (payment link)</t>
  </si>
  <si>
    <t>28.07.24</t>
  </si>
  <si>
    <t>TOTAL GROSS</t>
  </si>
  <si>
    <t>TOTAL NET</t>
  </si>
  <si>
    <t>LEILA PASSISTA COSTUME £180 (16th last one plus Thalisson)</t>
  </si>
  <si>
    <t>31.07.24</t>
  </si>
  <si>
    <t>Van rental for last class LSE 12th August</t>
  </si>
  <si>
    <t>£300 on 31st JULY</t>
  </si>
  <si>
    <t>£600 on 31st July</t>
  </si>
  <si>
    <t>MARCELO 9 COSTUMES NHC 2024</t>
  </si>
  <si>
    <t>05.08.24</t>
  </si>
  <si>
    <t>Mestre sala suit from China</t>
  </si>
  <si>
    <t>INGRIDE WORKSHOP</t>
  </si>
  <si>
    <t xml:space="preserve">CLOTHING </t>
  </si>
  <si>
    <t>COMISSAO NHC 2024 SQUARE</t>
  </si>
  <si>
    <t>COMUNIDADE NHC 2024 SQUARE</t>
  </si>
  <si>
    <t>COMUNIDADE BANK TRANSFER</t>
  </si>
  <si>
    <t>COMISSAO BANK TRANSFER</t>
  </si>
  <si>
    <t>parking for NHC Showcase Holland Park road</t>
  </si>
  <si>
    <t>05.08.23</t>
  </si>
  <si>
    <t>Studio Ingride YMCA</t>
  </si>
  <si>
    <t>Buckets for Ice (Amazon)</t>
  </si>
  <si>
    <t>07.08.24</t>
  </si>
  <si>
    <t xml:space="preserve">Ingride class at Imperio </t>
  </si>
  <si>
    <t>Last Passista spot NHC  (Paid by bank transfer)</t>
  </si>
  <si>
    <t>MARCELO 7 COSTUMES NHC 2024</t>
  </si>
  <si>
    <t>11.08.24</t>
  </si>
  <si>
    <t>Mestre sala bow tie from China</t>
  </si>
  <si>
    <t>18.08.24</t>
  </si>
  <si>
    <t>Water NHC 2024 105 liters</t>
  </si>
  <si>
    <t>NHC SHOWCASE 15.08</t>
  </si>
  <si>
    <t>Thalisson class at Imperio</t>
  </si>
  <si>
    <t>GUEST DRUMMERS NHC 2024 (X4)</t>
  </si>
  <si>
    <t>19.08.24</t>
  </si>
  <si>
    <t>3x tamborin 2x repiques Gremlin</t>
  </si>
  <si>
    <t>SQUARE TOTAL FEES AS PER 19.08.24</t>
  </si>
  <si>
    <t>21.08.24</t>
  </si>
  <si>
    <t>FOOD NHC 2024 80 PEOPLE</t>
  </si>
  <si>
    <t>Waiver online</t>
  </si>
  <si>
    <t>23.08.24</t>
  </si>
  <si>
    <t>27.08.24</t>
  </si>
  <si>
    <t>MARCELO 2 COSTUMES NHC 2024</t>
  </si>
  <si>
    <t>PAID LAST 2 COSTUMES ON 27.08 £200</t>
  </si>
  <si>
    <t>FOOD NHC GUESTS</t>
  </si>
  <si>
    <t xml:space="preserve">DRINKS NHC 2024 </t>
  </si>
  <si>
    <t>25.08.24</t>
  </si>
  <si>
    <t>Leila Hilton Parking</t>
  </si>
  <si>
    <t>Drinks NHC 2024 OCADO</t>
  </si>
  <si>
    <t>DRINKS FOR NHC 24 SAINSBURY'S</t>
  </si>
  <si>
    <t>24.08.24</t>
  </si>
  <si>
    <t>Earplugs for last class at Bolney (too loud)</t>
  </si>
  <si>
    <t>Hats for Stewards</t>
  </si>
  <si>
    <t>30.08.24</t>
  </si>
  <si>
    <t>Raffle tickets (drinks tokens)</t>
  </si>
  <si>
    <t xml:space="preserve">Radio/ walk talkies </t>
  </si>
  <si>
    <t>Trolley for WATER_ Gorilla cart</t>
  </si>
  <si>
    <t>Water pump for NHC (x2)</t>
  </si>
  <si>
    <t>JUST PARK HOLLAND PARK</t>
  </si>
  <si>
    <t>20.08.24</t>
  </si>
  <si>
    <t>ICE NHC 2024</t>
  </si>
  <si>
    <t>09.08.24</t>
  </si>
  <si>
    <t>waterproof big bags amazon</t>
  </si>
  <si>
    <t>01.09.24</t>
  </si>
  <si>
    <t>INCOME FROM 19th FEBRUARY to SEPTEMBER 2024_ SQUARE SALES REPORTS &amp; INVOICES</t>
  </si>
  <si>
    <t>08.09.2024</t>
  </si>
  <si>
    <t>LAUNDRY PB AND MS</t>
  </si>
  <si>
    <t>congestion charge LSE drums back from show on 29th June West Hendon BY CAR</t>
  </si>
  <si>
    <t>13.09.24</t>
  </si>
  <si>
    <t>King's instruments</t>
  </si>
  <si>
    <t>12.09.24</t>
  </si>
  <si>
    <t xml:space="preserve">Van rental plus trolley and diesel _ drums to LSE </t>
  </si>
  <si>
    <t>15.09.24</t>
  </si>
  <si>
    <t>Vista print Loyalty cards and stamp</t>
  </si>
  <si>
    <t>20.09.24</t>
  </si>
  <si>
    <t>Earplugs for class</t>
  </si>
  <si>
    <t>27.09.24</t>
  </si>
  <si>
    <t>10.03.2025</t>
  </si>
  <si>
    <t>TOTAL LIANI INVESTMENT ON FEB 2024:</t>
  </si>
  <si>
    <t>16.09.2024</t>
  </si>
  <si>
    <t>2025_ DATE</t>
  </si>
  <si>
    <t>2024_ DATE</t>
  </si>
  <si>
    <t>17.05.2025</t>
  </si>
  <si>
    <t>PASSISTA TRAINING WITH LIANI</t>
  </si>
  <si>
    <t>TAMBORIM SKIN</t>
  </si>
  <si>
    <t>TAMBORIM STICK</t>
  </si>
  <si>
    <t>MARY HIPOLITO WORKSHOP TOTAL SALES</t>
  </si>
  <si>
    <t>TOTAL SQUARE FEES</t>
  </si>
  <si>
    <t>TOTAL INCOME SEPT TO DEC 2024 NET</t>
  </si>
  <si>
    <t>TOTAL CLASSES SEPT TO DEC 2024 GROSS</t>
  </si>
  <si>
    <t xml:space="preserve">DATE </t>
  </si>
  <si>
    <t>TOTAL SQUARE FEES AS PER 17th MAY 2025</t>
  </si>
  <si>
    <t>CASH</t>
  </si>
  <si>
    <t>TOTAL CLASSES GROSS</t>
  </si>
  <si>
    <t>passista audition. Nobody paid! Minus £100 for the school (rent)</t>
  </si>
  <si>
    <t xml:space="preserve">12/05/2025_BACK TO BASEMENT £5 FOR ALL </t>
  </si>
  <si>
    <t xml:space="preserve">TOTAL AS PER 17th MAY 2025 NET </t>
  </si>
  <si>
    <t>OXFORD GIG (SAMBA DE RAINHA)</t>
  </si>
  <si>
    <t>PASSISTA NHC 2025 PAY</t>
  </si>
  <si>
    <t>INCOME FROM 2025 JANUARY TO         _ SQUARE + bank transfer</t>
  </si>
  <si>
    <t>AFTER NHC _ INCOME FROM 16th SEPTEMBER TO DECEMBER 2024 _ ONLY SQUARE</t>
  </si>
  <si>
    <t>10.05.2025</t>
  </si>
  <si>
    <t>12.05.2025</t>
  </si>
  <si>
    <t>Micebook GIG 27.01.2025</t>
  </si>
  <si>
    <t>CARNAVAL DE LOULÉ 27.02.2025</t>
  </si>
  <si>
    <t>Royal BLUE shirt for mestre sala</t>
  </si>
  <si>
    <t>TOTAL LSE 2024</t>
  </si>
  <si>
    <t>31.12.2024</t>
  </si>
  <si>
    <t>UBERS IN RIO DE JANEIRO to collect materials for NHC 2025</t>
  </si>
  <si>
    <t>12 VINYL HATS</t>
  </si>
  <si>
    <t>200 UNITS FRIDGE MAGNETS WITH NHC 2025 THEME</t>
  </si>
  <si>
    <t>TFL CONGESTION CHARGE TAKING DRUMS TO LSE AFTER OXFORD GIG</t>
  </si>
  <si>
    <t>OXFORD GAS</t>
  </si>
  <si>
    <t>MATERIAL FOR WINDRUSH BOAT NHC PARADE</t>
  </si>
  <si>
    <t>WAIVER FOREVER FEB MARCH APRIL 2025</t>
  </si>
  <si>
    <t>10.04.2025</t>
  </si>
  <si>
    <t>Baquetas tamborim </t>
  </si>
  <si>
    <t>Lycra Ala Tropicalia </t>
  </si>
  <si>
    <t>Frames NHC 2025</t>
  </si>
  <si>
    <t>01.05.2025</t>
  </si>
  <si>
    <t>Taxi from Gig Convene to LSE - carry drums </t>
  </si>
  <si>
    <t>01.03.2025</t>
  </si>
  <si>
    <t>01.01.2025</t>
  </si>
  <si>
    <t>09.03.2025</t>
  </si>
  <si>
    <t>TFL CONGESTION CHARGE VAN MOVE IT</t>
  </si>
  <si>
    <t>VAN RENTAL AND PARKING MOVE IT</t>
  </si>
  <si>
    <t>EARPLUGS AMAZON</t>
  </si>
  <si>
    <t>25.04.2025</t>
  </si>
  <si>
    <t>RYMAN PRINTING PASSISTA AUDITION FORMS</t>
  </si>
  <si>
    <t>QUICKBOOKS</t>
  </si>
  <si>
    <t>Parking for the gig 27.01.2025</t>
  </si>
  <si>
    <t>URBAN PARTNERSHIP GROU_ NHC 2024 BASE DEPOSIT</t>
  </si>
  <si>
    <t>13.05.2025</t>
  </si>
  <si>
    <t>MULTIPLE DATES</t>
  </si>
  <si>
    <t>ARTISTS PAY 2024/ 2025</t>
  </si>
  <si>
    <t>TOTAL EXPENSES 2024</t>
  </si>
  <si>
    <t>TOTAL EXPENSES 2024 AND 2025</t>
  </si>
  <si>
    <t>PROFIT AS PER 17.05.25</t>
  </si>
  <si>
    <t>PHOTOGRAPHER/ VIDEOGRAPHER</t>
  </si>
  <si>
    <t>WAC ARTS STUDIO RENTAL</t>
  </si>
  <si>
    <t>BOLNEY COMMUNITY CENTRE STUDIO RENTAL</t>
  </si>
  <si>
    <t>VAN RENTAL TO GET DRUMS FROM WAC ARTS TO HOME</t>
  </si>
  <si>
    <t>Bolney Community Centre STUDIO RENTAL FROM  11.03 to 08.04</t>
  </si>
  <si>
    <t>VISTAPRINT LEAFLETS</t>
  </si>
  <si>
    <t xml:space="preserve">NEW WEBSITE DOMAIN </t>
  </si>
  <si>
    <t>Handle for the wooden box hand made by TOBY made out of the partition wall from WAC</t>
  </si>
  <si>
    <t>VISTAPRINT LEAFLETS LSE CLASSES</t>
  </si>
  <si>
    <t>B&amp;Q TABLE FOR LSE RECEPTION &amp; FLAG HOLDER</t>
  </si>
  <si>
    <t xml:space="preserve">NHC 2024 Tshirt art </t>
  </si>
  <si>
    <t xml:space="preserve">VAN RENTAL GIG MAXILLA </t>
  </si>
  <si>
    <t xml:space="preserve">SALGUEIRO MESTRES </t>
  </si>
  <si>
    <t>PASSISTA COSTUME £100 EACH</t>
  </si>
  <si>
    <t>T-SHIRTS NHC 2024</t>
  </si>
  <si>
    <t>Talabartes, Macetas e baquetas RIO DE JANEIRO</t>
  </si>
  <si>
    <t>Extra luggage and UBER RIODE JANEIRO_  Marcelo Oliveira</t>
  </si>
  <si>
    <t xml:space="preserve">Small Sound system with microphone </t>
  </si>
  <si>
    <t>Phtographer for Party, NHC Showcase and NHC 2024</t>
  </si>
  <si>
    <t>Camiseteria RIO DE JANEIRO</t>
  </si>
  <si>
    <t>DIESEL van for Bolney Community 19.08 class</t>
  </si>
  <si>
    <t xml:space="preserve"> Photographer Rehearsal 24.08</t>
  </si>
  <si>
    <t>DIESEL NHC weekend</t>
  </si>
  <si>
    <t>T-SHIRT ART NHC 2025</t>
  </si>
  <si>
    <t xml:space="preserve">NHC 2025 T-SHIRTS </t>
  </si>
  <si>
    <t>CAVACO &amp; CAIXA STRINGS</t>
  </si>
  <si>
    <t>GODADDY YEAR WEBSITE</t>
  </si>
  <si>
    <t>BERETS BLACK &amp; GREEN FOR BATERIA from shein</t>
  </si>
  <si>
    <t>OXFORD GIG TRAIN TICKETS</t>
  </si>
  <si>
    <t>OXFORD GIG DRUM TRANSPORT HOTEL/ PARKING</t>
  </si>
  <si>
    <t xml:space="preserve">INVESTMENT BACK </t>
  </si>
  <si>
    <t>INVESTMENT BACK</t>
  </si>
  <si>
    <t>Child care support for employees</t>
  </si>
  <si>
    <t>MONIQUE LSE 50% discount</t>
  </si>
  <si>
    <t>LIANI INVESTMENT 11th DECEMBER 2024</t>
  </si>
  <si>
    <t>PRIMARY INVESTMENT LIANI</t>
  </si>
  <si>
    <t>TOTAL NET INCOME as per 17.05.2025</t>
  </si>
  <si>
    <t>EXPENSES</t>
  </si>
  <si>
    <t>INITIAL INVESTMENT</t>
  </si>
  <si>
    <t>BANDEIRA 50% DO CUSTO_DONA AURORA BORDADEIRA</t>
  </si>
  <si>
    <t>SCHOOO TSHIRTS 50% FINAL</t>
  </si>
  <si>
    <t>SCHOOL TSHIRTS 50%</t>
  </si>
  <si>
    <t>SCHOOL FLAG 50%_DONA AURORA</t>
  </si>
  <si>
    <t>12 PARTICIPANTS - 11 COSTUMES SOLD</t>
  </si>
  <si>
    <t>16 PASSISTAS - 15 COSTUMES SOLD</t>
  </si>
  <si>
    <t>SCHOOL PAID 1 COSTUME</t>
  </si>
  <si>
    <t xml:space="preserve">SCHOOL PAID 1 COSTUME </t>
  </si>
  <si>
    <t>**iLA LEILA PAY:</t>
  </si>
  <si>
    <t>  ___TOTAL £1600 PAID  </t>
  </si>
  <si>
    <t>6 COSTUMES DONE</t>
  </si>
  <si>
    <t>5 SOLD</t>
  </si>
  <si>
    <t>1 COSTUMES PAID BY THE SCHOOL</t>
  </si>
  <si>
    <t>29 BATERIA REGISTRANTS</t>
  </si>
  <si>
    <t>TOTAL NHC PARTICIPANTS</t>
  </si>
  <si>
    <t>Plus Diretoria</t>
  </si>
  <si>
    <t>Plus Stewards</t>
  </si>
  <si>
    <t>Mestre Sala  and PB</t>
  </si>
  <si>
    <t>TOTAL NUMBERS</t>
  </si>
  <si>
    <t>_TOTAL MARCELO £1800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</si>
</sst>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20212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Helvetica Neue"/>
      <family val="2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0" fontId="0" fillId="2" borderId="1" xfId="0" applyFill="1" applyBorder="1"/>
    <xf numFmtId="0" fontId="0" fillId="5" borderId="1" xfId="0" applyFill="1" applyBorder="1"/>
    <xf numFmtId="0" fontId="1" fillId="0" borderId="0" xfId="0" applyFont="1"/>
    <xf numFmtId="0" fontId="1" fillId="5" borderId="1" xfId="0" applyFont="1" applyFill="1" applyBorder="1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9" borderId="1" xfId="0" applyFill="1" applyBorder="1"/>
    <xf numFmtId="0" fontId="5" fillId="0" borderId="1" xfId="0" applyFont="1" applyBorder="1"/>
    <xf numFmtId="3" fontId="0" fillId="3" borderId="1" xfId="0" applyNumberFormat="1" applyFill="1" applyBorder="1"/>
    <xf numFmtId="0" fontId="9" fillId="0" borderId="1" xfId="0" applyFont="1" applyBorder="1"/>
    <xf numFmtId="0" fontId="6" fillId="6" borderId="0" xfId="0" applyFont="1" applyFill="1"/>
    <xf numFmtId="0" fontId="6" fillId="0" borderId="0" xfId="0" applyFont="1"/>
    <xf numFmtId="0" fontId="12" fillId="0" borderId="1" xfId="0" applyFont="1" applyBorder="1"/>
    <xf numFmtId="0" fontId="15" fillId="0" borderId="1" xfId="0" applyFont="1" applyBorder="1"/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/>
    <xf numFmtId="4" fontId="3" fillId="0" borderId="0" xfId="0" applyNumberFormat="1" applyFont="1"/>
    <xf numFmtId="16" fontId="0" fillId="3" borderId="1" xfId="0" applyNumberFormat="1" applyFill="1" applyBorder="1"/>
    <xf numFmtId="4" fontId="16" fillId="5" borderId="1" xfId="0" applyNumberFormat="1" applyFont="1" applyFill="1" applyBorder="1"/>
    <xf numFmtId="16" fontId="18" fillId="4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6" fillId="5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5" fillId="2" borderId="1" xfId="0" applyFont="1" applyFill="1" applyBorder="1"/>
    <xf numFmtId="0" fontId="2" fillId="9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9" fillId="2" borderId="8" xfId="0" applyFont="1" applyFill="1" applyBorder="1"/>
    <xf numFmtId="1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6" fillId="0" borderId="1" xfId="0" applyFont="1" applyFill="1" applyBorder="1"/>
    <xf numFmtId="4" fontId="9" fillId="0" borderId="0" xfId="0" applyNumberFormat="1" applyFont="1" applyFill="1" applyBorder="1"/>
    <xf numFmtId="4" fontId="16" fillId="0" borderId="0" xfId="0" applyNumberFormat="1" applyFont="1" applyFill="1" applyBorder="1"/>
    <xf numFmtId="0" fontId="1" fillId="7" borderId="1" xfId="0" applyFont="1" applyFill="1" applyBorder="1" applyAlignment="1">
      <alignment horizontal="center" vertical="center"/>
    </xf>
    <xf numFmtId="4" fontId="0" fillId="0" borderId="1" xfId="0" applyNumberFormat="1" applyFill="1" applyBorder="1"/>
    <xf numFmtId="16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16" fillId="0" borderId="8" xfId="0" applyFont="1" applyFill="1" applyBorder="1" applyAlignment="1">
      <alignment horizontal="center" wrapText="1"/>
    </xf>
    <xf numFmtId="4" fontId="16" fillId="0" borderId="8" xfId="0" applyNumberFormat="1" applyFont="1" applyFill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0" fillId="5" borderId="13" xfId="0" applyNumberFormat="1" applyFont="1" applyFill="1" applyBorder="1"/>
    <xf numFmtId="0" fontId="21" fillId="0" borderId="1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/>
    <xf numFmtId="0" fontId="20" fillId="5" borderId="15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4" fontId="20" fillId="5" borderId="17" xfId="0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Fill="1"/>
    <xf numFmtId="0" fontId="6" fillId="4" borderId="0" xfId="0" applyFont="1" applyFill="1" applyAlignment="1">
      <alignment horizontal="center"/>
    </xf>
    <xf numFmtId="0" fontId="6" fillId="3" borderId="0" xfId="0" applyFont="1" applyFill="1"/>
    <xf numFmtId="0" fontId="6" fillId="0" borderId="0" xfId="0" applyFont="1" applyFill="1" applyAlignment="1">
      <alignment horizontal="left"/>
    </xf>
    <xf numFmtId="0" fontId="22" fillId="0" borderId="0" xfId="0" applyFont="1" applyFill="1"/>
    <xf numFmtId="0" fontId="8" fillId="0" borderId="0" xfId="0" applyFont="1" applyFill="1" applyAlignment="1">
      <alignment horizontal="left" wrapText="1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/>
    <xf numFmtId="0" fontId="6" fillId="2" borderId="0" xfId="0" applyFont="1" applyFill="1" applyAlignment="1">
      <alignment horizontal="center"/>
    </xf>
    <xf numFmtId="0" fontId="11" fillId="5" borderId="18" xfId="0" applyFont="1" applyFill="1" applyBorder="1"/>
    <xf numFmtId="0" fontId="11" fillId="5" borderId="19" xfId="0" applyFont="1" applyFill="1" applyBorder="1"/>
    <xf numFmtId="0" fontId="0" fillId="0" borderId="20" xfId="0" applyBorder="1"/>
    <xf numFmtId="0" fontId="0" fillId="0" borderId="21" xfId="0" applyFill="1" applyBorder="1"/>
    <xf numFmtId="0" fontId="0" fillId="0" borderId="20" xfId="0" applyFill="1" applyBorder="1"/>
    <xf numFmtId="0" fontId="0" fillId="5" borderId="22" xfId="0" applyFill="1" applyBorder="1"/>
    <xf numFmtId="0" fontId="0" fillId="5" borderId="7" xfId="0" applyFill="1" applyBorder="1"/>
    <xf numFmtId="0" fontId="8" fillId="4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4" fontId="23" fillId="0" borderId="1" xfId="0" applyNumberFormat="1" applyFont="1" applyBorder="1" applyAlignment="1">
      <alignment horizontal="left"/>
    </xf>
    <xf numFmtId="0" fontId="23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/>
    <xf numFmtId="0" fontId="25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6" fillId="0" borderId="0" xfId="0" applyFont="1" applyFill="1" applyBorder="1"/>
    <xf numFmtId="0" fontId="26" fillId="0" borderId="0" xfId="0" applyFont="1" applyFill="1" applyBorder="1"/>
    <xf numFmtId="15" fontId="6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" fontId="6" fillId="0" borderId="1" xfId="0" applyNumberFormat="1" applyFont="1" applyBorder="1" applyAlignment="1">
      <alignment horizontal="left"/>
    </xf>
    <xf numFmtId="16" fontId="6" fillId="0" borderId="1" xfId="0" applyNumberFormat="1" applyFont="1" applyBorder="1"/>
    <xf numFmtId="15" fontId="6" fillId="0" borderId="1" xfId="0" applyNumberFormat="1" applyFont="1" applyBorder="1"/>
    <xf numFmtId="17" fontId="6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8" borderId="10" xfId="0" applyFont="1" applyFill="1" applyBorder="1" applyAlignment="1">
      <alignment vertical="center"/>
    </xf>
    <xf numFmtId="0" fontId="12" fillId="0" borderId="1" xfId="0" applyFont="1" applyFill="1" applyBorder="1"/>
    <xf numFmtId="0" fontId="14" fillId="3" borderId="1" xfId="0" applyFont="1" applyFill="1" applyBorder="1" applyAlignment="1">
      <alignment horizontal="center"/>
    </xf>
    <xf numFmtId="4" fontId="14" fillId="3" borderId="1" xfId="0" applyNumberFormat="1" applyFont="1" applyFill="1" applyBorder="1"/>
    <xf numFmtId="0" fontId="27" fillId="0" borderId="1" xfId="0" applyFont="1" applyBorder="1"/>
    <xf numFmtId="0" fontId="15" fillId="0" borderId="1" xfId="0" applyFont="1" applyFill="1" applyBorder="1"/>
    <xf numFmtId="4" fontId="15" fillId="7" borderId="1" xfId="0" applyNumberFormat="1" applyFont="1" applyFill="1" applyBorder="1"/>
    <xf numFmtId="0" fontId="15" fillId="7" borderId="1" xfId="0" applyFont="1" applyFill="1" applyBorder="1"/>
    <xf numFmtId="3" fontId="15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C4C9-24A9-0748-BA10-F8106F0F7D25}">
  <dimension ref="A1:M149"/>
  <sheetViews>
    <sheetView tabSelected="1" zoomScale="80" zoomScaleNormal="80" workbookViewId="0">
      <selection activeCell="B63" sqref="B63"/>
    </sheetView>
  </sheetViews>
  <sheetFormatPr baseColWidth="10" defaultRowHeight="16" x14ac:dyDescent="0.2"/>
  <cols>
    <col min="1" max="1" width="13.5" bestFit="1" customWidth="1"/>
    <col min="2" max="2" width="76.83203125" bestFit="1" customWidth="1"/>
    <col min="3" max="3" width="14.33203125" bestFit="1" customWidth="1"/>
    <col min="4" max="4" width="31.33203125" customWidth="1"/>
    <col min="5" max="5" width="46.33203125" bestFit="1" customWidth="1"/>
    <col min="6" max="6" width="62.5" bestFit="1" customWidth="1"/>
    <col min="7" max="7" width="14.1640625" bestFit="1" customWidth="1"/>
    <col min="10" max="10" width="31" customWidth="1"/>
    <col min="11" max="11" width="25.1640625" customWidth="1"/>
  </cols>
  <sheetData>
    <row r="1" spans="1:13" ht="19" x14ac:dyDescent="0.25">
      <c r="A1" s="130" t="s">
        <v>197</v>
      </c>
      <c r="B1" s="130" t="s">
        <v>1</v>
      </c>
      <c r="C1" s="130" t="s">
        <v>3</v>
      </c>
      <c r="D1" s="20"/>
      <c r="E1" s="131" t="s">
        <v>196</v>
      </c>
      <c r="F1" s="131" t="s">
        <v>1</v>
      </c>
      <c r="G1" s="131" t="s">
        <v>3</v>
      </c>
    </row>
    <row r="2" spans="1:13" ht="19" x14ac:dyDescent="0.25">
      <c r="A2" s="132" t="s">
        <v>36</v>
      </c>
      <c r="B2" s="132"/>
      <c r="C2" s="132"/>
      <c r="D2" s="20"/>
      <c r="E2" s="133" t="s">
        <v>36</v>
      </c>
      <c r="F2" s="134"/>
      <c r="G2" s="160"/>
    </row>
    <row r="3" spans="1:13" ht="19" x14ac:dyDescent="0.25">
      <c r="A3" s="135"/>
      <c r="B3" s="136" t="s">
        <v>289</v>
      </c>
      <c r="C3" s="137">
        <v>5072.5600000000004</v>
      </c>
      <c r="D3" s="20"/>
      <c r="E3" s="33" t="s">
        <v>238</v>
      </c>
      <c r="F3" s="33" t="s">
        <v>225</v>
      </c>
      <c r="G3" s="33">
        <v>23.14</v>
      </c>
    </row>
    <row r="4" spans="1:13" ht="19" x14ac:dyDescent="0.25">
      <c r="A4" s="138" t="s">
        <v>31</v>
      </c>
      <c r="B4" s="33" t="s">
        <v>254</v>
      </c>
      <c r="C4" s="33">
        <v>150</v>
      </c>
      <c r="D4" s="20"/>
      <c r="E4" s="139">
        <v>45685</v>
      </c>
      <c r="F4" s="140" t="s">
        <v>236</v>
      </c>
      <c r="G4" s="140">
        <v>12.9</v>
      </c>
    </row>
    <row r="5" spans="1:13" ht="20" x14ac:dyDescent="0.25">
      <c r="A5" s="141" t="s">
        <v>32</v>
      </c>
      <c r="B5" s="142" t="s">
        <v>255</v>
      </c>
      <c r="C5" s="143">
        <v>306</v>
      </c>
      <c r="D5" s="20"/>
      <c r="E5" s="139">
        <v>45685</v>
      </c>
      <c r="F5" s="140" t="s">
        <v>246</v>
      </c>
      <c r="G5" s="140">
        <v>6.7</v>
      </c>
    </row>
    <row r="6" spans="1:13" ht="19" x14ac:dyDescent="0.25">
      <c r="A6" s="138" t="s">
        <v>34</v>
      </c>
      <c r="B6" s="33" t="s">
        <v>35</v>
      </c>
      <c r="C6" s="33">
        <v>45.34</v>
      </c>
      <c r="D6" s="20"/>
      <c r="E6" s="144">
        <v>45689</v>
      </c>
      <c r="F6" s="145" t="s">
        <v>285</v>
      </c>
      <c r="G6" s="145">
        <v>2180</v>
      </c>
    </row>
    <row r="7" spans="1:13" ht="20" x14ac:dyDescent="0.25">
      <c r="A7" s="138" t="s">
        <v>37</v>
      </c>
      <c r="B7" s="33" t="s">
        <v>256</v>
      </c>
      <c r="C7" s="33">
        <v>140</v>
      </c>
      <c r="D7" s="20"/>
      <c r="E7" s="33" t="s">
        <v>237</v>
      </c>
      <c r="F7" s="34" t="s">
        <v>245</v>
      </c>
      <c r="G7" s="33">
        <v>44.4</v>
      </c>
    </row>
    <row r="8" spans="1:13" ht="19" x14ac:dyDescent="0.25">
      <c r="A8" s="138" t="s">
        <v>38</v>
      </c>
      <c r="B8" s="33" t="s">
        <v>257</v>
      </c>
      <c r="C8" s="33">
        <v>89</v>
      </c>
      <c r="D8" s="20"/>
      <c r="E8" s="33" t="s">
        <v>239</v>
      </c>
      <c r="F8" s="140" t="s">
        <v>240</v>
      </c>
      <c r="G8" s="140">
        <v>17.5</v>
      </c>
    </row>
    <row r="9" spans="1:13" ht="19" x14ac:dyDescent="0.25">
      <c r="A9" s="138" t="s">
        <v>39</v>
      </c>
      <c r="B9" s="33" t="s">
        <v>54</v>
      </c>
      <c r="C9" s="33">
        <v>18.329999999999998</v>
      </c>
      <c r="D9" s="20"/>
      <c r="E9" s="33" t="s">
        <v>193</v>
      </c>
      <c r="F9" s="140" t="s">
        <v>241</v>
      </c>
      <c r="G9" s="140">
        <v>115</v>
      </c>
    </row>
    <row r="10" spans="1:13" ht="20" x14ac:dyDescent="0.25">
      <c r="A10" s="138" t="s">
        <v>40</v>
      </c>
      <c r="B10" s="34" t="s">
        <v>42</v>
      </c>
      <c r="C10" s="33">
        <v>50</v>
      </c>
      <c r="D10" s="20"/>
      <c r="E10" s="33" t="s">
        <v>231</v>
      </c>
      <c r="F10" s="140" t="s">
        <v>242</v>
      </c>
      <c r="G10" s="140">
        <v>13.29</v>
      </c>
    </row>
    <row r="11" spans="1:13" ht="19" x14ac:dyDescent="0.25">
      <c r="A11" s="138" t="s">
        <v>41</v>
      </c>
      <c r="B11" s="33" t="s">
        <v>54</v>
      </c>
      <c r="C11" s="33">
        <v>10.07</v>
      </c>
      <c r="D11" s="20"/>
      <c r="E11" s="33" t="s">
        <v>231</v>
      </c>
      <c r="F11" s="33" t="s">
        <v>230</v>
      </c>
      <c r="G11" s="33">
        <v>46.1</v>
      </c>
    </row>
    <row r="12" spans="1:13" ht="19" x14ac:dyDescent="0.25">
      <c r="A12" s="138" t="s">
        <v>50</v>
      </c>
      <c r="B12" s="33" t="s">
        <v>258</v>
      </c>
      <c r="C12" s="33">
        <v>560</v>
      </c>
      <c r="D12" s="20"/>
      <c r="E12" s="33" t="s">
        <v>243</v>
      </c>
      <c r="F12" s="140" t="s">
        <v>244</v>
      </c>
      <c r="G12" s="140">
        <v>42.02</v>
      </c>
      <c r="J12" s="46"/>
      <c r="K12" s="47"/>
      <c r="L12" s="47"/>
      <c r="M12" s="48"/>
    </row>
    <row r="13" spans="1:13" ht="20" x14ac:dyDescent="0.25">
      <c r="A13" s="138" t="s">
        <v>53</v>
      </c>
      <c r="B13" s="146" t="s">
        <v>42</v>
      </c>
      <c r="C13" s="33">
        <v>65</v>
      </c>
      <c r="D13" s="20"/>
      <c r="E13" s="33" t="s">
        <v>235</v>
      </c>
      <c r="F13" s="34" t="s">
        <v>281</v>
      </c>
      <c r="G13" s="33">
        <v>92.4</v>
      </c>
      <c r="J13" s="49"/>
      <c r="K13" s="50"/>
      <c r="L13" s="50"/>
      <c r="M13" s="51"/>
    </row>
    <row r="14" spans="1:13" ht="20" x14ac:dyDescent="0.25">
      <c r="A14" s="138" t="s">
        <v>53</v>
      </c>
      <c r="B14" s="146" t="s">
        <v>54</v>
      </c>
      <c r="C14" s="33">
        <v>10</v>
      </c>
      <c r="D14" s="20"/>
      <c r="E14" s="33" t="s">
        <v>235</v>
      </c>
      <c r="F14" s="34" t="s">
        <v>226</v>
      </c>
      <c r="G14" s="33">
        <v>30</v>
      </c>
      <c r="J14" s="52"/>
      <c r="K14" s="47"/>
      <c r="L14" s="47"/>
      <c r="M14" s="48"/>
    </row>
    <row r="15" spans="1:13" ht="20" x14ac:dyDescent="0.25">
      <c r="A15" s="138" t="s">
        <v>43</v>
      </c>
      <c r="B15" s="33" t="s">
        <v>259</v>
      </c>
      <c r="C15" s="33">
        <v>55.31</v>
      </c>
      <c r="D15" s="20"/>
      <c r="E15" s="33" t="s">
        <v>235</v>
      </c>
      <c r="F15" s="34" t="s">
        <v>282</v>
      </c>
      <c r="G15" s="33">
        <v>227.6</v>
      </c>
      <c r="J15" s="49"/>
      <c r="K15" s="50"/>
      <c r="L15" s="50"/>
      <c r="M15" s="51"/>
    </row>
    <row r="16" spans="1:13" ht="20" x14ac:dyDescent="0.25">
      <c r="A16" s="138" t="s">
        <v>44</v>
      </c>
      <c r="B16" s="33" t="s">
        <v>260</v>
      </c>
      <c r="C16" s="33">
        <v>45.59</v>
      </c>
      <c r="D16" s="20"/>
      <c r="E16" s="33" t="s">
        <v>217</v>
      </c>
      <c r="F16" s="34" t="s">
        <v>283</v>
      </c>
      <c r="G16" s="33">
        <v>286</v>
      </c>
      <c r="J16" s="48"/>
      <c r="K16" s="47"/>
      <c r="L16" s="47"/>
      <c r="M16" s="48"/>
    </row>
    <row r="17" spans="1:7" ht="20" x14ac:dyDescent="0.25">
      <c r="A17" s="138" t="s">
        <v>45</v>
      </c>
      <c r="B17" s="146" t="s">
        <v>42</v>
      </c>
      <c r="C17" s="33">
        <v>65</v>
      </c>
      <c r="D17" s="20"/>
      <c r="E17" s="33" t="s">
        <v>217</v>
      </c>
      <c r="F17" s="33" t="s">
        <v>228</v>
      </c>
      <c r="G17" s="33">
        <v>40</v>
      </c>
    </row>
    <row r="18" spans="1:7" ht="40" x14ac:dyDescent="0.25">
      <c r="A18" s="138" t="s">
        <v>45</v>
      </c>
      <c r="B18" s="33" t="s">
        <v>54</v>
      </c>
      <c r="C18" s="33">
        <v>9.98</v>
      </c>
      <c r="D18" s="20"/>
      <c r="E18" s="33" t="s">
        <v>218</v>
      </c>
      <c r="F18" s="34" t="s">
        <v>227</v>
      </c>
      <c r="G18" s="33">
        <v>17</v>
      </c>
    </row>
    <row r="19" spans="1:7" ht="19" x14ac:dyDescent="0.25">
      <c r="A19" s="138" t="s">
        <v>46</v>
      </c>
      <c r="B19" s="33" t="s">
        <v>93</v>
      </c>
      <c r="C19" s="33">
        <v>26.53</v>
      </c>
      <c r="D19" s="20"/>
      <c r="E19" s="33" t="s">
        <v>198</v>
      </c>
      <c r="F19" s="33" t="s">
        <v>229</v>
      </c>
      <c r="G19" s="33">
        <v>21.86</v>
      </c>
    </row>
    <row r="20" spans="1:7" ht="20" x14ac:dyDescent="0.25">
      <c r="A20" s="138" t="s">
        <v>52</v>
      </c>
      <c r="B20" s="146" t="s">
        <v>42</v>
      </c>
      <c r="C20" s="33">
        <v>65</v>
      </c>
      <c r="D20" s="20"/>
      <c r="E20" s="33" t="s">
        <v>235</v>
      </c>
      <c r="F20" s="34" t="s">
        <v>247</v>
      </c>
      <c r="G20" s="33">
        <v>50</v>
      </c>
    </row>
    <row r="21" spans="1:7" ht="19" x14ac:dyDescent="0.25">
      <c r="A21" s="138" t="s">
        <v>47</v>
      </c>
      <c r="B21" s="33" t="s">
        <v>54</v>
      </c>
      <c r="C21" s="33">
        <v>10</v>
      </c>
      <c r="D21" s="20"/>
      <c r="E21" s="33" t="s">
        <v>248</v>
      </c>
      <c r="F21" s="33" t="s">
        <v>286</v>
      </c>
      <c r="G21" s="33">
        <v>95</v>
      </c>
    </row>
    <row r="22" spans="1:7" ht="20" x14ac:dyDescent="0.25">
      <c r="A22" s="138" t="s">
        <v>48</v>
      </c>
      <c r="B22" s="146" t="s">
        <v>42</v>
      </c>
      <c r="C22" s="33">
        <v>65</v>
      </c>
      <c r="D22" s="20"/>
      <c r="E22" s="33" t="s">
        <v>249</v>
      </c>
      <c r="F22" s="33" t="s">
        <v>250</v>
      </c>
      <c r="G22" s="33">
        <v>2442.37</v>
      </c>
    </row>
    <row r="23" spans="1:7" ht="19" x14ac:dyDescent="0.25">
      <c r="A23" s="138" t="s">
        <v>48</v>
      </c>
      <c r="B23" s="33" t="s">
        <v>54</v>
      </c>
      <c r="C23" s="33">
        <v>10</v>
      </c>
      <c r="D23" s="20"/>
      <c r="E23" s="147" t="s">
        <v>18</v>
      </c>
      <c r="F23" s="148"/>
      <c r="G23" s="161">
        <f>SUM(G3:G22)</f>
        <v>5803.28</v>
      </c>
    </row>
    <row r="24" spans="1:7" ht="24" x14ac:dyDescent="0.3">
      <c r="A24" s="138" t="s">
        <v>49</v>
      </c>
      <c r="B24" s="146" t="s">
        <v>55</v>
      </c>
      <c r="C24" s="33">
        <v>89</v>
      </c>
      <c r="D24" s="20"/>
      <c r="E24" s="162" t="s">
        <v>252</v>
      </c>
      <c r="F24" s="162"/>
      <c r="G24" s="163">
        <f>C108+G23</f>
        <v>36793.430000000008</v>
      </c>
    </row>
    <row r="25" spans="1:7" ht="19" x14ac:dyDescent="0.25">
      <c r="A25" s="138" t="s">
        <v>49</v>
      </c>
      <c r="B25" s="33" t="s">
        <v>54</v>
      </c>
      <c r="C25" s="33">
        <v>10</v>
      </c>
      <c r="D25" s="20"/>
      <c r="E25" s="20"/>
      <c r="F25" s="20"/>
    </row>
    <row r="26" spans="1:7" ht="19" x14ac:dyDescent="0.25">
      <c r="A26" s="138" t="s">
        <v>49</v>
      </c>
      <c r="B26" s="33" t="s">
        <v>94</v>
      </c>
      <c r="C26" s="33">
        <v>15</v>
      </c>
      <c r="D26" s="20"/>
      <c r="E26" s="20"/>
      <c r="F26" s="20"/>
    </row>
    <row r="27" spans="1:7" ht="40" x14ac:dyDescent="0.25">
      <c r="A27" s="138" t="s">
        <v>56</v>
      </c>
      <c r="B27" s="34" t="s">
        <v>261</v>
      </c>
      <c r="C27" s="33">
        <v>6.16</v>
      </c>
      <c r="D27" s="20"/>
      <c r="E27" s="149"/>
      <c r="F27" s="149"/>
      <c r="G27" s="74"/>
    </row>
    <row r="28" spans="1:7" ht="19" x14ac:dyDescent="0.25">
      <c r="A28" s="138" t="s">
        <v>57</v>
      </c>
      <c r="B28" s="33" t="s">
        <v>262</v>
      </c>
      <c r="C28" s="33">
        <v>27.39</v>
      </c>
      <c r="D28" s="20"/>
      <c r="E28" s="149"/>
      <c r="F28" s="150"/>
      <c r="G28" s="75"/>
    </row>
    <row r="29" spans="1:7" ht="19" x14ac:dyDescent="0.25">
      <c r="A29" s="138" t="s">
        <v>58</v>
      </c>
      <c r="B29" s="33" t="s">
        <v>263</v>
      </c>
      <c r="C29" s="33">
        <v>45.99</v>
      </c>
      <c r="D29" s="20"/>
      <c r="E29" s="20"/>
      <c r="F29" s="20"/>
    </row>
    <row r="30" spans="1:7" ht="19" x14ac:dyDescent="0.25">
      <c r="A30" s="138" t="s">
        <v>59</v>
      </c>
      <c r="B30" s="33" t="s">
        <v>60</v>
      </c>
      <c r="C30" s="33">
        <v>45.66</v>
      </c>
      <c r="D30" s="20"/>
      <c r="E30" s="20"/>
      <c r="F30" s="20"/>
    </row>
    <row r="31" spans="1:7" ht="19" x14ac:dyDescent="0.25">
      <c r="A31" s="138" t="s">
        <v>61</v>
      </c>
      <c r="B31" s="33" t="s">
        <v>95</v>
      </c>
      <c r="C31" s="33">
        <v>37.75</v>
      </c>
      <c r="D31" s="20"/>
      <c r="E31" s="20"/>
      <c r="F31" s="20"/>
    </row>
    <row r="32" spans="1:7" ht="19" x14ac:dyDescent="0.25">
      <c r="A32" s="151">
        <v>45427</v>
      </c>
      <c r="B32" s="33" t="s">
        <v>62</v>
      </c>
      <c r="C32" s="33">
        <v>50.87</v>
      </c>
      <c r="D32" s="20"/>
      <c r="E32" s="20"/>
      <c r="F32" s="20"/>
    </row>
    <row r="33" spans="1:6" ht="19" x14ac:dyDescent="0.25">
      <c r="A33" s="151">
        <v>45432</v>
      </c>
      <c r="B33" s="33" t="s">
        <v>264</v>
      </c>
      <c r="C33" s="33">
        <v>24</v>
      </c>
      <c r="D33" s="20"/>
      <c r="E33" s="20"/>
      <c r="F33" s="20"/>
    </row>
    <row r="34" spans="1:6" ht="19" x14ac:dyDescent="0.25">
      <c r="A34" s="151">
        <v>45435</v>
      </c>
      <c r="B34" s="33" t="s">
        <v>63</v>
      </c>
      <c r="C34" s="33">
        <v>33</v>
      </c>
      <c r="D34" s="20"/>
      <c r="E34" s="20"/>
      <c r="F34" s="20"/>
    </row>
    <row r="35" spans="1:6" ht="19" x14ac:dyDescent="0.25">
      <c r="A35" s="151">
        <v>45438</v>
      </c>
      <c r="B35" s="33" t="s">
        <v>265</v>
      </c>
      <c r="C35" s="33">
        <v>154</v>
      </c>
      <c r="D35" s="20"/>
      <c r="E35" s="20"/>
      <c r="F35" s="20"/>
    </row>
    <row r="36" spans="1:6" ht="20" x14ac:dyDescent="0.25">
      <c r="A36" s="152">
        <v>45443</v>
      </c>
      <c r="B36" s="153" t="s">
        <v>266</v>
      </c>
      <c r="C36" s="12">
        <v>200</v>
      </c>
      <c r="D36" s="20"/>
      <c r="E36" s="20"/>
      <c r="F36" s="20"/>
    </row>
    <row r="37" spans="1:6" ht="20" x14ac:dyDescent="0.25">
      <c r="A37" s="152">
        <v>45441</v>
      </c>
      <c r="B37" s="34" t="s">
        <v>267</v>
      </c>
      <c r="C37" s="33">
        <v>1500</v>
      </c>
      <c r="D37" s="20"/>
      <c r="E37" s="20"/>
      <c r="F37" s="20"/>
    </row>
    <row r="38" spans="1:6" ht="20" x14ac:dyDescent="0.25">
      <c r="A38" s="152" t="s">
        <v>65</v>
      </c>
      <c r="B38" s="34" t="s">
        <v>268</v>
      </c>
      <c r="C38" s="33">
        <v>470</v>
      </c>
      <c r="D38" s="20"/>
      <c r="E38" s="20"/>
      <c r="F38" s="20"/>
    </row>
    <row r="39" spans="1:6" ht="19" x14ac:dyDescent="0.25">
      <c r="A39" s="154">
        <v>45444</v>
      </c>
      <c r="B39" s="33" t="s">
        <v>64</v>
      </c>
      <c r="C39" s="33">
        <v>1000</v>
      </c>
      <c r="D39" s="20"/>
      <c r="E39" s="20"/>
      <c r="F39" s="20"/>
    </row>
    <row r="40" spans="1:6" ht="20" x14ac:dyDescent="0.25">
      <c r="A40" s="151">
        <v>45455</v>
      </c>
      <c r="B40" s="34" t="s">
        <v>269</v>
      </c>
      <c r="C40" s="33">
        <v>117</v>
      </c>
      <c r="D40" s="20"/>
      <c r="E40" s="20"/>
      <c r="F40" s="20"/>
    </row>
    <row r="41" spans="1:6" ht="19" x14ac:dyDescent="0.25">
      <c r="A41" s="154" t="s">
        <v>66</v>
      </c>
      <c r="B41" s="33" t="s">
        <v>270</v>
      </c>
      <c r="C41" s="33">
        <v>111.64</v>
      </c>
      <c r="D41" s="20"/>
      <c r="E41" s="20"/>
      <c r="F41" s="20"/>
    </row>
    <row r="42" spans="1:6" ht="19" x14ac:dyDescent="0.25">
      <c r="A42" s="154" t="s">
        <v>66</v>
      </c>
      <c r="B42" s="33" t="s">
        <v>174</v>
      </c>
      <c r="C42" s="33">
        <v>21.92</v>
      </c>
      <c r="D42" s="20"/>
      <c r="E42" s="20"/>
      <c r="F42" s="20"/>
    </row>
    <row r="43" spans="1:6" ht="19" x14ac:dyDescent="0.25">
      <c r="A43" s="154" t="s">
        <v>66</v>
      </c>
      <c r="B43" s="33" t="s">
        <v>90</v>
      </c>
      <c r="C43" s="33">
        <v>53.05</v>
      </c>
      <c r="D43" s="20"/>
      <c r="E43" s="20"/>
      <c r="F43" s="20"/>
    </row>
    <row r="44" spans="1:6" ht="19" x14ac:dyDescent="0.25">
      <c r="A44" s="155" t="s">
        <v>74</v>
      </c>
      <c r="B44" s="33" t="s">
        <v>75</v>
      </c>
      <c r="C44" s="33">
        <v>65</v>
      </c>
      <c r="D44" s="20"/>
      <c r="E44" s="20"/>
      <c r="F44" s="20"/>
    </row>
    <row r="45" spans="1:6" ht="19" x14ac:dyDescent="0.25">
      <c r="A45" s="155" t="s">
        <v>76</v>
      </c>
      <c r="B45" s="33" t="s">
        <v>77</v>
      </c>
      <c r="C45" s="33">
        <v>100</v>
      </c>
      <c r="D45" s="20"/>
      <c r="E45" s="20"/>
      <c r="F45" s="20"/>
    </row>
    <row r="46" spans="1:6" ht="20" x14ac:dyDescent="0.25">
      <c r="A46" s="155" t="s">
        <v>80</v>
      </c>
      <c r="B46" s="34" t="s">
        <v>79</v>
      </c>
      <c r="C46" s="33">
        <v>260</v>
      </c>
      <c r="D46" s="20"/>
      <c r="E46" s="20"/>
      <c r="F46" s="20"/>
    </row>
    <row r="47" spans="1:6" ht="20" x14ac:dyDescent="0.25">
      <c r="A47" s="155" t="s">
        <v>91</v>
      </c>
      <c r="B47" s="34" t="s">
        <v>81</v>
      </c>
      <c r="C47" s="33">
        <v>140</v>
      </c>
      <c r="D47" s="20"/>
      <c r="E47" s="20"/>
      <c r="F47" s="20"/>
    </row>
    <row r="48" spans="1:6" ht="19" x14ac:dyDescent="0.25">
      <c r="A48" s="155" t="s">
        <v>82</v>
      </c>
      <c r="B48" s="33" t="s">
        <v>271</v>
      </c>
      <c r="C48" s="33">
        <v>50</v>
      </c>
      <c r="D48" s="20"/>
      <c r="E48" s="20"/>
      <c r="F48" s="20"/>
    </row>
    <row r="49" spans="1:6" ht="19" x14ac:dyDescent="0.25">
      <c r="A49" s="155" t="s">
        <v>82</v>
      </c>
      <c r="B49" s="33" t="s">
        <v>83</v>
      </c>
      <c r="C49" s="33">
        <v>24</v>
      </c>
      <c r="D49" s="20"/>
      <c r="E49" s="20"/>
      <c r="F49" s="20"/>
    </row>
    <row r="50" spans="1:6" ht="19" x14ac:dyDescent="0.25">
      <c r="A50" s="155" t="s">
        <v>82</v>
      </c>
      <c r="B50" s="33" t="s">
        <v>84</v>
      </c>
      <c r="C50" s="33">
        <v>10</v>
      </c>
      <c r="D50" s="20"/>
      <c r="E50" s="20"/>
      <c r="F50" s="20"/>
    </row>
    <row r="51" spans="1:6" ht="40" x14ac:dyDescent="0.25">
      <c r="A51" s="155" t="s">
        <v>85</v>
      </c>
      <c r="B51" s="34" t="s">
        <v>183</v>
      </c>
      <c r="C51" s="33">
        <v>15</v>
      </c>
      <c r="D51" s="20"/>
      <c r="E51" s="20"/>
      <c r="F51" s="20"/>
    </row>
    <row r="52" spans="1:6" ht="20" x14ac:dyDescent="0.25">
      <c r="A52" s="155" t="s">
        <v>96</v>
      </c>
      <c r="B52" s="34" t="s">
        <v>142</v>
      </c>
      <c r="C52" s="33">
        <v>700</v>
      </c>
      <c r="D52" s="20"/>
      <c r="E52" s="20"/>
      <c r="F52" s="20"/>
    </row>
    <row r="53" spans="1:6" ht="20" x14ac:dyDescent="0.25">
      <c r="A53" s="155" t="s">
        <v>92</v>
      </c>
      <c r="B53" s="34" t="s">
        <v>272</v>
      </c>
      <c r="C53" s="33">
        <v>300</v>
      </c>
      <c r="D53" s="20"/>
      <c r="E53" s="20"/>
      <c r="F53" s="20"/>
    </row>
    <row r="54" spans="1:6" ht="20" x14ac:dyDescent="0.25">
      <c r="A54" s="155" t="s">
        <v>102</v>
      </c>
      <c r="B54" s="34" t="s">
        <v>273</v>
      </c>
      <c r="C54" s="33">
        <v>335.16</v>
      </c>
      <c r="D54" s="20"/>
      <c r="E54" s="20"/>
      <c r="F54" s="20"/>
    </row>
    <row r="55" spans="1:6" ht="20" x14ac:dyDescent="0.25">
      <c r="A55" s="155" t="s">
        <v>118</v>
      </c>
      <c r="B55" s="34" t="s">
        <v>103</v>
      </c>
      <c r="C55" s="33">
        <v>659</v>
      </c>
      <c r="D55" s="20"/>
      <c r="E55" s="20"/>
      <c r="F55" s="20"/>
    </row>
    <row r="56" spans="1:6" ht="20" x14ac:dyDescent="0.25">
      <c r="A56" s="155" t="s">
        <v>106</v>
      </c>
      <c r="B56" s="34" t="s">
        <v>107</v>
      </c>
      <c r="C56" s="33">
        <v>360</v>
      </c>
      <c r="D56" s="20"/>
      <c r="E56" s="20"/>
      <c r="F56" s="20"/>
    </row>
    <row r="57" spans="1:6" ht="20" x14ac:dyDescent="0.25">
      <c r="A57" s="155" t="s">
        <v>102</v>
      </c>
      <c r="B57" s="34" t="s">
        <v>108</v>
      </c>
      <c r="C57" s="33">
        <v>480</v>
      </c>
      <c r="D57" s="20"/>
      <c r="E57" s="20"/>
      <c r="F57" s="20"/>
    </row>
    <row r="58" spans="1:6" ht="19" x14ac:dyDescent="0.25">
      <c r="A58" s="155" t="s">
        <v>122</v>
      </c>
      <c r="B58" s="33" t="s">
        <v>126</v>
      </c>
      <c r="C58" s="33">
        <v>900</v>
      </c>
      <c r="D58" s="20"/>
      <c r="E58" s="20"/>
      <c r="F58" s="20"/>
    </row>
    <row r="59" spans="1:6" ht="19" x14ac:dyDescent="0.25">
      <c r="A59" s="155" t="s">
        <v>111</v>
      </c>
      <c r="B59" s="33" t="s">
        <v>110</v>
      </c>
      <c r="C59" s="33">
        <v>200</v>
      </c>
      <c r="D59" s="20"/>
      <c r="E59" s="20"/>
      <c r="F59" s="20"/>
    </row>
    <row r="60" spans="1:6" ht="19" x14ac:dyDescent="0.25">
      <c r="A60" s="155" t="s">
        <v>112</v>
      </c>
      <c r="B60" s="33" t="s">
        <v>113</v>
      </c>
      <c r="C60" s="33">
        <v>10</v>
      </c>
      <c r="D60" s="20"/>
      <c r="E60" s="20"/>
      <c r="F60" s="20"/>
    </row>
    <row r="61" spans="1:6" ht="19" x14ac:dyDescent="0.25">
      <c r="A61" s="155" t="s">
        <v>112</v>
      </c>
      <c r="B61" s="33" t="s">
        <v>114</v>
      </c>
      <c r="C61" s="33">
        <v>17.5</v>
      </c>
      <c r="D61" s="20"/>
      <c r="E61" s="20"/>
      <c r="F61" s="20"/>
    </row>
    <row r="62" spans="1:6" ht="20" x14ac:dyDescent="0.25">
      <c r="A62" s="155" t="s">
        <v>115</v>
      </c>
      <c r="B62" s="34" t="s">
        <v>116</v>
      </c>
      <c r="C62" s="33">
        <v>10</v>
      </c>
      <c r="D62" s="20"/>
      <c r="E62" s="20"/>
      <c r="F62" s="20"/>
    </row>
    <row r="63" spans="1:6" ht="20" x14ac:dyDescent="0.25">
      <c r="A63" s="33" t="s">
        <v>122</v>
      </c>
      <c r="B63" s="34" t="s">
        <v>121</v>
      </c>
      <c r="C63" s="33">
        <v>180</v>
      </c>
      <c r="D63" s="20"/>
      <c r="E63" s="20"/>
      <c r="F63" s="20"/>
    </row>
    <row r="64" spans="1:6" ht="19" x14ac:dyDescent="0.25">
      <c r="A64" s="155" t="s">
        <v>127</v>
      </c>
      <c r="B64" s="33" t="s">
        <v>123</v>
      </c>
      <c r="C64" s="33">
        <v>65</v>
      </c>
      <c r="D64" s="20"/>
      <c r="E64" s="20"/>
      <c r="F64" s="20"/>
    </row>
    <row r="65" spans="1:6" ht="19" x14ac:dyDescent="0.25">
      <c r="A65" s="155" t="s">
        <v>127</v>
      </c>
      <c r="B65" s="33" t="s">
        <v>128</v>
      </c>
      <c r="C65" s="33">
        <v>49.4</v>
      </c>
      <c r="D65" s="20"/>
      <c r="E65" s="20"/>
      <c r="F65" s="20"/>
    </row>
    <row r="66" spans="1:6" ht="19" x14ac:dyDescent="0.25">
      <c r="A66" s="155" t="s">
        <v>127</v>
      </c>
      <c r="B66" s="33" t="s">
        <v>135</v>
      </c>
      <c r="C66" s="33">
        <v>20</v>
      </c>
      <c r="D66" s="20"/>
      <c r="E66" s="20"/>
      <c r="F66" s="20"/>
    </row>
    <row r="67" spans="1:6" ht="19" x14ac:dyDescent="0.25">
      <c r="A67" s="155" t="s">
        <v>136</v>
      </c>
      <c r="B67" s="33" t="s">
        <v>137</v>
      </c>
      <c r="C67" s="33">
        <v>70</v>
      </c>
      <c r="D67" s="20"/>
      <c r="E67" s="20"/>
      <c r="F67" s="20"/>
    </row>
    <row r="68" spans="1:6" ht="19" x14ac:dyDescent="0.25">
      <c r="A68" s="155" t="s">
        <v>127</v>
      </c>
      <c r="B68" s="33" t="s">
        <v>140</v>
      </c>
      <c r="C68" s="33">
        <v>50</v>
      </c>
      <c r="D68" s="20"/>
      <c r="E68" s="20"/>
      <c r="F68" s="20"/>
    </row>
    <row r="69" spans="1:6" ht="19" x14ac:dyDescent="0.25">
      <c r="A69" s="155" t="s">
        <v>139</v>
      </c>
      <c r="B69" s="33" t="s">
        <v>138</v>
      </c>
      <c r="C69" s="33">
        <v>50.98</v>
      </c>
      <c r="D69" s="20"/>
      <c r="E69" s="20"/>
      <c r="F69" s="20"/>
    </row>
    <row r="70" spans="1:6" ht="19" x14ac:dyDescent="0.25">
      <c r="A70" s="155" t="s">
        <v>177</v>
      </c>
      <c r="B70" s="33" t="s">
        <v>178</v>
      </c>
      <c r="C70" s="33">
        <v>15.99</v>
      </c>
      <c r="D70" s="20"/>
      <c r="E70" s="20"/>
      <c r="F70" s="20"/>
    </row>
    <row r="71" spans="1:6" ht="19" x14ac:dyDescent="0.25">
      <c r="A71" s="155" t="s">
        <v>143</v>
      </c>
      <c r="B71" s="33" t="s">
        <v>221</v>
      </c>
      <c r="C71" s="33">
        <v>6.99</v>
      </c>
      <c r="D71" s="20"/>
      <c r="E71" s="20"/>
      <c r="F71" s="20"/>
    </row>
    <row r="72" spans="1:6" ht="19" x14ac:dyDescent="0.25">
      <c r="A72" s="155" t="s">
        <v>143</v>
      </c>
      <c r="B72" s="33" t="s">
        <v>144</v>
      </c>
      <c r="C72" s="33">
        <v>4.34</v>
      </c>
      <c r="D72" s="20"/>
      <c r="E72" s="20"/>
      <c r="F72" s="20"/>
    </row>
    <row r="73" spans="1:6" ht="19" x14ac:dyDescent="0.25">
      <c r="A73" s="155" t="s">
        <v>145</v>
      </c>
      <c r="B73" s="33" t="s">
        <v>146</v>
      </c>
      <c r="C73" s="33">
        <v>45.16</v>
      </c>
      <c r="D73" s="20"/>
      <c r="E73" s="20"/>
      <c r="F73" s="20"/>
    </row>
    <row r="74" spans="1:6" ht="19" x14ac:dyDescent="0.25">
      <c r="A74" s="155" t="s">
        <v>145</v>
      </c>
      <c r="B74" s="33" t="s">
        <v>173</v>
      </c>
      <c r="C74" s="33">
        <v>14</v>
      </c>
      <c r="D74" s="20"/>
      <c r="E74" s="20"/>
      <c r="F74" s="20"/>
    </row>
    <row r="75" spans="1:6" ht="19" x14ac:dyDescent="0.25">
      <c r="A75" s="155" t="s">
        <v>109</v>
      </c>
      <c r="B75" s="33" t="s">
        <v>148</v>
      </c>
      <c r="C75" s="33">
        <v>60</v>
      </c>
      <c r="D75" s="20"/>
      <c r="E75" s="20"/>
      <c r="F75" s="20"/>
    </row>
    <row r="76" spans="1:6" ht="19" x14ac:dyDescent="0.25">
      <c r="A76" s="155" t="s">
        <v>150</v>
      </c>
      <c r="B76" s="33" t="s">
        <v>167</v>
      </c>
      <c r="C76" s="33">
        <v>13.98</v>
      </c>
      <c r="D76" s="20"/>
      <c r="E76" s="20"/>
      <c r="F76" s="20"/>
    </row>
    <row r="77" spans="1:6" ht="19" x14ac:dyDescent="0.25">
      <c r="A77" s="155" t="s">
        <v>150</v>
      </c>
      <c r="B77" s="33" t="s">
        <v>274</v>
      </c>
      <c r="C77" s="33">
        <v>10</v>
      </c>
      <c r="D77" s="20"/>
      <c r="E77" s="20"/>
      <c r="F77" s="20"/>
    </row>
    <row r="78" spans="1:6" ht="19" x14ac:dyDescent="0.25">
      <c r="A78" s="155" t="s">
        <v>150</v>
      </c>
      <c r="B78" s="33" t="s">
        <v>151</v>
      </c>
      <c r="C78" s="33">
        <v>412.57</v>
      </c>
      <c r="D78" s="20"/>
      <c r="E78" s="20"/>
      <c r="F78" s="20"/>
    </row>
    <row r="79" spans="1:6" ht="19" x14ac:dyDescent="0.25">
      <c r="A79" s="155" t="s">
        <v>150</v>
      </c>
      <c r="B79" s="33" t="s">
        <v>172</v>
      </c>
      <c r="C79" s="33">
        <v>109.99</v>
      </c>
      <c r="D79" s="20"/>
      <c r="E79" s="20"/>
      <c r="F79" s="20"/>
    </row>
    <row r="80" spans="1:6" ht="19" x14ac:dyDescent="0.25">
      <c r="A80" s="155" t="s">
        <v>175</v>
      </c>
      <c r="B80" s="33" t="s">
        <v>176</v>
      </c>
      <c r="C80" s="33">
        <v>120</v>
      </c>
      <c r="D80" s="20"/>
      <c r="E80" s="20"/>
      <c r="F80" s="20"/>
    </row>
    <row r="81" spans="1:6" ht="19" x14ac:dyDescent="0.25">
      <c r="A81" s="155" t="s">
        <v>153</v>
      </c>
      <c r="B81" s="33" t="s">
        <v>154</v>
      </c>
      <c r="C81" s="33">
        <v>640</v>
      </c>
      <c r="D81" s="20"/>
      <c r="E81" s="20"/>
      <c r="F81" s="20"/>
    </row>
    <row r="82" spans="1:6" ht="19" x14ac:dyDescent="0.25">
      <c r="A82" s="155" t="s">
        <v>153</v>
      </c>
      <c r="B82" s="33" t="s">
        <v>164</v>
      </c>
      <c r="C82" s="33">
        <v>314.05</v>
      </c>
      <c r="D82" s="20"/>
      <c r="E82" s="20"/>
      <c r="F82" s="20"/>
    </row>
    <row r="83" spans="1:6" ht="19" x14ac:dyDescent="0.25">
      <c r="A83" s="155" t="s">
        <v>156</v>
      </c>
      <c r="B83" s="33" t="s">
        <v>155</v>
      </c>
      <c r="C83" s="33">
        <v>14.54</v>
      </c>
      <c r="D83" s="20"/>
      <c r="E83" s="20"/>
      <c r="F83" s="20"/>
    </row>
    <row r="84" spans="1:6" ht="19" x14ac:dyDescent="0.25">
      <c r="A84" s="155" t="s">
        <v>157</v>
      </c>
      <c r="B84" s="33" t="s">
        <v>158</v>
      </c>
      <c r="C84" s="33">
        <v>200</v>
      </c>
      <c r="D84" s="20"/>
      <c r="E84" s="20"/>
      <c r="F84" s="20"/>
    </row>
    <row r="85" spans="1:6" ht="19" x14ac:dyDescent="0.25">
      <c r="A85" s="155" t="s">
        <v>162</v>
      </c>
      <c r="B85" s="33" t="s">
        <v>275</v>
      </c>
      <c r="C85" s="33">
        <v>120</v>
      </c>
      <c r="D85" s="20"/>
      <c r="E85" s="20"/>
      <c r="F85" s="20"/>
    </row>
    <row r="86" spans="1:6" ht="19" x14ac:dyDescent="0.25">
      <c r="A86" s="155" t="s">
        <v>162</v>
      </c>
      <c r="B86" s="33" t="s">
        <v>163</v>
      </c>
      <c r="C86" s="33">
        <v>40</v>
      </c>
      <c r="D86" s="20"/>
      <c r="E86" s="20"/>
      <c r="F86" s="20"/>
    </row>
    <row r="87" spans="1:6" ht="19" x14ac:dyDescent="0.25">
      <c r="A87" s="155" t="s">
        <v>166</v>
      </c>
      <c r="B87" s="33" t="s">
        <v>165</v>
      </c>
      <c r="C87" s="33">
        <v>45</v>
      </c>
      <c r="D87" s="20"/>
      <c r="E87" s="20"/>
      <c r="F87" s="20"/>
    </row>
    <row r="88" spans="1:6" ht="19" x14ac:dyDescent="0.25">
      <c r="A88" s="155" t="s">
        <v>169</v>
      </c>
      <c r="B88" s="33" t="s">
        <v>276</v>
      </c>
      <c r="C88" s="33">
        <v>10</v>
      </c>
      <c r="D88" s="20"/>
      <c r="E88" s="20"/>
      <c r="F88" s="20"/>
    </row>
    <row r="89" spans="1:6" ht="19" x14ac:dyDescent="0.25">
      <c r="A89" s="155" t="s">
        <v>169</v>
      </c>
      <c r="B89" s="33" t="s">
        <v>171</v>
      </c>
      <c r="C89" s="33">
        <v>49.99</v>
      </c>
      <c r="D89" s="20"/>
      <c r="E89" s="20"/>
      <c r="F89" s="20"/>
    </row>
    <row r="90" spans="1:6" ht="19" x14ac:dyDescent="0.25">
      <c r="A90" s="155" t="s">
        <v>169</v>
      </c>
      <c r="B90" s="33" t="s">
        <v>168</v>
      </c>
      <c r="C90" s="33">
        <v>13</v>
      </c>
      <c r="D90" s="20"/>
      <c r="E90" s="20"/>
      <c r="F90" s="20"/>
    </row>
    <row r="91" spans="1:6" ht="19" x14ac:dyDescent="0.25">
      <c r="A91" s="155" t="s">
        <v>169</v>
      </c>
      <c r="B91" s="33" t="s">
        <v>170</v>
      </c>
      <c r="C91" s="33">
        <v>7.48</v>
      </c>
      <c r="D91" s="20"/>
      <c r="E91" s="20"/>
      <c r="F91" s="20"/>
    </row>
    <row r="92" spans="1:6" ht="19" x14ac:dyDescent="0.25">
      <c r="A92" s="155" t="s">
        <v>179</v>
      </c>
      <c r="B92" s="33" t="s">
        <v>10</v>
      </c>
      <c r="C92" s="33">
        <v>4.2</v>
      </c>
      <c r="D92" s="20"/>
      <c r="E92" s="20"/>
      <c r="F92" s="20"/>
    </row>
    <row r="93" spans="1:6" ht="19" x14ac:dyDescent="0.25">
      <c r="A93" s="33" t="s">
        <v>181</v>
      </c>
      <c r="B93" s="33" t="s">
        <v>182</v>
      </c>
      <c r="C93" s="33">
        <v>20</v>
      </c>
      <c r="D93" s="20"/>
      <c r="E93" s="20"/>
      <c r="F93" s="20"/>
    </row>
    <row r="94" spans="1:6" ht="19" x14ac:dyDescent="0.25">
      <c r="A94" s="33" t="s">
        <v>186</v>
      </c>
      <c r="B94" s="33" t="s">
        <v>187</v>
      </c>
      <c r="C94" s="33">
        <v>85</v>
      </c>
      <c r="D94" s="20"/>
      <c r="E94" s="20"/>
      <c r="F94" s="20"/>
    </row>
    <row r="95" spans="1:6" ht="19" x14ac:dyDescent="0.25">
      <c r="A95" s="33" t="s">
        <v>184</v>
      </c>
      <c r="B95" s="33" t="s">
        <v>185</v>
      </c>
      <c r="C95" s="33">
        <v>276.2</v>
      </c>
      <c r="D95" s="20"/>
      <c r="E95" s="20"/>
      <c r="F95" s="20"/>
    </row>
    <row r="96" spans="1:6" ht="19" x14ac:dyDescent="0.25">
      <c r="A96" s="33" t="s">
        <v>184</v>
      </c>
      <c r="B96" s="33" t="s">
        <v>277</v>
      </c>
      <c r="C96" s="33">
        <v>25</v>
      </c>
      <c r="D96" s="20"/>
      <c r="E96" s="20"/>
      <c r="F96" s="20"/>
    </row>
    <row r="97" spans="1:6" ht="19" x14ac:dyDescent="0.25">
      <c r="A97" s="33" t="s">
        <v>188</v>
      </c>
      <c r="B97" s="33" t="s">
        <v>189</v>
      </c>
      <c r="C97" s="33">
        <v>48.54</v>
      </c>
      <c r="D97" s="20"/>
      <c r="E97" s="20"/>
      <c r="F97" s="20"/>
    </row>
    <row r="98" spans="1:6" ht="19" x14ac:dyDescent="0.25">
      <c r="A98" s="156" t="s">
        <v>195</v>
      </c>
      <c r="B98" s="145" t="s">
        <v>284</v>
      </c>
      <c r="C98" s="145">
        <v>4000</v>
      </c>
      <c r="D98" s="20"/>
      <c r="E98" s="20"/>
      <c r="F98" s="20"/>
    </row>
    <row r="99" spans="1:6" ht="19" x14ac:dyDescent="0.25">
      <c r="A99" s="33" t="s">
        <v>190</v>
      </c>
      <c r="B99" s="33" t="s">
        <v>191</v>
      </c>
      <c r="C99" s="33">
        <v>20.99</v>
      </c>
      <c r="D99" s="20"/>
      <c r="E99" s="20"/>
      <c r="F99" s="20"/>
    </row>
    <row r="100" spans="1:6" ht="19" x14ac:dyDescent="0.25">
      <c r="A100" s="33" t="s">
        <v>190</v>
      </c>
      <c r="B100" s="33" t="s">
        <v>278</v>
      </c>
      <c r="C100" s="33">
        <v>499.04</v>
      </c>
      <c r="D100" s="20"/>
      <c r="E100" s="20"/>
      <c r="F100" s="20"/>
    </row>
    <row r="101" spans="1:6" ht="19" x14ac:dyDescent="0.25">
      <c r="A101" s="33" t="s">
        <v>192</v>
      </c>
      <c r="B101" s="33" t="s">
        <v>279</v>
      </c>
      <c r="C101" s="33">
        <v>294.77</v>
      </c>
      <c r="D101" s="20"/>
      <c r="E101" s="20"/>
      <c r="F101" s="20"/>
    </row>
    <row r="102" spans="1:6" ht="20" x14ac:dyDescent="0.25">
      <c r="A102" s="157">
        <v>45536</v>
      </c>
      <c r="B102" s="34" t="s">
        <v>224</v>
      </c>
      <c r="C102" s="33">
        <v>76</v>
      </c>
      <c r="D102" s="20"/>
      <c r="E102" s="20"/>
      <c r="F102" s="20"/>
    </row>
    <row r="103" spans="1:6" ht="19" x14ac:dyDescent="0.25">
      <c r="A103" s="139">
        <v>45566</v>
      </c>
      <c r="B103" s="140" t="s">
        <v>232</v>
      </c>
      <c r="C103" s="140">
        <v>56.31</v>
      </c>
      <c r="D103" s="20"/>
      <c r="E103" s="20"/>
      <c r="F103" s="20"/>
    </row>
    <row r="104" spans="1:6" ht="19" x14ac:dyDescent="0.25">
      <c r="A104" s="144">
        <v>45586</v>
      </c>
      <c r="B104" s="33" t="s">
        <v>280</v>
      </c>
      <c r="C104" s="33">
        <v>187.06</v>
      </c>
      <c r="D104" s="20"/>
      <c r="E104" s="20"/>
      <c r="F104" s="20"/>
    </row>
    <row r="105" spans="1:6" ht="19" x14ac:dyDescent="0.25">
      <c r="A105" s="139">
        <v>45568</v>
      </c>
      <c r="B105" s="140" t="s">
        <v>233</v>
      </c>
      <c r="C105" s="140">
        <v>163.78</v>
      </c>
      <c r="D105" s="20"/>
      <c r="E105" s="20"/>
      <c r="F105" s="20"/>
    </row>
    <row r="106" spans="1:6" ht="19" x14ac:dyDescent="0.25">
      <c r="A106" s="139">
        <v>45577</v>
      </c>
      <c r="B106" s="140" t="s">
        <v>234</v>
      </c>
      <c r="C106" s="140">
        <v>389</v>
      </c>
      <c r="D106" s="20"/>
      <c r="E106" s="20"/>
      <c r="F106" s="20"/>
    </row>
    <row r="107" spans="1:6" ht="20" x14ac:dyDescent="0.25">
      <c r="A107" s="158" t="s">
        <v>223</v>
      </c>
      <c r="B107" s="159" t="s">
        <v>222</v>
      </c>
      <c r="C107" s="158">
        <v>6575</v>
      </c>
      <c r="D107" s="20"/>
      <c r="E107" s="20"/>
      <c r="F107" s="20"/>
    </row>
    <row r="108" spans="1:6" ht="19" x14ac:dyDescent="0.25">
      <c r="A108" s="33"/>
      <c r="B108" s="164" t="s">
        <v>251</v>
      </c>
      <c r="C108" s="21">
        <f>SUM(C3:C107)</f>
        <v>30990.150000000005</v>
      </c>
      <c r="D108" s="20"/>
      <c r="E108" s="20"/>
      <c r="F108" s="20"/>
    </row>
    <row r="109" spans="1:6" ht="19" x14ac:dyDescent="0.25">
      <c r="A109" s="20"/>
      <c r="B109" s="20"/>
      <c r="C109" s="20"/>
      <c r="D109" s="20"/>
      <c r="E109" s="20"/>
      <c r="F109" s="20"/>
    </row>
    <row r="110" spans="1:6" ht="19" x14ac:dyDescent="0.25">
      <c r="A110" s="20"/>
      <c r="B110" s="20"/>
      <c r="C110" s="20"/>
      <c r="D110" s="20"/>
      <c r="E110" s="20"/>
      <c r="F110" s="20"/>
    </row>
    <row r="112" spans="1:6" ht="40" customHeight="1" x14ac:dyDescent="0.2"/>
    <row r="113" spans="4:4" ht="40" customHeight="1" x14ac:dyDescent="0.2"/>
    <row r="114" spans="4:4" ht="40" customHeight="1" x14ac:dyDescent="0.2"/>
    <row r="115" spans="4:4" ht="40" customHeight="1" x14ac:dyDescent="0.2"/>
    <row r="116" spans="4:4" ht="40" customHeight="1" x14ac:dyDescent="0.2"/>
    <row r="117" spans="4:4" ht="63" customHeight="1" x14ac:dyDescent="0.2"/>
    <row r="118" spans="4:4" ht="53" customHeight="1" x14ac:dyDescent="0.2"/>
    <row r="119" spans="4:4" ht="63" customHeight="1" x14ac:dyDescent="0.2"/>
    <row r="120" spans="4:4" ht="40" customHeight="1" x14ac:dyDescent="0.2"/>
    <row r="121" spans="4:4" ht="40" customHeight="1" x14ac:dyDescent="0.2"/>
    <row r="122" spans="4:4" ht="40" customHeight="1" x14ac:dyDescent="0.2"/>
    <row r="123" spans="4:4" ht="44" customHeight="1" x14ac:dyDescent="0.2"/>
    <row r="124" spans="4:4" ht="44" customHeight="1" x14ac:dyDescent="0.2">
      <c r="D124" s="11"/>
    </row>
    <row r="125" spans="4:4" ht="44" customHeight="1" x14ac:dyDescent="0.2">
      <c r="D125" s="11"/>
    </row>
    <row r="126" spans="4:4" ht="44" customHeight="1" x14ac:dyDescent="0.2"/>
    <row r="127" spans="4:4" ht="44" customHeight="1" x14ac:dyDescent="0.2"/>
    <row r="128" spans="4:4" ht="44" customHeight="1" x14ac:dyDescent="0.2"/>
    <row r="129" ht="44" customHeight="1" x14ac:dyDescent="0.2"/>
    <row r="130" ht="44" customHeight="1" x14ac:dyDescent="0.2"/>
    <row r="131" ht="44" customHeight="1" x14ac:dyDescent="0.2"/>
    <row r="132" ht="44" customHeight="1" x14ac:dyDescent="0.2"/>
    <row r="133" ht="44" customHeight="1" x14ac:dyDescent="0.2"/>
    <row r="134" ht="44" customHeight="1" x14ac:dyDescent="0.2"/>
    <row r="135" ht="44" customHeight="1" x14ac:dyDescent="0.2"/>
    <row r="136" ht="44" customHeight="1" x14ac:dyDescent="0.2"/>
    <row r="137" ht="44" customHeight="1" x14ac:dyDescent="0.2"/>
    <row r="138" ht="44" customHeight="1" x14ac:dyDescent="0.2"/>
    <row r="139" ht="44" customHeight="1" x14ac:dyDescent="0.2"/>
    <row r="140" ht="44" customHeight="1" x14ac:dyDescent="0.2"/>
    <row r="141" ht="44" customHeight="1" x14ac:dyDescent="0.2"/>
    <row r="142" ht="44" customHeight="1" x14ac:dyDescent="0.2"/>
    <row r="143" ht="44" customHeight="1" x14ac:dyDescent="0.2"/>
    <row r="144" ht="44" customHeight="1" x14ac:dyDescent="0.2"/>
    <row r="145" spans="5:7" ht="44" customHeight="1" x14ac:dyDescent="0.2"/>
    <row r="146" spans="5:7" ht="44" customHeight="1" x14ac:dyDescent="0.2"/>
    <row r="147" spans="5:7" ht="44" customHeight="1" x14ac:dyDescent="0.2"/>
    <row r="149" spans="5:7" x14ac:dyDescent="0.2">
      <c r="E149" s="2"/>
      <c r="F149" s="2"/>
      <c r="G149" s="2"/>
    </row>
  </sheetData>
  <mergeCells count="8">
    <mergeCell ref="E24:F24"/>
    <mergeCell ref="E23:F23"/>
    <mergeCell ref="K12:L12"/>
    <mergeCell ref="K13:L13"/>
    <mergeCell ref="K14:L14"/>
    <mergeCell ref="K15:L15"/>
    <mergeCell ref="K16:L16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67CF-0FB4-7648-A936-C47AFD4FF91C}">
  <dimension ref="A1:AK71"/>
  <sheetViews>
    <sheetView zoomScale="80" zoomScaleNormal="80" workbookViewId="0">
      <selection activeCell="A51" sqref="A51:B51"/>
    </sheetView>
  </sheetViews>
  <sheetFormatPr baseColWidth="10" defaultRowHeight="16" x14ac:dyDescent="0.2"/>
  <cols>
    <col min="1" max="1" width="39.5" customWidth="1"/>
    <col min="2" max="2" width="9.83203125" customWidth="1"/>
    <col min="3" max="3" width="13.6640625" bestFit="1" customWidth="1"/>
    <col min="7" max="7" width="10.5" customWidth="1"/>
    <col min="8" max="8" width="8.1640625" customWidth="1"/>
    <col min="9" max="9" width="9" customWidth="1"/>
    <col min="10" max="10" width="8.6640625" customWidth="1"/>
    <col min="11" max="11" width="9.1640625" customWidth="1"/>
    <col min="12" max="12" width="10.6640625" customWidth="1"/>
    <col min="13" max="13" width="9.5" customWidth="1"/>
    <col min="14" max="14" width="9.83203125" customWidth="1"/>
    <col min="15" max="15" width="9.6640625" customWidth="1"/>
    <col min="16" max="16" width="9.83203125" customWidth="1"/>
    <col min="17" max="17" width="8.6640625" customWidth="1"/>
    <col min="18" max="18" width="9.6640625" customWidth="1"/>
    <col min="19" max="19" width="10.33203125" customWidth="1"/>
    <col min="20" max="20" width="9.5" customWidth="1"/>
    <col min="21" max="21" width="10.5" customWidth="1"/>
    <col min="22" max="22" width="9.1640625" customWidth="1"/>
    <col min="23" max="24" width="9.33203125" customWidth="1"/>
    <col min="25" max="25" width="8" customWidth="1"/>
    <col min="26" max="27" width="7.6640625" customWidth="1"/>
    <col min="28" max="28" width="8.83203125" customWidth="1"/>
    <col min="31" max="31" width="19.1640625" customWidth="1"/>
    <col min="32" max="32" width="19.83203125" customWidth="1"/>
    <col min="33" max="33" width="17.83203125" customWidth="1"/>
    <col min="34" max="34" width="17.5" customWidth="1"/>
    <col min="35" max="35" width="17.6640625" customWidth="1"/>
    <col min="36" max="36" width="14.6640625" customWidth="1"/>
    <col min="37" max="37" width="23.1640625" customWidth="1"/>
  </cols>
  <sheetData>
    <row r="1" spans="1:37" ht="40" customHeight="1" x14ac:dyDescent="0.2">
      <c r="A1" s="39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76" t="s">
        <v>100</v>
      </c>
      <c r="AE1" s="23"/>
      <c r="AF1" s="23"/>
      <c r="AG1" s="23"/>
      <c r="AH1" s="23"/>
      <c r="AI1" s="23"/>
      <c r="AJ1" s="23"/>
      <c r="AK1" s="23"/>
    </row>
    <row r="2" spans="1:37" x14ac:dyDescent="0.2">
      <c r="A2" s="5" t="s">
        <v>0</v>
      </c>
      <c r="B2" s="5">
        <v>19.02</v>
      </c>
      <c r="C2" s="5">
        <v>26.02</v>
      </c>
      <c r="D2" s="5">
        <v>4.03</v>
      </c>
      <c r="E2" s="5">
        <v>11.03</v>
      </c>
      <c r="F2" s="5">
        <v>18.03</v>
      </c>
      <c r="G2" s="5">
        <v>25.03</v>
      </c>
      <c r="H2" s="5">
        <v>8.0399999999999991</v>
      </c>
      <c r="I2" s="5">
        <v>15.04</v>
      </c>
      <c r="J2" s="5">
        <v>22.04</v>
      </c>
      <c r="K2" s="5">
        <v>29.04</v>
      </c>
      <c r="L2" s="5">
        <v>13.05</v>
      </c>
      <c r="M2" s="5">
        <v>20.05</v>
      </c>
      <c r="N2" s="5">
        <v>3.06</v>
      </c>
      <c r="O2" s="5">
        <v>10.06</v>
      </c>
      <c r="P2" s="5">
        <v>17.059999999999999</v>
      </c>
      <c r="Q2" s="5">
        <v>24.06</v>
      </c>
      <c r="R2" s="5">
        <v>1.07</v>
      </c>
      <c r="S2" s="5">
        <v>8.07</v>
      </c>
      <c r="T2" s="5">
        <v>15.07</v>
      </c>
      <c r="U2" s="5">
        <v>22.07</v>
      </c>
      <c r="V2" s="5">
        <v>29.07</v>
      </c>
      <c r="W2" s="5">
        <v>5.08</v>
      </c>
      <c r="X2" s="5">
        <v>12.08</v>
      </c>
      <c r="Y2" s="5">
        <v>19.09</v>
      </c>
      <c r="Z2" s="5">
        <v>24.08</v>
      </c>
      <c r="AA2" s="5">
        <v>25.08</v>
      </c>
      <c r="AB2" s="5">
        <v>26.08</v>
      </c>
      <c r="AC2" s="76"/>
      <c r="AE2" s="11"/>
      <c r="AF2" s="11"/>
      <c r="AG2" s="11"/>
      <c r="AH2" s="11"/>
      <c r="AI2" s="11"/>
      <c r="AJ2" s="11"/>
      <c r="AK2" s="11"/>
    </row>
    <row r="3" spans="1:37" x14ac:dyDescent="0.2">
      <c r="A3" s="165" t="s">
        <v>292</v>
      </c>
      <c r="B3" s="73">
        <v>5072.5600000000004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3">
        <v>5072.5600000000004</v>
      </c>
      <c r="AE3" s="11"/>
      <c r="AF3" s="11"/>
      <c r="AG3" s="11"/>
      <c r="AH3" s="11"/>
      <c r="AI3" s="11"/>
      <c r="AJ3" s="11"/>
      <c r="AK3" s="11"/>
    </row>
    <row r="4" spans="1:37" x14ac:dyDescent="0.2">
      <c r="A4" s="2" t="s">
        <v>97</v>
      </c>
      <c r="B4" s="4">
        <v>227.01</v>
      </c>
      <c r="C4" s="16">
        <v>290</v>
      </c>
      <c r="D4" s="16">
        <v>250</v>
      </c>
      <c r="E4" s="16">
        <v>190</v>
      </c>
      <c r="F4" s="16">
        <v>198.34</v>
      </c>
      <c r="G4" s="16">
        <v>289</v>
      </c>
      <c r="H4" s="16">
        <v>268</v>
      </c>
      <c r="I4" s="16">
        <v>237</v>
      </c>
      <c r="J4" s="16">
        <v>200</v>
      </c>
      <c r="K4" s="16">
        <v>209</v>
      </c>
      <c r="L4" s="16">
        <v>210</v>
      </c>
      <c r="M4" s="16">
        <v>230</v>
      </c>
      <c r="N4" s="16">
        <v>220</v>
      </c>
      <c r="O4" s="16">
        <v>239</v>
      </c>
      <c r="P4" s="16">
        <v>110</v>
      </c>
      <c r="Q4" s="16">
        <v>160</v>
      </c>
      <c r="R4" s="16">
        <v>160</v>
      </c>
      <c r="S4" s="16">
        <v>130</v>
      </c>
      <c r="T4" s="16">
        <v>170</v>
      </c>
      <c r="U4" s="16">
        <v>190</v>
      </c>
      <c r="V4" s="16">
        <v>200</v>
      </c>
      <c r="W4" s="16">
        <v>180</v>
      </c>
      <c r="X4" s="16">
        <v>110</v>
      </c>
      <c r="Y4" s="16">
        <v>190</v>
      </c>
      <c r="Z4" s="16"/>
      <c r="AA4" s="16"/>
      <c r="AB4" s="2"/>
      <c r="AC4" s="166">
        <f>SUM(B4:AB4)</f>
        <v>4857.3500000000004</v>
      </c>
      <c r="AE4" s="24"/>
      <c r="AF4" s="24"/>
      <c r="AG4" s="24"/>
      <c r="AH4" s="24"/>
      <c r="AI4" s="24"/>
      <c r="AJ4" s="24"/>
      <c r="AK4" s="24"/>
    </row>
    <row r="5" spans="1:37" x14ac:dyDescent="0.2">
      <c r="A5" s="2" t="s">
        <v>98</v>
      </c>
      <c r="B5" s="16">
        <v>488</v>
      </c>
      <c r="C5" s="4">
        <v>270</v>
      </c>
      <c r="D5" s="4">
        <v>150</v>
      </c>
      <c r="E5" s="4">
        <v>70</v>
      </c>
      <c r="F5" s="4">
        <v>138.33000000000001</v>
      </c>
      <c r="G5" s="4">
        <v>149</v>
      </c>
      <c r="H5" s="4">
        <v>118</v>
      </c>
      <c r="I5" s="4">
        <v>149</v>
      </c>
      <c r="J5" s="4">
        <v>200</v>
      </c>
      <c r="K5" s="4">
        <v>159</v>
      </c>
      <c r="L5" s="4">
        <v>210</v>
      </c>
      <c r="M5" s="4">
        <v>240</v>
      </c>
      <c r="N5" s="4">
        <v>130</v>
      </c>
      <c r="O5" s="4">
        <v>199</v>
      </c>
      <c r="P5" s="4">
        <v>240</v>
      </c>
      <c r="Q5" s="4">
        <v>140</v>
      </c>
      <c r="R5" s="4">
        <v>130</v>
      </c>
      <c r="S5" s="4">
        <v>180</v>
      </c>
      <c r="T5" s="4">
        <v>220</v>
      </c>
      <c r="U5" s="4">
        <v>230</v>
      </c>
      <c r="V5" s="4">
        <v>170</v>
      </c>
      <c r="W5" s="4">
        <v>180</v>
      </c>
      <c r="X5" s="4">
        <v>240</v>
      </c>
      <c r="Y5" s="4">
        <v>200</v>
      </c>
      <c r="Z5" s="4"/>
      <c r="AA5" s="4"/>
      <c r="AB5" s="2"/>
      <c r="AC5" s="167">
        <f>SUM(B5:AB5)</f>
        <v>4600.33</v>
      </c>
      <c r="AE5" s="25"/>
      <c r="AF5" s="25"/>
      <c r="AG5" s="25"/>
      <c r="AH5" s="25"/>
      <c r="AI5" s="25"/>
      <c r="AJ5" s="25"/>
      <c r="AK5" s="25"/>
    </row>
    <row r="6" spans="1:37" x14ac:dyDescent="0.2">
      <c r="A6" s="2" t="s">
        <v>130</v>
      </c>
      <c r="B6" s="2">
        <v>556.99</v>
      </c>
      <c r="C6" s="2">
        <v>30</v>
      </c>
      <c r="D6" s="2">
        <v>20</v>
      </c>
      <c r="E6" s="2">
        <v>20</v>
      </c>
      <c r="F6" s="2">
        <v>19.329999999999998</v>
      </c>
      <c r="G6" s="2">
        <v>10</v>
      </c>
      <c r="H6" s="2"/>
      <c r="I6" s="2">
        <v>10</v>
      </c>
      <c r="J6" s="2">
        <v>30</v>
      </c>
      <c r="K6" s="2"/>
      <c r="L6" s="2"/>
      <c r="M6" s="2"/>
      <c r="N6" s="2"/>
      <c r="O6" s="2"/>
      <c r="P6" s="2"/>
      <c r="Q6" s="2"/>
      <c r="R6" s="2"/>
      <c r="S6" s="2">
        <v>100</v>
      </c>
      <c r="T6" s="2">
        <v>45</v>
      </c>
      <c r="U6" s="2"/>
      <c r="V6" s="2"/>
      <c r="W6" s="2">
        <v>100</v>
      </c>
      <c r="X6" s="2">
        <v>75</v>
      </c>
      <c r="Y6" s="2"/>
      <c r="Z6" s="2">
        <v>50</v>
      </c>
      <c r="AA6" s="2">
        <v>135</v>
      </c>
      <c r="AB6" s="2"/>
      <c r="AC6" s="167">
        <f>SUM(B6:AB6)</f>
        <v>1201.3200000000002</v>
      </c>
      <c r="AE6" s="25"/>
      <c r="AF6" s="25"/>
      <c r="AG6" s="25"/>
      <c r="AH6" s="25"/>
      <c r="AI6" s="25"/>
      <c r="AJ6" s="25"/>
      <c r="AK6" s="25"/>
    </row>
    <row r="7" spans="1:37" x14ac:dyDescent="0.2">
      <c r="A7" s="5" t="s">
        <v>99</v>
      </c>
      <c r="B7" s="1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v>186</v>
      </c>
      <c r="P7" s="5">
        <v>248</v>
      </c>
      <c r="Q7" s="5">
        <v>124</v>
      </c>
      <c r="R7" s="5">
        <v>124</v>
      </c>
      <c r="S7" s="5">
        <v>186</v>
      </c>
      <c r="T7" s="5">
        <v>124</v>
      </c>
      <c r="U7" s="5">
        <v>372</v>
      </c>
      <c r="V7" s="5"/>
      <c r="W7" s="5"/>
      <c r="X7" s="5"/>
      <c r="Y7" s="5">
        <v>186</v>
      </c>
      <c r="Z7" s="5"/>
      <c r="AA7" s="5">
        <v>62</v>
      </c>
      <c r="AB7" s="5"/>
      <c r="AC7" s="168">
        <f>SUM(B7:Z7)</f>
        <v>1550</v>
      </c>
      <c r="AE7" s="25"/>
      <c r="AF7" s="25"/>
      <c r="AG7" s="25"/>
      <c r="AH7" s="25"/>
      <c r="AI7" s="25"/>
      <c r="AJ7" s="25"/>
      <c r="AK7" s="25"/>
    </row>
    <row r="8" spans="1:37" x14ac:dyDescent="0.2">
      <c r="A8" s="2" t="s">
        <v>141</v>
      </c>
      <c r="B8" s="2">
        <v>162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67">
        <v>162</v>
      </c>
      <c r="AE8" s="25"/>
      <c r="AF8" s="25"/>
      <c r="AG8" s="25"/>
      <c r="AH8" s="25"/>
      <c r="AI8" s="25"/>
      <c r="AJ8" s="25"/>
      <c r="AK8" s="25"/>
    </row>
    <row r="9" spans="1:37" x14ac:dyDescent="0.2">
      <c r="A9" s="2" t="s">
        <v>134</v>
      </c>
      <c r="B9" s="2">
        <v>152</v>
      </c>
      <c r="C9" s="2">
        <v>162</v>
      </c>
      <c r="D9" s="2">
        <v>162</v>
      </c>
      <c r="E9" s="2">
        <v>162</v>
      </c>
      <c r="F9" s="2">
        <v>162</v>
      </c>
      <c r="G9" s="2">
        <v>52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67">
        <f>SUM(B9:AB9)</f>
        <v>852</v>
      </c>
      <c r="AE9" s="25"/>
      <c r="AF9" s="25"/>
      <c r="AG9" s="25"/>
      <c r="AH9" s="25"/>
      <c r="AI9" s="25"/>
      <c r="AJ9" s="25"/>
      <c r="AK9" s="25"/>
    </row>
    <row r="10" spans="1:37" x14ac:dyDescent="0.2">
      <c r="A10" s="2" t="s">
        <v>131</v>
      </c>
      <c r="B10" s="2">
        <v>648</v>
      </c>
      <c r="C10" s="2">
        <v>324</v>
      </c>
      <c r="D10" s="2"/>
      <c r="E10" s="2"/>
      <c r="F10" s="2"/>
      <c r="G10" s="2"/>
      <c r="H10" s="2"/>
      <c r="I10" s="6"/>
      <c r="J10" s="6"/>
      <c r="K10" s="6"/>
      <c r="L10" s="6"/>
      <c r="M10" s="6"/>
      <c r="N10" s="6"/>
      <c r="O10" s="6"/>
      <c r="P10" s="2"/>
      <c r="Q10" s="2"/>
      <c r="R10" s="6"/>
      <c r="S10" s="6"/>
      <c r="T10" s="6"/>
      <c r="U10" s="6"/>
      <c r="V10" s="6"/>
      <c r="W10" s="6"/>
      <c r="X10" s="6"/>
      <c r="Y10" s="6"/>
      <c r="Z10" s="6"/>
      <c r="AA10" s="6"/>
      <c r="AB10" s="2"/>
      <c r="AC10" s="167">
        <f>SUM(B10:AB10)</f>
        <v>972</v>
      </c>
      <c r="AE10" s="25"/>
      <c r="AF10" s="25"/>
      <c r="AG10" s="25"/>
      <c r="AH10" s="25"/>
      <c r="AI10" s="25"/>
      <c r="AJ10" s="25"/>
      <c r="AK10" s="25"/>
    </row>
    <row r="11" spans="1:37" x14ac:dyDescent="0.2">
      <c r="A11" s="2" t="s">
        <v>133</v>
      </c>
      <c r="B11" s="2">
        <v>162</v>
      </c>
      <c r="C11" s="2">
        <v>162</v>
      </c>
      <c r="D11" s="2">
        <v>162</v>
      </c>
      <c r="E11" s="2">
        <v>162</v>
      </c>
      <c r="F11" s="2"/>
      <c r="G11" s="6"/>
      <c r="H11" s="6"/>
      <c r="I11" s="6"/>
      <c r="J11" s="6"/>
      <c r="K11" s="6"/>
      <c r="L11" s="6"/>
      <c r="M11" s="6"/>
      <c r="N11" s="6"/>
      <c r="O11" s="6"/>
      <c r="P11" s="2"/>
      <c r="Q11" s="2"/>
      <c r="R11" s="6"/>
      <c r="S11" s="6"/>
      <c r="T11" s="6"/>
      <c r="U11" s="6"/>
      <c r="V11" s="6"/>
      <c r="W11" s="6"/>
      <c r="X11" s="6"/>
      <c r="Y11" s="6"/>
      <c r="Z11" s="6"/>
      <c r="AA11" s="6"/>
      <c r="AB11" s="2"/>
      <c r="AC11" s="167">
        <f>SUM(B11:AB11)</f>
        <v>648</v>
      </c>
      <c r="AE11" s="25"/>
      <c r="AF11" s="25"/>
      <c r="AG11" s="25"/>
      <c r="AH11" s="25"/>
      <c r="AI11" s="25"/>
      <c r="AJ11" s="25"/>
      <c r="AK11" s="25"/>
    </row>
    <row r="12" spans="1:37" x14ac:dyDescent="0.2">
      <c r="A12" s="2" t="s">
        <v>132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162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67">
        <f>SUM(B12:AB12)</f>
        <v>162</v>
      </c>
      <c r="AE12" s="25"/>
      <c r="AF12" s="25"/>
      <c r="AG12" s="25"/>
      <c r="AH12" s="25"/>
      <c r="AI12" s="25"/>
      <c r="AJ12" s="25"/>
      <c r="AK12" s="25"/>
    </row>
    <row r="13" spans="1:37" x14ac:dyDescent="0.2">
      <c r="A13" s="2" t="s">
        <v>287</v>
      </c>
      <c r="B13" s="2"/>
      <c r="C13" s="2"/>
      <c r="D13" s="2"/>
      <c r="E13" s="2"/>
      <c r="F13" s="2"/>
      <c r="G13" s="2"/>
      <c r="H13" s="2"/>
      <c r="I13" s="2"/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>
        <v>5</v>
      </c>
      <c r="Q13" s="2"/>
      <c r="R13" s="2">
        <v>5</v>
      </c>
      <c r="S13" s="2">
        <v>5</v>
      </c>
      <c r="T13" s="2"/>
      <c r="U13" s="2"/>
      <c r="V13" s="2"/>
      <c r="W13" s="2">
        <v>5</v>
      </c>
      <c r="X13" s="2">
        <v>5</v>
      </c>
      <c r="Y13" s="2"/>
      <c r="Z13" s="2"/>
      <c r="AA13" s="2"/>
      <c r="AB13" s="2"/>
      <c r="AC13" s="167">
        <f>SUM(C13:AB13)</f>
        <v>50</v>
      </c>
      <c r="AE13" s="25"/>
      <c r="AF13" s="25"/>
      <c r="AG13" s="25"/>
      <c r="AH13" s="25"/>
      <c r="AI13" s="25"/>
      <c r="AJ13" s="25"/>
      <c r="AK13" s="25"/>
    </row>
    <row r="14" spans="1:37" x14ac:dyDescent="0.2">
      <c r="A14" s="71" t="s">
        <v>117</v>
      </c>
      <c r="B14" s="77">
        <v>2268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166">
        <f>SUM(B14:AB14)</f>
        <v>2268</v>
      </c>
      <c r="AE14" s="25"/>
      <c r="AF14" s="25"/>
      <c r="AG14" s="25"/>
      <c r="AH14" s="25"/>
      <c r="AI14" s="25"/>
      <c r="AJ14" s="25"/>
      <c r="AK14" s="25"/>
    </row>
    <row r="15" spans="1:37" x14ac:dyDescent="0.2">
      <c r="A15" s="71" t="s">
        <v>101</v>
      </c>
      <c r="B15" s="71">
        <v>655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>
        <v>40</v>
      </c>
      <c r="Z15" s="71"/>
      <c r="AA15" s="71"/>
      <c r="AB15" s="71"/>
      <c r="AC15" s="167">
        <f>SUM(B15:AB15)</f>
        <v>695</v>
      </c>
      <c r="AE15" s="25"/>
      <c r="AF15" s="25"/>
      <c r="AG15" s="25"/>
      <c r="AH15" s="25"/>
      <c r="AI15" s="25"/>
      <c r="AJ15" s="25"/>
      <c r="AK15" s="25"/>
    </row>
    <row r="16" spans="1:37" x14ac:dyDescent="0.2">
      <c r="A16" s="71" t="s">
        <v>105</v>
      </c>
      <c r="B16" s="71">
        <v>540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167">
        <v>540</v>
      </c>
      <c r="AE16" s="25"/>
      <c r="AF16" s="25"/>
      <c r="AG16" s="25"/>
      <c r="AH16" s="25"/>
      <c r="AI16" s="25"/>
      <c r="AJ16" s="25"/>
      <c r="AK16" s="25"/>
    </row>
    <row r="17" spans="1:37" x14ac:dyDescent="0.2">
      <c r="A17" s="71" t="s">
        <v>149</v>
      </c>
      <c r="B17" s="71">
        <v>123.31</v>
      </c>
      <c r="C17" s="71">
        <v>61.68</v>
      </c>
      <c r="D17" s="71">
        <v>62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167">
        <f>SUM(B17:AB17)</f>
        <v>246.99</v>
      </c>
      <c r="AE17" s="25"/>
      <c r="AF17" s="25"/>
      <c r="AG17" s="25"/>
      <c r="AH17" s="25"/>
      <c r="AI17" s="25"/>
      <c r="AJ17" s="25"/>
      <c r="AK17" s="25"/>
    </row>
    <row r="18" spans="1:37" x14ac:dyDescent="0.2">
      <c r="A18" s="71" t="s">
        <v>104</v>
      </c>
      <c r="B18" s="71">
        <v>600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167">
        <v>600</v>
      </c>
      <c r="AE18" s="25"/>
      <c r="AF18" s="25"/>
      <c r="AG18" s="25"/>
      <c r="AH18" s="25"/>
      <c r="AI18" s="25"/>
      <c r="AJ18" s="25"/>
      <c r="AK18" s="25"/>
    </row>
    <row r="19" spans="1:37" x14ac:dyDescent="0.2">
      <c r="A19" s="71" t="s">
        <v>129</v>
      </c>
      <c r="B19" s="71">
        <v>103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167">
        <v>103</v>
      </c>
      <c r="AE19" s="25"/>
      <c r="AF19" s="25"/>
      <c r="AG19" s="25"/>
      <c r="AH19" s="25"/>
      <c r="AI19" s="25"/>
      <c r="AJ19" s="25"/>
      <c r="AK19" s="25"/>
    </row>
    <row r="20" spans="1:37" x14ac:dyDescent="0.2">
      <c r="A20" s="2" t="s">
        <v>147</v>
      </c>
      <c r="B20" s="2">
        <v>500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67">
        <v>500</v>
      </c>
      <c r="AE20" s="25"/>
      <c r="AF20" s="25"/>
      <c r="AG20" s="25"/>
      <c r="AH20" s="25"/>
      <c r="AI20" s="25"/>
      <c r="AJ20" s="25"/>
      <c r="AK20" s="25"/>
    </row>
    <row r="21" spans="1:37" x14ac:dyDescent="0.2">
      <c r="A21" s="2" t="s">
        <v>160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58</v>
      </c>
      <c r="AB21" s="2"/>
      <c r="AC21" s="167">
        <v>58</v>
      </c>
      <c r="AE21" s="25"/>
      <c r="AF21" s="25"/>
      <c r="AG21" s="25"/>
      <c r="AH21" s="25"/>
      <c r="AI21" s="25"/>
      <c r="AJ21" s="25"/>
      <c r="AK21" s="25"/>
    </row>
    <row r="22" spans="1:37" x14ac:dyDescent="0.2">
      <c r="A22" s="2" t="s">
        <v>161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344.5</v>
      </c>
      <c r="AB22" s="2">
        <v>84.5</v>
      </c>
      <c r="AC22" s="167">
        <f>SUM(AA22:AB22)</f>
        <v>429</v>
      </c>
      <c r="AE22" s="25"/>
      <c r="AF22" s="25"/>
      <c r="AG22" s="25"/>
      <c r="AH22" s="25"/>
      <c r="AI22" s="25"/>
      <c r="AJ22" s="25"/>
      <c r="AK22" s="25"/>
    </row>
    <row r="23" spans="1:37" x14ac:dyDescent="0.2">
      <c r="A23" s="2"/>
      <c r="B23" s="2"/>
      <c r="C23" s="2"/>
      <c r="D23" s="2"/>
      <c r="E23" s="2"/>
      <c r="F23" s="2"/>
      <c r="G23" s="42" t="s">
        <v>119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166">
        <f>SUM(AC3:AC22)</f>
        <v>25567.55</v>
      </c>
      <c r="AE23" s="25"/>
      <c r="AF23" s="25"/>
      <c r="AG23" s="25"/>
      <c r="AH23" s="25"/>
      <c r="AI23" s="25"/>
      <c r="AJ23" s="25"/>
      <c r="AK23" s="25"/>
    </row>
    <row r="24" spans="1:37" ht="19" x14ac:dyDescent="0.25">
      <c r="A24" s="21" t="s">
        <v>152</v>
      </c>
      <c r="B24" s="21">
        <v>313.54000000000002</v>
      </c>
      <c r="C24" s="2"/>
      <c r="D24" s="2"/>
      <c r="E24" s="2"/>
      <c r="F24" s="2"/>
      <c r="G24" s="41" t="s">
        <v>120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28">
        <f>AC23-B24</f>
        <v>25254.01</v>
      </c>
      <c r="AE24" s="25"/>
      <c r="AF24" s="25"/>
      <c r="AG24" s="25"/>
      <c r="AH24" s="25"/>
      <c r="AI24" s="25"/>
      <c r="AJ24" s="25"/>
      <c r="AK24" s="25"/>
    </row>
    <row r="25" spans="1:37" ht="40" customHeight="1" x14ac:dyDescent="0.2">
      <c r="AC25" s="26"/>
      <c r="AE25" s="25"/>
      <c r="AF25" s="25"/>
      <c r="AG25" s="25"/>
      <c r="AH25" s="25"/>
      <c r="AI25" s="25"/>
      <c r="AJ25" s="25"/>
      <c r="AK25" s="25"/>
    </row>
    <row r="26" spans="1:37" x14ac:dyDescent="0.2">
      <c r="A26" s="68" t="s">
        <v>216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AE26" s="25"/>
      <c r="AF26" s="25"/>
      <c r="AG26" s="25"/>
      <c r="AH26" s="25"/>
      <c r="AI26" s="25"/>
      <c r="AJ26" s="25"/>
      <c r="AK26" s="25"/>
    </row>
    <row r="27" spans="1:37" x14ac:dyDescent="0.2">
      <c r="A27" s="5" t="s">
        <v>0</v>
      </c>
      <c r="B27" s="27">
        <v>45916</v>
      </c>
      <c r="C27" s="27">
        <v>45923</v>
      </c>
      <c r="D27" s="27">
        <v>45930</v>
      </c>
      <c r="E27" s="27">
        <v>45937</v>
      </c>
      <c r="F27" s="27">
        <v>45944</v>
      </c>
      <c r="G27" s="27">
        <v>45951</v>
      </c>
      <c r="H27" s="27">
        <v>45958</v>
      </c>
      <c r="I27" s="27">
        <v>45965</v>
      </c>
      <c r="J27" s="27">
        <v>45972</v>
      </c>
      <c r="K27" s="27">
        <v>45979</v>
      </c>
      <c r="L27" s="27">
        <v>45986</v>
      </c>
      <c r="M27" s="27">
        <v>45993</v>
      </c>
      <c r="N27" s="27">
        <v>46000</v>
      </c>
      <c r="O27" s="27">
        <v>46002</v>
      </c>
      <c r="P27" s="67"/>
      <c r="AE27" s="25"/>
      <c r="AF27" s="25"/>
      <c r="AG27" s="25"/>
      <c r="AH27" s="25"/>
      <c r="AI27" s="25"/>
      <c r="AJ27" s="25"/>
      <c r="AK27" s="25"/>
    </row>
    <row r="28" spans="1:37" x14ac:dyDescent="0.2">
      <c r="A28" s="2" t="s">
        <v>97</v>
      </c>
      <c r="B28" s="2">
        <v>170</v>
      </c>
      <c r="C28" s="2">
        <v>190</v>
      </c>
      <c r="D28" s="2">
        <v>120</v>
      </c>
      <c r="E28" s="2">
        <v>140</v>
      </c>
      <c r="F28" s="2">
        <v>120</v>
      </c>
      <c r="G28" s="2">
        <v>150</v>
      </c>
      <c r="H28" s="2">
        <v>140</v>
      </c>
      <c r="I28" s="2">
        <v>130</v>
      </c>
      <c r="J28" s="2">
        <v>180</v>
      </c>
      <c r="K28" s="2">
        <v>140</v>
      </c>
      <c r="L28" s="2">
        <v>110</v>
      </c>
      <c r="M28" s="2">
        <v>107</v>
      </c>
      <c r="N28" s="2">
        <v>120</v>
      </c>
      <c r="O28" s="2"/>
      <c r="AE28" s="25"/>
      <c r="AF28" s="25"/>
      <c r="AG28" s="25"/>
      <c r="AH28" s="25"/>
      <c r="AI28" s="25"/>
      <c r="AJ28" s="25"/>
      <c r="AK28" s="25"/>
    </row>
    <row r="29" spans="1:37" x14ac:dyDescent="0.2">
      <c r="A29" s="2" t="s">
        <v>98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AE29" s="25"/>
      <c r="AF29" s="25"/>
      <c r="AG29" s="25"/>
      <c r="AH29" s="25"/>
      <c r="AI29" s="25"/>
      <c r="AJ29" s="25"/>
      <c r="AK29" s="25"/>
    </row>
    <row r="30" spans="1:37" x14ac:dyDescent="0.2">
      <c r="A30" s="2" t="s">
        <v>130</v>
      </c>
      <c r="B30" s="2"/>
      <c r="C30" s="2"/>
      <c r="D30" s="2"/>
      <c r="E30" s="2"/>
      <c r="F30" s="2"/>
      <c r="G30" s="2"/>
      <c r="H30" s="2"/>
      <c r="I30" s="2">
        <v>50</v>
      </c>
      <c r="J30" s="2">
        <v>84</v>
      </c>
      <c r="K30" s="2"/>
      <c r="L30" s="2">
        <v>10</v>
      </c>
      <c r="M30" s="2"/>
      <c r="N30" s="2">
        <v>42</v>
      </c>
      <c r="O30" s="2"/>
    </row>
    <row r="31" spans="1:37" x14ac:dyDescent="0.2">
      <c r="A31" s="2" t="s">
        <v>200</v>
      </c>
      <c r="B31" s="2"/>
      <c r="C31" s="2"/>
      <c r="D31" s="2"/>
      <c r="E31" s="2"/>
      <c r="F31" s="2"/>
      <c r="G31" s="2"/>
      <c r="H31" s="2"/>
      <c r="I31" s="2">
        <v>30</v>
      </c>
      <c r="J31" s="2">
        <v>10</v>
      </c>
      <c r="K31" s="2"/>
      <c r="L31" s="2"/>
      <c r="M31" s="2"/>
      <c r="N31" s="2"/>
      <c r="O31" s="2"/>
      <c r="W31" s="61"/>
      <c r="X31" s="61"/>
    </row>
    <row r="32" spans="1:37" x14ac:dyDescent="0.2">
      <c r="A32" s="2" t="s">
        <v>201</v>
      </c>
      <c r="B32" s="2"/>
      <c r="C32" s="2"/>
      <c r="D32" s="2"/>
      <c r="E32" s="2"/>
      <c r="F32" s="2"/>
      <c r="G32" s="2"/>
      <c r="H32" s="2"/>
      <c r="I32" s="2">
        <v>75</v>
      </c>
      <c r="J32" s="2"/>
      <c r="K32" s="2"/>
      <c r="L32" s="2"/>
      <c r="M32" s="2"/>
      <c r="N32" s="2"/>
      <c r="O32" s="2"/>
    </row>
    <row r="33" spans="1:21" x14ac:dyDescent="0.2">
      <c r="A33" s="2" t="s">
        <v>288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2265</v>
      </c>
    </row>
    <row r="34" spans="1:21" x14ac:dyDescent="0.2">
      <c r="A34" s="2" t="s">
        <v>202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">
        <v>517.5</v>
      </c>
    </row>
    <row r="35" spans="1:21" x14ac:dyDescent="0.2">
      <c r="A35" s="6" t="s">
        <v>203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6">
        <v>51.03</v>
      </c>
    </row>
    <row r="36" spans="1:21" x14ac:dyDescent="0.2">
      <c r="A36" s="2" t="s">
        <v>205</v>
      </c>
      <c r="B36" s="22">
        <f>SUM(B28:B35)</f>
        <v>170</v>
      </c>
      <c r="C36" s="22">
        <f>SUM(C28:C35)</f>
        <v>190</v>
      </c>
      <c r="D36" s="22">
        <v>120</v>
      </c>
      <c r="E36" s="22">
        <v>140</v>
      </c>
      <c r="F36" s="22">
        <v>120</v>
      </c>
      <c r="G36" s="22">
        <v>150</v>
      </c>
      <c r="H36" s="22">
        <v>140</v>
      </c>
      <c r="I36" s="22">
        <f>SUM(I28:I35)</f>
        <v>285</v>
      </c>
      <c r="J36" s="22">
        <f>SUM(J28:J35)</f>
        <v>274</v>
      </c>
      <c r="K36" s="22">
        <v>140</v>
      </c>
      <c r="L36" s="22">
        <v>120</v>
      </c>
      <c r="M36" s="22">
        <v>107</v>
      </c>
      <c r="N36" s="22">
        <f>SUM(N28:N35)</f>
        <v>162</v>
      </c>
      <c r="O36" s="22">
        <f>SUM(B36:N36)</f>
        <v>2118</v>
      </c>
      <c r="P36" s="13"/>
      <c r="Q36" s="13"/>
      <c r="R36" s="13"/>
    </row>
    <row r="37" spans="1:21" x14ac:dyDescent="0.2">
      <c r="A37" s="10" t="s">
        <v>204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35">
        <f>O36+O34-O35+O33</f>
        <v>4849.4699999999993</v>
      </c>
    </row>
    <row r="38" spans="1:21" ht="34" customHeight="1" x14ac:dyDescent="0.2"/>
    <row r="39" spans="1:21" x14ac:dyDescent="0.2">
      <c r="A39" s="40" t="s">
        <v>215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"/>
    </row>
    <row r="40" spans="1:21" ht="75" x14ac:dyDescent="0.2">
      <c r="A40" s="5" t="s">
        <v>206</v>
      </c>
      <c r="B40" s="27">
        <v>45663</v>
      </c>
      <c r="C40" s="27">
        <v>45670</v>
      </c>
      <c r="D40" s="27">
        <v>45677</v>
      </c>
      <c r="E40" s="27">
        <v>45684</v>
      </c>
      <c r="F40" s="27">
        <v>45691</v>
      </c>
      <c r="G40" s="27">
        <v>45698</v>
      </c>
      <c r="H40" s="27">
        <v>45705</v>
      </c>
      <c r="I40" s="27">
        <v>45712</v>
      </c>
      <c r="J40" s="27">
        <v>45726</v>
      </c>
      <c r="K40" s="27">
        <v>45733</v>
      </c>
      <c r="L40" s="27">
        <v>45740</v>
      </c>
      <c r="M40" s="27">
        <v>45747</v>
      </c>
      <c r="N40" s="27">
        <v>45754</v>
      </c>
      <c r="O40" s="27">
        <v>45761</v>
      </c>
      <c r="P40" s="27">
        <v>45775</v>
      </c>
      <c r="Q40" s="29" t="s">
        <v>211</v>
      </c>
      <c r="R40" s="27">
        <v>45796</v>
      </c>
      <c r="S40" s="27">
        <v>45787</v>
      </c>
      <c r="T40" s="5"/>
      <c r="U40" s="2"/>
    </row>
    <row r="41" spans="1:21" x14ac:dyDescent="0.2">
      <c r="A41" s="2" t="s">
        <v>97</v>
      </c>
      <c r="B41" s="2">
        <v>130</v>
      </c>
      <c r="C41" s="2">
        <v>110</v>
      </c>
      <c r="D41" s="2">
        <v>120</v>
      </c>
      <c r="E41" s="2">
        <v>187</v>
      </c>
      <c r="F41" s="2">
        <v>187</v>
      </c>
      <c r="G41" s="2">
        <v>130</v>
      </c>
      <c r="H41" s="2">
        <v>110</v>
      </c>
      <c r="I41" s="2">
        <v>167</v>
      </c>
      <c r="J41" s="2">
        <v>124</v>
      </c>
      <c r="K41" s="2">
        <v>107</v>
      </c>
      <c r="L41" s="2">
        <v>187</v>
      </c>
      <c r="M41" s="2">
        <v>90</v>
      </c>
      <c r="N41" s="2">
        <v>140</v>
      </c>
      <c r="O41" s="2">
        <v>180</v>
      </c>
      <c r="P41" s="43" t="s">
        <v>210</v>
      </c>
      <c r="Q41" s="44">
        <v>205</v>
      </c>
      <c r="R41" s="2"/>
      <c r="S41" s="2"/>
      <c r="T41" s="2"/>
      <c r="U41" s="2"/>
    </row>
    <row r="42" spans="1:21" x14ac:dyDescent="0.2">
      <c r="A42" s="2" t="s">
        <v>98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3"/>
      <c r="Q42" s="44"/>
      <c r="R42" s="2"/>
      <c r="S42" s="2"/>
      <c r="T42" s="2"/>
      <c r="U42" s="2"/>
    </row>
    <row r="43" spans="1:21" x14ac:dyDescent="0.2">
      <c r="A43" s="2" t="s">
        <v>130</v>
      </c>
      <c r="B43" s="2"/>
      <c r="C43" s="2"/>
      <c r="D43" s="2"/>
      <c r="E43" s="2"/>
      <c r="F43" s="2"/>
      <c r="G43" s="2">
        <v>30</v>
      </c>
      <c r="H43" s="2"/>
      <c r="I43" s="2"/>
      <c r="J43" s="2"/>
      <c r="K43" s="2"/>
      <c r="L43" s="2">
        <v>30</v>
      </c>
      <c r="M43" s="2"/>
      <c r="N43" s="2"/>
      <c r="O43" s="2"/>
      <c r="P43" s="43"/>
      <c r="Q43" s="44"/>
      <c r="R43" s="2"/>
      <c r="S43" s="2"/>
      <c r="T43" s="2"/>
      <c r="U43" s="2"/>
    </row>
    <row r="44" spans="1:21" x14ac:dyDescent="0.2">
      <c r="A44" s="2" t="s">
        <v>199</v>
      </c>
      <c r="B44" s="2"/>
      <c r="C44" s="2"/>
      <c r="D44" s="2"/>
      <c r="E44" s="2">
        <v>72</v>
      </c>
      <c r="F44" s="2">
        <v>72</v>
      </c>
      <c r="G44" s="2">
        <v>80</v>
      </c>
      <c r="H44" s="2">
        <v>56</v>
      </c>
      <c r="I44" s="2">
        <v>32</v>
      </c>
      <c r="J44" s="2">
        <v>64</v>
      </c>
      <c r="K44" s="2">
        <v>96</v>
      </c>
      <c r="L44" s="2">
        <v>80</v>
      </c>
      <c r="M44" s="2">
        <v>48</v>
      </c>
      <c r="N44" s="2">
        <v>72</v>
      </c>
      <c r="O44" s="2">
        <v>80</v>
      </c>
      <c r="P44" s="43"/>
      <c r="Q44" s="44"/>
      <c r="R44" s="2"/>
      <c r="S44" s="2"/>
      <c r="T44" s="2"/>
      <c r="U44" s="2"/>
    </row>
    <row r="45" spans="1:21" x14ac:dyDescent="0.2">
      <c r="A45" s="2" t="s">
        <v>208</v>
      </c>
      <c r="B45" s="2"/>
      <c r="C45" s="2"/>
      <c r="D45" s="2"/>
      <c r="E45" s="2">
        <v>10</v>
      </c>
      <c r="F45" s="2"/>
      <c r="G45" s="2"/>
      <c r="H45" s="2"/>
      <c r="I45" s="2"/>
      <c r="J45" s="2"/>
      <c r="K45" s="2"/>
      <c r="L45" s="2">
        <v>10</v>
      </c>
      <c r="M45" s="2"/>
      <c r="N45" s="2"/>
      <c r="O45" s="2"/>
      <c r="P45" s="43"/>
      <c r="Q45" s="44"/>
      <c r="R45" s="2"/>
      <c r="S45" s="2"/>
      <c r="T45" s="2"/>
      <c r="U45" s="2"/>
    </row>
    <row r="46" spans="1:21" x14ac:dyDescent="0.2">
      <c r="A46" s="7" t="s">
        <v>219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6"/>
      <c r="Q46" s="3"/>
      <c r="R46" s="2"/>
      <c r="S46" s="2"/>
      <c r="T46" s="2"/>
      <c r="U46" s="37">
        <v>1200</v>
      </c>
    </row>
    <row r="47" spans="1:21" x14ac:dyDescent="0.2">
      <c r="A47" s="7" t="s">
        <v>220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6"/>
      <c r="Q47" s="3"/>
      <c r="R47" s="2"/>
      <c r="S47" s="2"/>
      <c r="T47" s="2"/>
      <c r="U47" s="37">
        <v>836.7</v>
      </c>
    </row>
    <row r="48" spans="1:21" x14ac:dyDescent="0.2">
      <c r="A48" s="7" t="s">
        <v>213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0"/>
      <c r="Q48" s="31"/>
      <c r="R48" s="2"/>
      <c r="S48" s="2"/>
      <c r="T48" s="2"/>
      <c r="U48" s="37">
        <v>2378</v>
      </c>
    </row>
    <row r="49" spans="1:21" x14ac:dyDescent="0.2">
      <c r="A49" s="7" t="s">
        <v>214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2">
        <v>220</v>
      </c>
      <c r="P49" s="32">
        <v>220</v>
      </c>
      <c r="Q49" s="22">
        <v>220</v>
      </c>
      <c r="R49" s="22">
        <v>208.38</v>
      </c>
      <c r="S49" s="2"/>
      <c r="T49" s="2"/>
      <c r="U49" s="37">
        <f>SUM(O49:R49)</f>
        <v>868.38</v>
      </c>
    </row>
    <row r="50" spans="1:21" x14ac:dyDescent="0.2">
      <c r="A50" s="7" t="s">
        <v>209</v>
      </c>
      <c r="B50" s="22">
        <v>130</v>
      </c>
      <c r="C50" s="22">
        <v>110</v>
      </c>
      <c r="D50" s="22">
        <v>120</v>
      </c>
      <c r="E50" s="22">
        <f t="shared" ref="E50:O50" si="0">SUM(E41:E49)</f>
        <v>269</v>
      </c>
      <c r="F50" s="22">
        <f t="shared" si="0"/>
        <v>259</v>
      </c>
      <c r="G50" s="22">
        <f t="shared" si="0"/>
        <v>240</v>
      </c>
      <c r="H50" s="22">
        <f t="shared" si="0"/>
        <v>166</v>
      </c>
      <c r="I50" s="22">
        <f t="shared" si="0"/>
        <v>199</v>
      </c>
      <c r="J50" s="22">
        <f t="shared" si="0"/>
        <v>188</v>
      </c>
      <c r="K50" s="22">
        <f t="shared" si="0"/>
        <v>203</v>
      </c>
      <c r="L50" s="22">
        <f t="shared" si="0"/>
        <v>307</v>
      </c>
      <c r="M50" s="22">
        <f t="shared" si="0"/>
        <v>138</v>
      </c>
      <c r="N50" s="22">
        <f t="shared" si="0"/>
        <v>212</v>
      </c>
      <c r="O50" s="22">
        <f t="shared" si="0"/>
        <v>480</v>
      </c>
      <c r="P50" s="22">
        <v>0</v>
      </c>
      <c r="Q50" s="22">
        <v>205</v>
      </c>
      <c r="R50" s="2"/>
      <c r="S50" s="2"/>
      <c r="T50" s="2"/>
      <c r="U50" s="37">
        <f>SUM(B50:T50)</f>
        <v>3226</v>
      </c>
    </row>
    <row r="51" spans="1:21" x14ac:dyDescent="0.2">
      <c r="A51" s="18" t="s">
        <v>207</v>
      </c>
      <c r="B51" s="18">
        <v>66.53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8" t="s">
        <v>212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35">
        <f>U46+U47+U48+U49+U50-B51</f>
        <v>8442.5499999999993</v>
      </c>
    </row>
    <row r="54" spans="1:21" ht="34" customHeight="1" x14ac:dyDescent="0.2"/>
    <row r="55" spans="1:21" ht="34" customHeight="1" thickBot="1" x14ac:dyDescent="0.25">
      <c r="A55" s="85"/>
      <c r="B55" s="85"/>
      <c r="C55" s="86"/>
    </row>
    <row r="56" spans="1:21" ht="34" customHeight="1" x14ac:dyDescent="0.3">
      <c r="A56" s="87" t="s">
        <v>290</v>
      </c>
      <c r="B56" s="88"/>
      <c r="C56" s="89">
        <f>AC24+O37+U53</f>
        <v>38546.03</v>
      </c>
    </row>
    <row r="57" spans="1:21" ht="34" customHeight="1" x14ac:dyDescent="0.3">
      <c r="A57" s="90" t="s">
        <v>291</v>
      </c>
      <c r="B57" s="91"/>
      <c r="C57" s="92">
        <v>36793.43</v>
      </c>
    </row>
    <row r="58" spans="1:21" ht="34" customHeight="1" thickBot="1" x14ac:dyDescent="0.35">
      <c r="A58" s="93" t="s">
        <v>253</v>
      </c>
      <c r="B58" s="94"/>
      <c r="C58" s="95">
        <f>C56-C57</f>
        <v>1752.5999999999985</v>
      </c>
    </row>
    <row r="59" spans="1:21" ht="34" customHeight="1" x14ac:dyDescent="0.2"/>
    <row r="60" spans="1:21" ht="34" customHeight="1" x14ac:dyDescent="0.2"/>
    <row r="61" spans="1:21" ht="34" customHeight="1" x14ac:dyDescent="0.2"/>
    <row r="62" spans="1:21" ht="34" customHeight="1" x14ac:dyDescent="0.2"/>
    <row r="63" spans="1:21" ht="34" customHeight="1" x14ac:dyDescent="0.2"/>
    <row r="64" spans="1:21" ht="34" customHeight="1" x14ac:dyDescent="0.2"/>
    <row r="65" ht="34" customHeight="1" x14ac:dyDescent="0.2"/>
    <row r="66" ht="34" customHeight="1" x14ac:dyDescent="0.2"/>
    <row r="67" ht="34" customHeight="1" x14ac:dyDescent="0.2"/>
    <row r="68" ht="34" customHeight="1" x14ac:dyDescent="0.2"/>
    <row r="69" ht="34" customHeight="1" x14ac:dyDescent="0.2"/>
    <row r="70" ht="34" customHeight="1" x14ac:dyDescent="0.2"/>
    <row r="71" ht="34" customHeight="1" x14ac:dyDescent="0.2"/>
  </sheetData>
  <mergeCells count="11">
    <mergeCell ref="A58:B58"/>
    <mergeCell ref="A55:B55"/>
    <mergeCell ref="A39:T39"/>
    <mergeCell ref="P41:P45"/>
    <mergeCell ref="Q41:Q45"/>
    <mergeCell ref="A1:AB1"/>
    <mergeCell ref="G24:AB24"/>
    <mergeCell ref="G23:AB23"/>
    <mergeCell ref="A57:B57"/>
    <mergeCell ref="A56:B56"/>
    <mergeCell ref="A26:O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81-8864-B24C-BBDD-018175FDC46E}">
  <dimension ref="A1:D41"/>
  <sheetViews>
    <sheetView workbookViewId="0">
      <selection activeCell="A17" sqref="A17"/>
    </sheetView>
  </sheetViews>
  <sheetFormatPr baseColWidth="10" defaultRowHeight="16" x14ac:dyDescent="0.2"/>
  <cols>
    <col min="1" max="1" width="17.33203125" customWidth="1"/>
    <col min="2" max="2" width="39" customWidth="1"/>
    <col min="3" max="3" width="16.83203125" customWidth="1"/>
    <col min="4" max="4" width="19.6640625" customWidth="1"/>
  </cols>
  <sheetData>
    <row r="1" spans="1:4" ht="40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40" customHeight="1" x14ac:dyDescent="0.2">
      <c r="A2" s="45" t="s">
        <v>33</v>
      </c>
      <c r="B2" s="45"/>
      <c r="C2" s="45"/>
      <c r="D2" s="45"/>
    </row>
    <row r="3" spans="1:4" x14ac:dyDescent="0.2">
      <c r="A3" s="78">
        <v>45182</v>
      </c>
      <c r="B3" s="71" t="s">
        <v>5</v>
      </c>
      <c r="C3" s="71"/>
      <c r="D3" s="71">
        <v>53.95</v>
      </c>
    </row>
    <row r="4" spans="1:4" ht="34" x14ac:dyDescent="0.2">
      <c r="A4" s="78">
        <v>45183</v>
      </c>
      <c r="B4" s="79" t="s">
        <v>8</v>
      </c>
      <c r="C4" s="71"/>
      <c r="D4" s="77">
        <v>2000.36</v>
      </c>
    </row>
    <row r="5" spans="1:4" x14ac:dyDescent="0.2">
      <c r="A5" s="78">
        <v>45188</v>
      </c>
      <c r="B5" s="71" t="s">
        <v>6</v>
      </c>
      <c r="C5" s="71"/>
      <c r="D5" s="71">
        <v>60</v>
      </c>
    </row>
    <row r="6" spans="1:4" ht="34" x14ac:dyDescent="0.2">
      <c r="A6" s="78">
        <v>45190</v>
      </c>
      <c r="B6" s="79" t="s">
        <v>4</v>
      </c>
      <c r="C6" s="71"/>
      <c r="D6" s="71">
        <v>67.2</v>
      </c>
    </row>
    <row r="7" spans="1:4" ht="34" x14ac:dyDescent="0.2">
      <c r="A7" s="78">
        <v>45195</v>
      </c>
      <c r="B7" s="79" t="s">
        <v>293</v>
      </c>
      <c r="C7" s="71">
        <v>750</v>
      </c>
      <c r="D7" s="80"/>
    </row>
    <row r="8" spans="1:4" x14ac:dyDescent="0.2">
      <c r="A8" s="78">
        <v>4.0999999999999996</v>
      </c>
      <c r="B8" s="71" t="s">
        <v>7</v>
      </c>
      <c r="C8" s="71">
        <v>178</v>
      </c>
      <c r="D8" s="71">
        <v>29.03</v>
      </c>
    </row>
    <row r="9" spans="1:4" x14ac:dyDescent="0.2">
      <c r="A9" s="78">
        <v>45204</v>
      </c>
      <c r="B9" s="71" t="s">
        <v>295</v>
      </c>
      <c r="C9" s="71">
        <v>1600</v>
      </c>
      <c r="D9" s="71">
        <v>257.73</v>
      </c>
    </row>
    <row r="10" spans="1:4" x14ac:dyDescent="0.2">
      <c r="A10" s="78">
        <v>45221</v>
      </c>
      <c r="B10" s="71" t="s">
        <v>11</v>
      </c>
      <c r="C10" s="71"/>
      <c r="D10" s="71">
        <v>71.86</v>
      </c>
    </row>
    <row r="11" spans="1:4" ht="51" x14ac:dyDescent="0.2">
      <c r="A11" s="78">
        <v>45229</v>
      </c>
      <c r="B11" s="79" t="s">
        <v>9</v>
      </c>
      <c r="C11" s="77">
        <v>3466.54</v>
      </c>
      <c r="D11" s="80"/>
    </row>
    <row r="12" spans="1:4" ht="17" x14ac:dyDescent="0.2">
      <c r="A12" s="78">
        <v>45231</v>
      </c>
      <c r="B12" s="82" t="s">
        <v>294</v>
      </c>
      <c r="C12" s="71">
        <v>1600</v>
      </c>
      <c r="D12" s="71">
        <v>264.41000000000003</v>
      </c>
    </row>
    <row r="13" spans="1:4" ht="19" customHeight="1" x14ac:dyDescent="0.2">
      <c r="A13" s="78">
        <v>45229</v>
      </c>
      <c r="B13" s="79" t="s">
        <v>296</v>
      </c>
      <c r="C13" s="71">
        <v>750</v>
      </c>
      <c r="D13" s="71">
        <v>850.24</v>
      </c>
    </row>
    <row r="14" spans="1:4" ht="34" x14ac:dyDescent="0.2">
      <c r="A14" s="78">
        <v>45231</v>
      </c>
      <c r="B14" s="79" t="s">
        <v>12</v>
      </c>
      <c r="C14" s="71"/>
      <c r="D14" s="71">
        <v>270</v>
      </c>
    </row>
    <row r="15" spans="1:4" x14ac:dyDescent="0.2">
      <c r="A15" s="78">
        <v>45243</v>
      </c>
      <c r="B15" s="71" t="s">
        <v>13</v>
      </c>
      <c r="C15" s="71"/>
      <c r="D15" s="71">
        <v>160.13999999999999</v>
      </c>
    </row>
    <row r="16" spans="1:4" x14ac:dyDescent="0.2">
      <c r="A16" s="81" t="s">
        <v>15</v>
      </c>
      <c r="B16" s="71" t="s">
        <v>14</v>
      </c>
      <c r="C16" s="71">
        <v>270</v>
      </c>
      <c r="D16" s="71">
        <v>44.71</v>
      </c>
    </row>
    <row r="17" spans="1:4" ht="51" x14ac:dyDescent="0.2">
      <c r="A17" s="82" t="s">
        <v>17</v>
      </c>
      <c r="B17" s="79" t="s">
        <v>16</v>
      </c>
      <c r="C17" s="71">
        <v>321.82</v>
      </c>
      <c r="D17" s="71">
        <v>53.82</v>
      </c>
    </row>
    <row r="18" spans="1:4" ht="34" x14ac:dyDescent="0.2">
      <c r="A18" s="78">
        <v>45274</v>
      </c>
      <c r="B18" s="79" t="s">
        <v>19</v>
      </c>
      <c r="C18" s="71"/>
      <c r="D18" s="71">
        <v>163.21</v>
      </c>
    </row>
    <row r="19" spans="1:4" ht="51" x14ac:dyDescent="0.2">
      <c r="A19" s="78" t="s">
        <v>27</v>
      </c>
      <c r="B19" s="79" t="s">
        <v>26</v>
      </c>
      <c r="C19" s="71"/>
      <c r="D19" s="71">
        <v>231.74</v>
      </c>
    </row>
    <row r="20" spans="1:4" ht="51" x14ac:dyDescent="0.2">
      <c r="A20" s="78" t="s">
        <v>27</v>
      </c>
      <c r="B20" s="79" t="s">
        <v>26</v>
      </c>
      <c r="C20" s="71"/>
      <c r="D20" s="71">
        <v>12.56</v>
      </c>
    </row>
    <row r="21" spans="1:4" ht="34" x14ac:dyDescent="0.2">
      <c r="A21" s="78" t="s">
        <v>29</v>
      </c>
      <c r="B21" s="79" t="s">
        <v>28</v>
      </c>
      <c r="C21" s="71"/>
      <c r="D21" s="71">
        <v>48.13</v>
      </c>
    </row>
    <row r="22" spans="1:4" ht="34" x14ac:dyDescent="0.2">
      <c r="A22" s="78" t="s">
        <v>30</v>
      </c>
      <c r="B22" s="79" t="s">
        <v>28</v>
      </c>
      <c r="C22" s="71"/>
      <c r="D22" s="71">
        <v>54.52</v>
      </c>
    </row>
    <row r="23" spans="1:4" ht="34" x14ac:dyDescent="0.2">
      <c r="A23" s="81" t="s">
        <v>20</v>
      </c>
      <c r="B23" s="79" t="s">
        <v>51</v>
      </c>
      <c r="C23" s="71"/>
      <c r="D23" s="71">
        <v>332</v>
      </c>
    </row>
    <row r="24" spans="1:4" x14ac:dyDescent="0.2">
      <c r="A24" s="71" t="s">
        <v>24</v>
      </c>
      <c r="B24" s="71" t="s">
        <v>25</v>
      </c>
      <c r="C24" s="71"/>
      <c r="D24" s="71">
        <v>16.989999999999998</v>
      </c>
    </row>
    <row r="25" spans="1:4" x14ac:dyDescent="0.2">
      <c r="A25" s="83" t="s">
        <v>20</v>
      </c>
      <c r="B25" s="84" t="s">
        <v>21</v>
      </c>
      <c r="C25" s="84"/>
      <c r="D25" s="84">
        <v>6</v>
      </c>
    </row>
    <row r="26" spans="1:4" x14ac:dyDescent="0.2">
      <c r="A26" s="81" t="s">
        <v>23</v>
      </c>
      <c r="B26" s="71" t="s">
        <v>22</v>
      </c>
      <c r="C26" s="71"/>
      <c r="D26" s="71">
        <v>23.96</v>
      </c>
    </row>
    <row r="27" spans="1:4" x14ac:dyDescent="0.2">
      <c r="A27" s="53" t="s">
        <v>194</v>
      </c>
      <c r="B27" s="53"/>
      <c r="C27" s="53"/>
      <c r="D27" s="54">
        <f>SUM(D3:D26)</f>
        <v>5072.5599999999995</v>
      </c>
    </row>
    <row r="28" spans="1:4" ht="40" customHeight="1" x14ac:dyDescent="0.2">
      <c r="A28" s="55"/>
      <c r="B28" s="56"/>
      <c r="C28" s="56"/>
      <c r="D28" s="57"/>
    </row>
    <row r="29" spans="1:4" ht="70" customHeight="1" x14ac:dyDescent="0.2">
      <c r="A29" s="59"/>
      <c r="B29" s="56"/>
      <c r="C29" s="56"/>
      <c r="D29" s="57"/>
    </row>
    <row r="30" spans="1:4" ht="40" customHeight="1" x14ac:dyDescent="0.2">
      <c r="A30" s="58"/>
      <c r="B30" s="60"/>
      <c r="C30" s="60"/>
      <c r="D30" s="61"/>
    </row>
    <row r="31" spans="1:4" ht="40" customHeight="1" x14ac:dyDescent="0.2">
      <c r="A31" s="57"/>
      <c r="B31" s="62"/>
      <c r="C31" s="62"/>
      <c r="D31" s="57"/>
    </row>
    <row r="32" spans="1:4" ht="40" customHeight="1" x14ac:dyDescent="0.2">
      <c r="A32" s="61"/>
      <c r="B32" s="60"/>
      <c r="C32" s="60"/>
      <c r="D32" s="61"/>
    </row>
    <row r="33" spans="1:4" ht="40" customHeight="1" x14ac:dyDescent="0.2">
      <c r="A33" s="61"/>
      <c r="B33" s="62"/>
      <c r="C33" s="62"/>
      <c r="D33" s="57"/>
    </row>
    <row r="34" spans="1:4" ht="40" customHeight="1" x14ac:dyDescent="0.2">
      <c r="A34" s="63"/>
      <c r="B34" s="60"/>
      <c r="C34" s="60"/>
      <c r="D34" s="61"/>
    </row>
    <row r="35" spans="1:4" ht="40" customHeight="1" x14ac:dyDescent="0.2">
      <c r="A35" s="64"/>
      <c r="B35" s="62"/>
      <c r="C35" s="62"/>
      <c r="D35" s="57"/>
    </row>
    <row r="36" spans="1:4" ht="40" customHeight="1" x14ac:dyDescent="0.2">
      <c r="A36" s="65"/>
      <c r="B36" s="60"/>
      <c r="C36" s="60"/>
      <c r="D36" s="61"/>
    </row>
    <row r="37" spans="1:4" ht="40" customHeight="1" x14ac:dyDescent="0.2">
      <c r="A37" s="64"/>
      <c r="B37" s="62"/>
      <c r="C37" s="62"/>
      <c r="D37" s="57"/>
    </row>
    <row r="38" spans="1:4" ht="40" customHeight="1" x14ac:dyDescent="0.2">
      <c r="A38" s="66"/>
      <c r="B38" s="60"/>
      <c r="C38" s="60"/>
      <c r="D38" s="61"/>
    </row>
    <row r="39" spans="1:4" ht="40" customHeight="1" x14ac:dyDescent="0.2">
      <c r="A39" s="64"/>
      <c r="B39" s="62"/>
      <c r="C39" s="62"/>
      <c r="D39" s="57"/>
    </row>
    <row r="40" spans="1:4" ht="40" customHeight="1" x14ac:dyDescent="0.2">
      <c r="A40" s="61"/>
      <c r="B40" s="60"/>
      <c r="C40" s="60"/>
      <c r="D40" s="61"/>
    </row>
    <row r="41" spans="1:4" ht="40" customHeight="1" x14ac:dyDescent="0.2">
      <c r="A41" s="57"/>
      <c r="B41" s="62"/>
      <c r="C41" s="62"/>
      <c r="D41" s="57"/>
    </row>
  </sheetData>
  <mergeCells count="16">
    <mergeCell ref="B36:C36"/>
    <mergeCell ref="B39:C39"/>
    <mergeCell ref="A27:C27"/>
    <mergeCell ref="A2:D2"/>
    <mergeCell ref="B28:C28"/>
    <mergeCell ref="B29:C29"/>
    <mergeCell ref="B30:C30"/>
    <mergeCell ref="B38:C38"/>
    <mergeCell ref="B41:C41"/>
    <mergeCell ref="B31:C31"/>
    <mergeCell ref="B33:C33"/>
    <mergeCell ref="B32:C32"/>
    <mergeCell ref="B35:C35"/>
    <mergeCell ref="B34:C34"/>
    <mergeCell ref="B37:C37"/>
    <mergeCell ref="B40:C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F55C-C625-3B4C-B78A-23B560662DD3}">
  <dimension ref="A1:L30"/>
  <sheetViews>
    <sheetView workbookViewId="0">
      <selection activeCell="C11" sqref="C11"/>
    </sheetView>
  </sheetViews>
  <sheetFormatPr baseColWidth="10" defaultRowHeight="16" x14ac:dyDescent="0.2"/>
  <cols>
    <col min="2" max="2" width="22.5" customWidth="1"/>
    <col min="3" max="3" width="17.5" customWidth="1"/>
    <col min="4" max="4" width="5.5" customWidth="1"/>
    <col min="5" max="5" width="34.5" customWidth="1"/>
    <col min="6" max="6" width="14.6640625" customWidth="1"/>
    <col min="7" max="7" width="5.1640625" customWidth="1"/>
    <col min="8" max="8" width="33.5" customWidth="1"/>
    <col min="9" max="9" width="5" customWidth="1"/>
    <col min="10" max="10" width="29.1640625" customWidth="1"/>
    <col min="11" max="11" width="24.33203125" customWidth="1"/>
    <col min="12" max="12" width="14.6640625" customWidth="1"/>
  </cols>
  <sheetData>
    <row r="1" spans="1:12" s="14" customFormat="1" ht="19" x14ac:dyDescent="0.2">
      <c r="A1" s="105" t="s">
        <v>67</v>
      </c>
      <c r="B1" s="105"/>
      <c r="C1" s="105"/>
      <c r="D1" s="106"/>
      <c r="E1" s="107" t="s">
        <v>71</v>
      </c>
      <c r="F1" s="107"/>
      <c r="G1" s="106"/>
      <c r="H1" s="108" t="s">
        <v>72</v>
      </c>
      <c r="I1" s="109"/>
      <c r="J1" s="110" t="s">
        <v>73</v>
      </c>
      <c r="K1" s="100"/>
    </row>
    <row r="2" spans="1:12" ht="19" x14ac:dyDescent="0.25">
      <c r="A2" s="111" t="s">
        <v>298</v>
      </c>
      <c r="B2" s="111"/>
      <c r="C2" s="111"/>
      <c r="D2" s="112"/>
      <c r="E2" s="113" t="s">
        <v>297</v>
      </c>
      <c r="F2" s="113"/>
      <c r="G2" s="112"/>
      <c r="H2" s="114" t="s">
        <v>303</v>
      </c>
      <c r="I2" s="112"/>
      <c r="J2" s="19" t="s">
        <v>306</v>
      </c>
      <c r="K2" s="72"/>
      <c r="L2" s="72"/>
    </row>
    <row r="3" spans="1:12" ht="19" x14ac:dyDescent="0.25">
      <c r="A3" s="111" t="s">
        <v>300</v>
      </c>
      <c r="B3" s="111"/>
      <c r="C3" s="111"/>
      <c r="D3" s="112"/>
      <c r="E3" s="113" t="s">
        <v>299</v>
      </c>
      <c r="F3" s="113"/>
      <c r="G3" s="112"/>
      <c r="H3" s="114" t="s">
        <v>304</v>
      </c>
      <c r="I3" s="112"/>
      <c r="J3" s="112"/>
      <c r="K3" s="72"/>
    </row>
    <row r="4" spans="1:12" ht="19" x14ac:dyDescent="0.25">
      <c r="A4" s="112"/>
      <c r="B4" s="115"/>
      <c r="C4" s="115"/>
      <c r="D4" s="112"/>
      <c r="E4" s="112"/>
      <c r="F4" s="112"/>
      <c r="G4" s="112"/>
      <c r="H4" s="114" t="s">
        <v>305</v>
      </c>
      <c r="I4" s="116"/>
      <c r="J4" s="112"/>
      <c r="K4" s="72"/>
    </row>
    <row r="5" spans="1:12" ht="19" x14ac:dyDescent="0.25">
      <c r="A5" s="112"/>
      <c r="B5" s="117"/>
      <c r="C5" s="115"/>
      <c r="D5" s="112"/>
      <c r="E5" s="112"/>
      <c r="F5" s="112"/>
      <c r="G5" s="112"/>
      <c r="H5" s="116"/>
      <c r="I5" s="116"/>
      <c r="J5" s="112"/>
      <c r="K5" s="72"/>
    </row>
    <row r="6" spans="1:12" ht="19" x14ac:dyDescent="0.25">
      <c r="A6" s="118"/>
      <c r="B6" s="119" t="s">
        <v>301</v>
      </c>
      <c r="C6" s="119"/>
      <c r="D6" s="112"/>
      <c r="E6" s="120" t="s">
        <v>88</v>
      </c>
      <c r="F6" s="120"/>
      <c r="G6" s="112"/>
      <c r="H6" s="121" t="s">
        <v>86</v>
      </c>
      <c r="I6" s="112"/>
      <c r="J6" s="112"/>
      <c r="K6" s="72"/>
    </row>
    <row r="7" spans="1:12" ht="19" x14ac:dyDescent="0.25">
      <c r="A7" s="118"/>
      <c r="B7" s="122" t="s">
        <v>68</v>
      </c>
      <c r="C7" s="122"/>
      <c r="D7" s="112"/>
      <c r="E7" s="113" t="s">
        <v>89</v>
      </c>
      <c r="F7" s="113"/>
      <c r="G7" s="112"/>
      <c r="H7" s="114" t="s">
        <v>87</v>
      </c>
      <c r="I7" s="112"/>
      <c r="J7" s="112"/>
      <c r="K7" s="72"/>
    </row>
    <row r="8" spans="1:12" ht="19" x14ac:dyDescent="0.25">
      <c r="A8" s="111" t="s">
        <v>69</v>
      </c>
      <c r="B8" s="111"/>
      <c r="C8" s="111"/>
      <c r="D8" s="112"/>
      <c r="E8" s="113" t="s">
        <v>125</v>
      </c>
      <c r="F8" s="113"/>
      <c r="G8" s="112"/>
      <c r="H8" s="114" t="s">
        <v>124</v>
      </c>
      <c r="I8" s="112"/>
      <c r="J8" s="112"/>
      <c r="K8" s="72"/>
    </row>
    <row r="9" spans="1:12" ht="19" x14ac:dyDescent="0.25">
      <c r="A9" s="111" t="s">
        <v>70</v>
      </c>
      <c r="B9" s="111"/>
      <c r="C9" s="111"/>
      <c r="D9" s="112"/>
      <c r="E9" s="113" t="s">
        <v>159</v>
      </c>
      <c r="F9" s="113"/>
      <c r="G9" s="112"/>
      <c r="H9" s="121" t="s">
        <v>312</v>
      </c>
      <c r="I9" s="112"/>
      <c r="J9" s="112"/>
      <c r="K9" s="72"/>
    </row>
    <row r="10" spans="1:12" ht="19" x14ac:dyDescent="0.25">
      <c r="A10" s="111" t="s">
        <v>78</v>
      </c>
      <c r="B10" s="111"/>
      <c r="C10" s="111"/>
      <c r="D10" s="112"/>
      <c r="E10" s="112"/>
      <c r="F10" s="112"/>
      <c r="G10" s="112"/>
      <c r="H10" s="112"/>
      <c r="I10" s="112"/>
      <c r="J10" s="112"/>
      <c r="K10" s="72"/>
    </row>
    <row r="11" spans="1:12" ht="19" x14ac:dyDescent="0.25">
      <c r="A11" s="118"/>
      <c r="B11" s="119" t="s">
        <v>302</v>
      </c>
      <c r="C11" s="119"/>
      <c r="D11" s="112"/>
      <c r="E11" s="112"/>
      <c r="F11" s="112"/>
      <c r="G11" s="112"/>
      <c r="H11" s="112"/>
      <c r="I11" s="112"/>
      <c r="J11" s="112"/>
      <c r="K11" s="72"/>
    </row>
    <row r="12" spans="1:12" ht="17" x14ac:dyDescent="0.2">
      <c r="A12" s="72"/>
      <c r="B12" s="96"/>
      <c r="C12" s="96"/>
      <c r="D12" s="72"/>
      <c r="E12" s="97"/>
      <c r="F12" s="97"/>
      <c r="G12" s="72"/>
      <c r="H12" s="72"/>
      <c r="I12" s="72"/>
      <c r="J12" s="72"/>
      <c r="K12" s="72"/>
    </row>
    <row r="13" spans="1:12" ht="20" thickBot="1" x14ac:dyDescent="0.3">
      <c r="A13" s="72"/>
      <c r="B13" s="96"/>
      <c r="C13" s="96"/>
      <c r="D13" s="72"/>
      <c r="E13" s="97"/>
      <c r="F13" s="97"/>
      <c r="G13" s="72"/>
      <c r="H13" s="112"/>
      <c r="I13" s="72"/>
      <c r="J13" s="72"/>
      <c r="K13" s="72"/>
    </row>
    <row r="14" spans="1:12" ht="21" x14ac:dyDescent="0.25">
      <c r="A14" s="72"/>
      <c r="B14" s="96"/>
      <c r="C14" s="96"/>
      <c r="D14" s="72"/>
      <c r="E14" s="123" t="s">
        <v>307</v>
      </c>
      <c r="F14" s="124">
        <v>60</v>
      </c>
      <c r="G14" s="72"/>
      <c r="H14" s="72"/>
      <c r="I14" s="72"/>
      <c r="J14" s="72"/>
      <c r="K14" s="72"/>
    </row>
    <row r="15" spans="1:12" ht="17" x14ac:dyDescent="0.2">
      <c r="A15" s="72"/>
      <c r="B15" s="96"/>
      <c r="C15" s="96"/>
      <c r="D15" s="72"/>
      <c r="E15" s="125" t="s">
        <v>308</v>
      </c>
      <c r="F15" s="126">
        <v>5</v>
      </c>
      <c r="G15" s="72"/>
      <c r="H15" s="72"/>
      <c r="I15" s="72"/>
      <c r="J15" s="72"/>
      <c r="K15" s="72"/>
    </row>
    <row r="16" spans="1:12" ht="17" x14ac:dyDescent="0.2">
      <c r="A16" s="72"/>
      <c r="B16" s="96"/>
      <c r="C16" s="96"/>
      <c r="D16" s="72"/>
      <c r="E16" s="125" t="s">
        <v>309</v>
      </c>
      <c r="F16" s="126">
        <v>14</v>
      </c>
      <c r="G16" s="72"/>
      <c r="H16" s="72"/>
      <c r="I16" s="72"/>
      <c r="J16" s="72"/>
      <c r="K16" s="72"/>
    </row>
    <row r="17" spans="1:11" ht="18" customHeight="1" x14ac:dyDescent="0.2">
      <c r="A17" s="72"/>
      <c r="B17" s="96"/>
      <c r="C17" s="72"/>
      <c r="D17" s="72"/>
      <c r="E17" s="127" t="s">
        <v>310</v>
      </c>
      <c r="F17" s="126">
        <v>2</v>
      </c>
      <c r="G17" s="72"/>
      <c r="H17" s="99"/>
      <c r="I17" s="72"/>
      <c r="J17" s="72"/>
      <c r="K17" s="101"/>
    </row>
    <row r="18" spans="1:11" ht="17" thickBot="1" x14ac:dyDescent="0.25">
      <c r="A18" s="72"/>
      <c r="B18" s="72"/>
      <c r="C18" s="72"/>
      <c r="D18" s="72"/>
      <c r="E18" s="128" t="s">
        <v>311</v>
      </c>
      <c r="F18" s="129">
        <f>SUM(F14:F17)</f>
        <v>81</v>
      </c>
      <c r="G18" s="72"/>
      <c r="H18" s="99"/>
      <c r="I18" s="72"/>
      <c r="J18" s="72"/>
      <c r="K18" s="72"/>
    </row>
    <row r="19" spans="1:11" ht="17" customHeight="1" x14ac:dyDescent="0.2">
      <c r="J19" s="72"/>
      <c r="K19" s="72"/>
    </row>
    <row r="20" spans="1:11" x14ac:dyDescent="0.2">
      <c r="J20" s="72"/>
      <c r="K20" s="72"/>
    </row>
    <row r="21" spans="1:11" x14ac:dyDescent="0.2">
      <c r="J21" s="102"/>
      <c r="K21" s="72"/>
    </row>
    <row r="22" spans="1:11" x14ac:dyDescent="0.2">
      <c r="J22" s="72"/>
      <c r="K22" s="72"/>
    </row>
    <row r="23" spans="1:11" x14ac:dyDescent="0.2">
      <c r="J23" s="72"/>
      <c r="K23" s="72"/>
    </row>
    <row r="24" spans="1:11" x14ac:dyDescent="0.2">
      <c r="J24" s="72"/>
      <c r="K24" s="72"/>
    </row>
    <row r="25" spans="1:11" ht="17" x14ac:dyDescent="0.2">
      <c r="F25" s="104"/>
      <c r="I25" s="9"/>
      <c r="J25" s="72"/>
      <c r="K25" s="97"/>
    </row>
    <row r="26" spans="1:11" x14ac:dyDescent="0.2">
      <c r="F26" s="72"/>
      <c r="J26" s="72"/>
      <c r="K26" s="72"/>
    </row>
    <row r="27" spans="1:11" x14ac:dyDescent="0.2">
      <c r="F27" s="72"/>
      <c r="J27" s="72"/>
      <c r="K27" s="72"/>
    </row>
    <row r="28" spans="1:11" ht="24" customHeight="1" x14ac:dyDescent="0.2">
      <c r="F28" s="72"/>
      <c r="J28" s="72"/>
      <c r="K28" s="103"/>
    </row>
    <row r="29" spans="1:11" x14ac:dyDescent="0.2">
      <c r="J29" s="72"/>
      <c r="K29" s="72"/>
    </row>
    <row r="30" spans="1:11" x14ac:dyDescent="0.2">
      <c r="J30" s="98"/>
      <c r="K30" s="98"/>
    </row>
  </sheetData>
  <mergeCells count="13">
    <mergeCell ref="A1:C1"/>
    <mergeCell ref="A2:C2"/>
    <mergeCell ref="A3:C3"/>
    <mergeCell ref="A8:C8"/>
    <mergeCell ref="A9:C9"/>
    <mergeCell ref="A10:C10"/>
    <mergeCell ref="E1:F1"/>
    <mergeCell ref="E2:F2"/>
    <mergeCell ref="E3:F3"/>
    <mergeCell ref="E6:F6"/>
    <mergeCell ref="E7:F7"/>
    <mergeCell ref="E8:F8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EXPENSES</vt:lpstr>
      <vt:lpstr>INCOME</vt:lpstr>
      <vt:lpstr>PRIMARY INVESTMENT</vt:lpstr>
      <vt:lpstr>NHC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devitoliani@gmail.com</dc:creator>
  <cp:lastModifiedBy>Liani Gasparini Devito</cp:lastModifiedBy>
  <dcterms:created xsi:type="dcterms:W3CDTF">2023-10-04T22:17:48Z</dcterms:created>
  <dcterms:modified xsi:type="dcterms:W3CDTF">2025-05-18T18:17:14Z</dcterms:modified>
</cp:coreProperties>
</file>