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FA942E89-D093-48F0-A7AD-FCFC805FE326}" xr6:coauthVersionLast="47" xr6:coauthVersionMax="47" xr10:uidLastSave="{00000000-0000-0000-0000-000000000000}"/>
  <bookViews>
    <workbookView xWindow="-110" yWindow="-110" windowWidth="19420" windowHeight="10300" xr2:uid="{DF61C696-C79D-43BE-827D-7D8FD1641F98}"/>
  </bookViews>
  <sheets>
    <sheet name="Overview" sheetId="7" r:id="rId1"/>
    <sheet name="Step 1 - Startup Costs" sheetId="1" r:id="rId2"/>
    <sheet name="Table 1 - Breakeven Months" sheetId="10" r:id="rId3"/>
    <sheet name="Table 2 - Contingency Reserve" sheetId="11" r:id="rId4"/>
    <sheet name="Step 2 - Funding Plan" sheetId="8" r:id="rId5"/>
    <sheet name="Step 3 - Revenues" sheetId="2" r:id="rId6"/>
    <sheet name="Step 4 - Expenses" sheetId="3" r:id="rId7"/>
    <sheet name="Step 5 - Income Statement" sheetId="4" r:id="rId8"/>
    <sheet name="Step 6 - Balance Sheet" sheetId="5" r:id="rId9"/>
    <sheet name="Step 7 - Cash Flow" sheetId="6" r:id="rId10"/>
    <sheet name="Step 8 - Growth Assumptions" sheetId="9" r:id="rId11"/>
  </sheets>
  <externalReferences>
    <externalReference r:id="rId12"/>
  </externalReferences>
  <definedNames>
    <definedName name="Add_Bank_Line_of_Credit" localSheetId="2">'[1]Step 2 - Funding Plan'!#REF!</definedName>
    <definedName name="Add_Bank_Line_of_Credit" localSheetId="3">'[1]Step 2 - Funding Plan'!#REF!</definedName>
    <definedName name="Add_Bank_Line_of_Credit">'Step 2 - Funding Plan'!#REF!</definedName>
    <definedName name="Balance_Sheet">'Step 6 - Balance Sheet'!$A$210:$D$262</definedName>
    <definedName name="BS_1">'Step 2 - Funding Plan'!$C$13:$G$22</definedName>
    <definedName name="BS_10">'Step 1 - Startup Costs'!$A$16:$B$16</definedName>
    <definedName name="BS_11" localSheetId="2">'[1]Step 1 - Startup Costs'!#REF!</definedName>
    <definedName name="BS_11" localSheetId="3">'[1]Step 1 - Startup Costs'!#REF!</definedName>
    <definedName name="BS_11">'Step 1 - Startup Costs'!#REF!</definedName>
    <definedName name="BS_12">'Step 1 - Startup Costs'!$A$17:$B$17</definedName>
    <definedName name="BS_13">'Step 1 - Startup Costs'!$A$18:$B$18</definedName>
    <definedName name="BS_14">'Step 2 - Funding Plan'!$A$35:$C$40</definedName>
    <definedName name="BS_15">'Step 4 - Expenses'!$E$29:$E$47</definedName>
    <definedName name="BS_16">'Step 6 - Balance Sheet'!$A$172:$D$178</definedName>
    <definedName name="BS_17">'Step 4 - Expenses'!$F$29:$F$47</definedName>
    <definedName name="BS_18">'Step 3 - Revenues'!$G$8:$G$11</definedName>
    <definedName name="BS_19">'Step 4 - Expenses'!$G$28:$G$47</definedName>
    <definedName name="BS_2">'Step 4 - Expenses'!$B$29:$B$47</definedName>
    <definedName name="BS_21">'Step 6 - Balance Sheet'!$A$181:$D$181</definedName>
    <definedName name="BS_3">'Step 4 - Expenses'!$C$29:$C$47</definedName>
    <definedName name="BS_4">'Step 4 - Expenses'!$D$29:$D$47</definedName>
    <definedName name="BS_5">'Step 2 - Funding Plan'!$A$45:$C$45</definedName>
    <definedName name="BS_6">'Step 1 - Startup Costs'!$A$11:$B$12</definedName>
    <definedName name="BS_7">'Step 2 - Funding Plan'!$A$47:$C$47</definedName>
    <definedName name="BS_8">'Step 1 - Startup Costs'!$A$13:$B$13</definedName>
    <definedName name="BS_9">'Step 1 - Startup Costs'!$A$15:$B$15</definedName>
    <definedName name="C_Corp_Taxation">'Step 4 - Expenses'!$A$65:$G$71</definedName>
    <definedName name="Cash_Flow_Print">'Step 7 - Cash Flow'!$A$12:$M$55</definedName>
    <definedName name="Cash_Flow_Statement">'Step 7 - Cash Flow'!$A$7:$M$55</definedName>
    <definedName name="Cash_Flow_Titles">'Step 7 - Cash Flow'!$A$7:$M$11</definedName>
    <definedName name="Chart_of_Accounts">'Step 6 - Balance Sheet'!$A$16:$A$42</definedName>
    <definedName name="debit_credit">'Step 6 - Balance Sheet'!$BN$67:$BO$74</definedName>
    <definedName name="Debt_Payments_1">'Step 2 - Funding Plan'!$H$44:$H$57</definedName>
    <definedName name="Debt_Payments_2" localSheetId="2">'[1]Step 2 - Funding Plan'!#REF!</definedName>
    <definedName name="Debt_Payments_2" localSheetId="3">'[1]Step 2 - Funding Plan'!#REF!</definedName>
    <definedName name="Debt_Payments_2">'Step 2 - Funding Plan'!$M$44:$M$53</definedName>
    <definedName name="IncomeStatement">'Step 5 - Income Statement'!$A$30:$F$73</definedName>
    <definedName name="Increase_10K" localSheetId="2">'[1]Step 2 - Funding Plan'!#REF!</definedName>
    <definedName name="Increase_10K" localSheetId="3">'[1]Step 2 - Funding Plan'!#REF!</definedName>
    <definedName name="Increase_10K">'Step 2 - Funding Plan'!#REF!</definedName>
    <definedName name="Increase_Line_of_Credit">'Step 2 - Funding Plan'!$A$69:$F$81</definedName>
    <definedName name="Inventory_April">'Step 6 - Balance Sheet'!$A$172:$D$172</definedName>
    <definedName name="Inventory_August">'Step 6 - Balance Sheet'!$A$184:$D$184</definedName>
    <definedName name="Inventory_December">'Step 6 - Balance Sheet'!$A$196:$D$196</definedName>
    <definedName name="Inventory_June">'Step 6 - Balance Sheet'!$A$178:$D$178</definedName>
    <definedName name="Inventory_May">'Step 6 - Balance Sheet'!$A$175:$D$175</definedName>
    <definedName name="Inventory_November">'Step 6 - Balance Sheet'!$A$193:$D$193</definedName>
    <definedName name="Inventory_October">'Step 6 - Balance Sheet'!$A$190:$D$190</definedName>
    <definedName name="Inventory_September">'Step 6 - Balance Sheet'!$A$187:$D$187</definedName>
    <definedName name="Operating_Expense">'Step 1 - Startup Costs'!$A$31:$B$50</definedName>
    <definedName name="_xlnm.Print_Area" localSheetId="7">'Step 5 - Income Statement'!$H$29</definedName>
    <definedName name="_xlnm.Print_Area" localSheetId="9">'Step 7 - Cash Flow'!$A$12:$M$55</definedName>
    <definedName name="_xlnm.Print_Titles" localSheetId="9">'Step 7 - Cash Flow'!$7:$11</definedName>
    <definedName name="Track_Inventory">'Step 6 - Balance Sheet'!$A$154:$J$171</definedName>
    <definedName name="x">'Step 1 - Startup Costs'!#REF!</definedName>
    <definedName name="Year_2_Beginning_Balances">'Step 6 - Balance Sheet'!$E$212:$E$258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1" l="1"/>
  <c r="J15" i="6" l="1"/>
  <c r="K15" i="6"/>
  <c r="L15" i="6"/>
  <c r="M15" i="6"/>
  <c r="D15" i="6"/>
  <c r="E15" i="6"/>
  <c r="F15" i="6"/>
  <c r="G15" i="6"/>
  <c r="H15" i="6"/>
  <c r="I15" i="6"/>
  <c r="C15" i="6"/>
  <c r="B15" i="6"/>
  <c r="D257" i="5"/>
  <c r="D256" i="5"/>
  <c r="E256" i="5" s="1"/>
  <c r="D255" i="5"/>
  <c r="D254" i="5"/>
  <c r="E254" i="5"/>
  <c r="E255" i="5"/>
  <c r="E257" i="5"/>
  <c r="H46" i="8"/>
  <c r="B39" i="4"/>
  <c r="C39" i="4"/>
  <c r="BO79" i="5"/>
  <c r="BO80" i="5"/>
  <c r="BO81" i="5"/>
  <c r="BO82" i="5"/>
  <c r="BO83" i="5"/>
  <c r="BO84" i="5"/>
  <c r="BO85" i="5"/>
  <c r="BO86" i="5"/>
  <c r="BO87" i="5"/>
  <c r="BO88" i="5"/>
  <c r="BO89" i="5"/>
  <c r="BO90" i="5"/>
  <c r="BO91" i="5"/>
  <c r="BO92" i="5"/>
  <c r="BO93" i="5"/>
  <c r="BO94" i="5"/>
  <c r="BO95" i="5"/>
  <c r="BO96" i="5"/>
  <c r="BO97" i="5"/>
  <c r="BO98" i="5"/>
  <c r="BO99" i="5"/>
  <c r="BO100" i="5"/>
  <c r="BO101" i="5"/>
  <c r="BO102" i="5"/>
  <c r="BO103" i="5"/>
  <c r="BO104" i="5"/>
  <c r="BO105" i="5"/>
  <c r="BO106" i="5"/>
  <c r="BO107" i="5"/>
  <c r="BO108" i="5"/>
  <c r="BO109" i="5"/>
  <c r="BO110" i="5"/>
  <c r="BO111" i="5"/>
  <c r="BO112" i="5"/>
  <c r="BO113" i="5"/>
  <c r="BO114" i="5"/>
  <c r="BO115" i="5"/>
  <c r="BO116" i="5"/>
  <c r="BO117" i="5"/>
  <c r="BO118" i="5"/>
  <c r="BO119" i="5"/>
  <c r="BO120" i="5"/>
  <c r="BO121" i="5"/>
  <c r="BO122" i="5"/>
  <c r="BO123" i="5"/>
  <c r="BO124" i="5"/>
  <c r="BO125" i="5"/>
  <c r="BO126" i="5"/>
  <c r="BO127" i="5"/>
  <c r="BO128" i="5"/>
  <c r="BO129" i="5"/>
  <c r="BO130" i="5"/>
  <c r="BO131" i="5"/>
  <c r="BO132" i="5"/>
  <c r="BO133" i="5"/>
  <c r="BO134" i="5"/>
  <c r="BO135" i="5"/>
  <c r="BO136" i="5"/>
  <c r="BO137" i="5"/>
  <c r="BO138" i="5"/>
  <c r="BO139" i="5"/>
  <c r="BO140" i="5"/>
  <c r="BO141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N107" i="5"/>
  <c r="BN108" i="5"/>
  <c r="BN109" i="5"/>
  <c r="BN110" i="5"/>
  <c r="BN111" i="5"/>
  <c r="BN112" i="5"/>
  <c r="BN113" i="5"/>
  <c r="BN114" i="5"/>
  <c r="BN115" i="5"/>
  <c r="BN116" i="5"/>
  <c r="BN117" i="5"/>
  <c r="BN118" i="5"/>
  <c r="BN119" i="5"/>
  <c r="BN120" i="5"/>
  <c r="BN121" i="5"/>
  <c r="BN122" i="5"/>
  <c r="BN123" i="5"/>
  <c r="BN124" i="5"/>
  <c r="BN125" i="5"/>
  <c r="BN126" i="5"/>
  <c r="BN127" i="5"/>
  <c r="BN128" i="5"/>
  <c r="BN129" i="5"/>
  <c r="BN130" i="5"/>
  <c r="BN131" i="5"/>
  <c r="BN132" i="5"/>
  <c r="BN133" i="5"/>
  <c r="BN134" i="5"/>
  <c r="BN135" i="5"/>
  <c r="BN136" i="5"/>
  <c r="BN137" i="5"/>
  <c r="BN138" i="5"/>
  <c r="BN139" i="5"/>
  <c r="BN140" i="5"/>
  <c r="BN141" i="5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H47" i="8"/>
  <c r="H48" i="8"/>
  <c r="H49" i="8"/>
  <c r="E46" i="8"/>
  <c r="E47" i="8"/>
  <c r="E48" i="8"/>
  <c r="E49" i="8"/>
  <c r="E45" i="8"/>
  <c r="J43" i="6"/>
  <c r="K43" i="6"/>
  <c r="L43" i="6"/>
  <c r="M43" i="6"/>
  <c r="C53" i="6"/>
  <c r="B53" i="6"/>
  <c r="E34" i="6"/>
  <c r="E43" i="6"/>
  <c r="F43" i="6"/>
  <c r="G43" i="6"/>
  <c r="H43" i="6"/>
  <c r="I43" i="6"/>
  <c r="C43" i="6"/>
  <c r="B43" i="6"/>
  <c r="BN144" i="5"/>
  <c r="H9" i="6"/>
  <c r="F8" i="6"/>
  <c r="A230" i="5"/>
  <c r="A229" i="5"/>
  <c r="A225" i="5"/>
  <c r="A226" i="5"/>
  <c r="A227" i="5"/>
  <c r="A228" i="5"/>
  <c r="A224" i="5"/>
  <c r="A219" i="5"/>
  <c r="A216" i="5"/>
  <c r="A215" i="5"/>
  <c r="A212" i="5"/>
  <c r="A211" i="5"/>
  <c r="A32" i="4"/>
  <c r="A31" i="4"/>
  <c r="B211" i="5"/>
  <c r="C31" i="4"/>
  <c r="D212" i="5"/>
  <c r="E32" i="4"/>
  <c r="A206" i="5"/>
  <c r="A205" i="5"/>
  <c r="A204" i="5"/>
  <c r="A203" i="5"/>
  <c r="A202" i="5"/>
  <c r="I198" i="5"/>
  <c r="F198" i="5"/>
  <c r="C203" i="5" s="1"/>
  <c r="F164" i="5"/>
  <c r="F165" i="5" s="1"/>
  <c r="F168" i="5" s="1"/>
  <c r="F171" i="5" s="1"/>
  <c r="C176" i="5"/>
  <c r="C165" i="5"/>
  <c r="N197" i="5"/>
  <c r="N196" i="5"/>
  <c r="N194" i="5"/>
  <c r="N193" i="5"/>
  <c r="N191" i="5"/>
  <c r="N190" i="5"/>
  <c r="N188" i="5"/>
  <c r="N187" i="5"/>
  <c r="N185" i="5"/>
  <c r="N184" i="5"/>
  <c r="N182" i="5"/>
  <c r="N181" i="5"/>
  <c r="N179" i="5"/>
  <c r="N178" i="5"/>
  <c r="N176" i="5"/>
  <c r="N175" i="5"/>
  <c r="N173" i="5"/>
  <c r="N172" i="5"/>
  <c r="K197" i="5"/>
  <c r="K196" i="5"/>
  <c r="K194" i="5"/>
  <c r="K193" i="5"/>
  <c r="K191" i="5"/>
  <c r="K190" i="5"/>
  <c r="K188" i="5"/>
  <c r="K187" i="5"/>
  <c r="K185" i="5"/>
  <c r="K184" i="5"/>
  <c r="K182" i="5"/>
  <c r="K181" i="5"/>
  <c r="K179" i="5"/>
  <c r="K178" i="5"/>
  <c r="K176" i="5"/>
  <c r="K175" i="5"/>
  <c r="K173" i="5"/>
  <c r="K172" i="5"/>
  <c r="N169" i="5"/>
  <c r="K170" i="5"/>
  <c r="K169" i="5"/>
  <c r="H197" i="5"/>
  <c r="H196" i="5"/>
  <c r="H194" i="5"/>
  <c r="H193" i="5"/>
  <c r="H191" i="5"/>
  <c r="H190" i="5"/>
  <c r="H188" i="5"/>
  <c r="H187" i="5"/>
  <c r="H185" i="5"/>
  <c r="H184" i="5"/>
  <c r="H182" i="5"/>
  <c r="H181" i="5"/>
  <c r="H179" i="5"/>
  <c r="H178" i="5"/>
  <c r="H176" i="5"/>
  <c r="H175" i="5"/>
  <c r="H173" i="5"/>
  <c r="H172" i="5"/>
  <c r="H170" i="5"/>
  <c r="H169" i="5"/>
  <c r="N170" i="5"/>
  <c r="E197" i="5"/>
  <c r="E196" i="5"/>
  <c r="E194" i="5"/>
  <c r="E193" i="5"/>
  <c r="E191" i="5"/>
  <c r="E190" i="5"/>
  <c r="E188" i="5"/>
  <c r="E187" i="5"/>
  <c r="E185" i="5"/>
  <c r="E184" i="5"/>
  <c r="E182" i="5"/>
  <c r="E181" i="5"/>
  <c r="E179" i="5"/>
  <c r="E178" i="5"/>
  <c r="E176" i="5"/>
  <c r="E175" i="5"/>
  <c r="E173" i="5"/>
  <c r="E172" i="5"/>
  <c r="E170" i="5"/>
  <c r="E169" i="5"/>
  <c r="R162" i="5"/>
  <c r="Q191" i="5"/>
  <c r="Q192" i="5"/>
  <c r="Q194" i="5"/>
  <c r="Q195" i="5"/>
  <c r="Q197" i="5"/>
  <c r="Q186" i="5"/>
  <c r="Q188" i="5"/>
  <c r="Q189" i="5"/>
  <c r="Q173" i="5"/>
  <c r="Q174" i="5"/>
  <c r="Q176" i="5"/>
  <c r="Q177" i="5"/>
  <c r="Q164" i="5"/>
  <c r="Q165" i="5"/>
  <c r="Q166" i="5"/>
  <c r="Q167" i="5"/>
  <c r="Q168" i="5"/>
  <c r="Q169" i="5"/>
  <c r="Q170" i="5"/>
  <c r="Q171" i="5"/>
  <c r="Q163" i="5"/>
  <c r="Q162" i="5"/>
  <c r="N167" i="5"/>
  <c r="N166" i="5"/>
  <c r="N163" i="5"/>
  <c r="N162" i="5"/>
  <c r="K167" i="5"/>
  <c r="K166" i="5"/>
  <c r="K163" i="5"/>
  <c r="K162" i="5"/>
  <c r="H167" i="5"/>
  <c r="H166" i="5"/>
  <c r="H163" i="5"/>
  <c r="H162" i="5"/>
  <c r="E167" i="5"/>
  <c r="E166" i="5"/>
  <c r="E163" i="5"/>
  <c r="E162" i="5"/>
  <c r="BG76" i="5"/>
  <c r="BG78" i="5" s="1"/>
  <c r="BG145" i="5" s="1"/>
  <c r="BG151" i="5" s="1"/>
  <c r="BE76" i="5"/>
  <c r="BE78" i="5" s="1"/>
  <c r="BE145" i="5" s="1"/>
  <c r="BE151" i="5" s="1"/>
  <c r="BC76" i="5"/>
  <c r="BC78" i="5" s="1"/>
  <c r="BC145" i="5" s="1"/>
  <c r="BC151" i="5" s="1"/>
  <c r="BA76" i="5"/>
  <c r="BA78" i="5" s="1"/>
  <c r="BA145" i="5" s="1"/>
  <c r="BA151" i="5" s="1"/>
  <c r="AY76" i="5"/>
  <c r="AY78" i="5" s="1"/>
  <c r="AY145" i="5" s="1"/>
  <c r="AY151" i="5" s="1"/>
  <c r="AW76" i="5"/>
  <c r="AW78" i="5" s="1"/>
  <c r="AW145" i="5" s="1"/>
  <c r="AW151" i="5" s="1"/>
  <c r="AO76" i="5"/>
  <c r="AO78" i="5" s="1"/>
  <c r="AO145" i="5" s="1"/>
  <c r="AT78" i="5"/>
  <c r="AT145" i="5" s="1"/>
  <c r="AT151" i="5" s="1"/>
  <c r="AR78" i="5"/>
  <c r="AQ78" i="5"/>
  <c r="AQ145" i="5" s="1"/>
  <c r="AQ151" i="5" s="1"/>
  <c r="AM78" i="5"/>
  <c r="AK78" i="5"/>
  <c r="AI78" i="5"/>
  <c r="AG78" i="5"/>
  <c r="AG145" i="5" s="1"/>
  <c r="D240" i="5" s="1"/>
  <c r="AE78" i="5"/>
  <c r="AE145" i="5" s="1"/>
  <c r="AC78" i="5"/>
  <c r="Z78" i="5"/>
  <c r="X78" i="5"/>
  <c r="X145" i="5" s="1"/>
  <c r="V78" i="5"/>
  <c r="V145" i="5" s="1"/>
  <c r="T78" i="5"/>
  <c r="T145" i="5" s="1"/>
  <c r="R78" i="5"/>
  <c r="R145" i="5" s="1"/>
  <c r="P78" i="5"/>
  <c r="N78" i="5"/>
  <c r="L78" i="5"/>
  <c r="L145" i="5" s="1"/>
  <c r="J78" i="5"/>
  <c r="H78" i="5"/>
  <c r="H145" i="5" s="1"/>
  <c r="H151" i="5" s="1"/>
  <c r="F78" i="5"/>
  <c r="F145" i="5" s="1"/>
  <c r="F151" i="5" s="1"/>
  <c r="D74" i="5"/>
  <c r="E240" i="5" l="1"/>
  <c r="D217" i="5"/>
  <c r="E217" i="5" s="1"/>
  <c r="D218" i="5"/>
  <c r="E218" i="5" s="1"/>
  <c r="AG151" i="5"/>
  <c r="Z145" i="5"/>
  <c r="Z151" i="5" s="1"/>
  <c r="B230" i="5" s="1"/>
  <c r="E230" i="5" s="1"/>
  <c r="N145" i="5"/>
  <c r="N151" i="5" s="1"/>
  <c r="B225" i="5" s="1"/>
  <c r="E225" i="5" s="1"/>
  <c r="P145" i="5"/>
  <c r="AO151" i="5"/>
  <c r="D252" i="5" s="1"/>
  <c r="E252" i="5" s="1"/>
  <c r="AE151" i="5"/>
  <c r="R151" i="5"/>
  <c r="X151" i="5"/>
  <c r="B229" i="5" s="1"/>
  <c r="E229" i="5" s="1"/>
  <c r="T151" i="5"/>
  <c r="B227" i="5" s="1"/>
  <c r="E227" i="5" s="1"/>
  <c r="V151" i="5"/>
  <c r="B228" i="5" s="1"/>
  <c r="E228" i="5" s="1"/>
  <c r="AR145" i="5"/>
  <c r="AR151" i="5" s="1"/>
  <c r="D253" i="5" s="1"/>
  <c r="E253" i="5" s="1"/>
  <c r="L151" i="5"/>
  <c r="B224" i="5" s="1"/>
  <c r="E224" i="5" s="1"/>
  <c r="C204" i="5"/>
  <c r="C180" i="5"/>
  <c r="R180" i="5" s="1"/>
  <c r="R174" i="5"/>
  <c r="C168" i="5"/>
  <c r="C171" i="5" s="1"/>
  <c r="R171" i="5" s="1"/>
  <c r="R165" i="5"/>
  <c r="BO78" i="5"/>
  <c r="BO76" i="5"/>
  <c r="D43" i="6" l="1"/>
  <c r="D53" i="6"/>
  <c r="B226" i="5"/>
  <c r="P151" i="5"/>
  <c r="R168" i="5"/>
  <c r="C183" i="5"/>
  <c r="R183" i="5" s="1"/>
  <c r="R177" i="5"/>
  <c r="J46" i="8"/>
  <c r="J49" i="8"/>
  <c r="J50" i="8"/>
  <c r="J51" i="8"/>
  <c r="J52" i="8"/>
  <c r="I46" i="8"/>
  <c r="I49" i="8"/>
  <c r="I50" i="8"/>
  <c r="I51" i="8"/>
  <c r="I52" i="8"/>
  <c r="N41" i="2"/>
  <c r="N42" i="2"/>
  <c r="L43" i="2"/>
  <c r="L10" i="4" s="1"/>
  <c r="M43" i="2"/>
  <c r="M10" i="4" s="1"/>
  <c r="C43" i="2"/>
  <c r="C10" i="4" s="1"/>
  <c r="D43" i="2"/>
  <c r="D10" i="4" s="1"/>
  <c r="F43" i="2"/>
  <c r="F10" i="4" s="1"/>
  <c r="G43" i="2"/>
  <c r="G10" i="4" s="1"/>
  <c r="H43" i="2"/>
  <c r="H10" i="4" s="1"/>
  <c r="I43" i="2"/>
  <c r="I10" i="4" s="1"/>
  <c r="J43" i="2"/>
  <c r="J10" i="4" s="1"/>
  <c r="K43" i="2"/>
  <c r="K10" i="4" s="1"/>
  <c r="E39" i="4" s="1"/>
  <c r="E68" i="4"/>
  <c r="D68" i="4"/>
  <c r="C68" i="4"/>
  <c r="N22" i="3"/>
  <c r="N23" i="3"/>
  <c r="B68" i="4"/>
  <c r="A67" i="4"/>
  <c r="A68" i="4"/>
  <c r="A66" i="4"/>
  <c r="D4" i="4"/>
  <c r="N55" i="3"/>
  <c r="N54" i="3"/>
  <c r="K12" i="3"/>
  <c r="K13" i="3" s="1"/>
  <c r="B51" i="4"/>
  <c r="A39" i="3"/>
  <c r="A40" i="3"/>
  <c r="A41" i="3"/>
  <c r="A42" i="3"/>
  <c r="A43" i="3"/>
  <c r="A44" i="3"/>
  <c r="A45" i="3"/>
  <c r="A46" i="3"/>
  <c r="A30" i="3"/>
  <c r="A31" i="3"/>
  <c r="A32" i="3"/>
  <c r="A33" i="3"/>
  <c r="A34" i="3"/>
  <c r="A35" i="3"/>
  <c r="A36" i="3"/>
  <c r="A37" i="3"/>
  <c r="A38" i="3"/>
  <c r="M29" i="3"/>
  <c r="N44" i="3"/>
  <c r="N45" i="3"/>
  <c r="N46" i="3"/>
  <c r="A29" i="3"/>
  <c r="A13" i="3"/>
  <c r="A23" i="3" s="1"/>
  <c r="A12" i="3"/>
  <c r="A22" i="3" s="1"/>
  <c r="A11" i="3"/>
  <c r="A21" i="3" s="1"/>
  <c r="A10" i="3"/>
  <c r="A20" i="3" s="1"/>
  <c r="E10" i="3"/>
  <c r="E11" i="3"/>
  <c r="E12" i="3"/>
  <c r="M160" i="5" s="1"/>
  <c r="E13" i="3"/>
  <c r="P160" i="5" s="1"/>
  <c r="E9" i="3"/>
  <c r="A9" i="3"/>
  <c r="A19" i="3" s="1"/>
  <c r="M29" i="2"/>
  <c r="L29" i="2"/>
  <c r="K29" i="2"/>
  <c r="J29" i="2"/>
  <c r="I29" i="2"/>
  <c r="H29" i="2"/>
  <c r="G29" i="2"/>
  <c r="F29" i="2"/>
  <c r="E29" i="2"/>
  <c r="D29" i="2"/>
  <c r="C29" i="2"/>
  <c r="B29" i="2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27" i="2"/>
  <c r="M23" i="2"/>
  <c r="L23" i="2"/>
  <c r="K23" i="2"/>
  <c r="J23" i="2"/>
  <c r="I23" i="2"/>
  <c r="H23" i="2"/>
  <c r="G23" i="2"/>
  <c r="F23" i="2"/>
  <c r="E23" i="2"/>
  <c r="D23" i="2"/>
  <c r="C23" i="2"/>
  <c r="B23" i="2"/>
  <c r="N21" i="2"/>
  <c r="K17" i="2"/>
  <c r="L17" i="2"/>
  <c r="M17" i="2"/>
  <c r="C17" i="2"/>
  <c r="D17" i="2"/>
  <c r="E17" i="2"/>
  <c r="F17" i="2"/>
  <c r="G17" i="2"/>
  <c r="H17" i="2"/>
  <c r="I17" i="2"/>
  <c r="J17" i="2"/>
  <c r="B17" i="2"/>
  <c r="N15" i="2"/>
  <c r="J11" i="2"/>
  <c r="K11" i="2"/>
  <c r="L11" i="2"/>
  <c r="M11" i="2"/>
  <c r="C11" i="2"/>
  <c r="D11" i="2"/>
  <c r="E11" i="2"/>
  <c r="F11" i="2"/>
  <c r="G11" i="2"/>
  <c r="H11" i="2"/>
  <c r="I11" i="2"/>
  <c r="B11" i="2"/>
  <c r="N9" i="2"/>
  <c r="A56" i="4" l="1"/>
  <c r="A29" i="6"/>
  <c r="A48" i="4"/>
  <c r="A21" i="6"/>
  <c r="A47" i="4"/>
  <c r="A20" i="6"/>
  <c r="A54" i="4"/>
  <c r="A27" i="6"/>
  <c r="A58" i="4"/>
  <c r="A31" i="6"/>
  <c r="A46" i="4"/>
  <c r="A19" i="6"/>
  <c r="A52" i="4"/>
  <c r="A25" i="6"/>
  <c r="A49" i="4"/>
  <c r="A22" i="6"/>
  <c r="A57" i="4"/>
  <c r="A30" i="6"/>
  <c r="A55" i="4"/>
  <c r="A28" i="6"/>
  <c r="A53" i="4"/>
  <c r="A26" i="6"/>
  <c r="A51" i="4"/>
  <c r="A24" i="6"/>
  <c r="A60" i="4"/>
  <c r="A33" i="6"/>
  <c r="A50" i="4"/>
  <c r="A23" i="6"/>
  <c r="A59" i="4"/>
  <c r="A32" i="6"/>
  <c r="H45" i="8"/>
  <c r="J45" i="8" s="1"/>
  <c r="J47" i="8"/>
  <c r="B35" i="6"/>
  <c r="B37" i="6" s="1"/>
  <c r="C35" i="6"/>
  <c r="C37" i="6" s="1"/>
  <c r="D35" i="6"/>
  <c r="D37" i="6" s="1"/>
  <c r="C53" i="4"/>
  <c r="C51" i="4"/>
  <c r="B232" i="5"/>
  <c r="E226" i="5"/>
  <c r="C186" i="5"/>
  <c r="R186" i="5" s="1"/>
  <c r="C59" i="4"/>
  <c r="C58" i="4"/>
  <c r="C52" i="4"/>
  <c r="L20" i="3"/>
  <c r="G160" i="5"/>
  <c r="G198" i="5" s="1"/>
  <c r="D203" i="5" s="1"/>
  <c r="C60" i="4"/>
  <c r="J19" i="3"/>
  <c r="D160" i="5"/>
  <c r="Q185" i="5"/>
  <c r="Q179" i="5"/>
  <c r="Q182" i="5"/>
  <c r="B21" i="3"/>
  <c r="N21" i="3" s="1"/>
  <c r="J160" i="5"/>
  <c r="J198" i="5" s="1"/>
  <c r="D204" i="5" s="1"/>
  <c r="G37" i="2"/>
  <c r="G7" i="4" s="1"/>
  <c r="D39" i="4"/>
  <c r="I47" i="8"/>
  <c r="D47" i="4"/>
  <c r="C54" i="4"/>
  <c r="E48" i="4"/>
  <c r="E56" i="4"/>
  <c r="C50" i="4"/>
  <c r="C55" i="4"/>
  <c r="G45" i="2"/>
  <c r="F37" i="2"/>
  <c r="F68" i="4"/>
  <c r="M37" i="2"/>
  <c r="H37" i="2"/>
  <c r="E37" i="2"/>
  <c r="I37" i="2"/>
  <c r="L37" i="2"/>
  <c r="J37" i="2"/>
  <c r="C37" i="2"/>
  <c r="D37" i="2"/>
  <c r="N35" i="2"/>
  <c r="K37" i="2"/>
  <c r="N29" i="2"/>
  <c r="B59" i="4"/>
  <c r="E49" i="4"/>
  <c r="E57" i="4"/>
  <c r="D60" i="4"/>
  <c r="D59" i="4"/>
  <c r="D58" i="4"/>
  <c r="D57" i="4"/>
  <c r="D56" i="4"/>
  <c r="D55" i="4"/>
  <c r="D54" i="4"/>
  <c r="D52" i="4"/>
  <c r="D51" i="4"/>
  <c r="D53" i="4"/>
  <c r="D50" i="4"/>
  <c r="D49" i="4"/>
  <c r="D48" i="4"/>
  <c r="E47" i="4"/>
  <c r="E55" i="4"/>
  <c r="B52" i="4"/>
  <c r="B60" i="4"/>
  <c r="E54" i="4"/>
  <c r="E59" i="4"/>
  <c r="D46" i="4"/>
  <c r="E46" i="4"/>
  <c r="B53" i="4"/>
  <c r="E52" i="4"/>
  <c r="E60" i="4"/>
  <c r="E50" i="4"/>
  <c r="E58" i="4"/>
  <c r="E51" i="4"/>
  <c r="E53" i="4"/>
  <c r="C47" i="4"/>
  <c r="B54" i="4"/>
  <c r="C46" i="4"/>
  <c r="B47" i="4"/>
  <c r="B55" i="4"/>
  <c r="K20" i="3"/>
  <c r="B46" i="4"/>
  <c r="B48" i="4"/>
  <c r="B56" i="4"/>
  <c r="C57" i="4"/>
  <c r="C49" i="4"/>
  <c r="B49" i="4"/>
  <c r="B57" i="4"/>
  <c r="C56" i="4"/>
  <c r="C48" i="4"/>
  <c r="B50" i="4"/>
  <c r="B58" i="4"/>
  <c r="H20" i="3"/>
  <c r="N11" i="2"/>
  <c r="G20" i="3"/>
  <c r="N32" i="3"/>
  <c r="F20" i="3"/>
  <c r="E20" i="3"/>
  <c r="D20" i="3"/>
  <c r="F19" i="3"/>
  <c r="B20" i="3"/>
  <c r="C20" i="3"/>
  <c r="E19" i="3"/>
  <c r="J20" i="3"/>
  <c r="M20" i="3"/>
  <c r="I20" i="3"/>
  <c r="G19" i="3"/>
  <c r="D19" i="3"/>
  <c r="H47" i="3"/>
  <c r="B19" i="3"/>
  <c r="M19" i="3"/>
  <c r="G47" i="3"/>
  <c r="C19" i="3"/>
  <c r="L19" i="3"/>
  <c r="N35" i="3"/>
  <c r="I19" i="3"/>
  <c r="K19" i="3"/>
  <c r="E47" i="3"/>
  <c r="H19" i="3"/>
  <c r="N42" i="3"/>
  <c r="N36" i="3"/>
  <c r="M47" i="3"/>
  <c r="L47" i="3"/>
  <c r="K47" i="3"/>
  <c r="N31" i="3"/>
  <c r="N33" i="3"/>
  <c r="N34" i="3"/>
  <c r="N37" i="3"/>
  <c r="D47" i="3"/>
  <c r="N38" i="3"/>
  <c r="N39" i="3"/>
  <c r="N40" i="3"/>
  <c r="I47" i="3"/>
  <c r="N41" i="3"/>
  <c r="F47" i="3"/>
  <c r="J47" i="3"/>
  <c r="C47" i="3"/>
  <c r="N43" i="3"/>
  <c r="N30" i="3"/>
  <c r="B47" i="3"/>
  <c r="N29" i="3"/>
  <c r="N17" i="2"/>
  <c r="N23" i="2"/>
  <c r="B37" i="2"/>
  <c r="I45" i="8" l="1"/>
  <c r="L24" i="3"/>
  <c r="L12" i="4" s="1"/>
  <c r="C189" i="5"/>
  <c r="C192" i="5" s="1"/>
  <c r="J24" i="3"/>
  <c r="J12" i="4" s="1"/>
  <c r="L7" i="4"/>
  <c r="L45" i="2"/>
  <c r="K7" i="4"/>
  <c r="K45" i="2"/>
  <c r="M7" i="4"/>
  <c r="M45" i="2"/>
  <c r="F7" i="4"/>
  <c r="F45" i="2"/>
  <c r="J7" i="4"/>
  <c r="J45" i="2"/>
  <c r="H7" i="4"/>
  <c r="H45" i="2"/>
  <c r="C7" i="4"/>
  <c r="C45" i="2"/>
  <c r="I7" i="4"/>
  <c r="I45" i="2"/>
  <c r="E7" i="4"/>
  <c r="D7" i="4"/>
  <c r="D45" i="2"/>
  <c r="F51" i="4"/>
  <c r="D61" i="4"/>
  <c r="F53" i="4"/>
  <c r="H24" i="3"/>
  <c r="H12" i="4" s="1"/>
  <c r="F59" i="4"/>
  <c r="F52" i="4"/>
  <c r="F55" i="4"/>
  <c r="F58" i="4"/>
  <c r="E61" i="4"/>
  <c r="F60" i="4"/>
  <c r="F54" i="4"/>
  <c r="F56" i="4"/>
  <c r="F50" i="4"/>
  <c r="C15" i="4"/>
  <c r="J15" i="4"/>
  <c r="F15" i="4"/>
  <c r="F47" i="4"/>
  <c r="I15" i="4"/>
  <c r="D15" i="4"/>
  <c r="H15" i="4"/>
  <c r="K15" i="4"/>
  <c r="F48" i="4"/>
  <c r="B61" i="4"/>
  <c r="F49" i="4"/>
  <c r="B15" i="4"/>
  <c r="L15" i="4"/>
  <c r="F46" i="4"/>
  <c r="G15" i="4"/>
  <c r="E15" i="4"/>
  <c r="M15" i="4"/>
  <c r="F57" i="4"/>
  <c r="K24" i="3"/>
  <c r="K12" i="4" s="1"/>
  <c r="C61" i="4"/>
  <c r="C24" i="3"/>
  <c r="C12" i="4" s="1"/>
  <c r="N20" i="3"/>
  <c r="B24" i="3"/>
  <c r="B12" i="4" s="1"/>
  <c r="N19" i="3"/>
  <c r="G24" i="3"/>
  <c r="G12" i="4" s="1"/>
  <c r="I24" i="3"/>
  <c r="I12" i="4" s="1"/>
  <c r="B7" i="4"/>
  <c r="N37" i="2"/>
  <c r="F24" i="3"/>
  <c r="F12" i="4" s="1"/>
  <c r="M24" i="3"/>
  <c r="M12" i="4" s="1"/>
  <c r="E24" i="3"/>
  <c r="E12" i="4" s="1"/>
  <c r="D24" i="3"/>
  <c r="D12" i="4" s="1"/>
  <c r="N47" i="3"/>
  <c r="E35" i="6" l="1"/>
  <c r="E37" i="6" s="1"/>
  <c r="F35" i="6"/>
  <c r="F37" i="6" s="1"/>
  <c r="Q178" i="5"/>
  <c r="Q196" i="5"/>
  <c r="M35" i="6"/>
  <c r="M37" i="6" s="1"/>
  <c r="Q193" i="5"/>
  <c r="L35" i="6"/>
  <c r="Q190" i="5"/>
  <c r="K35" i="6"/>
  <c r="Q187" i="5"/>
  <c r="J35" i="6"/>
  <c r="R189" i="5"/>
  <c r="Q184" i="5"/>
  <c r="I35" i="6"/>
  <c r="Q175" i="5"/>
  <c r="Q172" i="5"/>
  <c r="Q181" i="5"/>
  <c r="H35" i="6"/>
  <c r="D37" i="4"/>
  <c r="E37" i="4"/>
  <c r="C37" i="4"/>
  <c r="C195" i="5"/>
  <c r="R192" i="5"/>
  <c r="B37" i="4"/>
  <c r="N15" i="4"/>
  <c r="F61" i="4"/>
  <c r="N24" i="3"/>
  <c r="D41" i="4"/>
  <c r="C41" i="4"/>
  <c r="B41" i="4"/>
  <c r="E41" i="4"/>
  <c r="N12" i="4"/>
  <c r="N7" i="4"/>
  <c r="M53" i="8"/>
  <c r="C53" i="8"/>
  <c r="C40" i="8"/>
  <c r="C27" i="8"/>
  <c r="D76" i="5" s="1"/>
  <c r="B50" i="1"/>
  <c r="B52" i="1" s="1"/>
  <c r="B63" i="1" s="1"/>
  <c r="B25" i="1"/>
  <c r="B62" i="1" s="1"/>
  <c r="J37" i="6" l="1"/>
  <c r="H37" i="6"/>
  <c r="L37" i="6"/>
  <c r="G35" i="6"/>
  <c r="G37" i="6" s="1"/>
  <c r="I37" i="6"/>
  <c r="K37" i="6"/>
  <c r="AM145" i="5"/>
  <c r="AM151" i="5" s="1"/>
  <c r="D245" i="5" s="1"/>
  <c r="E245" i="5" s="1"/>
  <c r="F37" i="4"/>
  <c r="BO142" i="5"/>
  <c r="J142" i="5"/>
  <c r="BN142" i="5" s="1"/>
  <c r="C43" i="4"/>
  <c r="C63" i="4" s="1"/>
  <c r="E40" i="2"/>
  <c r="E43" i="2" s="1"/>
  <c r="Q183" i="5"/>
  <c r="Q180" i="5"/>
  <c r="R195" i="5"/>
  <c r="C198" i="5"/>
  <c r="C202" i="5" s="1"/>
  <c r="C207" i="5" s="1"/>
  <c r="H53" i="8"/>
  <c r="I48" i="8"/>
  <c r="J48" i="8"/>
  <c r="BN76" i="5"/>
  <c r="D78" i="5"/>
  <c r="C57" i="8"/>
  <c r="B43" i="2"/>
  <c r="E43" i="4"/>
  <c r="E63" i="4" s="1"/>
  <c r="D43" i="4"/>
  <c r="D63" i="4" s="1"/>
  <c r="B64" i="1"/>
  <c r="F41" i="4"/>
  <c r="D25" i="1"/>
  <c r="E25" i="1" s="1"/>
  <c r="B66" i="1" l="1"/>
  <c r="C8" i="8" s="1"/>
  <c r="C58" i="8" s="1"/>
  <c r="B65" i="1"/>
  <c r="J145" i="5"/>
  <c r="J151" i="5" s="1"/>
  <c r="D219" i="5" s="1"/>
  <c r="E219" i="5" s="1"/>
  <c r="J53" i="8"/>
  <c r="I53" i="8"/>
  <c r="N53" i="8"/>
  <c r="AI145" i="5"/>
  <c r="AI151" i="5" s="1"/>
  <c r="D239" i="5" s="1"/>
  <c r="D241" i="5" s="1"/>
  <c r="L53" i="6"/>
  <c r="H53" i="6"/>
  <c r="I53" i="6"/>
  <c r="M53" i="6"/>
  <c r="G53" i="6"/>
  <c r="J53" i="6"/>
  <c r="K53" i="6"/>
  <c r="B12" i="6"/>
  <c r="B55" i="6" s="1"/>
  <c r="C12" i="6" s="1"/>
  <c r="C55" i="6" s="1"/>
  <c r="D12" i="6" s="1"/>
  <c r="D55" i="6" s="1"/>
  <c r="E12" i="6" s="1"/>
  <c r="E10" i="4"/>
  <c r="BQ145" i="5" s="1"/>
  <c r="E45" i="2"/>
  <c r="R198" i="5"/>
  <c r="D198" i="5"/>
  <c r="BN78" i="5"/>
  <c r="N40" i="2"/>
  <c r="N43" i="2" s="1"/>
  <c r="N45" i="2" s="1"/>
  <c r="C59" i="8"/>
  <c r="B10" i="4"/>
  <c r="B45" i="2"/>
  <c r="D56" i="3"/>
  <c r="F56" i="3" l="1"/>
  <c r="F18" i="4" s="1"/>
  <c r="F21" i="4" s="1"/>
  <c r="D145" i="5"/>
  <c r="D151" i="5" s="1"/>
  <c r="D216" i="5" s="1"/>
  <c r="E216" i="5" s="1"/>
  <c r="H56" i="3"/>
  <c r="I56" i="3"/>
  <c r="I18" i="4" s="1"/>
  <c r="I21" i="4" s="1"/>
  <c r="J56" i="3"/>
  <c r="J18" i="4" s="1"/>
  <c r="J21" i="4" s="1"/>
  <c r="C67" i="4"/>
  <c r="L56" i="3"/>
  <c r="L18" i="4" s="1"/>
  <c r="L21" i="4" s="1"/>
  <c r="K56" i="3"/>
  <c r="O53" i="8"/>
  <c r="E239" i="5"/>
  <c r="F53" i="6"/>
  <c r="E53" i="6"/>
  <c r="E55" i="6" s="1"/>
  <c r="F12" i="6" s="1"/>
  <c r="Q198" i="5"/>
  <c r="D202" i="5"/>
  <c r="D207" i="5" s="1"/>
  <c r="N10" i="4"/>
  <c r="C56" i="3"/>
  <c r="C58" i="3" s="1"/>
  <c r="B67" i="4"/>
  <c r="E66" i="4"/>
  <c r="B56" i="3"/>
  <c r="N52" i="3"/>
  <c r="AC144" i="5" s="1"/>
  <c r="B66" i="4"/>
  <c r="D18" i="4"/>
  <c r="D21" i="4" s="1"/>
  <c r="D58" i="3"/>
  <c r="E56" i="3"/>
  <c r="C66" i="4"/>
  <c r="D66" i="4"/>
  <c r="E67" i="4" l="1"/>
  <c r="E69" i="4" s="1"/>
  <c r="E71" i="4" s="1"/>
  <c r="G56" i="3"/>
  <c r="G58" i="3" s="1"/>
  <c r="D67" i="4"/>
  <c r="M56" i="3"/>
  <c r="M58" i="3" s="1"/>
  <c r="BN145" i="5"/>
  <c r="N53" i="3"/>
  <c r="N56" i="3" s="1"/>
  <c r="N58" i="3" s="1"/>
  <c r="AK145" i="5"/>
  <c r="AK151" i="5" s="1"/>
  <c r="D244" i="5" s="1"/>
  <c r="F55" i="6"/>
  <c r="G12" i="6" s="1"/>
  <c r="G55" i="6" s="1"/>
  <c r="H12" i="6" s="1"/>
  <c r="H55" i="6" s="1"/>
  <c r="I12" i="6" s="1"/>
  <c r="I55" i="6" s="1"/>
  <c r="J12" i="6" s="1"/>
  <c r="J55" i="6" s="1"/>
  <c r="K12" i="6" s="1"/>
  <c r="K55" i="6" s="1"/>
  <c r="L12" i="6" s="1"/>
  <c r="L55" i="6" s="1"/>
  <c r="M12" i="6" s="1"/>
  <c r="M55" i="6" s="1"/>
  <c r="BO144" i="5"/>
  <c r="BO145" i="5" s="1"/>
  <c r="BO147" i="5" s="1"/>
  <c r="AC145" i="5"/>
  <c r="AC151" i="5" s="1"/>
  <c r="B233" i="5" s="1"/>
  <c r="C18" i="4"/>
  <c r="C21" i="4" s="1"/>
  <c r="F39" i="4"/>
  <c r="B43" i="4"/>
  <c r="F58" i="3"/>
  <c r="I58" i="3"/>
  <c r="J58" i="3"/>
  <c r="L58" i="3"/>
  <c r="C69" i="4"/>
  <c r="C71" i="4" s="1"/>
  <c r="B18" i="4"/>
  <c r="B21" i="4" s="1"/>
  <c r="B58" i="3"/>
  <c r="K18" i="4"/>
  <c r="K21" i="4" s="1"/>
  <c r="K58" i="3"/>
  <c r="B69" i="4"/>
  <c r="F66" i="4"/>
  <c r="BP144" i="5" s="1"/>
  <c r="BP145" i="5" s="1"/>
  <c r="BP148" i="5" s="1"/>
  <c r="E18" i="4"/>
  <c r="E21" i="4" s="1"/>
  <c r="E58" i="3"/>
  <c r="H18" i="4"/>
  <c r="H21" i="4" s="1"/>
  <c r="H58" i="3"/>
  <c r="G18" i="4" l="1"/>
  <c r="G21" i="4" s="1"/>
  <c r="M18" i="4"/>
  <c r="M21" i="4" s="1"/>
  <c r="F67" i="4"/>
  <c r="D69" i="4"/>
  <c r="D71" i="4" s="1"/>
  <c r="E244" i="5"/>
  <c r="D247" i="5"/>
  <c r="D249" i="5" s="1"/>
  <c r="E233" i="5"/>
  <c r="D234" i="5"/>
  <c r="BN147" i="5"/>
  <c r="D221" i="5"/>
  <c r="B70" i="3"/>
  <c r="B71" i="3" s="1"/>
  <c r="F43" i="4"/>
  <c r="B63" i="4"/>
  <c r="B71" i="4" s="1"/>
  <c r="N21" i="4" l="1"/>
  <c r="D236" i="5"/>
  <c r="F69" i="4"/>
  <c r="N18" i="4"/>
  <c r="F63" i="4"/>
  <c r="B24" i="4"/>
  <c r="F71" i="4" l="1"/>
  <c r="B25" i="4" s="1"/>
  <c r="BI149" i="5" l="1"/>
  <c r="BI151" i="5" s="1"/>
  <c r="D258" i="5" s="1"/>
  <c r="BP149" i="5"/>
  <c r="D260" i="5" l="1"/>
  <c r="D262" i="5" s="1"/>
  <c r="E25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N54" authorId="0" shapeId="0" xr:uid="{0FB528F8-F898-4319-BB01-A27E70D7F628}">
      <text>
        <r>
          <rPr>
            <sz val="9"/>
            <color indexed="81"/>
            <rFont val="Tahoma"/>
            <family val="2"/>
          </rPr>
          <t>Special Instructions:
If a C Corp, then override this formula and enter an annual amount for Corp Taxes - Cell B70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D76" authorId="0" shapeId="0" xr:uid="{EBD13771-D43C-4E48-ACB1-DC474953A939}">
      <text>
        <r>
          <rPr>
            <b/>
            <sz val="9"/>
            <color indexed="81"/>
            <rFont val="Tahoma"/>
            <family val="2"/>
          </rPr>
          <t>Start Point:</t>
        </r>
        <r>
          <rPr>
            <sz val="9"/>
            <color indexed="81"/>
            <rFont val="Tahoma"/>
            <family val="2"/>
          </rPr>
          <t xml:space="preserve">
Every startup business will start with an opening balance in the Cash account. </t>
        </r>
      </text>
    </comment>
  </commentList>
</comments>
</file>

<file path=xl/sharedStrings.xml><?xml version="1.0" encoding="utf-8"?>
<sst xmlns="http://schemas.openxmlformats.org/spreadsheetml/2006/main" count="1051" uniqueCount="689">
  <si>
    <t>Step 1A - Fixed Asset Investments to Launch My Business:</t>
  </si>
  <si>
    <t>Consists of three major parts - one time expenses, recurring operating expenses and contingency reserve</t>
  </si>
  <si>
    <t>Startup Financial Plan - Quick Overview</t>
  </si>
  <si>
    <t>Amount</t>
  </si>
  <si>
    <t>Leasehold Improvements</t>
  </si>
  <si>
    <t>Total Fixed Assets</t>
  </si>
  <si>
    <t xml:space="preserve"> </t>
  </si>
  <si>
    <t>Fixed Asset Type</t>
  </si>
  <si>
    <t>Useful Life</t>
  </si>
  <si>
    <t>Depreciation Amount</t>
  </si>
  <si>
    <t>Equipment &amp; Machinery</t>
  </si>
  <si>
    <t>Step 1B - Estimate Recurring Operating Expenses (Usually Month to Month):</t>
  </si>
  <si>
    <t>Operating Expense</t>
  </si>
  <si>
    <t>Step 1C - Add a Contingency Reserve for Unknowns:</t>
  </si>
  <si>
    <t>Fixed Asset Investments</t>
  </si>
  <si>
    <t>Operating Expense Runway</t>
  </si>
  <si>
    <t>Contingency Reserve Unknowns</t>
  </si>
  <si>
    <t>TOTAL ESTIMATED COSTS</t>
  </si>
  <si>
    <t>Sub Total</t>
  </si>
  <si>
    <t>Watch this YouTube Video for a concise lesson on how to complete this financial plan:</t>
  </si>
  <si>
    <t>Book an appointment with the author for personal assistance and help:</t>
  </si>
  <si>
    <t>https://dc-small-business-mentor.as.me/schedule/309365be</t>
  </si>
  <si>
    <t>Rent / Lease Payments</t>
  </si>
  <si>
    <t>Utilities - Electric, Water, Gas</t>
  </si>
  <si>
    <t>Payroll - W2 Employees</t>
  </si>
  <si>
    <t>Labor - Sub Contractors 1099</t>
  </si>
  <si>
    <t>Office Supplies</t>
  </si>
  <si>
    <t>Marketing and Promotion</t>
  </si>
  <si>
    <t>Travel Expenses</t>
  </si>
  <si>
    <t>Legal Fees</t>
  </si>
  <si>
    <t>HR Support</t>
  </si>
  <si>
    <t>Accounting and Tax Support</t>
  </si>
  <si>
    <t>Repairs and Maintenance</t>
  </si>
  <si>
    <t>Insurance</t>
  </si>
  <si>
    <t>Research and Development</t>
  </si>
  <si>
    <t>Licenses and Permits</t>
  </si>
  <si>
    <t>Total Monthly Expense</t>
  </si>
  <si>
    <t>Number of Months to Breakeven</t>
  </si>
  <si>
    <t>Total Operating Capital Needed</t>
  </si>
  <si>
    <t>Step 1A</t>
  </si>
  <si>
    <t>Step 1B</t>
  </si>
  <si>
    <t>Step 1C</t>
  </si>
  <si>
    <t>Total Estimated Costs per Step 1 (Funding Requirement)</t>
  </si>
  <si>
    <t>Startup Financial Plan - Estimate Total Startup Costs (Step 1)</t>
  </si>
  <si>
    <t>Startup Financial Plan - Complete Your Funding Plan (Step 2)</t>
  </si>
  <si>
    <t>Equity Source</t>
  </si>
  <si>
    <t>Donated Capital</t>
  </si>
  <si>
    <t>Example</t>
  </si>
  <si>
    <t>TOTAL EQUITY FUNDING</t>
  </si>
  <si>
    <t>Income Source</t>
  </si>
  <si>
    <t>TOTAL INCOME FUNDING</t>
  </si>
  <si>
    <t>Debt Source</t>
  </si>
  <si>
    <t>Arrangement</t>
  </si>
  <si>
    <t>Total Expected Funding per Step 2</t>
  </si>
  <si>
    <t>Total Estimated Costs per Step 1</t>
  </si>
  <si>
    <t>Shortfall in Funding</t>
  </si>
  <si>
    <t>TOTAL DEBT FUNDING</t>
  </si>
  <si>
    <t>Income Statement</t>
  </si>
  <si>
    <t>Balance Sheet - Liabilities</t>
  </si>
  <si>
    <t>Balance Sheet - Equity</t>
  </si>
  <si>
    <t>Startup Financial Plan - Sales Revenue Forecast (Step 3)</t>
  </si>
  <si>
    <t xml:space="preserve">The purpose of this workbook is to give you a step by step process for creating a financial plan. The workbook is organized around a series of templates that you will need to complete which provide a basis for generating three financial statements for base year one. You then apply some growth assumptions to get the out years 2 and 3. In order to be effective with developing a financial plan, you need to gain a solid understanding of how financial statements are constructed. I would highly recommend that you watch the YouTube video referenced below since it covers both the financial statements and instructions on each template used in this workbook. </t>
  </si>
  <si>
    <t>Point of Contact Information:</t>
  </si>
  <si>
    <t>Workbook Menu</t>
  </si>
  <si>
    <t>Step 1 - Estimating Your Startup Costs</t>
  </si>
  <si>
    <t>Step 2 - Developing a Funding Plan</t>
  </si>
  <si>
    <t>Step 3 - Forecasting Sales Revenue - Base Year 1</t>
  </si>
  <si>
    <t>Term (Years)</t>
  </si>
  <si>
    <t>Monthly Payment</t>
  </si>
  <si>
    <t>Number of Payments</t>
  </si>
  <si>
    <t>Rate (Monthly</t>
  </si>
  <si>
    <t>Interest Rate (APR)</t>
  </si>
  <si>
    <t>Units Sold / Hours Billed</t>
  </si>
  <si>
    <t>Price / Billing Rate</t>
  </si>
  <si>
    <t>Sales Revenue</t>
  </si>
  <si>
    <t>Calculation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</si>
  <si>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</si>
  <si>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</si>
  <si>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</si>
  <si>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</si>
  <si>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</si>
  <si>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</si>
  <si>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</si>
  <si>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</si>
  <si>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</si>
  <si>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</si>
  <si>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</si>
  <si>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</si>
  <si>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</si>
  <si>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Next major step is to forecast future sales - volume and pricing for base year 1 (up to 5 product or service lines)</t>
  </si>
  <si>
    <t>TOTAL SALES REVENUE</t>
  </si>
  <si>
    <t>Startup Financial Plan - Expenses (Step 4)</t>
  </si>
  <si>
    <t>Expenses consist of two types: Cost of Goods Sold (Direct) and Operating Expenses (Indirect)</t>
  </si>
  <si>
    <t>Step 4A - Calculate Unit Cost for Each Product or Service Line:</t>
  </si>
  <si>
    <t>Product / Service Line</t>
  </si>
  <si>
    <t>Direct Materials</t>
  </si>
  <si>
    <t>Direct Labor</t>
  </si>
  <si>
    <t>Overhead</t>
  </si>
  <si>
    <t>Total Unit Cost</t>
  </si>
  <si>
    <t>Step 4C - Compile Operating Expenses: (Step 1B)</t>
  </si>
  <si>
    <t>Total</t>
  </si>
  <si>
    <t>Taxes (Sales,Property,etc.)</t>
  </si>
  <si>
    <t>Step 4B - Calculate Cost of Goods Sold: (Unit Cost per Step 4A x Units Sold per Step 3)</t>
  </si>
  <si>
    <t>TOTALS - COST OF GOODS SOLD</t>
  </si>
  <si>
    <t>TOTALS - OPERATING EXPENSES</t>
  </si>
  <si>
    <t>Bottoms Up Approach</t>
  </si>
  <si>
    <t>What is your business type?</t>
  </si>
  <si>
    <t>What is your industry gross margin?</t>
  </si>
  <si>
    <t>What is the sales price for your product?</t>
  </si>
  <si>
    <t>Sales Price - Gross Margin = Cost of Goods per Unit</t>
  </si>
  <si>
    <t>Gross Margin Amount per Unit</t>
  </si>
  <si>
    <t>Industry Benchmark Approach (5 steps):</t>
  </si>
  <si>
    <t>(See Step 4B for detail breakdown)</t>
  </si>
  <si>
    <t>Operating Expenses</t>
  </si>
  <si>
    <t>(See Step 4C for detail breakdown)</t>
  </si>
  <si>
    <t>Cost of Goods Sold</t>
  </si>
  <si>
    <t>(See Step 3 for detail breakdown)</t>
  </si>
  <si>
    <t>Startup Financial Plan - Compile the Income Statement  (Step 5)</t>
  </si>
  <si>
    <t>Summarize key sections of your Income Statement for Base Year 1</t>
  </si>
  <si>
    <t>PROFIT OR LOSS</t>
  </si>
  <si>
    <t>Non Operating Expenses:</t>
  </si>
  <si>
    <t>Non Operating Expense</t>
  </si>
  <si>
    <t>Depreciation on Fixed Assets</t>
  </si>
  <si>
    <t>Interest Expense on Loan Payments</t>
  </si>
  <si>
    <t>Corporate Taxes (State and Federal) *</t>
  </si>
  <si>
    <t>* pass through entities will not pay taxes - taxes are paid on the personal tax return of the owner(s)</t>
  </si>
  <si>
    <t>Sole Proprietorship – IRS Schedule C</t>
  </si>
  <si>
    <t>Partnership – IRS Form 1065</t>
  </si>
  <si>
    <t>S Corporation – IRS Form 1120-S</t>
  </si>
  <si>
    <t>(See Step 4D for detail breakdown)</t>
  </si>
  <si>
    <t>Key Metrics - Base Year 1</t>
  </si>
  <si>
    <t>Net Profit Margin</t>
  </si>
  <si>
    <t xml:space="preserve">Gross Margin </t>
  </si>
  <si>
    <t>&lt; - For many industries, this should be 40% or higher</t>
  </si>
  <si>
    <t>&lt; - For many industries, this should be 10% or higher</t>
  </si>
  <si>
    <t>Monthly Amount</t>
  </si>
  <si>
    <t>This monthly amount will show up as a Non Operating Expense in the Income Statement</t>
  </si>
  <si>
    <t>Interest Portion</t>
  </si>
  <si>
    <t>Principal Portion</t>
  </si>
  <si>
    <t>Totals</t>
  </si>
  <si>
    <t>Divide Loan Payments</t>
  </si>
  <si>
    <t>Cash Flow</t>
  </si>
  <si>
    <t>Statement</t>
  </si>
  <si>
    <t>Income</t>
  </si>
  <si>
    <t>Balance</t>
  </si>
  <si>
    <t>Sheet</t>
  </si>
  <si>
    <t>Step 4D - Non Operating Expenses: (Steps 1 and 2)</t>
  </si>
  <si>
    <t>TOTALS - NON OPERATING EXPENSES</t>
  </si>
  <si>
    <t>TOTALS</t>
  </si>
  <si>
    <t>Step 4- Calculate All Expenses - Base Year 1</t>
  </si>
  <si>
    <t>Step 5 - Summarize the Income Statement - Base Year 1</t>
  </si>
  <si>
    <t>Return Home</t>
  </si>
  <si>
    <t>Step 1 - Costs</t>
  </si>
  <si>
    <t>Step 2 - Funds</t>
  </si>
  <si>
    <t>Step 3 - Rev</t>
  </si>
  <si>
    <t>Step 6 - Compile Balance Sheet - Base Year 1</t>
  </si>
  <si>
    <t>Step 7 - Prepare Cash Flow Statement</t>
  </si>
  <si>
    <t>Step 8 - Document Assumptions for Out Years</t>
  </si>
  <si>
    <t>INCOME STATEMENT FOR YEAR</t>
  </si>
  <si>
    <t>Calendar Year Reporting Cycle Aligns to Tax Returns</t>
  </si>
  <si>
    <t>Quarter 1</t>
  </si>
  <si>
    <t>Jan - Mar</t>
  </si>
  <si>
    <t>Quarter 2</t>
  </si>
  <si>
    <t>Apr - Jun</t>
  </si>
  <si>
    <t>Quarter 3</t>
  </si>
  <si>
    <t>Jul - Sep</t>
  </si>
  <si>
    <t>Quarter 4</t>
  </si>
  <si>
    <t>Oct - Dec</t>
  </si>
  <si>
    <t>Calendar Year</t>
  </si>
  <si>
    <t>Insert Your Company Name Below:</t>
  </si>
  <si>
    <t>Insert Year for Base Year 1</t>
  </si>
  <si>
    <t>Print Financial Statements:</t>
  </si>
  <si>
    <t>Balance Sheet</t>
  </si>
  <si>
    <t>Cash Flow Statement</t>
  </si>
  <si>
    <t>Sales Revenues</t>
  </si>
  <si>
    <t>Less Cost of Goods Sold</t>
  </si>
  <si>
    <t>Gross Profits</t>
  </si>
  <si>
    <t>Operating Expenses:</t>
  </si>
  <si>
    <t>Point of Contact:</t>
  </si>
  <si>
    <t>Print Complete Income Statement Below - Compressed to Quarterly Periods</t>
  </si>
  <si>
    <t>Total Operating Expenses</t>
  </si>
  <si>
    <t>Operating Income</t>
  </si>
  <si>
    <t>Total Non Operating Expenses</t>
  </si>
  <si>
    <t xml:space="preserve">If your business is a C Corp, then enter tax </t>
  </si>
  <si>
    <t>amount per your combined state and federal</t>
  </si>
  <si>
    <t>corporate tax rate</t>
  </si>
  <si>
    <t>Tax Rate &gt;</t>
  </si>
  <si>
    <t>Profit or Loss for Year &gt;</t>
  </si>
  <si>
    <t>Corporate Tax Due &gt;</t>
  </si>
  <si>
    <t>TOTAL EXPENSES BEFORE TAXES</t>
  </si>
  <si>
    <t>Printing - Two Steps</t>
  </si>
  <si>
    <t>Click on Link &gt;</t>
  </si>
  <si>
    <t>IncomeStmt</t>
  </si>
  <si>
    <t>File &gt; Print</t>
  </si>
  <si>
    <t>(Highlights what is to be printed)</t>
  </si>
  <si>
    <t>Adjust to fit to one page and send to printer</t>
  </si>
  <si>
    <t xml:space="preserve">In order to compile a Balance Sheet, we have to work through the transactions over </t>
  </si>
  <si>
    <t>Startup Financial Plan - Compile the Balance Sheet  (Step 6)</t>
  </si>
  <si>
    <t>base year one - all movements in and out of Cash that impact Assets, Liabilities, and Equity</t>
  </si>
  <si>
    <t xml:space="preserve">When you click on the links above, the print range will be </t>
  </si>
  <si>
    <t>defined. Then select File &gt; Print from the top menu</t>
  </si>
  <si>
    <t>www.startup-financial-plan.com</t>
  </si>
  <si>
    <t>The most current version of this workbook:</t>
  </si>
  <si>
    <t>Transactions in and out of the Cash account will be summarized on the Cash Flow</t>
  </si>
  <si>
    <t>Statement.  After all cash flow transactions are posted, there are a few closing entries</t>
  </si>
  <si>
    <t xml:space="preserve">that are made to close out the reporting cycle and start next year's financials. </t>
  </si>
  <si>
    <t>Step 4 - Exp</t>
  </si>
  <si>
    <t xml:space="preserve">Estimate the full range of expenses you will incur over a time frame that gets you to breakeven (monthly sales </t>
  </si>
  <si>
    <t>revenues now cover your monthly operating expenses)</t>
  </si>
  <si>
    <t xml:space="preserve">For purposes of keeping this simple, we will assume that all operating expenses are the </t>
  </si>
  <si>
    <t>same month to month. You can change the monthly amounts when you get to Step 4</t>
  </si>
  <si>
    <t>Start with Equity - ownership sources and work this as much as possible</t>
  </si>
  <si>
    <t>Try and minimize the use of debt unless you are financing specific asset purchases</t>
  </si>
  <si>
    <t>If you apply for funding and there is no obligation to pay the money back and</t>
  </si>
  <si>
    <t>there is no ownership interest involved, then you will most likely need to report</t>
  </si>
  <si>
    <t>this as Other Income on the Income Statement</t>
  </si>
  <si>
    <t>TOTAL REVENUES</t>
  </si>
  <si>
    <t>TOTAL OTHER INCOME</t>
  </si>
  <si>
    <t>Other Income Sources</t>
  </si>
  <si>
    <t>Other Sources of Income</t>
  </si>
  <si>
    <t>Other Income</t>
  </si>
  <si>
    <t>This is the total amount of money you need</t>
  </si>
  <si>
    <t>to raise to fully fund your startup business</t>
  </si>
  <si>
    <t>Three Components of Funding: Equity (1st), Income Sources (2nd), and Debt (3rd)</t>
  </si>
  <si>
    <t>We will assume that assets are acquired and placed in service in March of Base Year 1</t>
  </si>
  <si>
    <t>&lt; Assume secured in March</t>
  </si>
  <si>
    <t>Contributed Capital - Owner</t>
  </si>
  <si>
    <t>Contributed Capital - Family</t>
  </si>
  <si>
    <t>Contributed Capital - StartEngine</t>
  </si>
  <si>
    <t>Contributed Capital - Angel Investor</t>
  </si>
  <si>
    <t>Step 6A - Start by going through your Startup Costs (Step 1) and Funding Plan (Step 2)</t>
  </si>
  <si>
    <t>List out a Chart of Accounts you will need to fully capture your Balance Sheet</t>
  </si>
  <si>
    <t>Current Assets</t>
  </si>
  <si>
    <t>We will assume Cash Basis accounting to keep it simple. If you want your plan</t>
  </si>
  <si>
    <t>to be based on Accrual accounting, then include Account Receivables for invoicing</t>
  </si>
  <si>
    <t>to customers and Accounts Payable for payment of invoices to vendors.</t>
  </si>
  <si>
    <t>Computers and Laptops</t>
  </si>
  <si>
    <t>Furniture &amp; Fixtures</t>
  </si>
  <si>
    <t>Long Term Assets</t>
  </si>
  <si>
    <t>Land</t>
  </si>
  <si>
    <t>Building</t>
  </si>
  <si>
    <t>Intangible Assets</t>
  </si>
  <si>
    <t>Current Liabilities</t>
  </si>
  <si>
    <t>Make sure to break out all Assets and Liabilities between Current and Long Term.</t>
  </si>
  <si>
    <t>Line of Credit</t>
  </si>
  <si>
    <t>Long Term Liabilities</t>
  </si>
  <si>
    <t>Loan Payable (5 Year)</t>
  </si>
  <si>
    <t>Mortgage Payable</t>
  </si>
  <si>
    <t>Equity</t>
  </si>
  <si>
    <t>Withdraw of Capital - Owner</t>
  </si>
  <si>
    <t>Step 6B - Map out all of your Accounts per Step 6A and post transactions</t>
  </si>
  <si>
    <t>Start by looking at your Funding Plan per Step 2 - How much money does the</t>
  </si>
  <si>
    <t>business have to start out - this is your opening balance to Cash. Now go</t>
  </si>
  <si>
    <t>through your Startup Costs (Step 1) and Funding Plan (Step 2) and post the</t>
  </si>
  <si>
    <t>transactions that go through Cash and impact Assets, Liabilities or Equity.</t>
  </si>
  <si>
    <t>What assets do you need to acquire to generate revenues in your business model ?</t>
  </si>
  <si>
    <t>Step 1D - Summarize Total Cost Estimate for Startup Business:</t>
  </si>
  <si>
    <t>Next major step - Try and cover the full total estimated cost from Step 1 through breakeven</t>
  </si>
  <si>
    <r>
      <t xml:space="preserve">Step 2B - Next source are Grants and Crowdfunding that is Reportable </t>
    </r>
    <r>
      <rPr>
        <b/>
        <u/>
        <sz val="11"/>
        <color theme="4"/>
        <rFont val="Calibri"/>
        <family val="2"/>
        <scheme val="minor"/>
      </rPr>
      <t>Income</t>
    </r>
    <r>
      <rPr>
        <u/>
        <sz val="11"/>
        <color theme="1"/>
        <rFont val="Calibri"/>
        <family val="2"/>
        <scheme val="minor"/>
      </rPr>
      <t>:</t>
    </r>
  </si>
  <si>
    <t>Step 2D - Summarize Total Funding and Shortfall in Covering Total Startup Costs:</t>
  </si>
  <si>
    <t xml:space="preserve">Come back and review this once you have completed the financial statements </t>
  </si>
  <si>
    <t xml:space="preserve">If you show a large loss at the end of Base Year 1, then you may need to </t>
  </si>
  <si>
    <t>scale back on your launch and resources needed for the business. If you</t>
  </si>
  <si>
    <t>show that you can get to profitability in Year 1, you may be OK with a modest</t>
  </si>
  <si>
    <t>shortfall in funding since the Operations (Sales) will start to self-fund the</t>
  </si>
  <si>
    <t>business going forward. Regardless, you need to make sure you are cash</t>
  </si>
  <si>
    <t>flow positive per your Cash Flow Statement.</t>
  </si>
  <si>
    <t>&lt; - If the Cash account starts to show a large balance, then start distributing funds back to the owners</t>
  </si>
  <si>
    <t>Contributed Capital - Private Equity</t>
  </si>
  <si>
    <t>Contributed Capital - Accelerator</t>
  </si>
  <si>
    <t>Retained Earnings</t>
  </si>
  <si>
    <t>&lt; - This account is used to close out the Income Statement and start the next year reporting cycle</t>
  </si>
  <si>
    <t xml:space="preserve">C Corporations should maintain all equity ownership in a "Cap Table" </t>
  </si>
  <si>
    <t>Cap Table</t>
  </si>
  <si>
    <t>Time Frame</t>
  </si>
  <si>
    <t>Description of Transaction Event</t>
  </si>
  <si>
    <t>Debit</t>
  </si>
  <si>
    <t>Credit</t>
  </si>
  <si>
    <t>Pre Base Yr 1</t>
  </si>
  <si>
    <t>Initial Funding per Step 2A</t>
  </si>
  <si>
    <t>Accounts Receivable (Accrual Accounting)</t>
  </si>
  <si>
    <t>Prepaid Expenses (Accrual Accounting)</t>
  </si>
  <si>
    <t>Computers, Laptops (Long Term Asset)</t>
  </si>
  <si>
    <t>Furniture &amp; Fixtures (Long Term Asset)</t>
  </si>
  <si>
    <t>Equipment &amp; Machinery (Long Term Asset)</t>
  </si>
  <si>
    <t>Vehicles (Long Term Asset)</t>
  </si>
  <si>
    <t>Leasehold Improvements (Long Term Asset)</t>
  </si>
  <si>
    <t>Land (Long Term Asset Not Depreciated)</t>
  </si>
  <si>
    <t>Building (Long Term Asset)</t>
  </si>
  <si>
    <t>Intangible Assets (Long Term Assets - Amortized)</t>
  </si>
  <si>
    <t>Accumulated Depreciation (Contra Asset Account)</t>
  </si>
  <si>
    <t>Accumulated Amortization (Contra Asset Account)</t>
  </si>
  <si>
    <t>Accounts Payable (Current Liability - Accrual Acctg)</t>
  </si>
  <si>
    <t>Line of Credit (Current Liability)</t>
  </si>
  <si>
    <t>Loans Payable (Long Term Liability)</t>
  </si>
  <si>
    <t>Mortgage Payable (Long Term Liability)</t>
  </si>
  <si>
    <t>Contributed Capital - Owner 1 (Equity)</t>
  </si>
  <si>
    <t>Contributed Capital - Owner 2 (Equity)</t>
  </si>
  <si>
    <t>Withdraw Capital - Owner 1 (Equity)</t>
  </si>
  <si>
    <t>Withdraw Capital - Owner 2 (Equity)</t>
  </si>
  <si>
    <t>Contributed Capital - StartEngine (Equity)</t>
  </si>
  <si>
    <t>Contributed Capital - Family &amp; Friends (Equity)</t>
  </si>
  <si>
    <t>Contributed Capital - Angel Investor (Equity)</t>
  </si>
  <si>
    <t>Contributed Capital - Private Equity Group (Equity)</t>
  </si>
  <si>
    <t>Contributed Capital - Accelerator Group (Equity)</t>
  </si>
  <si>
    <t>Donated Capital (Equity - no ownership)</t>
  </si>
  <si>
    <t>Retained Earnings (Account to Close Out 1 year cycle)</t>
  </si>
  <si>
    <t>Opening Balances - January 1</t>
  </si>
  <si>
    <t>Start Year 1</t>
  </si>
  <si>
    <t>Total Debits</t>
  </si>
  <si>
    <t>Total Credits</t>
  </si>
  <si>
    <t>&lt; the offset entry for these is to Expense on the Inc Stmt &gt;</t>
  </si>
  <si>
    <t>Loss</t>
  </si>
  <si>
    <t>Profit</t>
  </si>
  <si>
    <t>Close out Income Stmt Yr End</t>
  </si>
  <si>
    <t>Balance Sheet Accounts (Step 6A)</t>
  </si>
  <si>
    <t>Ref</t>
  </si>
  <si>
    <t>January</t>
  </si>
  <si>
    <t>February</t>
  </si>
  <si>
    <t>Step 5 Inc Stmt</t>
  </si>
  <si>
    <t>Step 6 Bal Sht</t>
  </si>
  <si>
    <t>March</t>
  </si>
  <si>
    <t>June</t>
  </si>
  <si>
    <t>April</t>
  </si>
  <si>
    <t>Inventory - Products (Current Asset)</t>
  </si>
  <si>
    <t>Inventory Tracking</t>
  </si>
  <si>
    <t>Date</t>
  </si>
  <si>
    <t>Units</t>
  </si>
  <si>
    <t>Cost</t>
  </si>
  <si>
    <t>Develop More Inv to Meet Orders</t>
  </si>
  <si>
    <t>Units Sold in June</t>
  </si>
  <si>
    <t>Inv Balance - June 30</t>
  </si>
  <si>
    <t>Units Sold in July</t>
  </si>
  <si>
    <t>Step 6C - Track Inventory Movements</t>
  </si>
  <si>
    <t>If you are selling physical products, you will need to track and monitor the movement of your inventory</t>
  </si>
  <si>
    <t>The goal is to hold just enough inventory to meet customer demand month to month</t>
  </si>
  <si>
    <t>Inv Balance - July 31</t>
  </si>
  <si>
    <t>Units Sold in August</t>
  </si>
  <si>
    <t>Inv Balance - Aug 31</t>
  </si>
  <si>
    <t>Debits =Credits</t>
  </si>
  <si>
    <t>IMPORTANT CONTROL PROCESS:</t>
  </si>
  <si>
    <t>As you post entries below into the Balance Sheet model, check your Cash balance - Does it</t>
  </si>
  <si>
    <t>go negative? If yes, then go back and adjust your funding plan upstream of the point</t>
  </si>
  <si>
    <t xml:space="preserve">where the Cash balance goes negative. You need to have positive Cash flows </t>
  </si>
  <si>
    <t>When you get to Step 6B in the planning process, you most likely will run into a Cash</t>
  </si>
  <si>
    <t>Holding too much inventory ties up cash with no return - try to minimize your inventory stock without</t>
  </si>
  <si>
    <t xml:space="preserve">impairing your ability to sell and meet customer demand. </t>
  </si>
  <si>
    <t>July</t>
  </si>
  <si>
    <t>Units Sold in September</t>
  </si>
  <si>
    <t>Develop More Inv to Meet Order</t>
  </si>
  <si>
    <t>Units Sold in October</t>
  </si>
  <si>
    <t>Units Sold in November</t>
  </si>
  <si>
    <t>Units Sold in December</t>
  </si>
  <si>
    <t>Inv Balance - Sept 30</t>
  </si>
  <si>
    <t>Inv Balance - Oct 31</t>
  </si>
  <si>
    <t>Inv Balance - Nov 30</t>
  </si>
  <si>
    <t>Inv Balance - Dec 31</t>
  </si>
  <si>
    <t>Product 1 Unit Cost &gt;</t>
  </si>
  <si>
    <t>Product 2 Unit Cost &gt;</t>
  </si>
  <si>
    <t>Product 3 Unit Cost</t>
  </si>
  <si>
    <t>Product 4 Unit Cost</t>
  </si>
  <si>
    <t>Product 5 Unit Cost</t>
  </si>
  <si>
    <t>Total Amount</t>
  </si>
  <si>
    <t>Beginning Inventory</t>
  </si>
  <si>
    <t>Purchases / Add to Inventory</t>
  </si>
  <si>
    <t>Units Sold in January</t>
  </si>
  <si>
    <t>Inv Balance - Jan 31</t>
  </si>
  <si>
    <t>Inv Balance - Feb 28</t>
  </si>
  <si>
    <t>Units Sold in April</t>
  </si>
  <si>
    <t>August</t>
  </si>
  <si>
    <t>September</t>
  </si>
  <si>
    <t>October</t>
  </si>
  <si>
    <t>November</t>
  </si>
  <si>
    <t>December</t>
  </si>
  <si>
    <t>Track Inventory</t>
  </si>
  <si>
    <t>Inv Balance - March 31</t>
  </si>
  <si>
    <t>Inv Balance - April 30</t>
  </si>
  <si>
    <t>Inventory Balance - May 31</t>
  </si>
  <si>
    <t>Develop / Build Up Inventory</t>
  </si>
  <si>
    <t>Units Sold in May</t>
  </si>
  <si>
    <t>Step 5 - I Stmt</t>
  </si>
  <si>
    <t>Step 6 - B Sht</t>
  </si>
  <si>
    <t>Step 5 - I Stm</t>
  </si>
  <si>
    <t>&lt; Rough estimate, revisit when you prepare the Income Statement</t>
  </si>
  <si>
    <t>Units on</t>
  </si>
  <si>
    <t>Hand</t>
  </si>
  <si>
    <t>Units Sold in February</t>
  </si>
  <si>
    <t>Units Sold in March</t>
  </si>
  <si>
    <t>Product Description</t>
  </si>
  <si>
    <t>Summarize Year End Inventory</t>
  </si>
  <si>
    <t>(Non Operating)</t>
  </si>
  <si>
    <t>Fund Raising Sources (1)</t>
  </si>
  <si>
    <t>Investment Income (2)</t>
  </si>
  <si>
    <t>Sale of Business Assets (3)</t>
  </si>
  <si>
    <t>(1) Fund Raising Sources include grants, pitch competitions and crowdfunding campaigns</t>
  </si>
  <si>
    <t>(2) Investment Income is generated when excess cash is invested in highly marketable assets such as money markets, government bonds, etc.</t>
  </si>
  <si>
    <t>)3) Sale of Assets is non operational since the sale of fixed assets (such as vehicles or equipment) is not a normal month to month type activity</t>
  </si>
  <si>
    <t>* Business Entity is not subject to taxation - pass through LLC (Limited Liability Company)</t>
  </si>
  <si>
    <t>Startup Financial Plan - Compile the Cash Flow Statement  (Step 7)</t>
  </si>
  <si>
    <t>Go back to Step 6 and refer to the Cash column to understand the month to month</t>
  </si>
  <si>
    <t>transactions that take place. This statement should be broken out month to month</t>
  </si>
  <si>
    <t>and provide a good breakdown of where the money is spent</t>
  </si>
  <si>
    <t>Startup Financial Plan - Document Assumptions for Out Years (Step 8)</t>
  </si>
  <si>
    <t>Once you have a good Base Year 1 established, then apply some growth assumptions</t>
  </si>
  <si>
    <t>to the base year numbers to project out your out years. Two out years is recommended</t>
  </si>
  <si>
    <t>Step 6D - Summarize the Balance Sheet</t>
  </si>
  <si>
    <t xml:space="preserve">Cash </t>
  </si>
  <si>
    <t xml:space="preserve">Inventory </t>
  </si>
  <si>
    <t>Less Accumulated Depreciation</t>
  </si>
  <si>
    <t>Total Current Assets</t>
  </si>
  <si>
    <t>This is perhaps the most subjective part of financial planning - how much can you sell and when?</t>
  </si>
  <si>
    <t>This template allows for five (5) products or service lines. Insert additional sections on Row 36 and revise the Total Formula 37 - Total Sales Revenues</t>
  </si>
  <si>
    <t>Expenses should be broken out month to month and revised as you work through the year</t>
  </si>
  <si>
    <t>This amount may change after you have</t>
  </si>
  <si>
    <t>completed the Balance Sheet and / or Cash</t>
  </si>
  <si>
    <t>Step 2E - Revisions to Funding Plan above per Step 6B</t>
  </si>
  <si>
    <t>Flow Statement. This is why there is a Step 2E</t>
  </si>
  <si>
    <t>on the next tab - Funding Plan</t>
  </si>
  <si>
    <t>shortage which forces you to revisit this Funding Plan and raise more money. Document your change below:</t>
  </si>
  <si>
    <t>&lt; You will need to track and control the movement of the products you sell</t>
  </si>
  <si>
    <t>Accumulated Depreciation</t>
  </si>
  <si>
    <t>&lt; - This is a special account that writes down your fixed assets over time through depreciation</t>
  </si>
  <si>
    <t>&lt; - Assets that are "non-physical" such as Patents, Trademarks and Goodwill</t>
  </si>
  <si>
    <t>C Corporation will need to add a item for corporate taxation</t>
  </si>
  <si>
    <t>&lt; Enter this amount in Cell N53 for year end tax amount due as a C Corp</t>
  </si>
  <si>
    <t>Setup a Chart of Accounts to Capture Balance Sheet transactions:</t>
  </si>
  <si>
    <t>Work through transactions per your assumptions month to month:</t>
  </si>
  <si>
    <t>Balances at Year End</t>
  </si>
  <si>
    <t xml:space="preserve">         &lt; We will keep it simple - cash basis accounting &gt;</t>
  </si>
  <si>
    <t>TOTAL ASSETS</t>
  </si>
  <si>
    <t>Total Current Liabilities</t>
  </si>
  <si>
    <t>TOTAL LIABILITIES</t>
  </si>
  <si>
    <t>TOTAL EQUITY</t>
  </si>
  <si>
    <t>Total Long Term Assets (at Cost)</t>
  </si>
  <si>
    <t>Total Book Value Long Term Assets</t>
  </si>
  <si>
    <t xml:space="preserve">Opening Balance </t>
  </si>
  <si>
    <t xml:space="preserve">NOTE: On the Cash Flow Statement, corporate taxes is shown in </t>
  </si>
  <si>
    <t>the Operating Section of the Cash Flow Statement</t>
  </si>
  <si>
    <t>NOTE: Your Operating Expenses tend to "lag" your initial startup activities; i.e.</t>
  </si>
  <si>
    <t xml:space="preserve">you raise money to fund your business first and you then make some </t>
  </si>
  <si>
    <t>critical investments in assets. Once this is done, you then start to have some</t>
  </si>
  <si>
    <t xml:space="preserve">operational activities - marketing, sales, rent, etc.  Here are a some other </t>
  </si>
  <si>
    <t>rules that you should try and follow:</t>
  </si>
  <si>
    <t>1. When making loan or debt payments, the payments are split between</t>
  </si>
  <si>
    <t>interest expense (Income Statement) and principal (reduces the liability</t>
  </si>
  <si>
    <t>on the Balance Sheet).</t>
  </si>
  <si>
    <t>2. Posting entries involves two sides - Debits vs. Credits. This simply means</t>
  </si>
  <si>
    <t>you increase one account and decrease another account and the amounts</t>
  </si>
  <si>
    <t>should balance out; i.e. all increases = all decreases</t>
  </si>
  <si>
    <t>3. At year end, a few posting entries are made to close out the cycle. They</t>
  </si>
  <si>
    <t xml:space="preserve">typically include making sure you post all depreciation for the year to write </t>
  </si>
  <si>
    <t xml:space="preserve">down your fixed assets for depreciation and a final entry to close out </t>
  </si>
  <si>
    <t>the Income Statement using a special account called Retained Earnings.</t>
  </si>
  <si>
    <t>Balance Sheet for Beginners</t>
  </si>
  <si>
    <t>YouTube Videos for Help:</t>
  </si>
  <si>
    <t>General Ledger Accounts (Chart of Accounts)</t>
  </si>
  <si>
    <t>Debits vs Credits</t>
  </si>
  <si>
    <t>What is Depreciation?</t>
  </si>
  <si>
    <t>Understanding Financial Statements</t>
  </si>
  <si>
    <t>Cash Flow Statement - Direct Approach (Cash Basis)</t>
  </si>
  <si>
    <t>Cash Flow Statement for Beginners</t>
  </si>
  <si>
    <t>Inventory and Cost of Goods Sold</t>
  </si>
  <si>
    <t>Straight Line Depreciation</t>
  </si>
  <si>
    <t xml:space="preserve">          YouTube Video for Help &gt;</t>
  </si>
  <si>
    <t>Income Statement Explained</t>
  </si>
  <si>
    <t>Closing Entries</t>
  </si>
  <si>
    <t>&lt; - Almost every transaction passes through your business checking account (Cash)</t>
  </si>
  <si>
    <t>Develop Your Starting Inventory</t>
  </si>
  <si>
    <t>Expenses</t>
  </si>
  <si>
    <t>Revenues</t>
  </si>
  <si>
    <t xml:space="preserve">     Income Statement Entries</t>
  </si>
  <si>
    <t>TOTAL DR / CR ENTRIES</t>
  </si>
  <si>
    <t>Check Your Total Debits / Credits - Far Right Columns (Balance Sheet and Income Statement)</t>
  </si>
  <si>
    <t>If total DR = total CR, close out the Income Statement to Retained Earnings</t>
  </si>
  <si>
    <t>Pull off all balances to compile the Balance Sheet</t>
  </si>
  <si>
    <t>Loan Payable - 5 year term</t>
  </si>
  <si>
    <t>Mortgage Payable - Building</t>
  </si>
  <si>
    <t>Total Long Term Liabilities</t>
  </si>
  <si>
    <t>TOTAL LIABILITIES + EQUITY</t>
  </si>
  <si>
    <t>Print Range</t>
  </si>
  <si>
    <t>Print Balance Sheet</t>
  </si>
  <si>
    <t>Sales to Customers</t>
  </si>
  <si>
    <t>Operating Activities:</t>
  </si>
  <si>
    <t>Change in Cash - Operations</t>
  </si>
  <si>
    <t>Total Operating Expense Payments</t>
  </si>
  <si>
    <t>Operating Expense Payments:</t>
  </si>
  <si>
    <t>Acquire Fixed Assets</t>
  </si>
  <si>
    <t>Sale of Fixed Assets</t>
  </si>
  <si>
    <t>Change in Cash - Investments</t>
  </si>
  <si>
    <t>Financing Activities:</t>
  </si>
  <si>
    <t>Investment Activities:</t>
  </si>
  <si>
    <t>Short Term Line of Credit</t>
  </si>
  <si>
    <t>Long Term Loans</t>
  </si>
  <si>
    <t>Mortgage on Building</t>
  </si>
  <si>
    <t>Payments to Reduce Debt</t>
  </si>
  <si>
    <t>Change in Cash - Financing</t>
  </si>
  <si>
    <t>Ending Cash Balance</t>
  </si>
  <si>
    <t>EDC Grant to Hire Local Residents</t>
  </si>
  <si>
    <t>Inventory - Restock</t>
  </si>
  <si>
    <t>Withdrawals / Distributions to Owners</t>
  </si>
  <si>
    <t>Print Titles</t>
  </si>
  <si>
    <t>Changes to the product line - discontinue, add new products, change features / functions per feedback</t>
  </si>
  <si>
    <t>Pricing changes - remain competitive, gain more market share</t>
  </si>
  <si>
    <t>Possible lowering of costs to produce or acquire inventory</t>
  </si>
  <si>
    <t>Changes to marketing and promotion, new target markets, better branding, etc.</t>
  </si>
  <si>
    <t>Changes to the fixed asset investments - sell off, replace, additions needed for growth</t>
  </si>
  <si>
    <t>Pay down debt such as the Line of Credit</t>
  </si>
  <si>
    <t>Changes to personnel, promotions, new hires, new executive team</t>
  </si>
  <si>
    <t xml:space="preserve">so that you have a 3 Year Financial Plan. You will start with a clean Income Statement with </t>
  </si>
  <si>
    <t>zeros and the ending balances for the Balance Sheet represents the starting balances for</t>
  </si>
  <si>
    <t>Two common adjustments to make are:</t>
  </si>
  <si>
    <t>Operating Expenses - increase to rent, increase to payroll, more marketing, etc.</t>
  </si>
  <si>
    <t>Sales Revenues - Higher volume of sales as the business gets more market traction</t>
  </si>
  <si>
    <t>Liab / Equity</t>
  </si>
  <si>
    <t>Assets</t>
  </si>
  <si>
    <t xml:space="preserve">        Balance Sheet Entries</t>
  </si>
  <si>
    <t xml:space="preserve">Year 2.  </t>
  </si>
  <si>
    <t>Step 8A - Define the Changes to Year 2. Examples include:</t>
  </si>
  <si>
    <t>Step 8B - Document Changes into a Table to Drive Year 2 Financial Model:</t>
  </si>
  <si>
    <t>Step 8C - Copy this tab into a new Year 2 Workbook to build Year 2 Financial Model</t>
  </si>
  <si>
    <t>You can download a blank Model 1 from;</t>
  </si>
  <si>
    <t>Step 1- Cost</t>
  </si>
  <si>
    <t>Step 2 - Fund</t>
  </si>
  <si>
    <t>Step 3 Rev</t>
  </si>
  <si>
    <t>Step 4 Exp</t>
  </si>
  <si>
    <t>Year 2</t>
  </si>
  <si>
    <t>Beginning</t>
  </si>
  <si>
    <t>Balances</t>
  </si>
  <si>
    <t>Yr 2 Start Balance</t>
  </si>
  <si>
    <t>Make sure to pull off the Beginning Balances from the Year 1 Balance Sheet &gt;</t>
  </si>
  <si>
    <r>
      <t>Step 2C - Last source of funding is to take on Debt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4"/>
        <rFont val="Calibri"/>
        <family val="2"/>
        <scheme val="minor"/>
      </rPr>
      <t>(liabilities) such as Loans:</t>
    </r>
  </si>
  <si>
    <t>Step 2A - Start with Equty (Ownership) to Fund Your Total Startup Costs:</t>
  </si>
  <si>
    <t>&lt; Enter a product description in this box for your first product</t>
  </si>
  <si>
    <t xml:space="preserve">&lt; Second product </t>
  </si>
  <si>
    <t>&lt; Third product</t>
  </si>
  <si>
    <t>&lt; Fourth product</t>
  </si>
  <si>
    <t>&lt; Fifth product</t>
  </si>
  <si>
    <t>Repeat the rows above to add more products or services and revise the formula for TOTAL SALES REVENUE</t>
  </si>
  <si>
    <t>&lt; - Enter sales price for product</t>
  </si>
  <si>
    <t>&lt; - Research your industry to find this %</t>
  </si>
  <si>
    <t>&lt; - Apply this percent to your sales revenues to estimate Cost of Goods Sold</t>
  </si>
  <si>
    <t>Refer back to Step 1B to enter amounts below. You should account for changes that will take place during the year</t>
  </si>
  <si>
    <t>Step 1B Operating Expenses</t>
  </si>
  <si>
    <t>You should clear the formula</t>
  </si>
  <si>
    <t xml:space="preserve">for line items where there are </t>
  </si>
  <si>
    <t>no entries posted</t>
  </si>
  <si>
    <t>You might want to also include</t>
  </si>
  <si>
    <t>entries that cover the Income</t>
  </si>
  <si>
    <t>Statement to balance out all</t>
  </si>
  <si>
    <t>of your transactions</t>
  </si>
  <si>
    <t>NOTE: There are no formulas entered in the monthly columns below:</t>
  </si>
  <si>
    <t>Annual Depreciation Entry</t>
  </si>
  <si>
    <t xml:space="preserve">&lt; Account for Year 1 Depreciation Expense </t>
  </si>
  <si>
    <t>&lt; Total Debits and Credits for Balance Sheet and Income Statement</t>
  </si>
  <si>
    <t>&lt; Total Debits and Credits for all Transactions should be balance</t>
  </si>
  <si>
    <t>&lt; Difference between Debits and Credits for Income Statement is Profit or Loss</t>
  </si>
  <si>
    <t>NOTE: Formulas have been removed from most line items in the template below</t>
  </si>
  <si>
    <t>&lt; This is the total amount you would like to raise over the full life cycle of your startup business</t>
  </si>
  <si>
    <t>Make Col</t>
  </si>
  <si>
    <t>C a negative</t>
  </si>
  <si>
    <t xml:space="preserve">#NUM will clear when you enter </t>
  </si>
  <si>
    <t>values in Columns C, E and G</t>
  </si>
  <si>
    <t>Accounts Receivable</t>
  </si>
  <si>
    <t>Prepaid Expenses</t>
  </si>
  <si>
    <t>Accounts Payable</t>
  </si>
  <si>
    <t>Capial Withdrawals - Owner</t>
  </si>
  <si>
    <t>Contributed Capital - Private Equity Group</t>
  </si>
  <si>
    <t>Errors in cells will clear when data populates the referenced cells in the formula</t>
  </si>
  <si>
    <t>FALSE appears if you have a loss, taxes are</t>
  </si>
  <si>
    <t>only due when you have a profit</t>
  </si>
  <si>
    <t>Chart of Accounts Used in Sample Model</t>
  </si>
  <si>
    <t xml:space="preserve">You may need to change this Chart of Accounts to fit your own business </t>
  </si>
  <si>
    <t>Keep track of all debits and credits</t>
  </si>
  <si>
    <t>Should balance out at the end of</t>
  </si>
  <si>
    <t>the Balance Sheet</t>
  </si>
  <si>
    <t>version 2</t>
  </si>
  <si>
    <t>1/5/2026</t>
  </si>
  <si>
    <t>Reference Tables</t>
  </si>
  <si>
    <t>Version Control:</t>
  </si>
  <si>
    <t>No</t>
  </si>
  <si>
    <t>Changes and Updates Made</t>
  </si>
  <si>
    <t>Two new tables have been added - Number of Months to Breakeven and Contingency Reserve Table for Step 1</t>
  </si>
  <si>
    <t>ProjectionHub</t>
  </si>
  <si>
    <t>Online and marketplace models vary widely; early revenue may start within a year, break-even often takes longer</t>
  </si>
  <si>
    <t>12–24+ months</t>
  </si>
  <si>
    <t>E-commerce / Marketplace (varies widely)</t>
  </si>
  <si>
    <t>FreshBooks</t>
  </si>
  <si>
    <t>Services with lower upfront cost may break even faster; many still take 1–3 years</t>
  </si>
  <si>
    <t>12–36 months</t>
  </si>
  <si>
    <t>Service-Based Small Business</t>
  </si>
  <si>
    <t>Restroworks</t>
  </si>
  <si>
    <t>Many food establishments break even in ~6–18 months; some take up to ~36 months</t>
  </si>
  <si>
    <r>
      <t>6–36 months</t>
    </r>
    <r>
      <rPr>
        <sz val="12"/>
        <color theme="1"/>
        <rFont val="Times New Roman"/>
        <family val="1"/>
      </rPr>
      <t xml:space="preserve"> (wide range)</t>
    </r>
  </si>
  <si>
    <t>Restaurant / Food-Service Startup</t>
  </si>
  <si>
    <t>Small Business Funding</t>
  </si>
  <si>
    <t>Small retail businesses often reach break-even in about 1–1.5 years</t>
  </si>
  <si>
    <r>
      <t>12–18 months</t>
    </r>
    <r>
      <rPr>
        <sz val="12"/>
        <color theme="1"/>
        <rFont val="Times New Roman"/>
        <family val="1"/>
      </rPr>
      <t xml:space="preserve"> (range)</t>
    </r>
  </si>
  <si>
    <t>Retail Small Business (General)</t>
  </si>
  <si>
    <t>Projections from early tech startups show averages under 2 years; later-stage may be slower</t>
  </si>
  <si>
    <r>
      <t>16–22+ months</t>
    </r>
    <r>
      <rPr>
        <sz val="12"/>
        <color theme="1"/>
        <rFont val="Times New Roman"/>
        <family val="1"/>
      </rPr>
      <t xml:space="preserve"> (~16–22)</t>
    </r>
  </si>
  <si>
    <t>Seed-Stage Tech / Projections</t>
  </si>
  <si>
    <t>BusinessDojo</t>
  </si>
  <si>
    <t>SaaS often breaks even faster due to recurring revenue, especially for bootstrapped ventures; top performers ~12–18 months</t>
  </si>
  <si>
    <r>
      <t>12–24 months</t>
    </r>
    <r>
      <rPr>
        <sz val="12"/>
        <color theme="1"/>
        <rFont val="Times New Roman"/>
        <family val="1"/>
      </rPr>
      <t xml:space="preserve"> (typical), can be </t>
    </r>
    <r>
      <rPr>
        <i/>
        <sz val="12"/>
        <color theme="1"/>
        <rFont val="Times New Roman"/>
        <family val="1"/>
      </rPr>
      <t>6–36+ m</t>
    </r>
  </si>
  <si>
    <t>SaaS (Software as a Service)</t>
  </si>
  <si>
    <t>Benchmarks suggest tech startups target break-even in ~18–36 months</t>
  </si>
  <si>
    <r>
      <t>18–36 months</t>
    </r>
    <r>
      <rPr>
        <sz val="12"/>
        <color theme="1"/>
        <rFont val="Times New Roman"/>
        <family val="1"/>
      </rPr>
      <t xml:space="preserve"> (~18–36)</t>
    </r>
  </si>
  <si>
    <t>Tech Startup / Software (Overall)</t>
  </si>
  <si>
    <t>Webby Cloud</t>
  </si>
  <si>
    <t>Many startups take 2–5 years to reach profitability, with break-even often within this window</t>
  </si>
  <si>
    <r>
      <t>24–60 months</t>
    </r>
    <r>
      <rPr>
        <sz val="12"/>
        <color theme="1"/>
        <rFont val="Times New Roman"/>
        <family val="1"/>
      </rPr>
      <t xml:space="preserve"> (2–5 years)</t>
    </r>
  </si>
  <si>
    <t>General Startup / Average Across Sectors</t>
  </si>
  <si>
    <t>Source</t>
  </si>
  <si>
    <t xml:space="preserve">Notes </t>
  </si>
  <si>
    <t>Typical Break-Even Time (Months)</t>
  </si>
  <si>
    <t>Industry / Business Type</t>
  </si>
  <si>
    <t>Use this table to help estimate the number of months it will take to reach breakeven</t>
  </si>
  <si>
    <t>Reference Table 1 - Number of Months to Reach Breakeven</t>
  </si>
  <si>
    <t>&lt; Enter number of months to get to breakeven; Use Table 1 to help estimate this number</t>
  </si>
  <si>
    <t>Contingency Reserve Calculation</t>
  </si>
  <si>
    <t>Criteria</t>
  </si>
  <si>
    <t>1 – Lowest Reliability / Highest Risk</t>
  </si>
  <si>
    <t>3 – Moderate Reliability</t>
  </si>
  <si>
    <t>5 – Highest Reliability / Lowest Risk</t>
  </si>
  <si>
    <t>Enter Your Score Below (1 lowest to 5 highest)</t>
  </si>
  <si>
    <t>Founder’s Industry Experience</t>
  </si>
  <si>
    <t>No prior industry experience</t>
  </si>
  <si>
    <t>Some exposure or related experience</t>
  </si>
  <si>
    <t>5+ years direct industry experience</t>
  </si>
  <si>
    <t>Clarity of Business Model</t>
  </si>
  <si>
    <t>Revenue model unclear or untested</t>
  </si>
  <si>
    <t>Defined but partially validated</t>
  </si>
  <si>
    <t>Clear, proven, well-understood model</t>
  </si>
  <si>
    <t>Level of Cost Detail</t>
  </si>
  <si>
    <t>High-level estimates, many assumptions</t>
  </si>
  <si>
    <t>Mix of detailed and estimated costs</t>
  </si>
  <si>
    <t>Line-item detail with vendor quotes</t>
  </si>
  <si>
    <t>Use of Historical Benchmarks</t>
  </si>
  <si>
    <t>No comparable data used</t>
  </si>
  <si>
    <t>Some informal comparisons</t>
  </si>
  <si>
    <t>Strong benchmarks from similar businesses</t>
  </si>
  <si>
    <t>Vendor &amp; Supplier Validation</t>
  </si>
  <si>
    <t>No quotes or contracts</t>
  </si>
  <si>
    <t>Informal or preliminary quotes</t>
  </si>
  <si>
    <t>Written quotes or signed agreements</t>
  </si>
  <si>
    <t>Financial Advisor / Expert Review</t>
  </si>
  <si>
    <t>No external review</t>
  </si>
  <si>
    <t>Informal feedback</t>
  </si>
  <si>
    <t>Reviewed by CPA, CFO, or financial advisor</t>
  </si>
  <si>
    <t>Regulatory &amp; Compliance Awareness</t>
  </si>
  <si>
    <t>Requirements unknown or ignored</t>
  </si>
  <si>
    <t>Basic understanding</t>
  </si>
  <si>
    <t>Fully researched and costed</t>
  </si>
  <si>
    <t>Operating Complexity</t>
  </si>
  <si>
    <t>Multiple moving parts, custom systems</t>
  </si>
  <si>
    <t>Moderate operational complexity</t>
  </si>
  <si>
    <t>Simple, standardized operations</t>
  </si>
  <si>
    <t>Timeline Certainty</t>
  </si>
  <si>
    <t>Aggressive or unrealistic timing</t>
  </si>
  <si>
    <t>Some buffers included</t>
  </si>
  <si>
    <t>Conservative, well-planned timeline</t>
  </si>
  <si>
    <t>TOTAL SCORE</t>
  </si>
  <si>
    <t>How to Use the Table</t>
  </si>
  <si>
    <t>1. Score each criterion from 1–5</t>
  </si>
  <si>
    <r>
      <t xml:space="preserve">3. Use the total to guide your </t>
    </r>
    <r>
      <rPr>
        <b/>
        <sz val="11"/>
        <color theme="1"/>
        <rFont val="Calibri"/>
        <family val="2"/>
        <scheme val="minor"/>
      </rPr>
      <t>contingency reserve</t>
    </r>
  </si>
  <si>
    <t>Suggested Contingency Reserve Guidelines</t>
  </si>
  <si>
    <t>Total Score</t>
  </si>
  <si>
    <t>Cost Estimate Reliability</t>
  </si>
  <si>
    <t>Suggested Contingency Reserve</t>
  </si>
  <si>
    <t>36–45</t>
  </si>
  <si>
    <t>High reliability</t>
  </si>
  <si>
    <t>5–10%</t>
  </si>
  <si>
    <t>27–35</t>
  </si>
  <si>
    <t>Moderate reliability</t>
  </si>
  <si>
    <t>10–20%</t>
  </si>
  <si>
    <t>18–26</t>
  </si>
  <si>
    <t>Low reliability</t>
  </si>
  <si>
    <t>20–30%</t>
  </si>
  <si>
    <t>Below 18</t>
  </si>
  <si>
    <t>Very high uncertainty</t>
  </si>
  <si>
    <t>30%+</t>
  </si>
  <si>
    <t>Below is a scoring table to help estimate what level of contingency reserve should be added to your startup cost estimate</t>
  </si>
  <si>
    <t xml:space="preserve">Each criteria has a score from 1 (very low) to 5 (very high). The lower the score, the higher the contingency reserve. </t>
  </si>
  <si>
    <t>Reference Table 2 - Contingency Reserve Scoring Table - Step 1</t>
  </si>
  <si>
    <r>
      <t>2. Add the total score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(Maximum = 45)</t>
    </r>
  </si>
  <si>
    <t xml:space="preserve">This is an optional step in the process; it is recommended that you do add some </t>
  </si>
  <si>
    <t>level of reserve to account for unknowns and unplanned issues that will come up</t>
  </si>
  <si>
    <t>Use Table 2 - Contingency Reserve to Calculate</t>
  </si>
  <si>
    <t>&lt; Enter percent of contingency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</si>
</sst>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6" fillId="2" borderId="3" xfId="1" applyFont="1" applyFill="1" applyBorder="1" applyAlignment="1">
      <alignment horizontal="center" wrapText="1"/>
    </xf>
    <xf numFmtId="164" fontId="0" fillId="0" borderId="2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1" fontId="0" fillId="0" borderId="2" xfId="0" applyNumberFormat="1" applyBorder="1"/>
    <xf numFmtId="0" fontId="5" fillId="0" borderId="2" xfId="0" applyFont="1" applyBorder="1"/>
    <xf numFmtId="165" fontId="5" fillId="0" borderId="2" xfId="0" applyNumberFormat="1" applyFont="1" applyBorder="1"/>
    <xf numFmtId="9" fontId="0" fillId="0" borderId="2" xfId="2" applyFont="1" applyBorder="1"/>
    <xf numFmtId="0" fontId="5" fillId="0" borderId="2" xfId="0" applyFont="1" applyBorder="1" applyAlignment="1">
      <alignment horizontal="right"/>
    </xf>
    <xf numFmtId="0" fontId="0" fillId="3" borderId="0" xfId="0" applyFill="1"/>
    <xf numFmtId="0" fontId="7" fillId="0" borderId="0" xfId="0" applyFont="1"/>
    <xf numFmtId="166" fontId="0" fillId="0" borderId="2" xfId="4" applyNumberFormat="1" applyFont="1" applyBorder="1"/>
    <xf numFmtId="166" fontId="5" fillId="0" borderId="2" xfId="4" applyNumberFormat="1" applyFont="1" applyBorder="1"/>
    <xf numFmtId="166" fontId="0" fillId="0" borderId="2" xfId="0" applyNumberFormat="1" applyBorder="1"/>
    <xf numFmtId="165" fontId="5" fillId="0" borderId="2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3"/>
    <xf numFmtId="167" fontId="0" fillId="0" borderId="2" xfId="2" applyNumberFormat="1" applyFont="1" applyBorder="1"/>
    <xf numFmtId="10" fontId="0" fillId="0" borderId="2" xfId="2" applyNumberFormat="1" applyFont="1" applyBorder="1"/>
    <xf numFmtId="166" fontId="0" fillId="0" borderId="17" xfId="4" applyNumberFormat="1" applyFont="1" applyBorder="1"/>
    <xf numFmtId="1" fontId="0" fillId="0" borderId="17" xfId="0" applyNumberFormat="1" applyBorder="1"/>
    <xf numFmtId="166" fontId="0" fillId="0" borderId="17" xfId="0" applyNumberFormat="1" applyBorder="1"/>
    <xf numFmtId="0" fontId="0" fillId="2" borderId="2" xfId="0" applyFill="1" applyBorder="1"/>
    <xf numFmtId="0" fontId="6" fillId="2" borderId="19" xfId="1" applyFont="1" applyFill="1" applyBorder="1" applyAlignment="1">
      <alignment horizontal="center" wrapText="1"/>
    </xf>
    <xf numFmtId="0" fontId="0" fillId="0" borderId="20" xfId="0" applyBorder="1"/>
    <xf numFmtId="166" fontId="0" fillId="0" borderId="21" xfId="4" applyNumberFormat="1" applyFont="1" applyBorder="1"/>
    <xf numFmtId="0" fontId="0" fillId="0" borderId="3" xfId="0" applyBorder="1"/>
    <xf numFmtId="166" fontId="0" fillId="0" borderId="3" xfId="4" applyNumberFormat="1" applyFont="1" applyBorder="1"/>
    <xf numFmtId="0" fontId="5" fillId="0" borderId="20" xfId="0" applyFont="1" applyBorder="1"/>
    <xf numFmtId="166" fontId="5" fillId="0" borderId="21" xfId="0" applyNumberFormat="1" applyFont="1" applyBorder="1"/>
    <xf numFmtId="166" fontId="5" fillId="0" borderId="22" xfId="0" applyNumberFormat="1" applyFont="1" applyBorder="1"/>
    <xf numFmtId="0" fontId="12" fillId="0" borderId="0" xfId="0" applyFont="1"/>
    <xf numFmtId="9" fontId="0" fillId="0" borderId="18" xfId="2" applyFont="1" applyBorder="1"/>
    <xf numFmtId="166" fontId="0" fillId="0" borderId="18" xfId="4" applyNumberFormat="1" applyFont="1" applyBorder="1"/>
    <xf numFmtId="166" fontId="0" fillId="0" borderId="18" xfId="0" applyNumberFormat="1" applyBorder="1"/>
    <xf numFmtId="44" fontId="0" fillId="0" borderId="0" xfId="0" applyNumberFormat="1"/>
    <xf numFmtId="1" fontId="0" fillId="0" borderId="0" xfId="0" applyNumberFormat="1" applyAlignment="1">
      <alignment horizontal="right" indent="1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9" fillId="0" borderId="6" xfId="0" applyFont="1" applyBorder="1"/>
    <xf numFmtId="0" fontId="0" fillId="0" borderId="23" xfId="0" applyBorder="1"/>
    <xf numFmtId="0" fontId="0" fillId="0" borderId="24" xfId="0" applyBorder="1"/>
    <xf numFmtId="9" fontId="0" fillId="0" borderId="25" xfId="2" applyFont="1" applyBorder="1"/>
    <xf numFmtId="6" fontId="0" fillId="0" borderId="26" xfId="4" applyNumberFormat="1" applyFont="1" applyBorder="1"/>
    <xf numFmtId="44" fontId="0" fillId="0" borderId="26" xfId="4" applyFont="1" applyBorder="1"/>
    <xf numFmtId="0" fontId="5" fillId="0" borderId="0" xfId="0" applyFont="1"/>
    <xf numFmtId="6" fontId="5" fillId="0" borderId="2" xfId="0" applyNumberFormat="1" applyFont="1" applyBorder="1"/>
    <xf numFmtId="0" fontId="5" fillId="0" borderId="18" xfId="0" applyFont="1" applyBorder="1"/>
    <xf numFmtId="0" fontId="0" fillId="0" borderId="18" xfId="0" applyBorder="1"/>
    <xf numFmtId="0" fontId="5" fillId="0" borderId="27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0" fontId="0" fillId="0" borderId="7" xfId="0" applyBorder="1"/>
    <xf numFmtId="0" fontId="15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9" xfId="0" applyFont="1" applyBorder="1"/>
    <xf numFmtId="0" fontId="11" fillId="0" borderId="6" xfId="0" applyFont="1" applyBorder="1"/>
    <xf numFmtId="0" fontId="0" fillId="0" borderId="30" xfId="0" applyBorder="1"/>
    <xf numFmtId="0" fontId="0" fillId="0" borderId="31" xfId="0" applyBorder="1"/>
    <xf numFmtId="166" fontId="0" fillId="0" borderId="0" xfId="0" applyNumberFormat="1"/>
    <xf numFmtId="166" fontId="0" fillId="0" borderId="31" xfId="0" applyNumberFormat="1" applyBorder="1"/>
    <xf numFmtId="166" fontId="0" fillId="0" borderId="29" xfId="0" applyNumberFormat="1" applyBorder="1"/>
    <xf numFmtId="166" fontId="0" fillId="0" borderId="32" xfId="0" applyNumberFormat="1" applyBorder="1"/>
    <xf numFmtId="166" fontId="5" fillId="0" borderId="33" xfId="0" applyNumberFormat="1" applyFont="1" applyBorder="1"/>
    <xf numFmtId="0" fontId="1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6" fontId="5" fillId="0" borderId="0" xfId="0" applyNumberFormat="1" applyFont="1"/>
    <xf numFmtId="166" fontId="5" fillId="0" borderId="34" xfId="0" applyNumberFormat="1" applyFont="1" applyBorder="1"/>
    <xf numFmtId="166" fontId="0" fillId="0" borderId="5" xfId="0" applyNumberFormat="1" applyBorder="1"/>
    <xf numFmtId="0" fontId="20" fillId="0" borderId="0" xfId="0" applyFont="1"/>
    <xf numFmtId="0" fontId="6" fillId="2" borderId="19" xfId="1" applyFont="1" applyFill="1" applyBorder="1" applyAlignment="1">
      <alignment horizontal="left" wrapText="1"/>
    </xf>
    <xf numFmtId="166" fontId="0" fillId="0" borderId="35" xfId="0" applyNumberFormat="1" applyBorder="1"/>
    <xf numFmtId="166" fontId="5" fillId="0" borderId="21" xfId="4" applyNumberFormat="1" applyFont="1" applyBorder="1"/>
    <xf numFmtId="0" fontId="21" fillId="0" borderId="0" xfId="0" applyFont="1"/>
    <xf numFmtId="6" fontId="0" fillId="0" borderId="2" xfId="4" applyNumberFormat="1" applyFont="1" applyBorder="1"/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2" xfId="3" applyBorder="1"/>
    <xf numFmtId="15" fontId="0" fillId="0" borderId="2" xfId="0" applyNumberFormat="1" applyBorder="1"/>
    <xf numFmtId="0" fontId="0" fillId="0" borderId="2" xfId="0" applyBorder="1" applyAlignment="1">
      <alignment horizontal="right"/>
    </xf>
    <xf numFmtId="166" fontId="0" fillId="0" borderId="0" xfId="4" applyNumberFormat="1" applyFont="1" applyBorder="1"/>
    <xf numFmtId="166" fontId="22" fillId="0" borderId="2" xfId="4" applyNumberFormat="1" applyFont="1" applyBorder="1"/>
    <xf numFmtId="166" fontId="23" fillId="0" borderId="2" xfId="4" applyNumberFormat="1" applyFont="1" applyBorder="1"/>
    <xf numFmtId="0" fontId="0" fillId="0" borderId="0" xfId="0" applyAlignment="1">
      <alignment horizontal="center"/>
    </xf>
    <xf numFmtId="0" fontId="0" fillId="0" borderId="37" xfId="0" applyBorder="1"/>
    <xf numFmtId="15" fontId="0" fillId="0" borderId="37" xfId="0" applyNumberFormat="1" applyBorder="1"/>
    <xf numFmtId="0" fontId="0" fillId="0" borderId="17" xfId="0" applyBorder="1"/>
    <xf numFmtId="0" fontId="0" fillId="0" borderId="39" xfId="0" applyBorder="1" applyAlignment="1">
      <alignment horizontal="center"/>
    </xf>
    <xf numFmtId="166" fontId="0" fillId="0" borderId="40" xfId="4" applyNumberFormat="1" applyFont="1" applyBorder="1"/>
    <xf numFmtId="166" fontId="0" fillId="0" borderId="41" xfId="4" applyNumberFormat="1" applyFont="1" applyBorder="1"/>
    <xf numFmtId="166" fontId="5" fillId="0" borderId="40" xfId="4" applyNumberFormat="1" applyFont="1" applyBorder="1"/>
    <xf numFmtId="0" fontId="0" fillId="0" borderId="40" xfId="0" applyBorder="1"/>
    <xf numFmtId="0" fontId="0" fillId="0" borderId="26" xfId="0" applyBorder="1"/>
    <xf numFmtId="166" fontId="0" fillId="0" borderId="38" xfId="4" applyNumberFormat="1" applyFont="1" applyBorder="1"/>
    <xf numFmtId="15" fontId="0" fillId="0" borderId="17" xfId="0" applyNumberFormat="1" applyBorder="1"/>
    <xf numFmtId="0" fontId="0" fillId="0" borderId="37" xfId="0" applyBorder="1" applyAlignment="1">
      <alignment horizontal="right"/>
    </xf>
    <xf numFmtId="0" fontId="5" fillId="0" borderId="6" xfId="0" applyFont="1" applyBorder="1"/>
    <xf numFmtId="0" fontId="5" fillId="0" borderId="1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" fontId="0" fillId="0" borderId="37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4" applyNumberFormat="1" applyFont="1" applyBorder="1"/>
    <xf numFmtId="0" fontId="14" fillId="2" borderId="0" xfId="0" applyFont="1" applyFill="1"/>
    <xf numFmtId="0" fontId="0" fillId="5" borderId="0" xfId="0" applyFill="1"/>
    <xf numFmtId="0" fontId="0" fillId="0" borderId="29" xfId="0" applyBorder="1"/>
    <xf numFmtId="0" fontId="9" fillId="0" borderId="43" xfId="0" applyFont="1" applyBorder="1"/>
    <xf numFmtId="0" fontId="0" fillId="0" borderId="43" xfId="0" applyBorder="1"/>
    <xf numFmtId="0" fontId="15" fillId="0" borderId="43" xfId="0" applyFont="1" applyBorder="1"/>
    <xf numFmtId="166" fontId="0" fillId="0" borderId="0" xfId="4" applyNumberFormat="1" applyFont="1"/>
    <xf numFmtId="0" fontId="0" fillId="2" borderId="0" xfId="0" applyFill="1"/>
    <xf numFmtId="0" fontId="26" fillId="0" borderId="2" xfId="0" applyFont="1" applyBorder="1"/>
    <xf numFmtId="0" fontId="21" fillId="0" borderId="2" xfId="0" applyFont="1" applyBorder="1"/>
    <xf numFmtId="166" fontId="21" fillId="0" borderId="2" xfId="4" applyNumberFormat="1" applyFont="1" applyBorder="1"/>
    <xf numFmtId="9" fontId="0" fillId="0" borderId="0" xfId="2" applyFont="1" applyBorder="1"/>
    <xf numFmtId="0" fontId="0" fillId="0" borderId="0" xfId="0" applyAlignment="1">
      <alignment horizontal="left"/>
    </xf>
    <xf numFmtId="6" fontId="0" fillId="0" borderId="2" xfId="0" applyNumberFormat="1" applyBorder="1"/>
    <xf numFmtId="6" fontId="0" fillId="0" borderId="0" xfId="0" applyNumberFormat="1"/>
    <xf numFmtId="166" fontId="14" fillId="0" borderId="2" xfId="4" applyNumberFormat="1" applyFont="1" applyBorder="1"/>
    <xf numFmtId="166" fontId="3" fillId="0" borderId="2" xfId="4" applyNumberFormat="1" applyFont="1" applyBorder="1"/>
    <xf numFmtId="166" fontId="0" fillId="0" borderId="37" xfId="4" applyNumberFormat="1" applyFont="1" applyBorder="1"/>
    <xf numFmtId="166" fontId="5" fillId="0" borderId="44" xfId="4" applyNumberFormat="1" applyFont="1" applyBorder="1"/>
    <xf numFmtId="166" fontId="5" fillId="0" borderId="0" xfId="4" applyNumberFormat="1" applyFont="1"/>
    <xf numFmtId="166" fontId="5" fillId="0" borderId="29" xfId="0" applyNumberFormat="1" applyFont="1" applyBorder="1"/>
    <xf numFmtId="166" fontId="0" fillId="0" borderId="29" xfId="4" applyNumberFormat="1" applyFont="1" applyBorder="1"/>
    <xf numFmtId="166" fontId="0" fillId="0" borderId="33" xfId="4" applyNumberFormat="1" applyFont="1" applyBorder="1"/>
    <xf numFmtId="0" fontId="0" fillId="0" borderId="5" xfId="0" applyBorder="1"/>
    <xf numFmtId="166" fontId="0" fillId="0" borderId="31" xfId="4" applyNumberFormat="1" applyFont="1" applyBorder="1"/>
    <xf numFmtId="166" fontId="0" fillId="0" borderId="32" xfId="4" applyNumberFormat="1" applyFont="1" applyBorder="1"/>
    <xf numFmtId="166" fontId="0" fillId="0" borderId="34" xfId="4" applyNumberFormat="1" applyFont="1" applyBorder="1"/>
    <xf numFmtId="168" fontId="0" fillId="0" borderId="2" xfId="5" applyNumberFormat="1" applyFont="1" applyBorder="1"/>
    <xf numFmtId="0" fontId="14" fillId="0" borderId="4" xfId="0" applyFont="1" applyBorder="1"/>
    <xf numFmtId="0" fontId="14" fillId="0" borderId="4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5" xfId="0" applyFont="1" applyBorder="1"/>
    <xf numFmtId="0" fontId="5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4" xfId="3" applyBorder="1" applyAlignment="1"/>
    <xf numFmtId="0" fontId="8" fillId="0" borderId="15" xfId="3" applyBorder="1" applyAlignment="1"/>
    <xf numFmtId="0" fontId="8" fillId="0" borderId="16" xfId="3" applyBorder="1" applyAlignment="1"/>
    <xf numFmtId="0" fontId="10" fillId="0" borderId="14" xfId="0" applyFont="1" applyBorder="1"/>
    <xf numFmtId="0" fontId="8" fillId="0" borderId="2" xfId="3" applyBorder="1" applyAlignment="1"/>
    <xf numFmtId="0" fontId="1" fillId="0" borderId="36" xfId="0" applyFont="1" applyBorder="1"/>
    <xf numFmtId="0" fontId="1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26" xfId="0" applyBorder="1"/>
    <xf numFmtId="0" fontId="0" fillId="0" borderId="17" xfId="0" applyBorder="1"/>
    <xf numFmtId="0" fontId="5" fillId="0" borderId="2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0" fillId="0" borderId="0" xfId="0" quotePrefix="1" applyFont="1"/>
    <xf numFmtId="0" fontId="30" fillId="0" borderId="0" xfId="0" applyFont="1"/>
    <xf numFmtId="0" fontId="10" fillId="0" borderId="0" xfId="0" quotePrefix="1" applyFont="1"/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NumberFormat="1" applyBorder="1"/>
  </cellXfs>
  <cellStyles count="6">
    <cellStyle name="Comma" xfId="5" builtinId="3"/>
    <cellStyle name="Currency" xfId="4" builtinId="4"/>
    <cellStyle name="Heading 1" xfId="1" builtinId="1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2149475</xdr:colOff>
      <xdr:row>23</xdr:row>
      <xdr:rowOff>28575</xdr:rowOff>
    </xdr:from>
    <xdr:to>
      <xdr:col>11</xdr:col>
      <xdr:colOff>2447925</xdr:colOff>
      <xdr:row>25</xdr:row>
      <xdr:rowOff>104775</xdr:rowOff>
    </xdr:to>
    <xdr:sp macro="" textlink="">
      <xdr:nvSpPr>
        <xdr:cNvPr id="2" name="Arrow: Curved Up 1">
          <a:extLst>
            <a:ext uri="{FF2B5EF4-FFF2-40B4-BE49-F238E27FC236}">
              <a16:creationId xmlns:a16="http://schemas.microsoft.com/office/drawing/2014/main" id="{E8A65E8A-0D6F-6CE4-6F06-B4106065E9D7}"/>
            </a:ext>
          </a:extLst>
        </xdr:cNvPr>
        <xdr:cNvSpPr/>
      </xdr:nvSpPr>
      <xdr:spPr>
        <a:xfrm rot="15790268">
          <a:off x="8172450" y="4197350"/>
          <a:ext cx="444500" cy="298450"/>
        </a:xfrm>
        <a:prstGeom prst="curved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25</xdr:row>
      <xdr:rowOff>57150</xdr:rowOff>
    </xdr:from>
    <xdr:to>
      <xdr:col>5</xdr:col>
      <xdr:colOff>190500</xdr:colOff>
      <xdr:row>26</xdr:row>
      <xdr:rowOff>171450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27992E1C-D7B7-AD8B-88DB-3D0D8C941B72}"/>
            </a:ext>
          </a:extLst>
        </xdr:cNvPr>
        <xdr:cNvSpPr/>
      </xdr:nvSpPr>
      <xdr:spPr>
        <a:xfrm rot="16200000">
          <a:off x="5988050" y="4419600"/>
          <a:ext cx="298450" cy="412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692150</xdr:colOff>
      <xdr:row>66</xdr:row>
      <xdr:rowOff>114300</xdr:rowOff>
    </xdr:from>
    <xdr:to>
      <xdr:col>1</xdr:col>
      <xdr:colOff>1035050</xdr:colOff>
      <xdr:row>68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58317B3E-FAC2-79D2-6AD0-8B648DD39D3C}"/>
            </a:ext>
          </a:extLst>
        </xdr:cNvPr>
        <xdr:cNvSpPr/>
      </xdr:nvSpPr>
      <xdr:spPr>
        <a:xfrm rot="16200000">
          <a:off x="2673350" y="13404850"/>
          <a:ext cx="406400" cy="3429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53</xdr:row>
      <xdr:rowOff>127000</xdr:rowOff>
    </xdr:from>
    <xdr:to>
      <xdr:col>7</xdr:col>
      <xdr:colOff>533400</xdr:colOff>
      <xdr:row>54</xdr:row>
      <xdr:rowOff>146050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61F9B92-137B-BDF4-C2F7-058E45B287AC}"/>
            </a:ext>
          </a:extLst>
        </xdr:cNvPr>
        <xdr:cNvSpPr/>
      </xdr:nvSpPr>
      <xdr:spPr>
        <a:xfrm>
          <a:off x="8623300" y="889000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292100</xdr:colOff>
      <xdr:row>53</xdr:row>
      <xdr:rowOff>133350</xdr:rowOff>
    </xdr:from>
    <xdr:to>
      <xdr:col>8</xdr:col>
      <xdr:colOff>482600</xdr:colOff>
      <xdr:row>54</xdr:row>
      <xdr:rowOff>152400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C68B9435-B7EA-4460-9A8C-57F67B931D64}"/>
            </a:ext>
          </a:extLst>
        </xdr:cNvPr>
        <xdr:cNvSpPr/>
      </xdr:nvSpPr>
      <xdr:spPr>
        <a:xfrm>
          <a:off x="93345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311150</xdr:colOff>
      <xdr:row>53</xdr:row>
      <xdr:rowOff>133350</xdr:rowOff>
    </xdr:from>
    <xdr:to>
      <xdr:col>9</xdr:col>
      <xdr:colOff>501650</xdr:colOff>
      <xdr:row>54</xdr:row>
      <xdr:rowOff>152400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3281D2CB-75C2-4EFC-BE08-E383EB24F0A7}"/>
            </a:ext>
          </a:extLst>
        </xdr:cNvPr>
        <xdr:cNvSpPr/>
      </xdr:nvSpPr>
      <xdr:spPr>
        <a:xfrm>
          <a:off x="100711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698500</xdr:colOff>
      <xdr:row>59</xdr:row>
      <xdr:rowOff>101600</xdr:rowOff>
    </xdr:from>
    <xdr:to>
      <xdr:col>2</xdr:col>
      <xdr:colOff>1073150</xdr:colOff>
      <xdr:row>61</xdr:row>
      <xdr:rowOff>120650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C7AE84ED-CD7F-2771-583F-2D4E52C1E127}"/>
            </a:ext>
          </a:extLst>
        </xdr:cNvPr>
        <xdr:cNvSpPr/>
      </xdr:nvSpPr>
      <xdr:spPr>
        <a:xfrm rot="16200000">
          <a:off x="4749800" y="11080750"/>
          <a:ext cx="387350" cy="3746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71</xdr:row>
      <xdr:rowOff>69850</xdr:rowOff>
    </xdr:from>
    <xdr:to>
      <xdr:col>1</xdr:col>
      <xdr:colOff>508000</xdr:colOff>
      <xdr:row>73</xdr:row>
      <xdr:rowOff>19050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07A7EB26-DD54-EDCD-1072-A48C63FE5E9A}"/>
            </a:ext>
          </a:extLst>
        </xdr:cNvPr>
        <xdr:cNvSpPr/>
      </xdr:nvSpPr>
      <xdr:spPr>
        <a:xfrm>
          <a:off x="2921000" y="13347700"/>
          <a:ext cx="425450" cy="317500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25</xdr:row>
      <xdr:rowOff>19050</xdr:rowOff>
    </xdr:from>
    <xdr:to>
      <xdr:col>1</xdr:col>
      <xdr:colOff>876300</xdr:colOff>
      <xdr:row>25</xdr:row>
      <xdr:rowOff>177800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ADBEEF69-265A-39BA-56D9-768C03E11C0B}"/>
            </a:ext>
          </a:extLst>
        </xdr:cNvPr>
        <xdr:cNvSpPr/>
      </xdr:nvSpPr>
      <xdr:spPr>
        <a:xfrm rot="16200000">
          <a:off x="2978150" y="4622800"/>
          <a:ext cx="158750" cy="1333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73</xdr:row>
      <xdr:rowOff>266700</xdr:rowOff>
    </xdr:from>
    <xdr:to>
      <xdr:col>1</xdr:col>
      <xdr:colOff>641350</xdr:colOff>
      <xdr:row>73</xdr:row>
      <xdr:rowOff>349250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C6FBEC8-1942-281C-3BAB-C809984DF825}"/>
            </a:ext>
          </a:extLst>
        </xdr:cNvPr>
        <xdr:cNvSpPr/>
      </xdr:nvSpPr>
      <xdr:spPr>
        <a:xfrm>
          <a:off x="2514600" y="10356850"/>
          <a:ext cx="381000" cy="82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44450</xdr:colOff>
      <xdr:row>71</xdr:row>
      <xdr:rowOff>50800</xdr:rowOff>
    </xdr:from>
    <xdr:to>
      <xdr:col>4</xdr:col>
      <xdr:colOff>330200</xdr:colOff>
      <xdr:row>72</xdr:row>
      <xdr:rowOff>127000</xdr:rowOff>
    </xdr:to>
    <xdr:sp macro="" textlink="">
      <xdr:nvSpPr>
        <xdr:cNvPr id="3" name="Arrow: Bent 2">
          <a:extLst>
            <a:ext uri="{FF2B5EF4-FFF2-40B4-BE49-F238E27FC236}">
              <a16:creationId xmlns:a16="http://schemas.microsoft.com/office/drawing/2014/main" id="{1D5DD199-E337-D1E1-5B0D-47670CDCCB8F}"/>
            </a:ext>
          </a:extLst>
        </xdr:cNvPr>
        <xdr:cNvSpPr/>
      </xdr:nvSpPr>
      <xdr:spPr>
        <a:xfrm rot="5400000">
          <a:off x="4718050" y="10680700"/>
          <a:ext cx="260350" cy="285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vanscpa\Documents\Startup%20Financial%20Plan\Glide\Startup-Financial-Plan-Model-Blank.xlsx" TargetMode="External"/><Relationship Id="rId1" Type="http://schemas.openxmlformats.org/officeDocument/2006/relationships/externalLinkPath" Target="Glide/Startup-Financial-Plan-Model-Bl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 1 - Startup Costs"/>
      <sheetName val="Table 1 - Breakeven Months"/>
      <sheetName val="Table 2 - Contingency Reserve"/>
      <sheetName val="Step 2 - Funding Plan"/>
      <sheetName val="Step 3 - Revenues"/>
      <sheetName val="Step 4 - Expenses"/>
      <sheetName val="Step 5 - Income Statement"/>
      <sheetName val="Step 6 - Balance Sheet"/>
      <sheetName val="Step 7 - Cash Flow"/>
      <sheetName val="Step 8 - Growth Assumption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c-small-business-mentor.as.me/schedule/309365b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youtu.be/DiVPAjgmnj0?si=CfHuAgxSbASCbjHK" TargetMode="External"/><Relationship Id="rId1" Type="http://schemas.openxmlformats.org/officeDocument/2006/relationships/hyperlink" Target="https://youtu.be/Xy-yDw0gsgc?si=z8lOiysrcelLbb8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artup-financial-pla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iruD9KTNnNc?si=BgFcM2zHSGvH5Azw" TargetMode="External"/><Relationship Id="rId2" Type="http://schemas.openxmlformats.org/officeDocument/2006/relationships/hyperlink" Target="https://youtu.be/_F6a0ddbjtI?si=xpxGMDaH9OLZ_4CO" TargetMode="External"/><Relationship Id="rId1" Type="http://schemas.openxmlformats.org/officeDocument/2006/relationships/hyperlink" Target="https://youtu.be/_pas1ETbrj8?si=AT8oYLbeWacHmzp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ionhub.com/post/how-long-does-it-take-tech-startups-to-breakeven-a-study-of-107-tech-startup-projections?srsltid=AfmBOorpCAXiI89MNfXsqKX-UyQvB0bYOYdblRJfxdc-521HNLJxnhLW&amp;utm_source=chatgpt.com" TargetMode="External"/><Relationship Id="rId3" Type="http://schemas.openxmlformats.org/officeDocument/2006/relationships/hyperlink" Target="https://dojobusiness.com/blogs/news/software-break-even?utm_source=chatgpt.com" TargetMode="External"/><Relationship Id="rId7" Type="http://schemas.openxmlformats.org/officeDocument/2006/relationships/hyperlink" Target="https://www.freshbooks.com/hub/startup/how-long-does-it-take-business-to-be-profitable?srsltid=AfmBOoplfON47m6B0cVNdD_9lQBorgx5sqyd6I_H9WjMiQJrb_uJE9g-&amp;utm_source=chatgpt.com" TargetMode="External"/><Relationship Id="rId2" Type="http://schemas.openxmlformats.org/officeDocument/2006/relationships/hyperlink" Target="https://dojobusiness.com/blogs/news/software-break-even?utm_source=chatgpt.com" TargetMode="External"/><Relationship Id="rId1" Type="http://schemas.openxmlformats.org/officeDocument/2006/relationships/hyperlink" Target="https://www.webby.cloud/insights/how-long-does-it-take-for-startups-to-reach-profitability-essential-factors-and-insights/?utm_source=chatgpt.com" TargetMode="External"/><Relationship Id="rId6" Type="http://schemas.openxmlformats.org/officeDocument/2006/relationships/hyperlink" Target="https://www.restroworks.com/blog/restaurant-profitability-statistics/?utm_source=chatgpt.com" TargetMode="External"/><Relationship Id="rId5" Type="http://schemas.openxmlformats.org/officeDocument/2006/relationships/hyperlink" Target="https://www.smallbusinessfunding.com/small-business-success-and-failure-rates/?utm_source=chatgpt.com" TargetMode="External"/><Relationship Id="rId4" Type="http://schemas.openxmlformats.org/officeDocument/2006/relationships/hyperlink" Target="https://www.projectionhub.com/post/how-long-does-it-take-tech-startups-to-breakeven-a-study-of-107-tech-startup-projections?srsltid=AfmBOorpCAXiI89MNfXsqKX-UyQvB0bYOYdblRJfxdc-521HNLJxnhLW&amp;utm_source=chatgpt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hrSUq4wcd0g?si=wYWZtWYLtkah3Fy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youtu.be/kA9snSvCgW8?si=FacfQA6LNRn9cN0Q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youtu.be/CMv1zlZhb4Q?si=NmVM7Vw-8qjC3-m4" TargetMode="External"/><Relationship Id="rId1" Type="http://schemas.openxmlformats.org/officeDocument/2006/relationships/hyperlink" Target="https://stripe.com/resources/more/cap-tables-for-startups-explained-what-they-are-and-how-they-work" TargetMode="External"/><Relationship Id="rId6" Type="http://schemas.openxmlformats.org/officeDocument/2006/relationships/hyperlink" Target="https://youtu.be/e1z2lpdQyGQ?si=7o5GOl1MaaEwJT8E" TargetMode="External"/><Relationship Id="rId5" Type="http://schemas.openxmlformats.org/officeDocument/2006/relationships/hyperlink" Target="https://youtu.be/DiVPAjgmnj0?si=CfHuAgxSbASCbjHK" TargetMode="External"/><Relationship Id="rId4" Type="http://schemas.openxmlformats.org/officeDocument/2006/relationships/hyperlink" Target="https://youtu.be/VhwZ9t2b3Zk?si=ZCfpd119yaOpg7Dr" TargetMode="Externa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A349-19C6-421D-A2A3-04F06393AA29}">
  <dimension ref="A1:M33"/>
  <sheetViews>
    <sheetView tabSelected="1" topLeftCell="A25" workbookViewId="0">
      <selection activeCell="B30" sqref="B30"/>
    </sheetView>
  </sheetViews>
  <sheetFormatPr defaultRowHeight="14.5" x14ac:dyDescent="0.35"/>
  <cols>
    <col min="1" max="1" width="1.6328125" customWidth="1"/>
    <col min="12" max="12" width="49" customWidth="1"/>
    <col min="13" max="13" width="1.54296875" customWidth="1"/>
  </cols>
  <sheetData>
    <row r="1" spans="1:13" ht="18.5" x14ac:dyDescent="0.45">
      <c r="B1" s="84" t="s">
        <v>575</v>
      </c>
      <c r="C1" s="188" t="s">
        <v>576</v>
      </c>
      <c r="F1" s="2" t="s">
        <v>2</v>
      </c>
    </row>
    <row r="2" spans="1:13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thickBot="1" x14ac:dyDescent="0.4">
      <c r="A3" s="13"/>
      <c r="M3" s="13"/>
    </row>
    <row r="4" spans="1:13" x14ac:dyDescent="0.35">
      <c r="A4" s="13"/>
      <c r="B4" s="159" t="s">
        <v>61</v>
      </c>
      <c r="C4" s="160"/>
      <c r="D4" s="160"/>
      <c r="E4" s="160"/>
      <c r="F4" s="160"/>
      <c r="G4" s="160"/>
      <c r="H4" s="160"/>
      <c r="I4" s="160"/>
      <c r="J4" s="161"/>
      <c r="L4" t="s">
        <v>63</v>
      </c>
      <c r="M4" s="13"/>
    </row>
    <row r="5" spans="1:13" ht="2.5" customHeight="1" x14ac:dyDescent="0.35">
      <c r="A5" s="13"/>
      <c r="B5" s="162"/>
      <c r="C5" s="163"/>
      <c r="D5" s="163"/>
      <c r="E5" s="163"/>
      <c r="F5" s="163"/>
      <c r="G5" s="163"/>
      <c r="H5" s="163"/>
      <c r="I5" s="163"/>
      <c r="J5" s="164"/>
      <c r="L5" s="13"/>
      <c r="M5" s="13"/>
    </row>
    <row r="6" spans="1:13" x14ac:dyDescent="0.35">
      <c r="A6" s="13"/>
      <c r="B6" s="162"/>
      <c r="C6" s="163"/>
      <c r="D6" s="163"/>
      <c r="E6" s="163"/>
      <c r="F6" s="163"/>
      <c r="G6" s="163"/>
      <c r="H6" s="163"/>
      <c r="I6" s="163"/>
      <c r="J6" s="164"/>
      <c r="M6" s="13"/>
    </row>
    <row r="7" spans="1:13" x14ac:dyDescent="0.35">
      <c r="A7" s="13"/>
      <c r="B7" s="162"/>
      <c r="C7" s="163"/>
      <c r="D7" s="163"/>
      <c r="E7" s="163"/>
      <c r="F7" s="163"/>
      <c r="G7" s="163"/>
      <c r="H7" s="163"/>
      <c r="I7" s="163"/>
      <c r="J7" s="164"/>
      <c r="L7" s="22" t="s">
        <v>64</v>
      </c>
      <c r="M7" s="13"/>
    </row>
    <row r="8" spans="1:13" x14ac:dyDescent="0.35">
      <c r="A8" s="13"/>
      <c r="B8" s="162"/>
      <c r="C8" s="163"/>
      <c r="D8" s="163"/>
      <c r="E8" s="163"/>
      <c r="F8" s="163"/>
      <c r="G8" s="163"/>
      <c r="H8" s="163"/>
      <c r="I8" s="163"/>
      <c r="J8" s="164"/>
      <c r="L8" s="22" t="s">
        <v>65</v>
      </c>
      <c r="M8" s="13"/>
    </row>
    <row r="9" spans="1:13" x14ac:dyDescent="0.35">
      <c r="A9" s="13"/>
      <c r="B9" s="162"/>
      <c r="C9" s="163"/>
      <c r="D9" s="163"/>
      <c r="E9" s="163"/>
      <c r="F9" s="163"/>
      <c r="G9" s="163"/>
      <c r="H9" s="163"/>
      <c r="I9" s="163"/>
      <c r="J9" s="164"/>
      <c r="L9" s="22" t="s">
        <v>66</v>
      </c>
      <c r="M9" s="13"/>
    </row>
    <row r="10" spans="1:13" x14ac:dyDescent="0.35">
      <c r="A10" s="13"/>
      <c r="B10" s="162"/>
      <c r="C10" s="163"/>
      <c r="D10" s="163"/>
      <c r="E10" s="163"/>
      <c r="F10" s="163"/>
      <c r="G10" s="163"/>
      <c r="H10" s="163"/>
      <c r="I10" s="163"/>
      <c r="J10" s="164"/>
      <c r="L10" s="22" t="s">
        <v>149</v>
      </c>
      <c r="M10" s="13"/>
    </row>
    <row r="11" spans="1:13" x14ac:dyDescent="0.35">
      <c r="A11" s="13"/>
      <c r="B11" s="162"/>
      <c r="C11" s="163"/>
      <c r="D11" s="163"/>
      <c r="E11" s="163"/>
      <c r="F11" s="163"/>
      <c r="G11" s="163"/>
      <c r="H11" s="163"/>
      <c r="I11" s="163"/>
      <c r="J11" s="164"/>
      <c r="L11" s="22" t="s">
        <v>150</v>
      </c>
      <c r="M11" s="13"/>
    </row>
    <row r="12" spans="1:13" ht="15" thickBot="1" x14ac:dyDescent="0.4">
      <c r="A12" s="13"/>
      <c r="B12" s="165"/>
      <c r="C12" s="166"/>
      <c r="D12" s="166"/>
      <c r="E12" s="166"/>
      <c r="F12" s="166"/>
      <c r="G12" s="166"/>
      <c r="H12" s="166"/>
      <c r="I12" s="166"/>
      <c r="J12" s="167"/>
      <c r="L12" s="22" t="s">
        <v>155</v>
      </c>
      <c r="M12" s="13"/>
    </row>
    <row r="13" spans="1:13" x14ac:dyDescent="0.35">
      <c r="A13" s="13"/>
      <c r="L13" s="22" t="s">
        <v>156</v>
      </c>
      <c r="M13" s="13"/>
    </row>
    <row r="14" spans="1:13" ht="15" thickBot="1" x14ac:dyDescent="0.4">
      <c r="A14" s="13"/>
      <c r="B14" s="14" t="s">
        <v>19</v>
      </c>
      <c r="C14" s="14"/>
      <c r="D14" s="14"/>
      <c r="E14" s="14"/>
      <c r="F14" s="14"/>
      <c r="G14" s="14"/>
      <c r="H14" s="14"/>
      <c r="I14" s="14"/>
      <c r="J14" s="14"/>
      <c r="L14" s="22" t="s">
        <v>157</v>
      </c>
      <c r="M14" s="13"/>
    </row>
    <row r="15" spans="1:13" ht="15" thickBot="1" x14ac:dyDescent="0.4">
      <c r="A15" s="13"/>
      <c r="B15" s="168"/>
      <c r="C15" s="169"/>
      <c r="D15" s="169"/>
      <c r="E15" s="169"/>
      <c r="F15" s="169"/>
      <c r="G15" s="169"/>
      <c r="H15" s="169"/>
      <c r="I15" s="169"/>
      <c r="J15" s="170"/>
      <c r="M15" s="13"/>
    </row>
    <row r="16" spans="1:13" ht="15" thickBot="1" x14ac:dyDescent="0.4">
      <c r="A16" s="13"/>
      <c r="L16" s="1" t="s">
        <v>169</v>
      </c>
      <c r="M16" s="13"/>
    </row>
    <row r="17" spans="1:13" ht="15" thickBot="1" x14ac:dyDescent="0.4">
      <c r="A17" s="13"/>
      <c r="B17" s="14" t="s">
        <v>20</v>
      </c>
      <c r="L17" s="55" t="s">
        <v>6</v>
      </c>
      <c r="M17" s="13"/>
    </row>
    <row r="18" spans="1:13" ht="15" thickBot="1" x14ac:dyDescent="0.4">
      <c r="A18" s="13"/>
      <c r="B18" s="171" t="s">
        <v>21</v>
      </c>
      <c r="C18" s="172"/>
      <c r="D18" s="172"/>
      <c r="E18" s="172"/>
      <c r="F18" s="172"/>
      <c r="G18" s="172"/>
      <c r="H18" s="173"/>
      <c r="M18" s="13"/>
    </row>
    <row r="19" spans="1:13" ht="15" thickBot="1" x14ac:dyDescent="0.4">
      <c r="A19" s="13"/>
      <c r="L19" t="s">
        <v>170</v>
      </c>
      <c r="M19" s="13"/>
    </row>
    <row r="20" spans="1:13" ht="15" thickBot="1" x14ac:dyDescent="0.4">
      <c r="A20" s="13"/>
      <c r="B20" t="s">
        <v>202</v>
      </c>
      <c r="H20" s="21" t="s">
        <v>62</v>
      </c>
      <c r="L20" s="55" t="s">
        <v>6</v>
      </c>
      <c r="M20" s="13"/>
    </row>
    <row r="21" spans="1:13" ht="15" thickBot="1" x14ac:dyDescent="0.4">
      <c r="A21" s="13"/>
      <c r="B21" s="52" t="s">
        <v>201</v>
      </c>
      <c r="C21" s="52"/>
      <c r="D21" s="52"/>
      <c r="E21" s="52"/>
      <c r="H21" s="174" t="s">
        <v>6</v>
      </c>
      <c r="I21" s="169"/>
      <c r="J21" s="169"/>
      <c r="K21" s="170"/>
      <c r="M21" s="13"/>
    </row>
    <row r="22" spans="1:13" ht="15" thickBot="1" x14ac:dyDescent="0.4">
      <c r="A22" s="13"/>
      <c r="H22" s="174" t="s">
        <v>6</v>
      </c>
      <c r="I22" s="169"/>
      <c r="J22" s="169"/>
      <c r="K22" s="170"/>
      <c r="L22" s="1" t="s">
        <v>171</v>
      </c>
      <c r="M22" s="13"/>
    </row>
    <row r="23" spans="1:13" x14ac:dyDescent="0.35">
      <c r="A23" s="13"/>
      <c r="H23" s="20"/>
      <c r="L23" s="22" t="s">
        <v>57</v>
      </c>
      <c r="M23" s="13"/>
    </row>
    <row r="24" spans="1:13" x14ac:dyDescent="0.35">
      <c r="A24" s="13"/>
      <c r="H24" s="1" t="s">
        <v>577</v>
      </c>
      <c r="L24" s="22" t="s">
        <v>172</v>
      </c>
      <c r="M24" s="13"/>
    </row>
    <row r="25" spans="1:13" x14ac:dyDescent="0.35">
      <c r="A25" s="13"/>
      <c r="H25" s="22" t="s">
        <v>37</v>
      </c>
      <c r="L25" s="22" t="s">
        <v>173</v>
      </c>
      <c r="M25" s="13"/>
    </row>
    <row r="26" spans="1:13" x14ac:dyDescent="0.35">
      <c r="A26" s="13"/>
      <c r="H26" s="22" t="s">
        <v>619</v>
      </c>
      <c r="M26" s="13"/>
    </row>
    <row r="27" spans="1:13" x14ac:dyDescent="0.35">
      <c r="A27" s="13"/>
      <c r="H27" s="44"/>
      <c r="L27" s="44" t="s">
        <v>199</v>
      </c>
      <c r="M27" s="13"/>
    </row>
    <row r="28" spans="1:13" x14ac:dyDescent="0.35">
      <c r="A28" s="13"/>
      <c r="L28" s="44" t="s">
        <v>200</v>
      </c>
      <c r="M28" s="13"/>
    </row>
    <row r="29" spans="1:13" ht="10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35">
      <c r="B30" s="189" t="s">
        <v>578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3" x14ac:dyDescent="0.35">
      <c r="B31" s="20" t="s">
        <v>326</v>
      </c>
      <c r="C31" s="20" t="s">
        <v>579</v>
      </c>
      <c r="D31" s="20"/>
      <c r="E31" s="20" t="s">
        <v>580</v>
      </c>
      <c r="F31" s="20"/>
      <c r="G31" s="20"/>
      <c r="H31" s="20"/>
      <c r="I31" s="20"/>
      <c r="J31" s="20"/>
      <c r="K31" s="20"/>
      <c r="L31" s="20"/>
    </row>
    <row r="32" spans="1:13" x14ac:dyDescent="0.35">
      <c r="B32" s="190" t="s">
        <v>576</v>
      </c>
      <c r="C32" s="20">
        <v>2</v>
      </c>
      <c r="D32" s="20"/>
      <c r="E32" s="20" t="s">
        <v>581</v>
      </c>
      <c r="F32" s="20"/>
      <c r="G32" s="20"/>
      <c r="H32" s="20"/>
      <c r="I32" s="20"/>
      <c r="J32" s="20"/>
      <c r="K32" s="20"/>
      <c r="L32" s="20"/>
    </row>
    <row r="33" spans="2:12" x14ac:dyDescent="0.3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</sheetData>
  <mergeCells count="5">
    <mergeCell ref="B4:J12"/>
    <mergeCell ref="B15:J15"/>
    <mergeCell ref="B18:H18"/>
    <mergeCell ref="H21:K21"/>
    <mergeCell ref="H22:K22"/>
  </mergeCells>
  <hyperlinks>
    <hyperlink ref="B18:H18" r:id="rId1" display="https://dc-small-business-mentor.as.me/schedule/309365be" xr:uid="{4FBDC6E8-429C-4524-8950-F3FA310F8C88}"/>
    <hyperlink ref="L7" location="'Step 1 - Startup Costs'!A1" display="Step 1 - Estimating Your Startup Costs" xr:uid="{ECC16B50-869C-4D23-A840-6EE22D44FA8F}"/>
    <hyperlink ref="L8" location="'Step 2 - Funding Plan'!A1" display="Step 2 - Developing a Funding Plan" xr:uid="{E67255DA-41E3-4AC2-8FBC-F0DC2A92BE29}"/>
    <hyperlink ref="L9" location="'Step 3 - Revenues'!A1" display="Step 3 - Forecasting Sales Revenue - Base Year 1" xr:uid="{6F5BDA7B-35E3-4689-A7B7-8AA9CDD0913C}"/>
    <hyperlink ref="L10" location="'Step 4 - Expenses'!A1" display="Step 4- Calculate All Expenses - Base Year 1" xr:uid="{2CA4FEF3-29B5-4B0D-BDC1-3C5489A29E27}"/>
    <hyperlink ref="L23" location="IncomeStatement" display="Income Statement" xr:uid="{AF587BAA-20E3-412E-8BF8-D92507363022}"/>
    <hyperlink ref="L11" location="'Step 5 - Income Statement'!A1" display="Step 5 - Summarize the Income Statement - Base Year 1" xr:uid="{1812FC86-EFFE-4590-AD91-42DA13B1EA1D}"/>
    <hyperlink ref="L12" location="'Step 6 - Balance Sheet'!A1" display="Step 6 - Compile Balance Sheet - Base Year 1" xr:uid="{0535CA16-D0B9-43CF-8535-33FE853AD848}"/>
    <hyperlink ref="L13" location="'Step 7 - Cash Flow'!A1" display="Step 7 - Prepare Cash Flow Statement" xr:uid="{A3B0E5BF-5FBD-44EF-9BC6-BFBA4819CB41}"/>
    <hyperlink ref="L14" location="'Step 8 - Growth Assumptions'!A1" display="Step 8 - Document Assumptions for Out Years" xr:uid="{440A9E17-DF78-40D7-9B2D-1422485B209F}"/>
    <hyperlink ref="L24" location="Balance_Sheet" display="Balance Sheet" xr:uid="{02F7B127-286B-4587-AEBD-864704561280}"/>
    <hyperlink ref="L25" location="Cash_Flow_Statement" display="Cash Flow Statement" xr:uid="{0B057BE2-BE6C-4905-9CC5-B4F3394F80D5}"/>
    <hyperlink ref="H25" location="'Table 1 - Breakeven Months'!A1" display="Number of Months to Breakeven" xr:uid="{B0C0BD83-3C9E-4FC6-AD9B-5F5E92A63F13}"/>
    <hyperlink ref="H26" location="'Table 2 - Contingency Reserve'!A1" display="Contingency Reserve Calculation" xr:uid="{60BEB674-C657-47A4-900C-735DCA971F0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90FE-7699-49EE-AB2E-7C64C0D93D25}">
  <sheetPr>
    <pageSetUpPr fitToPage="1"/>
  </sheetPr>
  <dimension ref="A1:M73"/>
  <sheetViews>
    <sheetView topLeftCell="A38" workbookViewId="0">
      <selection activeCell="B57" sqref="B57"/>
    </sheetView>
  </sheetViews>
  <sheetFormatPr defaultRowHeight="14.5" x14ac:dyDescent="0.35"/>
  <cols>
    <col min="1" max="1" width="34.81640625" customWidth="1"/>
    <col min="2" max="13" width="11.6328125" customWidth="1"/>
    <col min="14" max="14" width="13.6328125" customWidth="1"/>
  </cols>
  <sheetData>
    <row r="1" spans="1:13" ht="18.5" x14ac:dyDescent="0.45">
      <c r="A1" s="2" t="s">
        <v>398</v>
      </c>
      <c r="F1" s="22" t="s">
        <v>151</v>
      </c>
      <c r="G1" s="22" t="s">
        <v>521</v>
      </c>
      <c r="H1" s="22" t="s">
        <v>522</v>
      </c>
      <c r="I1" s="22" t="s">
        <v>523</v>
      </c>
      <c r="J1" s="22" t="s">
        <v>524</v>
      </c>
    </row>
    <row r="2" spans="1:13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5">
      <c r="A3" s="19" t="s">
        <v>399</v>
      </c>
      <c r="F3" s="1" t="s">
        <v>454</v>
      </c>
    </row>
    <row r="4" spans="1:13" x14ac:dyDescent="0.35">
      <c r="A4" s="19" t="s">
        <v>400</v>
      </c>
      <c r="F4" s="175" t="s">
        <v>459</v>
      </c>
      <c r="G4" s="175"/>
      <c r="H4" s="175"/>
      <c r="I4" s="175"/>
    </row>
    <row r="5" spans="1:13" x14ac:dyDescent="0.35">
      <c r="A5" s="19" t="s">
        <v>401</v>
      </c>
      <c r="E5" t="s">
        <v>6</v>
      </c>
      <c r="F5" s="175" t="s">
        <v>460</v>
      </c>
      <c r="G5" s="175"/>
      <c r="H5" s="175"/>
      <c r="I5" s="175"/>
    </row>
    <row r="6" spans="1:13" x14ac:dyDescent="0.35">
      <c r="A6" s="19"/>
      <c r="D6" s="22"/>
      <c r="E6" s="22" t="s">
        <v>479</v>
      </c>
      <c r="F6" s="22" t="s">
        <v>500</v>
      </c>
      <c r="H6" s="158" t="s">
        <v>556</v>
      </c>
    </row>
    <row r="7" spans="1:13" ht="23.5" x14ac:dyDescent="0.55000000000000004">
      <c r="A7" s="123"/>
      <c r="B7" s="124"/>
      <c r="C7" s="124"/>
      <c r="D7" s="124"/>
      <c r="E7" s="124"/>
      <c r="F7" s="125" t="s">
        <v>173</v>
      </c>
      <c r="G7" s="124"/>
      <c r="H7" s="124"/>
      <c r="I7" s="124"/>
      <c r="J7" s="124"/>
      <c r="K7" s="124"/>
      <c r="L7" s="124"/>
      <c r="M7" s="143"/>
    </row>
    <row r="8" spans="1:13" ht="18.5" x14ac:dyDescent="0.45">
      <c r="A8" s="19"/>
      <c r="F8" s="181" t="str">
        <f>Overview!$L$17</f>
        <v xml:space="preserve"> </v>
      </c>
      <c r="G8" s="182"/>
      <c r="H8" s="182"/>
      <c r="M8" s="72"/>
    </row>
    <row r="9" spans="1:13" ht="18.5" x14ac:dyDescent="0.45">
      <c r="F9" s="2" t="s">
        <v>168</v>
      </c>
      <c r="H9" s="2" t="str">
        <f>Overview!$L$20</f>
        <v xml:space="preserve"> </v>
      </c>
      <c r="M9" s="72"/>
    </row>
    <row r="10" spans="1:13" ht="6" customHeight="1" x14ac:dyDescent="0.35">
      <c r="M10" s="72"/>
    </row>
    <row r="11" spans="1:13" x14ac:dyDescent="0.35">
      <c r="A11" s="127"/>
      <c r="B11" s="29" t="s">
        <v>76</v>
      </c>
      <c r="C11" s="29" t="s">
        <v>77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83</v>
      </c>
      <c r="J11" s="4" t="s">
        <v>84</v>
      </c>
      <c r="K11" s="4" t="s">
        <v>85</v>
      </c>
      <c r="L11" s="4" t="s">
        <v>86</v>
      </c>
      <c r="M11" s="4" t="s">
        <v>87</v>
      </c>
    </row>
    <row r="12" spans="1:13" x14ac:dyDescent="0.35">
      <c r="A12" s="52" t="s">
        <v>435</v>
      </c>
      <c r="B12" s="126">
        <f>'Step 6 - Balance Sheet'!D78</f>
        <v>0</v>
      </c>
      <c r="C12" s="126">
        <f>B55</f>
        <v>0</v>
      </c>
      <c r="D12" s="126">
        <f>C55</f>
        <v>0</v>
      </c>
      <c r="E12" s="126">
        <f t="shared" ref="E12:M12" si="0">D55</f>
        <v>0</v>
      </c>
      <c r="F12" s="126">
        <f t="shared" si="0"/>
        <v>0</v>
      </c>
      <c r="G12" s="126">
        <f t="shared" si="0"/>
        <v>0</v>
      </c>
      <c r="H12" s="126">
        <f t="shared" si="0"/>
        <v>0</v>
      </c>
      <c r="I12" s="126">
        <f t="shared" si="0"/>
        <v>0</v>
      </c>
      <c r="J12" s="126">
        <f t="shared" si="0"/>
        <v>0</v>
      </c>
      <c r="K12" s="126">
        <f t="shared" si="0"/>
        <v>0</v>
      </c>
      <c r="L12" s="126">
        <f t="shared" si="0"/>
        <v>0</v>
      </c>
      <c r="M12" s="144">
        <f t="shared" si="0"/>
        <v>0</v>
      </c>
    </row>
    <row r="13" spans="1:13" ht="6" customHeight="1" x14ac:dyDescent="0.35">
      <c r="A13" t="s">
        <v>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44"/>
    </row>
    <row r="14" spans="1:13" x14ac:dyDescent="0.35">
      <c r="A14" s="43" t="s">
        <v>482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44"/>
    </row>
    <row r="15" spans="1:13" x14ac:dyDescent="0.35">
      <c r="A15" t="s">
        <v>481</v>
      </c>
      <c r="B15" s="126">
        <f>'Step 3 - Revenues'!B37</f>
        <v>0</v>
      </c>
      <c r="C15" s="126">
        <f>'Step 3 - Revenues'!C37</f>
        <v>0</v>
      </c>
      <c r="D15" s="126">
        <f>'Step 3 - Revenues'!D37</f>
        <v>0</v>
      </c>
      <c r="E15" s="126">
        <f>'Step 3 - Revenues'!E37</f>
        <v>0</v>
      </c>
      <c r="F15" s="126">
        <f>'Step 3 - Revenues'!F37</f>
        <v>0</v>
      </c>
      <c r="G15" s="126">
        <f>'Step 3 - Revenues'!G37</f>
        <v>0</v>
      </c>
      <c r="H15" s="126">
        <f>'Step 3 - Revenues'!H37</f>
        <v>0</v>
      </c>
      <c r="I15" s="126">
        <f>'Step 3 - Revenues'!I37</f>
        <v>0</v>
      </c>
      <c r="J15" s="126">
        <f>'Step 3 - Revenues'!J37</f>
        <v>0</v>
      </c>
      <c r="K15" s="126">
        <f>'Step 3 - Revenues'!K37</f>
        <v>0</v>
      </c>
      <c r="L15" s="126">
        <f>'Step 3 - Revenues'!L37</f>
        <v>0</v>
      </c>
      <c r="M15" s="144">
        <f>'Step 3 - Revenues'!M37</f>
        <v>0</v>
      </c>
    </row>
    <row r="16" spans="1:13" ht="6" customHeight="1" x14ac:dyDescent="0.35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44"/>
    </row>
    <row r="17" spans="1:13" x14ac:dyDescent="0.35">
      <c r="A17" s="43" t="s">
        <v>485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44"/>
    </row>
    <row r="18" spans="1:13" x14ac:dyDescent="0.35">
      <c r="A18" t="s">
        <v>498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44">
        <v>0</v>
      </c>
    </row>
    <row r="19" spans="1:13" x14ac:dyDescent="0.35">
      <c r="A19" t="str">
        <f>'Step 4 - Expenses'!A29</f>
        <v>Rent / Lease Payments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44">
        <v>0</v>
      </c>
    </row>
    <row r="20" spans="1:13" x14ac:dyDescent="0.35">
      <c r="A20" t="str">
        <f>'Step 4 - Expenses'!A30</f>
        <v>Utilities - Electric, Water, Gas</v>
      </c>
      <c r="B20" s="126">
        <v>0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44">
        <v>0</v>
      </c>
    </row>
    <row r="21" spans="1:13" x14ac:dyDescent="0.35">
      <c r="A21" t="str">
        <f>'Step 4 - Expenses'!A31</f>
        <v>Payroll - W2 Employees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44">
        <v>0</v>
      </c>
    </row>
    <row r="22" spans="1:13" x14ac:dyDescent="0.35">
      <c r="A22" t="str">
        <f>'Step 4 - Expenses'!A32</f>
        <v>Labor - Sub Contractors 1099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44">
        <v>0</v>
      </c>
    </row>
    <row r="23" spans="1:13" x14ac:dyDescent="0.35">
      <c r="A23" t="str">
        <f>'Step 4 - Expenses'!A33</f>
        <v>Research and Development</v>
      </c>
      <c r="B23" s="126">
        <v>0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44">
        <v>0</v>
      </c>
    </row>
    <row r="24" spans="1:13" x14ac:dyDescent="0.35">
      <c r="A24" t="str">
        <f>'Step 4 - Expenses'!A34</f>
        <v>Office Supplies</v>
      </c>
      <c r="B24" s="126">
        <v>0</v>
      </c>
      <c r="C24" s="126">
        <v>0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44">
        <v>0</v>
      </c>
    </row>
    <row r="25" spans="1:13" x14ac:dyDescent="0.35">
      <c r="A25" t="str">
        <f>'Step 4 - Expenses'!A35</f>
        <v>Marketing and Promotion</v>
      </c>
      <c r="B25" s="126">
        <v>0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44">
        <v>0</v>
      </c>
    </row>
    <row r="26" spans="1:13" x14ac:dyDescent="0.35">
      <c r="A26" t="str">
        <f>'Step 4 - Expenses'!A36</f>
        <v>Travel Expenses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44">
        <v>0</v>
      </c>
    </row>
    <row r="27" spans="1:13" x14ac:dyDescent="0.35">
      <c r="A27" t="str">
        <f>'Step 4 - Expenses'!A37</f>
        <v>Legal Fees</v>
      </c>
      <c r="B27" s="126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44">
        <v>0</v>
      </c>
    </row>
    <row r="28" spans="1:13" x14ac:dyDescent="0.35">
      <c r="A28" t="str">
        <f>'Step 4 - Expenses'!A38</f>
        <v>HR Support</v>
      </c>
      <c r="B28" s="126">
        <v>0</v>
      </c>
      <c r="C28" s="126">
        <v>0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44">
        <v>0</v>
      </c>
    </row>
    <row r="29" spans="1:13" x14ac:dyDescent="0.35">
      <c r="A29" t="str">
        <f>'Step 4 - Expenses'!A39</f>
        <v>Accounting and Tax Support</v>
      </c>
      <c r="B29" s="126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44">
        <v>0</v>
      </c>
    </row>
    <row r="30" spans="1:13" x14ac:dyDescent="0.35">
      <c r="A30" t="str">
        <f>'Step 4 - Expenses'!A40</f>
        <v>Repairs and Maintenance</v>
      </c>
      <c r="B30" s="126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44">
        <v>0</v>
      </c>
    </row>
    <row r="31" spans="1:13" x14ac:dyDescent="0.35">
      <c r="A31" t="str">
        <f>'Step 4 - Expenses'!A41</f>
        <v>Licenses and Permits</v>
      </c>
      <c r="B31" s="126">
        <v>0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44">
        <v>0</v>
      </c>
    </row>
    <row r="32" spans="1:13" x14ac:dyDescent="0.35">
      <c r="A32" t="str">
        <f>'Step 4 - Expenses'!A42</f>
        <v>Insurance</v>
      </c>
      <c r="B32" s="126">
        <v>0</v>
      </c>
      <c r="C32" s="126">
        <v>0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44">
        <v>0</v>
      </c>
    </row>
    <row r="33" spans="1:13" x14ac:dyDescent="0.35">
      <c r="A33" t="str">
        <f>'Step 4 - Expenses'!A43</f>
        <v>Taxes (Sales,Property,etc.)</v>
      </c>
      <c r="B33" s="141"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5">
        <v>0</v>
      </c>
    </row>
    <row r="34" spans="1:13" ht="6" customHeight="1" x14ac:dyDescent="0.35">
      <c r="B34" s="126" t="s">
        <v>6</v>
      </c>
      <c r="C34" s="126"/>
      <c r="D34" s="126"/>
      <c r="E34" s="126" t="str">
        <f>'Step 4 - Expenses'!E44</f>
        <v xml:space="preserve"> </v>
      </c>
      <c r="F34" s="126"/>
      <c r="G34" s="126"/>
      <c r="H34" s="126"/>
      <c r="I34" s="126"/>
      <c r="J34" s="126"/>
      <c r="K34" s="126"/>
      <c r="L34" s="126"/>
      <c r="M34" s="144"/>
    </row>
    <row r="35" spans="1:13" x14ac:dyDescent="0.35">
      <c r="A35" s="19" t="s">
        <v>484</v>
      </c>
      <c r="B35" s="126">
        <f>SUM(B18:B34)</f>
        <v>0</v>
      </c>
      <c r="C35" s="126">
        <f t="shared" ref="C35:I35" si="1">SUM(C18:C34)</f>
        <v>0</v>
      </c>
      <c r="D35" s="126">
        <f t="shared" si="1"/>
        <v>0</v>
      </c>
      <c r="E35" s="126">
        <f t="shared" si="1"/>
        <v>0</v>
      </c>
      <c r="F35" s="126">
        <f t="shared" si="1"/>
        <v>0</v>
      </c>
      <c r="G35" s="126">
        <f t="shared" si="1"/>
        <v>0</v>
      </c>
      <c r="H35" s="126">
        <f t="shared" si="1"/>
        <v>0</v>
      </c>
      <c r="I35" s="126">
        <f t="shared" si="1"/>
        <v>0</v>
      </c>
      <c r="J35" s="126">
        <f t="shared" ref="J35" si="2">SUM(J18:J34)</f>
        <v>0</v>
      </c>
      <c r="K35" s="126">
        <f t="shared" ref="K35" si="3">SUM(K18:K34)</f>
        <v>0</v>
      </c>
      <c r="L35" s="126">
        <f t="shared" ref="L35" si="4">SUM(L18:L34)</f>
        <v>0</v>
      </c>
      <c r="M35" s="144">
        <f t="shared" ref="M35" si="5">SUM(M18:M34)</f>
        <v>0</v>
      </c>
    </row>
    <row r="36" spans="1:13" ht="6" customHeight="1" x14ac:dyDescent="0.3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44"/>
    </row>
    <row r="37" spans="1:13" x14ac:dyDescent="0.35">
      <c r="A37" s="19" t="s">
        <v>483</v>
      </c>
      <c r="B37" s="126">
        <f>B15-B35</f>
        <v>0</v>
      </c>
      <c r="C37" s="126">
        <f t="shared" ref="C37:M37" si="6">C15-C35</f>
        <v>0</v>
      </c>
      <c r="D37" s="126">
        <f t="shared" si="6"/>
        <v>0</v>
      </c>
      <c r="E37" s="126">
        <f t="shared" si="6"/>
        <v>0</v>
      </c>
      <c r="F37" s="126">
        <f t="shared" si="6"/>
        <v>0</v>
      </c>
      <c r="G37" s="126">
        <f t="shared" si="6"/>
        <v>0</v>
      </c>
      <c r="H37" s="126">
        <f t="shared" si="6"/>
        <v>0</v>
      </c>
      <c r="I37" s="126">
        <f t="shared" si="6"/>
        <v>0</v>
      </c>
      <c r="J37" s="126">
        <f t="shared" si="6"/>
        <v>0</v>
      </c>
      <c r="K37" s="126">
        <f t="shared" si="6"/>
        <v>0</v>
      </c>
      <c r="L37" s="126">
        <f t="shared" si="6"/>
        <v>0</v>
      </c>
      <c r="M37" s="144">
        <f t="shared" si="6"/>
        <v>0</v>
      </c>
    </row>
    <row r="38" spans="1:13" ht="6" customHeight="1" x14ac:dyDescent="0.35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44"/>
    </row>
    <row r="39" spans="1:13" x14ac:dyDescent="0.35">
      <c r="A39" s="43" t="s">
        <v>490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44"/>
    </row>
    <row r="40" spans="1:13" x14ac:dyDescent="0.35">
      <c r="A40" t="s">
        <v>486</v>
      </c>
      <c r="B40" s="126">
        <v>0</v>
      </c>
      <c r="C40" s="126">
        <v>0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0</v>
      </c>
      <c r="M40" s="144">
        <v>0</v>
      </c>
    </row>
    <row r="41" spans="1:13" x14ac:dyDescent="0.35">
      <c r="A41" t="s">
        <v>487</v>
      </c>
      <c r="B41" s="141">
        <v>0</v>
      </c>
      <c r="C41" s="141">
        <v>0</v>
      </c>
      <c r="D41" s="141">
        <v>0</v>
      </c>
      <c r="E41" s="141">
        <v>0</v>
      </c>
      <c r="F41" s="141">
        <v>0</v>
      </c>
      <c r="G41" s="141">
        <v>0</v>
      </c>
      <c r="H41" s="141">
        <v>0</v>
      </c>
      <c r="I41" s="141">
        <v>0</v>
      </c>
      <c r="J41" s="141">
        <v>0</v>
      </c>
      <c r="K41" s="141">
        <v>0</v>
      </c>
      <c r="L41" s="141">
        <v>0</v>
      </c>
      <c r="M41" s="145">
        <v>0</v>
      </c>
    </row>
    <row r="42" spans="1:13" ht="6" customHeight="1" x14ac:dyDescent="0.3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44"/>
    </row>
    <row r="43" spans="1:13" x14ac:dyDescent="0.35">
      <c r="A43" s="19" t="s">
        <v>488</v>
      </c>
      <c r="B43" s="126">
        <f>B41-B40</f>
        <v>0</v>
      </c>
      <c r="C43" s="126">
        <f t="shared" ref="C43:M43" si="7">C41-C40</f>
        <v>0</v>
      </c>
      <c r="D43" s="126">
        <f t="shared" si="7"/>
        <v>0</v>
      </c>
      <c r="E43" s="126">
        <f t="shared" si="7"/>
        <v>0</v>
      </c>
      <c r="F43" s="126">
        <f t="shared" si="7"/>
        <v>0</v>
      </c>
      <c r="G43" s="126">
        <f t="shared" si="7"/>
        <v>0</v>
      </c>
      <c r="H43" s="126">
        <f t="shared" si="7"/>
        <v>0</v>
      </c>
      <c r="I43" s="126">
        <f t="shared" si="7"/>
        <v>0</v>
      </c>
      <c r="J43" s="126">
        <f t="shared" si="7"/>
        <v>0</v>
      </c>
      <c r="K43" s="126">
        <f t="shared" si="7"/>
        <v>0</v>
      </c>
      <c r="L43" s="126">
        <f t="shared" si="7"/>
        <v>0</v>
      </c>
      <c r="M43" s="144">
        <f t="shared" si="7"/>
        <v>0</v>
      </c>
    </row>
    <row r="44" spans="1:13" ht="6" customHeight="1" x14ac:dyDescent="0.3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44"/>
    </row>
    <row r="45" spans="1:13" x14ac:dyDescent="0.35">
      <c r="A45" s="43" t="s">
        <v>489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44"/>
    </row>
    <row r="46" spans="1:13" x14ac:dyDescent="0.35">
      <c r="A46" t="s">
        <v>491</v>
      </c>
      <c r="B46" s="126">
        <v>0</v>
      </c>
      <c r="C46" s="126">
        <v>0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44">
        <v>0</v>
      </c>
    </row>
    <row r="47" spans="1:13" x14ac:dyDescent="0.35">
      <c r="A47" t="s">
        <v>492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44">
        <v>0</v>
      </c>
    </row>
    <row r="48" spans="1:13" x14ac:dyDescent="0.35">
      <c r="A48" t="s">
        <v>493</v>
      </c>
      <c r="B48" s="126">
        <v>0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44">
        <v>0</v>
      </c>
    </row>
    <row r="49" spans="1:13" x14ac:dyDescent="0.35">
      <c r="A49" t="s">
        <v>497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44">
        <v>0</v>
      </c>
    </row>
    <row r="50" spans="1:13" x14ac:dyDescent="0.35">
      <c r="A50" t="s">
        <v>499</v>
      </c>
      <c r="B50" s="126">
        <v>0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44">
        <v>0</v>
      </c>
    </row>
    <row r="51" spans="1:13" x14ac:dyDescent="0.35">
      <c r="A51" t="s">
        <v>494</v>
      </c>
      <c r="B51" s="141">
        <v>0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41">
        <v>0</v>
      </c>
      <c r="I51" s="141">
        <v>0</v>
      </c>
      <c r="J51" s="141">
        <v>0</v>
      </c>
      <c r="K51" s="141">
        <v>0</v>
      </c>
      <c r="L51" s="141">
        <v>0</v>
      </c>
      <c r="M51" s="145">
        <v>0</v>
      </c>
    </row>
    <row r="52" spans="1:13" ht="6" customHeight="1" x14ac:dyDescent="0.35"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44"/>
    </row>
    <row r="53" spans="1:13" x14ac:dyDescent="0.35">
      <c r="A53" s="19" t="s">
        <v>495</v>
      </c>
      <c r="B53" s="141">
        <f>B46+B47+B48+B49-B50-B51</f>
        <v>0</v>
      </c>
      <c r="C53" s="141">
        <f t="shared" ref="C53:M53" si="8">C46+C47+C48+C49-C50-C51</f>
        <v>0</v>
      </c>
      <c r="D53" s="141">
        <f t="shared" si="8"/>
        <v>0</v>
      </c>
      <c r="E53" s="141">
        <f t="shared" si="8"/>
        <v>0</v>
      </c>
      <c r="F53" s="141">
        <f t="shared" si="8"/>
        <v>0</v>
      </c>
      <c r="G53" s="141">
        <f t="shared" si="8"/>
        <v>0</v>
      </c>
      <c r="H53" s="141">
        <f t="shared" si="8"/>
        <v>0</v>
      </c>
      <c r="I53" s="141">
        <f t="shared" si="8"/>
        <v>0</v>
      </c>
      <c r="J53" s="141">
        <f t="shared" si="8"/>
        <v>0</v>
      </c>
      <c r="K53" s="141">
        <f t="shared" si="8"/>
        <v>0</v>
      </c>
      <c r="L53" s="141">
        <f t="shared" si="8"/>
        <v>0</v>
      </c>
      <c r="M53" s="145">
        <f t="shared" si="8"/>
        <v>0</v>
      </c>
    </row>
    <row r="54" spans="1:13" ht="6" customHeight="1" x14ac:dyDescent="0.3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44"/>
    </row>
    <row r="55" spans="1:13" ht="15" thickBot="1" x14ac:dyDescent="0.4">
      <c r="A55" s="19" t="s">
        <v>496</v>
      </c>
      <c r="B55" s="142">
        <f>B12+B37+B43+B53</f>
        <v>0</v>
      </c>
      <c r="C55" s="142">
        <f>C12+C37+C43+C53</f>
        <v>0</v>
      </c>
      <c r="D55" s="142">
        <f>D12+D37+D43+D53</f>
        <v>0</v>
      </c>
      <c r="E55" s="142">
        <f t="shared" ref="E55:M55" si="9">E12+E37+E43+E53</f>
        <v>0</v>
      </c>
      <c r="F55" s="142">
        <f t="shared" si="9"/>
        <v>0</v>
      </c>
      <c r="G55" s="142">
        <f t="shared" si="9"/>
        <v>0</v>
      </c>
      <c r="H55" s="142">
        <f t="shared" si="9"/>
        <v>0</v>
      </c>
      <c r="I55" s="142">
        <f t="shared" si="9"/>
        <v>0</v>
      </c>
      <c r="J55" s="142">
        <f t="shared" si="9"/>
        <v>0</v>
      </c>
      <c r="K55" s="142">
        <f t="shared" si="9"/>
        <v>0</v>
      </c>
      <c r="L55" s="142">
        <f t="shared" si="9"/>
        <v>0</v>
      </c>
      <c r="M55" s="146">
        <f t="shared" si="9"/>
        <v>0</v>
      </c>
    </row>
    <row r="56" spans="1:13" ht="15" thickTop="1" x14ac:dyDescent="0.35"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</row>
    <row r="57" spans="1:13" x14ac:dyDescent="0.35"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</row>
    <row r="58" spans="1:13" x14ac:dyDescent="0.35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</row>
    <row r="59" spans="1:13" x14ac:dyDescent="0.35"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</row>
    <row r="60" spans="1:13" x14ac:dyDescent="0.35"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</row>
    <row r="61" spans="1:13" x14ac:dyDescent="0.3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</row>
    <row r="62" spans="1:13" x14ac:dyDescent="0.35"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</row>
    <row r="63" spans="1:13" x14ac:dyDescent="0.35"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</row>
    <row r="64" spans="1:13" x14ac:dyDescent="0.35"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</row>
    <row r="65" spans="2:13" x14ac:dyDescent="0.35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</row>
    <row r="66" spans="2:13" x14ac:dyDescent="0.35"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</row>
    <row r="67" spans="2:13" x14ac:dyDescent="0.35"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</row>
    <row r="68" spans="2:13" x14ac:dyDescent="0.3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</row>
    <row r="69" spans="2:13" x14ac:dyDescent="0.3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</row>
    <row r="70" spans="2:13" x14ac:dyDescent="0.35"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</row>
    <row r="71" spans="2:13" x14ac:dyDescent="0.35"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</row>
    <row r="72" spans="2:13" x14ac:dyDescent="0.35"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</row>
    <row r="73" spans="2:13" x14ac:dyDescent="0.35"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</row>
  </sheetData>
  <mergeCells count="3">
    <mergeCell ref="F8:H8"/>
    <mergeCell ref="F4:I4"/>
    <mergeCell ref="F5:I5"/>
  </mergeCells>
  <hyperlinks>
    <hyperlink ref="F4:I4" r:id="rId1" display="Cash Flow Statement - Direct Approach (Cash Basis)" xr:uid="{D02675B6-2409-4B60-9759-38F70177E3AE}"/>
    <hyperlink ref="F5:I5" r:id="rId2" display="Cash Flow Statement for Beginners" xr:uid="{D77A2673-8D0E-4F32-994A-CF98FDDE1B48}"/>
    <hyperlink ref="E6" location="Cash_Flow_Print" display="Print Range" xr:uid="{0D7B8021-AABA-4F82-B523-6029DCBCC382}"/>
    <hyperlink ref="F6" location="Cash_Flow_Titles" display="Print Titles" xr:uid="{CBA28775-AF52-4A36-97F8-53C4CA5BDAF7}"/>
    <hyperlink ref="F1" location="Overview!A1" display="Return Home" xr:uid="{67474DC0-A940-448B-A16B-76C839E1BF9B}"/>
    <hyperlink ref="G1" location="'Step 1 - Startup Costs'!A1" display="Step 1- Cost" xr:uid="{7B95542C-332B-4138-852C-B574745389D9}"/>
    <hyperlink ref="H1" location="'Step 2 - Funding Plan'!A1" display="Step 2 - Fund" xr:uid="{75137263-E4D7-4D3B-9F11-97D1BEB8959A}"/>
    <hyperlink ref="I1" location="'Step 3 - Revenues'!A1" display="Step 3 Rev" xr:uid="{71E76C7E-2379-45ED-A842-AB3A8EB4011B}"/>
    <hyperlink ref="J1" location="'Step 4 - Expenses'!A1" display="Step 4 Exp" xr:uid="{1F2BD10A-8979-46F5-8567-6A1E3F0F0955}"/>
  </hyperlinks>
  <pageMargins left="0.25" right="0.25" top="0.25" bottom="0.25" header="0.3" footer="0.3"/>
  <pageSetup paperSize="5" scale="98" fitToHeight="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DFCF-20CF-42CF-BFB5-46C388AF4C14}">
  <dimension ref="A1:L43"/>
  <sheetViews>
    <sheetView workbookViewId="0">
      <selection activeCell="I1" sqref="I1"/>
    </sheetView>
  </sheetViews>
  <sheetFormatPr defaultRowHeight="14.5" x14ac:dyDescent="0.35"/>
  <cols>
    <col min="7" max="7" width="14.90625" customWidth="1"/>
    <col min="8" max="8" width="11.453125" customWidth="1"/>
    <col min="9" max="9" width="15.36328125" customWidth="1"/>
  </cols>
  <sheetData>
    <row r="1" spans="1:12" ht="18.5" x14ac:dyDescent="0.45">
      <c r="A1" s="2" t="s">
        <v>402</v>
      </c>
      <c r="I1" s="22" t="s">
        <v>151</v>
      </c>
    </row>
    <row r="2" spans="1:12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403</v>
      </c>
    </row>
    <row r="4" spans="1:12" x14ac:dyDescent="0.35">
      <c r="A4" s="19" t="s">
        <v>404</v>
      </c>
    </row>
    <row r="5" spans="1:12" x14ac:dyDescent="0.35">
      <c r="A5" s="19" t="s">
        <v>508</v>
      </c>
    </row>
    <row r="6" spans="1:12" x14ac:dyDescent="0.35">
      <c r="A6" s="19" t="s">
        <v>509</v>
      </c>
    </row>
    <row r="7" spans="1:12" x14ac:dyDescent="0.35">
      <c r="A7" s="19" t="s">
        <v>516</v>
      </c>
    </row>
    <row r="8" spans="1:12" x14ac:dyDescent="0.35">
      <c r="A8" s="19"/>
    </row>
    <row r="9" spans="1:12" x14ac:dyDescent="0.35">
      <c r="A9" s="43" t="s">
        <v>517</v>
      </c>
    </row>
    <row r="10" spans="1:12" x14ac:dyDescent="0.35">
      <c r="A10" s="19"/>
    </row>
    <row r="11" spans="1:12" x14ac:dyDescent="0.35">
      <c r="A11">
        <v>1</v>
      </c>
      <c r="B11" t="s">
        <v>501</v>
      </c>
    </row>
    <row r="12" spans="1:12" x14ac:dyDescent="0.35">
      <c r="A12">
        <v>2</v>
      </c>
      <c r="B12" t="s">
        <v>502</v>
      </c>
    </row>
    <row r="13" spans="1:12" x14ac:dyDescent="0.35">
      <c r="A13">
        <v>3</v>
      </c>
      <c r="B13" t="s">
        <v>503</v>
      </c>
    </row>
    <row r="14" spans="1:12" x14ac:dyDescent="0.35">
      <c r="A14">
        <v>4</v>
      </c>
      <c r="B14" t="s">
        <v>504</v>
      </c>
    </row>
    <row r="15" spans="1:12" x14ac:dyDescent="0.35">
      <c r="A15">
        <v>5</v>
      </c>
      <c r="B15" t="s">
        <v>505</v>
      </c>
    </row>
    <row r="16" spans="1:12" x14ac:dyDescent="0.35">
      <c r="A16">
        <v>6</v>
      </c>
      <c r="B16" t="s">
        <v>506</v>
      </c>
    </row>
    <row r="17" spans="1:2" x14ac:dyDescent="0.35">
      <c r="A17">
        <v>7</v>
      </c>
      <c r="B17" t="s">
        <v>507</v>
      </c>
    </row>
    <row r="19" spans="1:2" x14ac:dyDescent="0.35">
      <c r="A19" t="s">
        <v>510</v>
      </c>
    </row>
    <row r="20" spans="1:2" x14ac:dyDescent="0.35">
      <c r="A20">
        <v>1</v>
      </c>
      <c r="B20" t="s">
        <v>512</v>
      </c>
    </row>
    <row r="21" spans="1:2" x14ac:dyDescent="0.35">
      <c r="A21">
        <v>2</v>
      </c>
      <c r="B21" t="s">
        <v>511</v>
      </c>
    </row>
    <row r="23" spans="1:2" x14ac:dyDescent="0.35">
      <c r="A23" s="43" t="s">
        <v>518</v>
      </c>
    </row>
    <row r="24" spans="1:2" x14ac:dyDescent="0.35">
      <c r="A24" s="43"/>
    </row>
    <row r="25" spans="1:2" x14ac:dyDescent="0.35">
      <c r="A25" s="43"/>
    </row>
    <row r="26" spans="1:2" x14ac:dyDescent="0.35">
      <c r="A26" s="43"/>
    </row>
    <row r="27" spans="1:2" x14ac:dyDescent="0.35">
      <c r="A27" s="43"/>
    </row>
    <row r="28" spans="1:2" x14ac:dyDescent="0.35">
      <c r="A28" s="43"/>
    </row>
    <row r="29" spans="1:2" x14ac:dyDescent="0.35">
      <c r="A29" s="43"/>
    </row>
    <row r="30" spans="1:2" x14ac:dyDescent="0.35">
      <c r="A30" s="43"/>
    </row>
    <row r="31" spans="1:2" x14ac:dyDescent="0.35">
      <c r="A31" s="43"/>
    </row>
    <row r="32" spans="1:2" x14ac:dyDescent="0.35">
      <c r="A32" s="43"/>
    </row>
    <row r="33" spans="1:9" x14ac:dyDescent="0.35">
      <c r="A33" s="43"/>
    </row>
    <row r="34" spans="1:9" x14ac:dyDescent="0.35">
      <c r="A34" s="43"/>
    </row>
    <row r="35" spans="1:9" x14ac:dyDescent="0.35">
      <c r="A35" s="43"/>
    </row>
    <row r="36" spans="1:9" x14ac:dyDescent="0.35">
      <c r="A36" s="43"/>
    </row>
    <row r="37" spans="1:9" x14ac:dyDescent="0.35">
      <c r="B37" t="s">
        <v>6</v>
      </c>
    </row>
    <row r="38" spans="1:9" x14ac:dyDescent="0.35">
      <c r="A38" s="43" t="s">
        <v>519</v>
      </c>
    </row>
    <row r="40" spans="1:9" x14ac:dyDescent="0.35">
      <c r="B40" s="52" t="s">
        <v>520</v>
      </c>
    </row>
    <row r="41" spans="1:9" x14ac:dyDescent="0.35">
      <c r="B41" s="22" t="s">
        <v>201</v>
      </c>
    </row>
    <row r="43" spans="1:9" x14ac:dyDescent="0.35">
      <c r="B43" t="s">
        <v>529</v>
      </c>
      <c r="I43" s="22" t="s">
        <v>528</v>
      </c>
    </row>
  </sheetData>
  <hyperlinks>
    <hyperlink ref="B41" r:id="rId1" display="http://www.startup-financial-plan.com/" xr:uid="{633CFEC7-6171-443B-A9DD-9D0C20FD3DC7}"/>
    <hyperlink ref="I43" location="Year_2_Beginning_Balances" display="Yr 2 Start Balance" xr:uid="{D7B98AE1-A6B1-44BA-9DFC-AAACE08A34F4}"/>
    <hyperlink ref="I1" location="Overview!A1" display="Return Home" xr:uid="{8086D4E0-B421-469F-AFA9-533248BBA5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69C5-1B59-4B02-85FF-522CD75A6F5B}">
  <dimension ref="A1:L75"/>
  <sheetViews>
    <sheetView topLeftCell="A52" workbookViewId="0">
      <selection activeCell="D66" sqref="D66"/>
    </sheetView>
  </sheetViews>
  <sheetFormatPr defaultRowHeight="14.5" x14ac:dyDescent="0.35"/>
  <cols>
    <col min="1" max="1" width="28.81640625" customWidth="1"/>
    <col min="2" max="2" width="15.54296875" customWidth="1"/>
    <col min="3" max="3" width="14.90625" customWidth="1"/>
    <col min="4" max="4" width="15.81640625" customWidth="1"/>
    <col min="5" max="5" width="13" customWidth="1"/>
    <col min="6" max="6" width="6" customWidth="1"/>
  </cols>
  <sheetData>
    <row r="1" spans="1:12" ht="18.5" x14ac:dyDescent="0.45">
      <c r="A1" s="2" t="s">
        <v>43</v>
      </c>
      <c r="E1" t="s">
        <v>6</v>
      </c>
    </row>
    <row r="2" spans="1:12" ht="7" customHeight="1" x14ac:dyDescent="0.35">
      <c r="A2" s="13"/>
      <c r="B2" s="13"/>
      <c r="C2" s="13"/>
      <c r="D2" s="13"/>
      <c r="E2" s="13"/>
      <c r="F2" s="13"/>
    </row>
    <row r="3" spans="1:12" x14ac:dyDescent="0.35">
      <c r="A3" s="19" t="s">
        <v>1</v>
      </c>
    </row>
    <row r="4" spans="1:12" x14ac:dyDescent="0.35">
      <c r="A4" s="19" t="s">
        <v>207</v>
      </c>
    </row>
    <row r="5" spans="1:12" x14ac:dyDescent="0.35">
      <c r="A5" s="19" t="s">
        <v>208</v>
      </c>
    </row>
    <row r="6" spans="1:12" x14ac:dyDescent="0.35">
      <c r="G6" s="1" t="s">
        <v>454</v>
      </c>
    </row>
    <row r="7" spans="1:12" x14ac:dyDescent="0.35">
      <c r="A7" s="43" t="s">
        <v>0</v>
      </c>
      <c r="G7" s="175" t="s">
        <v>457</v>
      </c>
      <c r="H7" s="175"/>
      <c r="I7" s="175"/>
      <c r="J7" s="175"/>
      <c r="K7" s="175"/>
      <c r="L7" s="175"/>
    </row>
    <row r="8" spans="1:12" x14ac:dyDescent="0.35">
      <c r="A8" s="19" t="s">
        <v>255</v>
      </c>
      <c r="G8" s="175" t="s">
        <v>462</v>
      </c>
      <c r="H8" s="175"/>
      <c r="I8" s="175"/>
      <c r="J8" s="175"/>
      <c r="K8" s="175"/>
      <c r="L8" s="175"/>
    </row>
    <row r="9" spans="1:12" x14ac:dyDescent="0.35">
      <c r="G9" s="175" t="s">
        <v>458</v>
      </c>
      <c r="H9" s="175"/>
      <c r="I9" s="175"/>
      <c r="J9" s="175"/>
      <c r="K9" s="175"/>
      <c r="L9" s="175"/>
    </row>
    <row r="10" spans="1:12" ht="32.5" customHeight="1" x14ac:dyDescent="0.35">
      <c r="A10" s="4" t="s">
        <v>7</v>
      </c>
      <c r="B10" s="4" t="s">
        <v>3</v>
      </c>
      <c r="C10" s="4" t="s">
        <v>8</v>
      </c>
      <c r="D10" s="4" t="s">
        <v>9</v>
      </c>
      <c r="E10" s="29" t="s">
        <v>135</v>
      </c>
    </row>
    <row r="11" spans="1:12" x14ac:dyDescent="0.35">
      <c r="A11" s="3"/>
      <c r="B11" s="7"/>
      <c r="C11" s="6"/>
      <c r="D11" s="3"/>
      <c r="E11" s="3"/>
    </row>
    <row r="12" spans="1:12" x14ac:dyDescent="0.35">
      <c r="A12" s="3"/>
      <c r="B12" s="7"/>
      <c r="C12" s="8"/>
      <c r="D12" s="7"/>
      <c r="E12" s="3"/>
    </row>
    <row r="13" spans="1:12" x14ac:dyDescent="0.35">
      <c r="A13" s="3"/>
      <c r="B13" s="7"/>
      <c r="C13" s="8"/>
      <c r="D13" s="7"/>
      <c r="E13" s="3"/>
    </row>
    <row r="14" spans="1:12" x14ac:dyDescent="0.35">
      <c r="A14" s="3"/>
      <c r="B14" s="7"/>
      <c r="C14" s="8"/>
      <c r="D14" s="7"/>
      <c r="E14" s="3"/>
    </row>
    <row r="15" spans="1:12" x14ac:dyDescent="0.35">
      <c r="A15" s="3"/>
      <c r="B15" s="7"/>
      <c r="C15" s="8"/>
      <c r="D15" s="7"/>
      <c r="E15" s="3"/>
    </row>
    <row r="16" spans="1:12" x14ac:dyDescent="0.35">
      <c r="A16" s="3"/>
      <c r="B16" s="7"/>
      <c r="C16" s="8"/>
      <c r="D16" s="7"/>
      <c r="E16" s="3"/>
    </row>
    <row r="17" spans="1:7" x14ac:dyDescent="0.35">
      <c r="A17" s="3"/>
      <c r="B17" s="7"/>
      <c r="C17" s="8"/>
      <c r="D17" s="7"/>
      <c r="E17" s="3"/>
    </row>
    <row r="18" spans="1:7" x14ac:dyDescent="0.35">
      <c r="A18" s="3"/>
      <c r="B18" s="7"/>
      <c r="C18" s="8"/>
      <c r="D18" s="7"/>
      <c r="E18" s="3"/>
    </row>
    <row r="19" spans="1:7" x14ac:dyDescent="0.35">
      <c r="A19" s="3"/>
      <c r="B19" s="7"/>
      <c r="C19" s="8"/>
      <c r="D19" s="7"/>
      <c r="E19" s="3"/>
    </row>
    <row r="20" spans="1:7" x14ac:dyDescent="0.35">
      <c r="A20" s="3"/>
      <c r="B20" s="7"/>
      <c r="C20" s="8"/>
      <c r="D20" s="7"/>
      <c r="E20" s="3"/>
    </row>
    <row r="21" spans="1:7" x14ac:dyDescent="0.35">
      <c r="A21" s="3"/>
      <c r="B21" s="5"/>
      <c r="C21" s="8"/>
      <c r="D21" s="7"/>
      <c r="E21" s="3"/>
    </row>
    <row r="22" spans="1:7" x14ac:dyDescent="0.35">
      <c r="A22" s="3"/>
      <c r="B22" s="5"/>
      <c r="C22" s="8"/>
      <c r="D22" s="7"/>
      <c r="E22" s="3"/>
    </row>
    <row r="23" spans="1:7" x14ac:dyDescent="0.35">
      <c r="A23" s="3"/>
      <c r="B23" s="5" t="s">
        <v>6</v>
      </c>
      <c r="C23" s="8"/>
      <c r="D23" s="7" t="s">
        <v>6</v>
      </c>
      <c r="E23" s="3"/>
    </row>
    <row r="24" spans="1:7" x14ac:dyDescent="0.35">
      <c r="A24" s="3"/>
      <c r="B24" s="5" t="s">
        <v>6</v>
      </c>
      <c r="C24" s="8"/>
      <c r="D24" s="7" t="s">
        <v>6</v>
      </c>
      <c r="E24" s="3"/>
    </row>
    <row r="25" spans="1:7" x14ac:dyDescent="0.35">
      <c r="A25" s="9" t="s">
        <v>5</v>
      </c>
      <c r="B25" s="10">
        <f>SUM(B11:B24)</f>
        <v>0</v>
      </c>
      <c r="C25" s="9"/>
      <c r="D25" s="10">
        <f>SUM(D12:D24)</f>
        <v>0</v>
      </c>
      <c r="E25" s="10">
        <f>D25/F25</f>
        <v>0</v>
      </c>
      <c r="F25">
        <v>12</v>
      </c>
    </row>
    <row r="27" spans="1:7" x14ac:dyDescent="0.35">
      <c r="A27" s="43" t="s">
        <v>11</v>
      </c>
      <c r="G27" t="s">
        <v>136</v>
      </c>
    </row>
    <row r="28" spans="1:7" x14ac:dyDescent="0.35">
      <c r="A28" s="19" t="s">
        <v>209</v>
      </c>
      <c r="G28" t="s">
        <v>224</v>
      </c>
    </row>
    <row r="29" spans="1:7" x14ac:dyDescent="0.35">
      <c r="A29" s="19" t="s">
        <v>210</v>
      </c>
    </row>
    <row r="31" spans="1:7" x14ac:dyDescent="0.35">
      <c r="A31" s="4" t="s">
        <v>12</v>
      </c>
      <c r="B31" s="4" t="s">
        <v>3</v>
      </c>
    </row>
    <row r="32" spans="1:7" x14ac:dyDescent="0.35">
      <c r="A32" s="3" t="s">
        <v>22</v>
      </c>
      <c r="B32" s="15">
        <v>0</v>
      </c>
    </row>
    <row r="33" spans="1:3" x14ac:dyDescent="0.35">
      <c r="A33" s="3" t="s">
        <v>23</v>
      </c>
      <c r="B33" s="15">
        <v>0</v>
      </c>
    </row>
    <row r="34" spans="1:3" x14ac:dyDescent="0.35">
      <c r="A34" s="3" t="s">
        <v>24</v>
      </c>
      <c r="B34" s="15">
        <v>0</v>
      </c>
      <c r="C34" t="s">
        <v>6</v>
      </c>
    </row>
    <row r="35" spans="1:3" x14ac:dyDescent="0.35">
      <c r="A35" s="3" t="s">
        <v>25</v>
      </c>
      <c r="B35" s="15">
        <v>0</v>
      </c>
      <c r="C35" t="s">
        <v>6</v>
      </c>
    </row>
    <row r="36" spans="1:3" x14ac:dyDescent="0.35">
      <c r="A36" s="3" t="s">
        <v>34</v>
      </c>
      <c r="B36" s="15">
        <v>0</v>
      </c>
    </row>
    <row r="37" spans="1:3" x14ac:dyDescent="0.35">
      <c r="A37" s="3" t="s">
        <v>26</v>
      </c>
      <c r="B37" s="15">
        <v>0</v>
      </c>
    </row>
    <row r="38" spans="1:3" x14ac:dyDescent="0.35">
      <c r="A38" s="3" t="s">
        <v>27</v>
      </c>
      <c r="B38" s="15">
        <v>0</v>
      </c>
    </row>
    <row r="39" spans="1:3" x14ac:dyDescent="0.35">
      <c r="A39" s="3" t="s">
        <v>28</v>
      </c>
      <c r="B39" s="15">
        <v>0</v>
      </c>
    </row>
    <row r="40" spans="1:3" x14ac:dyDescent="0.35">
      <c r="A40" s="3" t="s">
        <v>29</v>
      </c>
      <c r="B40" s="15">
        <v>0</v>
      </c>
    </row>
    <row r="41" spans="1:3" x14ac:dyDescent="0.35">
      <c r="A41" s="3" t="s">
        <v>30</v>
      </c>
      <c r="B41" s="15">
        <v>0</v>
      </c>
    </row>
    <row r="42" spans="1:3" x14ac:dyDescent="0.35">
      <c r="A42" s="3" t="s">
        <v>31</v>
      </c>
      <c r="B42" s="15">
        <v>0</v>
      </c>
    </row>
    <row r="43" spans="1:3" x14ac:dyDescent="0.35">
      <c r="A43" s="3" t="s">
        <v>32</v>
      </c>
      <c r="B43" s="15">
        <v>0</v>
      </c>
    </row>
    <row r="44" spans="1:3" x14ac:dyDescent="0.35">
      <c r="A44" s="3" t="s">
        <v>35</v>
      </c>
      <c r="B44" s="15">
        <v>0</v>
      </c>
    </row>
    <row r="45" spans="1:3" x14ac:dyDescent="0.35">
      <c r="A45" s="3" t="s">
        <v>33</v>
      </c>
      <c r="B45" s="15">
        <v>0</v>
      </c>
    </row>
    <row r="46" spans="1:3" x14ac:dyDescent="0.35">
      <c r="A46" s="3" t="s">
        <v>101</v>
      </c>
      <c r="B46" s="15">
        <v>0</v>
      </c>
    </row>
    <row r="47" spans="1:3" x14ac:dyDescent="0.35">
      <c r="A47" s="3"/>
      <c r="B47" s="15"/>
    </row>
    <row r="48" spans="1:3" x14ac:dyDescent="0.35">
      <c r="A48" s="3"/>
      <c r="B48" s="15"/>
    </row>
    <row r="49" spans="1:4" x14ac:dyDescent="0.35">
      <c r="A49" s="3"/>
      <c r="B49" s="15"/>
    </row>
    <row r="50" spans="1:4" x14ac:dyDescent="0.35">
      <c r="A50" s="9" t="s">
        <v>36</v>
      </c>
      <c r="B50" s="16">
        <f>SUM(B32:B49)</f>
        <v>0</v>
      </c>
    </row>
    <row r="51" spans="1:4" x14ac:dyDescent="0.35">
      <c r="A51" s="3" t="s">
        <v>37</v>
      </c>
      <c r="B51" s="8" t="s">
        <v>6</v>
      </c>
      <c r="C51" t="s">
        <v>618</v>
      </c>
    </row>
    <row r="52" spans="1:4" x14ac:dyDescent="0.35">
      <c r="A52" s="9" t="s">
        <v>38</v>
      </c>
      <c r="B52" s="16" t="e">
        <f>B50*B51</f>
        <v>#VALUE!</v>
      </c>
      <c r="C52" t="s">
        <v>383</v>
      </c>
    </row>
    <row r="54" spans="1:4" x14ac:dyDescent="0.35">
      <c r="A54" s="43" t="s">
        <v>13</v>
      </c>
    </row>
    <row r="55" spans="1:4" ht="14" customHeight="1" x14ac:dyDescent="0.35">
      <c r="A55" s="19" t="s">
        <v>685</v>
      </c>
    </row>
    <row r="56" spans="1:4" ht="14" customHeight="1" x14ac:dyDescent="0.35">
      <c r="A56" s="19" t="s">
        <v>686</v>
      </c>
    </row>
    <row r="57" spans="1:4" ht="14" customHeight="1" thickBot="1" x14ac:dyDescent="0.4"/>
    <row r="58" spans="1:4" ht="14" customHeight="1" thickBot="1" x14ac:dyDescent="0.4">
      <c r="A58" t="s">
        <v>687</v>
      </c>
      <c r="C58" s="38" t="s">
        <v>6</v>
      </c>
      <c r="D58" t="s">
        <v>688</v>
      </c>
    </row>
    <row r="59" spans="1:4" ht="14" customHeight="1" x14ac:dyDescent="0.35"/>
    <row r="60" spans="1:4" x14ac:dyDescent="0.35">
      <c r="A60" s="1" t="s">
        <v>256</v>
      </c>
    </row>
    <row r="62" spans="1:4" x14ac:dyDescent="0.35">
      <c r="A62" s="3" t="s">
        <v>14</v>
      </c>
      <c r="B62" s="7">
        <f>B25</f>
        <v>0</v>
      </c>
      <c r="C62" t="s">
        <v>39</v>
      </c>
    </row>
    <row r="63" spans="1:4" x14ac:dyDescent="0.35">
      <c r="A63" s="3" t="s">
        <v>15</v>
      </c>
      <c r="B63" s="17" t="e">
        <f>B52</f>
        <v>#VALUE!</v>
      </c>
      <c r="C63" t="s">
        <v>40</v>
      </c>
    </row>
    <row r="64" spans="1:4" x14ac:dyDescent="0.35">
      <c r="A64" s="12" t="s">
        <v>18</v>
      </c>
      <c r="B64" s="18" t="e">
        <f>SUM(B62:B63)</f>
        <v>#VALUE!</v>
      </c>
    </row>
    <row r="65" spans="1:5" x14ac:dyDescent="0.35">
      <c r="A65" s="3" t="s">
        <v>16</v>
      </c>
      <c r="B65" s="204" t="e">
        <f>B64*C58</f>
        <v>#VALUE!</v>
      </c>
      <c r="C65" t="s">
        <v>41</v>
      </c>
    </row>
    <row r="66" spans="1:5" x14ac:dyDescent="0.35">
      <c r="A66" s="9" t="s">
        <v>17</v>
      </c>
      <c r="B66" s="10" t="e">
        <f>SUM(B64:B65)</f>
        <v>#VALUE!</v>
      </c>
    </row>
    <row r="69" spans="1:5" x14ac:dyDescent="0.35">
      <c r="C69" s="88" t="s">
        <v>221</v>
      </c>
      <c r="D69" s="88"/>
      <c r="E69" s="88"/>
    </row>
    <row r="70" spans="1:5" x14ac:dyDescent="0.35">
      <c r="C70" s="88" t="s">
        <v>222</v>
      </c>
      <c r="D70" s="88"/>
      <c r="E70" s="88"/>
    </row>
    <row r="71" spans="1:5" x14ac:dyDescent="0.35">
      <c r="C71" s="88" t="s">
        <v>413</v>
      </c>
    </row>
    <row r="72" spans="1:5" x14ac:dyDescent="0.35">
      <c r="C72" s="88" t="s">
        <v>414</v>
      </c>
    </row>
    <row r="73" spans="1:5" x14ac:dyDescent="0.35">
      <c r="C73" s="88" t="s">
        <v>416</v>
      </c>
    </row>
    <row r="74" spans="1:5" x14ac:dyDescent="0.35">
      <c r="C74" s="88" t="s">
        <v>417</v>
      </c>
    </row>
    <row r="75" spans="1:5" x14ac:dyDescent="0.35">
      <c r="C75" s="88"/>
    </row>
  </sheetData>
  <mergeCells count="3">
    <mergeCell ref="G8:L8"/>
    <mergeCell ref="G7:L7"/>
    <mergeCell ref="G9:L9"/>
  </mergeCells>
  <hyperlinks>
    <hyperlink ref="G7:L7" r:id="rId1" display="What is Depreciation?" xr:uid="{49EB6D61-75FD-4E23-A17C-7BFCBDE9C5F7}"/>
    <hyperlink ref="G9:L9" r:id="rId2" display="Understanding Financial Statements" xr:uid="{43C6BEF1-9B9A-48C8-BB25-F2A28F572ACE}"/>
    <hyperlink ref="G8:L8" r:id="rId3" display="Straight Line Depreciation" xr:uid="{9C13F98B-1A35-4F87-9E1D-C5CF5ADADFAE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000F-ECF2-4099-AEA2-591654042934}">
  <dimension ref="A1:D13"/>
  <sheetViews>
    <sheetView workbookViewId="0">
      <selection sqref="A1:A3"/>
    </sheetView>
  </sheetViews>
  <sheetFormatPr defaultRowHeight="14.5" x14ac:dyDescent="0.35"/>
  <cols>
    <col min="1" max="1" width="24.453125" customWidth="1"/>
    <col min="2" max="2" width="20.6328125" customWidth="1"/>
    <col min="3" max="3" width="31" customWidth="1"/>
    <col min="4" max="4" width="21.453125" customWidth="1"/>
  </cols>
  <sheetData>
    <row r="1" spans="1:4" ht="18.5" x14ac:dyDescent="0.45">
      <c r="A1" s="2" t="s">
        <v>617</v>
      </c>
    </row>
    <row r="2" spans="1:4" ht="6.5" customHeight="1" x14ac:dyDescent="0.35">
      <c r="A2" s="13"/>
      <c r="B2" s="13"/>
      <c r="C2" s="13"/>
      <c r="D2" s="13"/>
    </row>
    <row r="3" spans="1:4" x14ac:dyDescent="0.35">
      <c r="A3" s="19" t="s">
        <v>616</v>
      </c>
    </row>
    <row r="4" spans="1:4" x14ac:dyDescent="0.35">
      <c r="A4" s="19" t="s">
        <v>6</v>
      </c>
    </row>
    <row r="5" spans="1:4" ht="30" x14ac:dyDescent="0.35">
      <c r="A5" s="193" t="s">
        <v>615</v>
      </c>
      <c r="B5" s="193" t="s">
        <v>614</v>
      </c>
      <c r="C5" s="193" t="s">
        <v>613</v>
      </c>
      <c r="D5" s="193" t="s">
        <v>612</v>
      </c>
    </row>
    <row r="6" spans="1:4" ht="46.5" x14ac:dyDescent="0.35">
      <c r="A6" s="192" t="s">
        <v>611</v>
      </c>
      <c r="B6" s="191" t="s">
        <v>610</v>
      </c>
      <c r="C6" s="191" t="s">
        <v>609</v>
      </c>
      <c r="D6" s="94" t="s">
        <v>608</v>
      </c>
    </row>
    <row r="7" spans="1:4" ht="46.5" x14ac:dyDescent="0.35">
      <c r="A7" s="192" t="s">
        <v>607</v>
      </c>
      <c r="B7" s="191" t="s">
        <v>606</v>
      </c>
      <c r="C7" s="191" t="s">
        <v>605</v>
      </c>
      <c r="D7" s="94" t="s">
        <v>601</v>
      </c>
    </row>
    <row r="8" spans="1:4" ht="77.5" x14ac:dyDescent="0.35">
      <c r="A8" s="192" t="s">
        <v>604</v>
      </c>
      <c r="B8" s="191" t="s">
        <v>603</v>
      </c>
      <c r="C8" s="191" t="s">
        <v>602</v>
      </c>
      <c r="D8" s="94" t="s">
        <v>601</v>
      </c>
    </row>
    <row r="9" spans="1:4" ht="46.5" x14ac:dyDescent="0.35">
      <c r="A9" s="192" t="s">
        <v>600</v>
      </c>
      <c r="B9" s="191" t="s">
        <v>599</v>
      </c>
      <c r="C9" s="191" t="s">
        <v>598</v>
      </c>
      <c r="D9" s="94" t="s">
        <v>582</v>
      </c>
    </row>
    <row r="10" spans="1:4" ht="46.5" x14ac:dyDescent="0.35">
      <c r="A10" s="192" t="s">
        <v>597</v>
      </c>
      <c r="B10" s="191" t="s">
        <v>596</v>
      </c>
      <c r="C10" s="191" t="s">
        <v>595</v>
      </c>
      <c r="D10" s="94" t="s">
        <v>594</v>
      </c>
    </row>
    <row r="11" spans="1:4" ht="46.5" x14ac:dyDescent="0.35">
      <c r="A11" s="192" t="s">
        <v>593</v>
      </c>
      <c r="B11" s="191" t="s">
        <v>592</v>
      </c>
      <c r="C11" s="191" t="s">
        <v>591</v>
      </c>
      <c r="D11" s="94" t="s">
        <v>590</v>
      </c>
    </row>
    <row r="12" spans="1:4" ht="46.5" x14ac:dyDescent="0.35">
      <c r="A12" s="192" t="s">
        <v>589</v>
      </c>
      <c r="B12" s="191" t="s">
        <v>588</v>
      </c>
      <c r="C12" s="191" t="s">
        <v>587</v>
      </c>
      <c r="D12" s="94" t="s">
        <v>586</v>
      </c>
    </row>
    <row r="13" spans="1:4" ht="62" x14ac:dyDescent="0.35">
      <c r="A13" s="192" t="s">
        <v>585</v>
      </c>
      <c r="B13" s="191" t="s">
        <v>584</v>
      </c>
      <c r="C13" s="191" t="s">
        <v>583</v>
      </c>
      <c r="D13" s="94" t="s">
        <v>582</v>
      </c>
    </row>
  </sheetData>
  <hyperlinks>
    <hyperlink ref="D6" r:id="rId1" tooltip="How Long Does It Take for Startups to Achieve Profitability? Key Insights and Factors – Webby Cloud" display="https://www.webby.cloud/insights/how-long-does-it-take-for-startups-to-reach-profitability-essential-factors-and-insights/?utm_source=chatgpt.com" xr:uid="{4299F91B-5C54-4E9F-8DC2-2A4682A8B484}"/>
    <hyperlink ref="D7" r:id="rId2" tooltip="How long does it take for software companies to break even? – BusinessDojo" display="https://dojobusiness.com/blogs/news/software-break-even?utm_source=chatgpt.com" xr:uid="{E083F968-40D7-475D-850F-124B3924643F}"/>
    <hyperlink ref="D8" r:id="rId3" tooltip="How long does it take for software companies to break even? – BusinessDojo" display="https://dojobusiness.com/blogs/news/software-break-even?utm_source=chatgpt.com" xr:uid="{91B6ED3D-D0DB-42AB-ADD1-34ABFB98D289}"/>
    <hyperlink ref="D9" r:id="rId4" tooltip="How long does it take tech startups to breakeven? A study of 107 ..." display="https://www.projectionhub.com/post/how-long-does-it-take-tech-startups-to-breakeven-a-study-of-107-tech-startup-projections?srsltid=AfmBOorpCAXiI89MNfXsqKX-UyQvB0bYOYdblRJfxdc-521HNLJxnhLW&amp;utm_source=chatgpt.com" xr:uid="{E5BE5144-635A-4FE4-ABB6-2474C9DAFF22}"/>
    <hyperlink ref="D10" r:id="rId5" tooltip="Top Reasons For Small Business Success and Failure Rates" display="https://www.smallbusinessfunding.com/small-business-success-and-failure-rates/?utm_source=chatgpt.com" xr:uid="{2EF2B19B-1B9D-498E-AEF1-52C28DB212D3}"/>
    <hyperlink ref="D11" r:id="rId6" tooltip="Restaurant Profitability Statistics – Startup Success Rates &amp; ..." display="https://www.restroworks.com/blog/restaurant-profitability-statistics/?utm_source=chatgpt.com" xr:uid="{468102B0-4A98-46C0-85C0-739D3903FBA0}"/>
    <hyperlink ref="D12" r:id="rId7" tooltip="How Long Does It Take a Business to be Profitable? A Guide" display="https://www.freshbooks.com/hub/startup/how-long-does-it-take-business-to-be-profitable?srsltid=AfmBOoplfON47m6B0cVNdD_9lQBorgx5sqyd6I_H9WjMiQJrb_uJE9g-&amp;utm_source=chatgpt.com" xr:uid="{8EE8B2C2-3DDC-4D0A-B58E-80974BF47330}"/>
    <hyperlink ref="D13" r:id="rId8" tooltip="How long does it take tech startups to breakeven? A study of 107 ..." display="https://www.projectionhub.com/post/how-long-does-it-take-tech-startups-to-breakeven-a-study-of-107-tech-startup-projections?srsltid=AfmBOorpCAXiI89MNfXsqKX-UyQvB0bYOYdblRJfxdc-521HNLJxnhLW&amp;utm_source=chatgpt.com" xr:uid="{E5C28CFB-5CBF-40D7-BA0B-943D73F24AA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8D0A-5E6C-4028-A987-33956A510CCB}">
  <dimension ref="A1:F34"/>
  <sheetViews>
    <sheetView workbookViewId="0">
      <selection activeCell="C19" sqref="C19"/>
    </sheetView>
  </sheetViews>
  <sheetFormatPr defaultRowHeight="14.5" x14ac:dyDescent="0.35"/>
  <cols>
    <col min="2" max="2" width="20.7265625" customWidth="1"/>
    <col min="3" max="3" width="21.453125" customWidth="1"/>
    <col min="4" max="4" width="20" customWidth="1"/>
    <col min="5" max="5" width="22.26953125" customWidth="1"/>
    <col min="6" max="6" width="13.1796875" customWidth="1"/>
  </cols>
  <sheetData>
    <row r="1" spans="1:6" ht="18.5" x14ac:dyDescent="0.45">
      <c r="A1" s="2" t="s">
        <v>683</v>
      </c>
    </row>
    <row r="2" spans="1:6" ht="8" customHeight="1" x14ac:dyDescent="0.35">
      <c r="A2" s="13"/>
      <c r="B2" s="13"/>
      <c r="C2" s="13"/>
      <c r="D2" s="13"/>
      <c r="E2" s="13"/>
      <c r="F2" s="13"/>
    </row>
    <row r="3" spans="1:6" x14ac:dyDescent="0.35">
      <c r="A3" s="19" t="s">
        <v>681</v>
      </c>
    </row>
    <row r="4" spans="1:6" x14ac:dyDescent="0.35">
      <c r="A4" s="19" t="s">
        <v>682</v>
      </c>
    </row>
    <row r="6" spans="1:6" ht="18" customHeight="1" x14ac:dyDescent="0.35"/>
    <row r="7" spans="1:6" ht="68" customHeight="1" x14ac:dyDescent="0.35">
      <c r="A7" s="195" t="s">
        <v>579</v>
      </c>
      <c r="B7" s="195" t="s">
        <v>620</v>
      </c>
      <c r="C7" s="195" t="s">
        <v>621</v>
      </c>
      <c r="D7" s="195" t="s">
        <v>622</v>
      </c>
      <c r="E7" s="195" t="s">
        <v>623</v>
      </c>
      <c r="F7" s="195" t="s">
        <v>624</v>
      </c>
    </row>
    <row r="8" spans="1:6" ht="51" customHeight="1" x14ac:dyDescent="0.35">
      <c r="A8" s="196">
        <v>1</v>
      </c>
      <c r="B8" s="197" t="s">
        <v>625</v>
      </c>
      <c r="C8" s="196" t="s">
        <v>626</v>
      </c>
      <c r="D8" s="196" t="s">
        <v>627</v>
      </c>
      <c r="E8" s="196" t="s">
        <v>628</v>
      </c>
      <c r="F8" s="3" t="s">
        <v>6</v>
      </c>
    </row>
    <row r="9" spans="1:6" ht="40.5" customHeight="1" x14ac:dyDescent="0.35">
      <c r="A9" s="196">
        <v>2</v>
      </c>
      <c r="B9" s="197" t="s">
        <v>629</v>
      </c>
      <c r="C9" s="196" t="s">
        <v>630</v>
      </c>
      <c r="D9" s="196" t="s">
        <v>631</v>
      </c>
      <c r="E9" s="196" t="s">
        <v>632</v>
      </c>
      <c r="F9" s="3"/>
    </row>
    <row r="10" spans="1:6" ht="55.5" customHeight="1" x14ac:dyDescent="0.35">
      <c r="A10" s="196">
        <v>3</v>
      </c>
      <c r="B10" s="197" t="s">
        <v>633</v>
      </c>
      <c r="C10" s="196" t="s">
        <v>634</v>
      </c>
      <c r="D10" s="196" t="s">
        <v>635</v>
      </c>
      <c r="E10" s="196" t="s">
        <v>636</v>
      </c>
      <c r="F10" s="3"/>
    </row>
    <row r="11" spans="1:6" ht="57" customHeight="1" x14ac:dyDescent="0.35">
      <c r="A11" s="196">
        <v>4</v>
      </c>
      <c r="B11" s="197" t="s">
        <v>637</v>
      </c>
      <c r="C11" s="196" t="s">
        <v>638</v>
      </c>
      <c r="D11" s="196" t="s">
        <v>639</v>
      </c>
      <c r="E11" s="196" t="s">
        <v>640</v>
      </c>
      <c r="F11" s="3"/>
    </row>
    <row r="12" spans="1:6" ht="45" customHeight="1" x14ac:dyDescent="0.35">
      <c r="A12" s="196">
        <v>5</v>
      </c>
      <c r="B12" s="197" t="s">
        <v>641</v>
      </c>
      <c r="C12" s="196" t="s">
        <v>642</v>
      </c>
      <c r="D12" s="196" t="s">
        <v>643</v>
      </c>
      <c r="E12" s="196" t="s">
        <v>644</v>
      </c>
      <c r="F12" s="3"/>
    </row>
    <row r="13" spans="1:6" ht="44" customHeight="1" x14ac:dyDescent="0.35">
      <c r="A13" s="196">
        <v>6</v>
      </c>
      <c r="B13" s="197" t="s">
        <v>645</v>
      </c>
      <c r="C13" s="196" t="s">
        <v>646</v>
      </c>
      <c r="D13" s="196" t="s">
        <v>647</v>
      </c>
      <c r="E13" s="196" t="s">
        <v>648</v>
      </c>
      <c r="F13" s="3"/>
    </row>
    <row r="14" spans="1:6" ht="52.5" customHeight="1" x14ac:dyDescent="0.35">
      <c r="A14" s="196">
        <v>7</v>
      </c>
      <c r="B14" s="197" t="s">
        <v>649</v>
      </c>
      <c r="C14" s="196" t="s">
        <v>650</v>
      </c>
      <c r="D14" s="196" t="s">
        <v>651</v>
      </c>
      <c r="E14" s="196" t="s">
        <v>652</v>
      </c>
      <c r="F14" s="3"/>
    </row>
    <row r="15" spans="1:6" ht="54" customHeight="1" x14ac:dyDescent="0.35">
      <c r="A15" s="196">
        <v>8</v>
      </c>
      <c r="B15" s="197" t="s">
        <v>653</v>
      </c>
      <c r="C15" s="196" t="s">
        <v>654</v>
      </c>
      <c r="D15" s="196" t="s">
        <v>655</v>
      </c>
      <c r="E15" s="196" t="s">
        <v>656</v>
      </c>
      <c r="F15" s="3"/>
    </row>
    <row r="16" spans="1:6" ht="35.5" customHeight="1" thickBot="1" x14ac:dyDescent="0.4">
      <c r="A16" s="196">
        <v>9</v>
      </c>
      <c r="B16" s="197" t="s">
        <v>657</v>
      </c>
      <c r="C16" s="196" t="s">
        <v>658</v>
      </c>
      <c r="D16" s="196" t="s">
        <v>659</v>
      </c>
      <c r="E16" s="196" t="s">
        <v>660</v>
      </c>
      <c r="F16" s="32"/>
    </row>
    <row r="17" spans="1:6" ht="15" thickBot="1" x14ac:dyDescent="0.4">
      <c r="E17" s="198" t="s">
        <v>661</v>
      </c>
      <c r="F17" s="54">
        <f>SUM(F8:F16)</f>
        <v>0</v>
      </c>
    </row>
    <row r="19" spans="1:6" ht="17.5" x14ac:dyDescent="0.35">
      <c r="A19" s="194" t="s">
        <v>662</v>
      </c>
    </row>
    <row r="20" spans="1:6" x14ac:dyDescent="0.35">
      <c r="A20" s="199"/>
    </row>
    <row r="21" spans="1:6" x14ac:dyDescent="0.35">
      <c r="A21" s="200" t="s">
        <v>663</v>
      </c>
    </row>
    <row r="22" spans="1:6" x14ac:dyDescent="0.35">
      <c r="A22" s="199"/>
    </row>
    <row r="23" spans="1:6" x14ac:dyDescent="0.35">
      <c r="A23" s="200" t="s">
        <v>684</v>
      </c>
    </row>
    <row r="24" spans="1:6" x14ac:dyDescent="0.35">
      <c r="A24" s="199"/>
    </row>
    <row r="25" spans="1:6" x14ac:dyDescent="0.35">
      <c r="A25" s="200" t="s">
        <v>664</v>
      </c>
    </row>
    <row r="28" spans="1:6" ht="17.5" x14ac:dyDescent="0.35">
      <c r="A28" s="194" t="s">
        <v>665</v>
      </c>
    </row>
    <row r="30" spans="1:6" ht="29" x14ac:dyDescent="0.35">
      <c r="A30" s="201" t="s">
        <v>666</v>
      </c>
      <c r="B30" s="201" t="s">
        <v>667</v>
      </c>
      <c r="C30" s="201" t="s">
        <v>668</v>
      </c>
    </row>
    <row r="31" spans="1:6" x14ac:dyDescent="0.35">
      <c r="A31" s="202" t="s">
        <v>669</v>
      </c>
      <c r="B31" s="203" t="s">
        <v>670</v>
      </c>
      <c r="C31" s="202" t="s">
        <v>671</v>
      </c>
    </row>
    <row r="32" spans="1:6" x14ac:dyDescent="0.35">
      <c r="A32" s="202" t="s">
        <v>672</v>
      </c>
      <c r="B32" s="203" t="s">
        <v>673</v>
      </c>
      <c r="C32" s="202" t="s">
        <v>674</v>
      </c>
    </row>
    <row r="33" spans="1:3" x14ac:dyDescent="0.35">
      <c r="A33" s="202" t="s">
        <v>675</v>
      </c>
      <c r="B33" s="203" t="s">
        <v>676</v>
      </c>
      <c r="C33" s="202" t="s">
        <v>677</v>
      </c>
    </row>
    <row r="34" spans="1:3" x14ac:dyDescent="0.35">
      <c r="A34" s="202" t="s">
        <v>678</v>
      </c>
      <c r="B34" s="203" t="s">
        <v>679</v>
      </c>
      <c r="C34" s="202" t="s">
        <v>680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567A-B3DF-4F9C-816F-D06415F8FD96}">
  <dimension ref="A1:O81"/>
  <sheetViews>
    <sheetView topLeftCell="A61" workbookViewId="0">
      <selection activeCell="G40" sqref="G40"/>
    </sheetView>
  </sheetViews>
  <sheetFormatPr defaultRowHeight="14.5" x14ac:dyDescent="0.35"/>
  <cols>
    <col min="1" max="1" width="31.26953125" customWidth="1"/>
    <col min="2" max="2" width="26.81640625" customWidth="1"/>
    <col min="3" max="3" width="16.453125" customWidth="1"/>
    <col min="4" max="4" width="12.26953125" customWidth="1"/>
    <col min="5" max="5" width="11.26953125" customWidth="1"/>
    <col min="6" max="6" width="10.7265625" customWidth="1"/>
    <col min="7" max="7" width="11.6328125" customWidth="1"/>
    <col min="8" max="8" width="11.453125" customWidth="1"/>
    <col min="9" max="9" width="10.26953125" customWidth="1"/>
    <col min="10" max="10" width="11.1796875" customWidth="1"/>
    <col min="11" max="16" width="13.6328125" customWidth="1"/>
  </cols>
  <sheetData>
    <row r="1" spans="1:8" ht="18.5" x14ac:dyDescent="0.45">
      <c r="A1" s="2" t="s">
        <v>44</v>
      </c>
      <c r="D1" s="22" t="s">
        <v>151</v>
      </c>
      <c r="E1" s="22" t="s">
        <v>154</v>
      </c>
      <c r="F1" s="22" t="s">
        <v>206</v>
      </c>
      <c r="G1" s="22" t="s">
        <v>382</v>
      </c>
      <c r="H1" s="22" t="s">
        <v>381</v>
      </c>
    </row>
    <row r="2" spans="1:8" ht="7" customHeight="1" x14ac:dyDescent="0.35">
      <c r="A2" s="13"/>
      <c r="B2" s="13"/>
      <c r="C2" s="13"/>
      <c r="E2" t="s">
        <v>6</v>
      </c>
    </row>
    <row r="3" spans="1:8" x14ac:dyDescent="0.35">
      <c r="A3" s="19" t="s">
        <v>257</v>
      </c>
    </row>
    <row r="4" spans="1:8" x14ac:dyDescent="0.35">
      <c r="A4" s="19" t="s">
        <v>211</v>
      </c>
    </row>
    <row r="5" spans="1:8" x14ac:dyDescent="0.35">
      <c r="A5" s="19" t="s">
        <v>212</v>
      </c>
    </row>
    <row r="6" spans="1:8" x14ac:dyDescent="0.35">
      <c r="A6" s="19" t="s">
        <v>223</v>
      </c>
    </row>
    <row r="8" spans="1:8" x14ac:dyDescent="0.35">
      <c r="A8" t="s">
        <v>42</v>
      </c>
      <c r="C8" s="15" t="e">
        <f>'Step 1 - Startup Costs'!B66</f>
        <v>#VALUE!</v>
      </c>
      <c r="D8" s="44" t="s">
        <v>557</v>
      </c>
    </row>
    <row r="10" spans="1:8" x14ac:dyDescent="0.35">
      <c r="A10" s="43" t="s">
        <v>531</v>
      </c>
    </row>
    <row r="12" spans="1:8" x14ac:dyDescent="0.35">
      <c r="A12" s="4" t="s">
        <v>45</v>
      </c>
      <c r="B12" s="4" t="s">
        <v>47</v>
      </c>
      <c r="C12" s="4" t="s">
        <v>3</v>
      </c>
      <c r="D12" s="176"/>
      <c r="E12" s="177"/>
      <c r="F12" s="177"/>
    </row>
    <row r="13" spans="1:8" x14ac:dyDescent="0.35">
      <c r="A13" s="3"/>
      <c r="B13" s="3"/>
      <c r="C13" s="15">
        <v>0</v>
      </c>
      <c r="D13" s="44"/>
    </row>
    <row r="14" spans="1:8" x14ac:dyDescent="0.35">
      <c r="A14" s="3"/>
      <c r="B14" s="3"/>
      <c r="C14" s="15">
        <v>0</v>
      </c>
      <c r="D14" s="44"/>
    </row>
    <row r="15" spans="1:8" x14ac:dyDescent="0.35">
      <c r="A15" s="3"/>
      <c r="B15" s="3"/>
      <c r="C15" s="15">
        <v>0</v>
      </c>
      <c r="D15" s="44"/>
    </row>
    <row r="16" spans="1:8" x14ac:dyDescent="0.35">
      <c r="A16" s="3"/>
      <c r="B16" s="3"/>
      <c r="C16" s="15">
        <v>0</v>
      </c>
      <c r="D16" s="44"/>
    </row>
    <row r="17" spans="1:4" x14ac:dyDescent="0.35">
      <c r="A17" s="3"/>
      <c r="B17" s="3"/>
      <c r="C17" s="15">
        <v>0</v>
      </c>
      <c r="D17" s="44"/>
    </row>
    <row r="18" spans="1:4" x14ac:dyDescent="0.35">
      <c r="A18" s="3"/>
      <c r="B18" s="3"/>
      <c r="C18" s="15">
        <v>0</v>
      </c>
      <c r="D18" s="44"/>
    </row>
    <row r="19" spans="1:4" x14ac:dyDescent="0.35">
      <c r="A19" s="3"/>
      <c r="B19" s="3"/>
      <c r="C19" s="15">
        <v>0</v>
      </c>
      <c r="D19" s="44"/>
    </row>
    <row r="20" spans="1:4" x14ac:dyDescent="0.35">
      <c r="A20" s="3"/>
      <c r="B20" s="3"/>
      <c r="C20" s="15">
        <v>0</v>
      </c>
      <c r="D20" s="44"/>
    </row>
    <row r="21" spans="1:4" x14ac:dyDescent="0.35">
      <c r="A21" s="3"/>
      <c r="B21" s="3"/>
      <c r="C21" s="15">
        <v>0</v>
      </c>
      <c r="D21" s="44"/>
    </row>
    <row r="22" spans="1:4" x14ac:dyDescent="0.35">
      <c r="A22" s="3"/>
      <c r="B22" s="3"/>
      <c r="C22" s="15">
        <v>0</v>
      </c>
      <c r="D22" s="44"/>
    </row>
    <row r="23" spans="1:4" x14ac:dyDescent="0.35">
      <c r="A23" s="3"/>
      <c r="B23" s="3"/>
      <c r="C23" s="15"/>
    </row>
    <row r="24" spans="1:4" x14ac:dyDescent="0.35">
      <c r="A24" s="3"/>
      <c r="B24" s="3"/>
      <c r="C24" s="15"/>
    </row>
    <row r="25" spans="1:4" x14ac:dyDescent="0.35">
      <c r="A25" s="3"/>
      <c r="B25" s="3"/>
      <c r="C25" s="15"/>
    </row>
    <row r="26" spans="1:4" x14ac:dyDescent="0.35">
      <c r="A26" s="3"/>
      <c r="B26" s="3"/>
      <c r="C26" s="15"/>
    </row>
    <row r="27" spans="1:4" x14ac:dyDescent="0.35">
      <c r="A27" s="9" t="s">
        <v>48</v>
      </c>
      <c r="B27" s="3" t="s">
        <v>59</v>
      </c>
      <c r="C27" s="16">
        <f>SUM(C13:C26)</f>
        <v>0</v>
      </c>
      <c r="D27" t="s">
        <v>6</v>
      </c>
    </row>
    <row r="29" spans="1:4" x14ac:dyDescent="0.35">
      <c r="A29" s="43" t="s">
        <v>258</v>
      </c>
    </row>
    <row r="30" spans="1:4" x14ac:dyDescent="0.35">
      <c r="A30" s="19" t="s">
        <v>213</v>
      </c>
    </row>
    <row r="31" spans="1:4" x14ac:dyDescent="0.35">
      <c r="A31" s="19" t="s">
        <v>214</v>
      </c>
    </row>
    <row r="32" spans="1:4" x14ac:dyDescent="0.35">
      <c r="A32" s="19" t="s">
        <v>215</v>
      </c>
    </row>
    <row r="34" spans="1:15" x14ac:dyDescent="0.35">
      <c r="A34" s="4" t="s">
        <v>49</v>
      </c>
      <c r="B34" s="4" t="s">
        <v>47</v>
      </c>
      <c r="C34" s="4" t="s">
        <v>3</v>
      </c>
    </row>
    <row r="35" spans="1:15" x14ac:dyDescent="0.35">
      <c r="A35" s="3"/>
      <c r="B35" s="3"/>
      <c r="C35" s="15">
        <v>0</v>
      </c>
    </row>
    <row r="36" spans="1:15" x14ac:dyDescent="0.35">
      <c r="A36" s="3"/>
      <c r="B36" s="3"/>
      <c r="C36" s="15">
        <v>0</v>
      </c>
    </row>
    <row r="37" spans="1:15" x14ac:dyDescent="0.35">
      <c r="A37" s="3"/>
      <c r="B37" s="3"/>
      <c r="C37" s="15">
        <v>0</v>
      </c>
    </row>
    <row r="38" spans="1:15" x14ac:dyDescent="0.35">
      <c r="A38" s="3"/>
      <c r="B38" s="3"/>
      <c r="C38" s="15"/>
    </row>
    <row r="39" spans="1:15" x14ac:dyDescent="0.35">
      <c r="A39" s="3"/>
      <c r="B39" s="3"/>
      <c r="C39" s="15"/>
      <c r="H39" s="44" t="s">
        <v>560</v>
      </c>
      <c r="I39" s="44"/>
      <c r="J39" s="44"/>
    </row>
    <row r="40" spans="1:15" x14ac:dyDescent="0.35">
      <c r="A40" s="9" t="s">
        <v>50</v>
      </c>
      <c r="B40" s="3" t="s">
        <v>57</v>
      </c>
      <c r="C40" s="16">
        <f>SUM(C35:C39)</f>
        <v>0</v>
      </c>
      <c r="D40" t="s">
        <v>6</v>
      </c>
      <c r="H40" s="44" t="s">
        <v>561</v>
      </c>
      <c r="I40" s="44"/>
      <c r="J40" s="44"/>
    </row>
    <row r="41" spans="1:15" x14ac:dyDescent="0.35">
      <c r="H41" s="44" t="s">
        <v>558</v>
      </c>
    </row>
    <row r="42" spans="1:15" x14ac:dyDescent="0.35">
      <c r="A42" s="43" t="s">
        <v>530</v>
      </c>
      <c r="G42" s="44" t="s">
        <v>6</v>
      </c>
      <c r="H42" s="44" t="s">
        <v>559</v>
      </c>
      <c r="I42" t="s">
        <v>140</v>
      </c>
      <c r="K42" s="132" t="s">
        <v>6</v>
      </c>
    </row>
    <row r="43" spans="1:15" x14ac:dyDescent="0.35">
      <c r="E43">
        <v>12</v>
      </c>
      <c r="G43" s="44" t="s">
        <v>6</v>
      </c>
      <c r="I43" s="3">
        <v>0.35</v>
      </c>
      <c r="J43" s="3">
        <v>0.65</v>
      </c>
      <c r="K43" s="100" t="s">
        <v>6</v>
      </c>
    </row>
    <row r="44" spans="1:15" ht="26.5" x14ac:dyDescent="0.35">
      <c r="A44" s="4" t="s">
        <v>51</v>
      </c>
      <c r="B44" s="4" t="s">
        <v>52</v>
      </c>
      <c r="C44" s="4" t="s">
        <v>3</v>
      </c>
      <c r="D44" s="4" t="s">
        <v>71</v>
      </c>
      <c r="E44" s="4" t="s">
        <v>70</v>
      </c>
      <c r="F44" s="4" t="s">
        <v>67</v>
      </c>
      <c r="G44" s="4" t="s">
        <v>69</v>
      </c>
      <c r="H44" s="4" t="s">
        <v>68</v>
      </c>
      <c r="I44" s="29" t="s">
        <v>137</v>
      </c>
      <c r="J44" s="29" t="s">
        <v>138</v>
      </c>
      <c r="K44" s="4" t="s">
        <v>3</v>
      </c>
      <c r="L44" s="4" t="s">
        <v>69</v>
      </c>
      <c r="M44" s="4" t="s">
        <v>68</v>
      </c>
      <c r="N44" s="29" t="s">
        <v>137</v>
      </c>
      <c r="O44" s="29" t="s">
        <v>138</v>
      </c>
    </row>
    <row r="45" spans="1:15" x14ac:dyDescent="0.35">
      <c r="A45" s="3"/>
      <c r="B45" s="3"/>
      <c r="C45" s="15">
        <v>0</v>
      </c>
      <c r="D45" s="23">
        <v>0</v>
      </c>
      <c r="E45" s="24">
        <f>D45/$E$43</f>
        <v>0</v>
      </c>
      <c r="F45" s="8">
        <v>0</v>
      </c>
      <c r="G45" s="8">
        <v>0</v>
      </c>
      <c r="H45" s="50" t="e">
        <f>PMT(E45,G45,-C45)</f>
        <v>#NUM!</v>
      </c>
      <c r="I45" s="50" t="e">
        <f>H45*$I$43</f>
        <v>#NUM!</v>
      </c>
      <c r="J45" s="89" t="e">
        <f>H45*$J$43</f>
        <v>#NUM!</v>
      </c>
      <c r="K45" s="17"/>
      <c r="L45" s="3"/>
      <c r="M45" s="50"/>
      <c r="N45" s="89"/>
      <c r="O45" s="89"/>
    </row>
    <row r="46" spans="1:15" x14ac:dyDescent="0.35">
      <c r="A46" s="3"/>
      <c r="B46" s="3"/>
      <c r="C46" s="15">
        <v>0</v>
      </c>
      <c r="D46" s="23">
        <v>0</v>
      </c>
      <c r="E46" s="24">
        <f t="shared" ref="E46:E49" si="0">D46/$E$43</f>
        <v>0</v>
      </c>
      <c r="F46" s="8">
        <v>0</v>
      </c>
      <c r="G46" s="8">
        <v>0</v>
      </c>
      <c r="H46" s="50" t="e">
        <f>PMT(E46,G46,-C46)</f>
        <v>#NUM!</v>
      </c>
      <c r="I46" s="50" t="e">
        <f t="shared" ref="I46:I52" si="1">H46*$I$43</f>
        <v>#NUM!</v>
      </c>
      <c r="J46" s="89" t="e">
        <f t="shared" ref="J46:J52" si="2">H46*$J$43</f>
        <v>#NUM!</v>
      </c>
      <c r="K46" s="3"/>
      <c r="L46" s="3"/>
      <c r="M46" s="3"/>
      <c r="N46" s="3"/>
      <c r="O46" s="3"/>
    </row>
    <row r="47" spans="1:15" x14ac:dyDescent="0.35">
      <c r="A47" s="3"/>
      <c r="B47" s="3"/>
      <c r="C47" s="15">
        <v>0</v>
      </c>
      <c r="D47" s="23">
        <v>0</v>
      </c>
      <c r="E47" s="24">
        <f t="shared" si="0"/>
        <v>0</v>
      </c>
      <c r="F47" s="8">
        <v>0</v>
      </c>
      <c r="G47" s="8">
        <v>0</v>
      </c>
      <c r="H47" s="50" t="e">
        <f t="shared" ref="H47:H49" si="3">PMT(E47,G47,-C47)</f>
        <v>#NUM!</v>
      </c>
      <c r="I47" s="50" t="e">
        <f t="shared" si="1"/>
        <v>#NUM!</v>
      </c>
      <c r="J47" s="89" t="e">
        <f t="shared" si="2"/>
        <v>#NUM!</v>
      </c>
      <c r="K47" s="3"/>
      <c r="L47" s="3"/>
      <c r="M47" s="133"/>
      <c r="N47" s="133"/>
      <c r="O47" s="133"/>
    </row>
    <row r="48" spans="1:15" x14ac:dyDescent="0.35">
      <c r="A48" s="3"/>
      <c r="B48" s="3"/>
      <c r="C48" s="15">
        <v>0</v>
      </c>
      <c r="D48" s="23">
        <v>0</v>
      </c>
      <c r="E48" s="24">
        <f t="shared" si="0"/>
        <v>0</v>
      </c>
      <c r="F48" s="8">
        <v>0</v>
      </c>
      <c r="G48" s="8">
        <v>0</v>
      </c>
      <c r="H48" s="50" t="e">
        <f t="shared" si="3"/>
        <v>#NUM!</v>
      </c>
      <c r="I48" s="50" t="e">
        <f t="shared" si="1"/>
        <v>#NUM!</v>
      </c>
      <c r="J48" s="89" t="e">
        <f t="shared" si="2"/>
        <v>#NUM!</v>
      </c>
      <c r="K48" s="3"/>
      <c r="L48" s="3"/>
      <c r="M48" s="133"/>
      <c r="N48" s="133"/>
      <c r="O48" s="133"/>
    </row>
    <row r="49" spans="1:15" x14ac:dyDescent="0.35">
      <c r="A49" s="3"/>
      <c r="B49" s="3"/>
      <c r="C49" s="15">
        <v>0</v>
      </c>
      <c r="D49" s="23">
        <v>0</v>
      </c>
      <c r="E49" s="24">
        <f t="shared" si="0"/>
        <v>0</v>
      </c>
      <c r="F49" s="8">
        <v>0</v>
      </c>
      <c r="G49" s="8">
        <v>0</v>
      </c>
      <c r="H49" s="50" t="e">
        <f t="shared" si="3"/>
        <v>#NUM!</v>
      </c>
      <c r="I49" s="50" t="e">
        <f t="shared" si="1"/>
        <v>#NUM!</v>
      </c>
      <c r="J49" s="89" t="e">
        <f t="shared" si="2"/>
        <v>#NUM!</v>
      </c>
      <c r="K49" s="3"/>
      <c r="L49" s="3"/>
      <c r="M49" s="3"/>
      <c r="N49" s="3"/>
      <c r="O49" s="3"/>
    </row>
    <row r="50" spans="1:15" x14ac:dyDescent="0.35">
      <c r="A50" s="3"/>
      <c r="B50" s="3"/>
      <c r="C50" s="15"/>
      <c r="D50" s="23"/>
      <c r="E50" s="23"/>
      <c r="F50" s="8"/>
      <c r="G50" s="8"/>
      <c r="H50" s="51"/>
      <c r="I50" s="50">
        <f t="shared" si="1"/>
        <v>0</v>
      </c>
      <c r="J50" s="89">
        <f t="shared" si="2"/>
        <v>0</v>
      </c>
      <c r="K50" s="3"/>
      <c r="L50" s="3"/>
      <c r="M50" s="3"/>
      <c r="N50" s="3"/>
      <c r="O50" s="3"/>
    </row>
    <row r="51" spans="1:15" x14ac:dyDescent="0.35">
      <c r="A51" s="3"/>
      <c r="B51" s="3"/>
      <c r="C51" s="15"/>
      <c r="D51" s="23"/>
      <c r="E51" s="23"/>
      <c r="F51" s="8"/>
      <c r="G51" s="8"/>
      <c r="H51" s="51"/>
      <c r="I51" s="50">
        <f t="shared" si="1"/>
        <v>0</v>
      </c>
      <c r="J51" s="89">
        <f t="shared" si="2"/>
        <v>0</v>
      </c>
      <c r="K51" s="3"/>
      <c r="L51" s="3"/>
      <c r="M51" s="3"/>
      <c r="N51" s="3"/>
      <c r="O51" s="3"/>
    </row>
    <row r="52" spans="1:15" x14ac:dyDescent="0.35">
      <c r="A52" s="3"/>
      <c r="B52" s="3"/>
      <c r="C52" s="15"/>
      <c r="D52" s="23"/>
      <c r="E52" s="23"/>
      <c r="F52" s="8"/>
      <c r="G52" s="8"/>
      <c r="H52" s="51"/>
      <c r="I52" s="50">
        <f t="shared" si="1"/>
        <v>0</v>
      </c>
      <c r="J52" s="89">
        <f t="shared" si="2"/>
        <v>0</v>
      </c>
      <c r="K52" s="3"/>
      <c r="L52" s="3"/>
      <c r="M52" s="3"/>
      <c r="N52" s="3"/>
      <c r="O52" s="3"/>
    </row>
    <row r="53" spans="1:15" x14ac:dyDescent="0.35">
      <c r="A53" s="9" t="s">
        <v>56</v>
      </c>
      <c r="B53" s="3" t="s">
        <v>58</v>
      </c>
      <c r="C53" s="16">
        <f>SUM(C45:C52)</f>
        <v>0</v>
      </c>
      <c r="D53" t="s">
        <v>225</v>
      </c>
      <c r="G53" s="52" t="s">
        <v>139</v>
      </c>
      <c r="H53" s="53" t="e">
        <f>SUM(H45:H52)</f>
        <v>#NUM!</v>
      </c>
      <c r="I53" s="53" t="e">
        <f t="shared" ref="I53:J53" si="4">SUM(I45:I52)</f>
        <v>#NUM!</v>
      </c>
      <c r="J53" s="53" t="e">
        <f t="shared" si="4"/>
        <v>#NUM!</v>
      </c>
      <c r="K53" s="3"/>
      <c r="L53" s="3"/>
      <c r="M53" s="53">
        <f>SUM(M45:M52)</f>
        <v>0</v>
      </c>
      <c r="N53" s="53">
        <f t="shared" ref="N53:O53" si="5">SUM(N45:N52)</f>
        <v>0</v>
      </c>
      <c r="O53" s="53">
        <f t="shared" si="5"/>
        <v>0</v>
      </c>
    </row>
    <row r="54" spans="1:15" x14ac:dyDescent="0.35">
      <c r="D54" s="44" t="s">
        <v>6</v>
      </c>
      <c r="L54" s="44" t="s">
        <v>6</v>
      </c>
      <c r="M54" s="44" t="s">
        <v>6</v>
      </c>
    </row>
    <row r="55" spans="1:15" x14ac:dyDescent="0.35">
      <c r="A55" s="43" t="s">
        <v>259</v>
      </c>
      <c r="D55" s="44" t="s">
        <v>6</v>
      </c>
      <c r="L55" s="44" t="s">
        <v>6</v>
      </c>
    </row>
    <row r="56" spans="1:15" x14ac:dyDescent="0.35">
      <c r="D56" s="44" t="s">
        <v>6</v>
      </c>
      <c r="H56" t="s">
        <v>141</v>
      </c>
      <c r="I56" t="s">
        <v>143</v>
      </c>
      <c r="J56" t="s">
        <v>144</v>
      </c>
    </row>
    <row r="57" spans="1:15" x14ac:dyDescent="0.35">
      <c r="A57" s="3" t="s">
        <v>53</v>
      </c>
      <c r="B57" s="3"/>
      <c r="C57" s="17">
        <f>C27+C40+C53</f>
        <v>0</v>
      </c>
      <c r="F57" s="73"/>
      <c r="H57" t="s">
        <v>142</v>
      </c>
      <c r="I57" t="s">
        <v>142</v>
      </c>
      <c r="J57" t="s">
        <v>145</v>
      </c>
    </row>
    <row r="58" spans="1:15" x14ac:dyDescent="0.35">
      <c r="A58" s="3" t="s">
        <v>54</v>
      </c>
      <c r="B58" s="3"/>
      <c r="C58" s="17" t="e">
        <f>C8</f>
        <v>#VALUE!</v>
      </c>
      <c r="F58" s="73"/>
    </row>
    <row r="59" spans="1:15" x14ac:dyDescent="0.35">
      <c r="A59" s="3" t="s">
        <v>55</v>
      </c>
      <c r="B59" s="3" t="s">
        <v>6</v>
      </c>
      <c r="C59" s="17" t="e">
        <f>C57-C58</f>
        <v>#VALUE!</v>
      </c>
      <c r="F59" s="73"/>
    </row>
    <row r="61" spans="1:15" x14ac:dyDescent="0.35">
      <c r="D61" t="s">
        <v>260</v>
      </c>
    </row>
    <row r="62" spans="1:15" x14ac:dyDescent="0.35">
      <c r="D62" t="s">
        <v>261</v>
      </c>
    </row>
    <row r="63" spans="1:15" x14ac:dyDescent="0.35">
      <c r="D63" t="s">
        <v>262</v>
      </c>
    </row>
    <row r="64" spans="1:15" x14ac:dyDescent="0.35">
      <c r="D64" t="s">
        <v>263</v>
      </c>
    </row>
    <row r="65" spans="1:4" x14ac:dyDescent="0.35">
      <c r="D65" t="s">
        <v>264</v>
      </c>
    </row>
    <row r="66" spans="1:4" x14ac:dyDescent="0.35">
      <c r="D66" t="s">
        <v>265</v>
      </c>
    </row>
    <row r="67" spans="1:4" x14ac:dyDescent="0.35">
      <c r="D67" t="s">
        <v>266</v>
      </c>
    </row>
    <row r="69" spans="1:4" x14ac:dyDescent="0.35">
      <c r="A69" s="43" t="s">
        <v>415</v>
      </c>
    </row>
    <row r="70" spans="1:4" x14ac:dyDescent="0.35">
      <c r="A70" s="19" t="s">
        <v>344</v>
      </c>
    </row>
    <row r="71" spans="1:4" x14ac:dyDescent="0.35">
      <c r="A71" s="19" t="s">
        <v>418</v>
      </c>
    </row>
    <row r="75" spans="1:4" x14ac:dyDescent="0.35">
      <c r="C75" s="73"/>
    </row>
    <row r="76" spans="1:4" x14ac:dyDescent="0.35">
      <c r="C76" s="73"/>
    </row>
    <row r="77" spans="1:4" x14ac:dyDescent="0.35">
      <c r="C77" s="73"/>
    </row>
    <row r="78" spans="1:4" x14ac:dyDescent="0.35">
      <c r="C78" s="73"/>
    </row>
    <row r="79" spans="1:4" x14ac:dyDescent="0.35">
      <c r="C79" s="73"/>
    </row>
    <row r="80" spans="1:4" x14ac:dyDescent="0.35">
      <c r="C80" s="134"/>
    </row>
    <row r="81" spans="3:3" x14ac:dyDescent="0.35">
      <c r="C81" s="73"/>
    </row>
  </sheetData>
  <mergeCells count="1">
    <mergeCell ref="D12:F12"/>
  </mergeCells>
  <hyperlinks>
    <hyperlink ref="E1" location="'Step 3 - Revenues'!A1" display="Step 3 - Rev" xr:uid="{4E1B2AFB-5DE8-44F3-87B8-02C255E9A59F}"/>
    <hyperlink ref="D1" location="Overview!A1" display="Return Home" xr:uid="{5B1FFC7B-5CB0-4FE3-8916-C0E1E936AB63}"/>
    <hyperlink ref="F1" location="'Step 4 - Expenses'!A1" display="Step 4 - Exp" xr:uid="{1947517D-3C5A-43FC-AAA9-6DB96E86D55E}"/>
    <hyperlink ref="G1" location="'Step 5 - Income Statement'!A1" display="Step 5 - I Stm" xr:uid="{D791189E-95EA-4D77-B7EC-88EBBD763AC7}"/>
    <hyperlink ref="H1" location="'Step 6 - Balance Sheet'!A1" display="Step 6 - B Sht" xr:uid="{3A1355EB-BFB3-4722-8365-F8CF7113473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8663-8DC0-44CF-9A36-D2BE0F222D42}">
  <dimension ref="A1:N49"/>
  <sheetViews>
    <sheetView topLeftCell="A25" workbookViewId="0">
      <selection activeCell="D38" sqref="D38"/>
    </sheetView>
  </sheetViews>
  <sheetFormatPr defaultRowHeight="14.5" x14ac:dyDescent="0.35"/>
  <cols>
    <col min="1" max="1" width="24.453125" customWidth="1"/>
    <col min="2" max="14" width="13.6328125" customWidth="1"/>
  </cols>
  <sheetData>
    <row r="1" spans="1:14" ht="18.5" x14ac:dyDescent="0.45">
      <c r="A1" s="2" t="s">
        <v>60</v>
      </c>
      <c r="E1" s="22" t="s">
        <v>151</v>
      </c>
      <c r="F1" s="22" t="s">
        <v>152</v>
      </c>
      <c r="G1" s="22" t="s">
        <v>153</v>
      </c>
      <c r="H1" s="22" t="s">
        <v>206</v>
      </c>
      <c r="I1" s="22" t="s">
        <v>380</v>
      </c>
      <c r="J1" s="22" t="s">
        <v>381</v>
      </c>
    </row>
    <row r="2" spans="1:14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5">
      <c r="A3" s="19" t="s">
        <v>89</v>
      </c>
    </row>
    <row r="4" spans="1:14" x14ac:dyDescent="0.35">
      <c r="A4" s="19" t="s">
        <v>410</v>
      </c>
    </row>
    <row r="5" spans="1:14" x14ac:dyDescent="0.35">
      <c r="A5" s="19" t="s">
        <v>411</v>
      </c>
    </row>
    <row r="6" spans="1:14" ht="15" thickBot="1" x14ac:dyDescent="0.4">
      <c r="A6" s="19"/>
    </row>
    <row r="7" spans="1:14" ht="15" thickBot="1" x14ac:dyDescent="0.4">
      <c r="A7" s="178" t="s">
        <v>6</v>
      </c>
      <c r="B7" s="179"/>
      <c r="C7" s="180"/>
      <c r="D7" s="44" t="s">
        <v>532</v>
      </c>
    </row>
    <row r="8" spans="1:14" x14ac:dyDescent="0.35">
      <c r="A8" s="29" t="s">
        <v>75</v>
      </c>
      <c r="B8" s="29" t="s">
        <v>76</v>
      </c>
      <c r="C8" s="29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83</v>
      </c>
      <c r="J8" s="4" t="s">
        <v>84</v>
      </c>
      <c r="K8" s="4" t="s">
        <v>85</v>
      </c>
      <c r="L8" s="4" t="s">
        <v>86</v>
      </c>
      <c r="M8" s="4" t="s">
        <v>87</v>
      </c>
      <c r="N8" s="4" t="s">
        <v>88</v>
      </c>
    </row>
    <row r="9" spans="1:14" x14ac:dyDescent="0.35">
      <c r="A9" s="3" t="s">
        <v>72</v>
      </c>
      <c r="B9" s="26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47">
        <f>SUM(B9:M9)</f>
        <v>0</v>
      </c>
    </row>
    <row r="10" spans="1:14" x14ac:dyDescent="0.35">
      <c r="A10" s="3" t="s">
        <v>73</v>
      </c>
      <c r="B10" s="2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28"/>
    </row>
    <row r="11" spans="1:14" x14ac:dyDescent="0.35">
      <c r="A11" s="3" t="s">
        <v>74</v>
      </c>
      <c r="B11" s="27">
        <f>B9*B10</f>
        <v>0</v>
      </c>
      <c r="C11" s="27">
        <f t="shared" ref="C11:I11" si="0">C9*C10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ref="J11" si="1">J9*J10</f>
        <v>0</v>
      </c>
      <c r="K11" s="27">
        <f t="shared" ref="K11" si="2">K9*K10</f>
        <v>0</v>
      </c>
      <c r="L11" s="27">
        <f t="shared" ref="L11" si="3">L9*L10</f>
        <v>0</v>
      </c>
      <c r="M11" s="27">
        <f t="shared" ref="M11" si="4">M9*M10</f>
        <v>0</v>
      </c>
      <c r="N11" s="17">
        <f>SUM(B11:M11)</f>
        <v>0</v>
      </c>
    </row>
    <row r="12" spans="1:14" ht="15" thickBot="1" x14ac:dyDescent="0.4"/>
    <row r="13" spans="1:14" ht="15" thickBot="1" x14ac:dyDescent="0.4">
      <c r="A13" s="178"/>
      <c r="B13" s="179"/>
      <c r="C13" s="180"/>
      <c r="D13" s="44" t="s">
        <v>533</v>
      </c>
    </row>
    <row r="14" spans="1:14" x14ac:dyDescent="0.35">
      <c r="A14" s="29" t="s">
        <v>75</v>
      </c>
      <c r="B14" s="29" t="s">
        <v>76</v>
      </c>
      <c r="C14" s="29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4" t="s">
        <v>82</v>
      </c>
      <c r="I14" s="4" t="s">
        <v>83</v>
      </c>
      <c r="J14" s="4" t="s">
        <v>84</v>
      </c>
      <c r="K14" s="4" t="s">
        <v>85</v>
      </c>
      <c r="L14" s="4" t="s">
        <v>86</v>
      </c>
      <c r="M14" s="4" t="s">
        <v>87</v>
      </c>
      <c r="N14" s="4" t="s">
        <v>88</v>
      </c>
    </row>
    <row r="15" spans="1:14" x14ac:dyDescent="0.35">
      <c r="A15" s="3" t="s">
        <v>72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">
        <v>0</v>
      </c>
      <c r="M15" s="3">
        <v>0</v>
      </c>
      <c r="N15" s="3">
        <f>SUM(B15:M15)</f>
        <v>0</v>
      </c>
    </row>
    <row r="16" spans="1:14" x14ac:dyDescent="0.35">
      <c r="A16" s="3" t="s">
        <v>73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8"/>
    </row>
    <row r="17" spans="1:14" x14ac:dyDescent="0.35">
      <c r="A17" s="3" t="s">
        <v>74</v>
      </c>
      <c r="B17" s="25">
        <f>B15*B16</f>
        <v>0</v>
      </c>
      <c r="C17" s="25">
        <f t="shared" ref="C17:J17" si="5">C15*C16</f>
        <v>0</v>
      </c>
      <c r="D17" s="25">
        <f t="shared" si="5"/>
        <v>0</v>
      </c>
      <c r="E17" s="25">
        <f t="shared" si="5"/>
        <v>0</v>
      </c>
      <c r="F17" s="25">
        <f t="shared" si="5"/>
        <v>0</v>
      </c>
      <c r="G17" s="25">
        <f t="shared" si="5"/>
        <v>0</v>
      </c>
      <c r="H17" s="25">
        <f t="shared" si="5"/>
        <v>0</v>
      </c>
      <c r="I17" s="25">
        <f t="shared" si="5"/>
        <v>0</v>
      </c>
      <c r="J17" s="25">
        <f t="shared" si="5"/>
        <v>0</v>
      </c>
      <c r="K17" s="25">
        <f t="shared" ref="K17" si="6">K15*K16</f>
        <v>0</v>
      </c>
      <c r="L17" s="25">
        <f t="shared" ref="L17" si="7">L15*L16</f>
        <v>0</v>
      </c>
      <c r="M17" s="25">
        <f t="shared" ref="M17" si="8">M15*M16</f>
        <v>0</v>
      </c>
      <c r="N17" s="15">
        <f>SUM(B17:M17)</f>
        <v>0</v>
      </c>
    </row>
    <row r="18" spans="1:14" ht="15" thickBot="1" x14ac:dyDescent="0.4"/>
    <row r="19" spans="1:14" ht="15" thickBot="1" x14ac:dyDescent="0.4">
      <c r="A19" s="168"/>
      <c r="B19" s="169"/>
      <c r="C19" s="170"/>
      <c r="D19" s="44" t="s">
        <v>534</v>
      </c>
    </row>
    <row r="20" spans="1:14" x14ac:dyDescent="0.35">
      <c r="A20" s="29" t="s">
        <v>75</v>
      </c>
      <c r="B20" s="29" t="s">
        <v>76</v>
      </c>
      <c r="C20" s="29" t="s">
        <v>77</v>
      </c>
      <c r="D20" s="4" t="s">
        <v>78</v>
      </c>
      <c r="E20" s="4" t="s">
        <v>79</v>
      </c>
      <c r="F20" s="4" t="s">
        <v>80</v>
      </c>
      <c r="G20" s="4" t="s">
        <v>81</v>
      </c>
      <c r="H20" s="4" t="s">
        <v>82</v>
      </c>
      <c r="I20" s="4" t="s">
        <v>83</v>
      </c>
      <c r="J20" s="4" t="s">
        <v>84</v>
      </c>
      <c r="K20" s="4" t="s">
        <v>85</v>
      </c>
      <c r="L20" s="4" t="s">
        <v>86</v>
      </c>
      <c r="M20" s="4" t="s">
        <v>87</v>
      </c>
      <c r="N20" s="4" t="s">
        <v>88</v>
      </c>
    </row>
    <row r="21" spans="1:14" x14ac:dyDescent="0.35">
      <c r="A21" s="3" t="s">
        <v>72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3">
        <v>0</v>
      </c>
      <c r="M21" s="3">
        <v>0</v>
      </c>
      <c r="N21" s="3">
        <f>SUM(B21:M21)</f>
        <v>0</v>
      </c>
    </row>
    <row r="22" spans="1:14" x14ac:dyDescent="0.35">
      <c r="A22" s="3" t="s">
        <v>73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8"/>
    </row>
    <row r="23" spans="1:14" x14ac:dyDescent="0.35">
      <c r="A23" s="3" t="s">
        <v>74</v>
      </c>
      <c r="B23" s="25">
        <f>B21*B22</f>
        <v>0</v>
      </c>
      <c r="C23" s="25">
        <f t="shared" ref="C23" si="9">C21*C22</f>
        <v>0</v>
      </c>
      <c r="D23" s="25">
        <f t="shared" ref="D23" si="10">D21*D22</f>
        <v>0</v>
      </c>
      <c r="E23" s="25">
        <f t="shared" ref="E23" si="11">E21*E22</f>
        <v>0</v>
      </c>
      <c r="F23" s="25">
        <f t="shared" ref="F23" si="12">F21*F22</f>
        <v>0</v>
      </c>
      <c r="G23" s="25">
        <f t="shared" ref="G23" si="13">G21*G22</f>
        <v>0</v>
      </c>
      <c r="H23" s="25">
        <f t="shared" ref="H23" si="14">H21*H22</f>
        <v>0</v>
      </c>
      <c r="I23" s="25">
        <f t="shared" ref="I23" si="15">I21*I22</f>
        <v>0</v>
      </c>
      <c r="J23" s="25">
        <f t="shared" ref="J23" si="16">J21*J22</f>
        <v>0</v>
      </c>
      <c r="K23" s="25">
        <f t="shared" ref="K23" si="17">K21*K22</f>
        <v>0</v>
      </c>
      <c r="L23" s="25">
        <f t="shared" ref="L23" si="18">L21*L22</f>
        <v>0</v>
      </c>
      <c r="M23" s="25">
        <f t="shared" ref="M23" si="19">M21*M22</f>
        <v>0</v>
      </c>
      <c r="N23" s="15">
        <f>SUM(B23:M23)</f>
        <v>0</v>
      </c>
    </row>
    <row r="24" spans="1:14" ht="15" thickBot="1" x14ac:dyDescent="0.4"/>
    <row r="25" spans="1:14" ht="15" thickBot="1" x14ac:dyDescent="0.4">
      <c r="A25" s="168"/>
      <c r="B25" s="169"/>
      <c r="C25" s="170"/>
      <c r="D25" s="44" t="s">
        <v>535</v>
      </c>
    </row>
    <row r="26" spans="1:14" x14ac:dyDescent="0.35">
      <c r="A26" s="29" t="s">
        <v>75</v>
      </c>
      <c r="B26" s="29" t="s">
        <v>76</v>
      </c>
      <c r="C26" s="29" t="s">
        <v>77</v>
      </c>
      <c r="D26" s="4" t="s">
        <v>78</v>
      </c>
      <c r="E26" s="4" t="s">
        <v>79</v>
      </c>
      <c r="F26" s="4" t="s">
        <v>80</v>
      </c>
      <c r="G26" s="4" t="s">
        <v>81</v>
      </c>
      <c r="H26" s="4" t="s">
        <v>82</v>
      </c>
      <c r="I26" s="4" t="s">
        <v>83</v>
      </c>
      <c r="J26" s="4" t="s">
        <v>84</v>
      </c>
      <c r="K26" s="4" t="s">
        <v>85</v>
      </c>
      <c r="L26" s="4" t="s">
        <v>86</v>
      </c>
      <c r="M26" s="4" t="s">
        <v>87</v>
      </c>
      <c r="N26" s="4" t="s">
        <v>88</v>
      </c>
    </row>
    <row r="27" spans="1:14" x14ac:dyDescent="0.35">
      <c r="A27" s="3" t="s">
        <v>72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3">
        <v>0</v>
      </c>
      <c r="M27" s="3">
        <v>0</v>
      </c>
      <c r="N27" s="3">
        <f>SUM(B27:M27)</f>
        <v>0</v>
      </c>
    </row>
    <row r="28" spans="1:14" x14ac:dyDescent="0.35">
      <c r="A28" s="3" t="s">
        <v>73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8"/>
    </row>
    <row r="29" spans="1:14" x14ac:dyDescent="0.35">
      <c r="A29" s="3" t="s">
        <v>74</v>
      </c>
      <c r="B29" s="25">
        <f>B27*B28</f>
        <v>0</v>
      </c>
      <c r="C29" s="25">
        <f t="shared" ref="C29" si="20">C27*C28</f>
        <v>0</v>
      </c>
      <c r="D29" s="25">
        <f t="shared" ref="D29" si="21">D27*D28</f>
        <v>0</v>
      </c>
      <c r="E29" s="25">
        <f t="shared" ref="E29" si="22">E27*E28</f>
        <v>0</v>
      </c>
      <c r="F29" s="25">
        <f t="shared" ref="F29" si="23">F27*F28</f>
        <v>0</v>
      </c>
      <c r="G29" s="25">
        <f t="shared" ref="G29" si="24">G27*G28</f>
        <v>0</v>
      </c>
      <c r="H29" s="25">
        <f t="shared" ref="H29" si="25">H27*H28</f>
        <v>0</v>
      </c>
      <c r="I29" s="25">
        <f t="shared" ref="I29" si="26">I27*I28</f>
        <v>0</v>
      </c>
      <c r="J29" s="25">
        <f t="shared" ref="J29" si="27">J27*J28</f>
        <v>0</v>
      </c>
      <c r="K29" s="25">
        <f t="shared" ref="K29" si="28">K27*K28</f>
        <v>0</v>
      </c>
      <c r="L29" s="25">
        <f t="shared" ref="L29" si="29">L27*L28</f>
        <v>0</v>
      </c>
      <c r="M29" s="25">
        <f t="shared" ref="M29" si="30">M27*M28</f>
        <v>0</v>
      </c>
      <c r="N29" s="15">
        <f>SUM(B29:M29)</f>
        <v>0</v>
      </c>
    </row>
    <row r="30" spans="1:14" ht="15" thickBot="1" x14ac:dyDescent="0.4"/>
    <row r="31" spans="1:14" ht="15" thickBot="1" x14ac:dyDescent="0.4">
      <c r="A31" s="168"/>
      <c r="B31" s="169"/>
      <c r="C31" s="170"/>
      <c r="D31" s="44" t="s">
        <v>536</v>
      </c>
    </row>
    <row r="32" spans="1:14" x14ac:dyDescent="0.35">
      <c r="A32" s="29" t="s">
        <v>75</v>
      </c>
      <c r="B32" s="29" t="s">
        <v>76</v>
      </c>
      <c r="C32" s="29" t="s">
        <v>77</v>
      </c>
      <c r="D32" s="4" t="s">
        <v>78</v>
      </c>
      <c r="E32" s="4" t="s">
        <v>79</v>
      </c>
      <c r="F32" s="4" t="s">
        <v>80</v>
      </c>
      <c r="G32" s="4" t="s">
        <v>81</v>
      </c>
      <c r="H32" s="4" t="s">
        <v>82</v>
      </c>
      <c r="I32" s="4" t="s">
        <v>83</v>
      </c>
      <c r="J32" s="4" t="s">
        <v>84</v>
      </c>
      <c r="K32" s="4" t="s">
        <v>85</v>
      </c>
      <c r="L32" s="4" t="s">
        <v>86</v>
      </c>
      <c r="M32" s="4" t="s">
        <v>87</v>
      </c>
      <c r="N32" s="4" t="s">
        <v>88</v>
      </c>
    </row>
    <row r="33" spans="1:14" x14ac:dyDescent="0.35">
      <c r="A33" s="3" t="s">
        <v>72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3">
        <v>0</v>
      </c>
      <c r="M33" s="3">
        <v>0</v>
      </c>
      <c r="N33" s="3">
        <f>SUM(B33:M33)</f>
        <v>0</v>
      </c>
    </row>
    <row r="34" spans="1:14" x14ac:dyDescent="0.35">
      <c r="A34" s="3" t="s">
        <v>73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8"/>
    </row>
    <row r="35" spans="1:14" x14ac:dyDescent="0.35">
      <c r="A35" s="3" t="s">
        <v>74</v>
      </c>
      <c r="B35" s="25">
        <f>B33*B34</f>
        <v>0</v>
      </c>
      <c r="C35" s="25">
        <f t="shared" ref="C35" si="31">C33*C34</f>
        <v>0</v>
      </c>
      <c r="D35" s="25">
        <f t="shared" ref="D35" si="32">D33*D34</f>
        <v>0</v>
      </c>
      <c r="E35" s="25">
        <f t="shared" ref="E35" si="33">E33*E34</f>
        <v>0</v>
      </c>
      <c r="F35" s="25">
        <f t="shared" ref="F35" si="34">F33*F34</f>
        <v>0</v>
      </c>
      <c r="G35" s="25">
        <f t="shared" ref="G35" si="35">G33*G34</f>
        <v>0</v>
      </c>
      <c r="H35" s="25">
        <f t="shared" ref="H35" si="36">H33*H34</f>
        <v>0</v>
      </c>
      <c r="I35" s="25">
        <f t="shared" ref="I35" si="37">I33*I34</f>
        <v>0</v>
      </c>
      <c r="J35" s="25">
        <f t="shared" ref="J35" si="38">J33*J34</f>
        <v>0</v>
      </c>
      <c r="K35" s="25">
        <f t="shared" ref="K35" si="39">K33*K34</f>
        <v>0</v>
      </c>
      <c r="L35" s="25">
        <f t="shared" ref="L35" si="40">L33*L34</f>
        <v>0</v>
      </c>
      <c r="M35" s="25">
        <f t="shared" ref="M35" si="41">M33*M34</f>
        <v>0</v>
      </c>
      <c r="N35" s="15">
        <f>SUM(B35:M35)</f>
        <v>0</v>
      </c>
    </row>
    <row r="36" spans="1:14" ht="15" thickBot="1" x14ac:dyDescent="0.4"/>
    <row r="37" spans="1:14" ht="15" thickBot="1" x14ac:dyDescent="0.4">
      <c r="A37" s="30" t="s">
        <v>90</v>
      </c>
      <c r="B37" s="31">
        <f>B11+B17+B23+B29+B35</f>
        <v>0</v>
      </c>
      <c r="C37" s="31">
        <f t="shared" ref="C37:M37" si="42">C11+C17+C23+C29+C35</f>
        <v>0</v>
      </c>
      <c r="D37" s="31">
        <f t="shared" si="42"/>
        <v>0</v>
      </c>
      <c r="E37" s="31">
        <f t="shared" si="42"/>
        <v>0</v>
      </c>
      <c r="F37" s="31">
        <f t="shared" si="42"/>
        <v>0</v>
      </c>
      <c r="G37" s="31">
        <f t="shared" si="42"/>
        <v>0</v>
      </c>
      <c r="H37" s="31">
        <f t="shared" si="42"/>
        <v>0</v>
      </c>
      <c r="I37" s="31">
        <f t="shared" si="42"/>
        <v>0</v>
      </c>
      <c r="J37" s="31">
        <f t="shared" si="42"/>
        <v>0</v>
      </c>
      <c r="K37" s="31">
        <f t="shared" si="42"/>
        <v>0</v>
      </c>
      <c r="L37" s="31">
        <f t="shared" si="42"/>
        <v>0</v>
      </c>
      <c r="M37" s="31">
        <f t="shared" si="42"/>
        <v>0</v>
      </c>
      <c r="N37" s="15">
        <f>SUM(B37:M37)</f>
        <v>0</v>
      </c>
    </row>
    <row r="38" spans="1:14" x14ac:dyDescent="0.35">
      <c r="D38" s="44" t="s">
        <v>537</v>
      </c>
    </row>
    <row r="39" spans="1:14" ht="15" thickBot="1" x14ac:dyDescent="0.4">
      <c r="A39" s="85" t="s">
        <v>218</v>
      </c>
      <c r="B39" s="120" t="s">
        <v>390</v>
      </c>
    </row>
    <row r="40" spans="1:14" ht="15" thickBot="1" x14ac:dyDescent="0.4">
      <c r="A40" t="s">
        <v>391</v>
      </c>
      <c r="B40" s="31">
        <v>0</v>
      </c>
      <c r="C40" s="31">
        <v>0</v>
      </c>
      <c r="D40" s="31">
        <v>0</v>
      </c>
      <c r="E40" s="31">
        <f>'Step 2 - Funding Plan'!C40</f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f>SUM(B40:M40)</f>
        <v>0</v>
      </c>
    </row>
    <row r="41" spans="1:14" ht="15" thickBot="1" x14ac:dyDescent="0.4">
      <c r="A41" t="s">
        <v>392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f t="shared" ref="N41:N42" si="43">SUM(B41:M41)</f>
        <v>0</v>
      </c>
    </row>
    <row r="42" spans="1:14" ht="15" thickBot="1" x14ac:dyDescent="0.4">
      <c r="A42" t="s">
        <v>393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43"/>
        <v>0</v>
      </c>
    </row>
    <row r="43" spans="1:14" ht="15" thickBot="1" x14ac:dyDescent="0.4">
      <c r="A43" s="30" t="s">
        <v>217</v>
      </c>
      <c r="B43" s="86">
        <f>SUM(B40:B42)</f>
        <v>0</v>
      </c>
      <c r="C43" s="86">
        <f t="shared" ref="C43:N43" si="44">SUM(C40:C42)</f>
        <v>0</v>
      </c>
      <c r="D43" s="86">
        <f t="shared" si="44"/>
        <v>0</v>
      </c>
      <c r="E43" s="86">
        <f t="shared" si="44"/>
        <v>0</v>
      </c>
      <c r="F43" s="86">
        <f t="shared" si="44"/>
        <v>0</v>
      </c>
      <c r="G43" s="86">
        <f t="shared" si="44"/>
        <v>0</v>
      </c>
      <c r="H43" s="86">
        <f t="shared" si="44"/>
        <v>0</v>
      </c>
      <c r="I43" s="86">
        <f t="shared" si="44"/>
        <v>0</v>
      </c>
      <c r="J43" s="86">
        <f t="shared" si="44"/>
        <v>0</v>
      </c>
      <c r="K43" s="86">
        <f t="shared" si="44"/>
        <v>0</v>
      </c>
      <c r="L43" s="86">
        <f t="shared" si="44"/>
        <v>0</v>
      </c>
      <c r="M43" s="86">
        <f t="shared" si="44"/>
        <v>0</v>
      </c>
      <c r="N43" s="86">
        <f t="shared" si="44"/>
        <v>0</v>
      </c>
    </row>
    <row r="44" spans="1:14" ht="15" thickBot="1" x14ac:dyDescent="0.4"/>
    <row r="45" spans="1:14" ht="15" thickBot="1" x14ac:dyDescent="0.4">
      <c r="A45" s="34" t="s">
        <v>216</v>
      </c>
      <c r="B45" s="87">
        <f>B37+B43</f>
        <v>0</v>
      </c>
      <c r="C45" s="87">
        <f t="shared" ref="C45:N45" si="45">C37+C43</f>
        <v>0</v>
      </c>
      <c r="D45" s="87">
        <f t="shared" si="45"/>
        <v>0</v>
      </c>
      <c r="E45" s="87">
        <f t="shared" si="45"/>
        <v>0</v>
      </c>
      <c r="F45" s="87">
        <f t="shared" si="45"/>
        <v>0</v>
      </c>
      <c r="G45" s="87">
        <f t="shared" si="45"/>
        <v>0</v>
      </c>
      <c r="H45" s="87">
        <f t="shared" si="45"/>
        <v>0</v>
      </c>
      <c r="I45" s="87">
        <f t="shared" si="45"/>
        <v>0</v>
      </c>
      <c r="J45" s="87">
        <f t="shared" si="45"/>
        <v>0</v>
      </c>
      <c r="K45" s="87">
        <f t="shared" si="45"/>
        <v>0</v>
      </c>
      <c r="L45" s="87">
        <f t="shared" si="45"/>
        <v>0</v>
      </c>
      <c r="M45" s="87">
        <f t="shared" si="45"/>
        <v>0</v>
      </c>
      <c r="N45" s="87">
        <f t="shared" si="45"/>
        <v>0</v>
      </c>
    </row>
    <row r="47" spans="1:14" x14ac:dyDescent="0.35">
      <c r="A47" t="s">
        <v>394</v>
      </c>
    </row>
    <row r="48" spans="1:14" x14ac:dyDescent="0.35">
      <c r="A48" t="s">
        <v>395</v>
      </c>
    </row>
    <row r="49" spans="1:1" x14ac:dyDescent="0.35">
      <c r="A49" t="s">
        <v>396</v>
      </c>
    </row>
  </sheetData>
  <mergeCells count="5">
    <mergeCell ref="A7:C7"/>
    <mergeCell ref="A13:C13"/>
    <mergeCell ref="A19:C19"/>
    <mergeCell ref="A25:C25"/>
    <mergeCell ref="A31:C31"/>
  </mergeCells>
  <hyperlinks>
    <hyperlink ref="E1" location="Overview!A1" display="Return Home" xr:uid="{2D88479C-F741-4653-9B48-EAD69AFF711D}"/>
    <hyperlink ref="F1" location="'Step 1 - Startup Costs'!A1" display="Step 1 - Costs" xr:uid="{5B181A3F-7199-45D9-8D8F-105669C64C47}"/>
    <hyperlink ref="G1" location="'Step 2 - Funding Plan'!A1" display="Step 2 - Funds" xr:uid="{A7165B39-565B-4642-9A52-F19F1CB6CC65}"/>
    <hyperlink ref="H1" location="'Step 4 - Expenses'!A1" display="Step 4 - Exp" xr:uid="{537D330E-601C-4416-91A1-97DF0F5B9C59}"/>
    <hyperlink ref="I1" location="'Step 5 - Income Statement'!A1" display="Step 5 - I Stmt" xr:uid="{7B770231-BD41-4165-B5BF-796AE7718103}"/>
    <hyperlink ref="J1" location="'Step 6 - Balance Sheet'!A1" display="Step 6 - B Sht" xr:uid="{A2A020CA-2FE9-419F-93E2-33AC53A56BC9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8550-F629-4B58-BB4A-6D006255B8CC}">
  <dimension ref="A1:N77"/>
  <sheetViews>
    <sheetView topLeftCell="A58" workbookViewId="0">
      <selection activeCell="H72" sqref="H72"/>
    </sheetView>
  </sheetViews>
  <sheetFormatPr defaultRowHeight="14.5" x14ac:dyDescent="0.35"/>
  <cols>
    <col min="1" max="1" width="40.6328125" customWidth="1"/>
    <col min="2" max="14" width="13.6328125" customWidth="1"/>
  </cols>
  <sheetData>
    <row r="1" spans="1:12" ht="18.5" x14ac:dyDescent="0.45">
      <c r="A1" s="2" t="s">
        <v>91</v>
      </c>
      <c r="D1" s="22" t="s">
        <v>151</v>
      </c>
      <c r="E1" s="22" t="s">
        <v>152</v>
      </c>
      <c r="F1" s="22" t="s">
        <v>153</v>
      </c>
      <c r="G1" s="22" t="s">
        <v>154</v>
      </c>
      <c r="H1" s="22" t="s">
        <v>319</v>
      </c>
      <c r="I1" s="22" t="s">
        <v>320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35">
      <c r="A3" s="19" t="s">
        <v>92</v>
      </c>
      <c r="E3" s="22" t="s">
        <v>423</v>
      </c>
    </row>
    <row r="4" spans="1:12" x14ac:dyDescent="0.35">
      <c r="A4" s="19" t="s">
        <v>412</v>
      </c>
    </row>
    <row r="6" spans="1:12" x14ac:dyDescent="0.35">
      <c r="A6" s="43" t="s">
        <v>93</v>
      </c>
    </row>
    <row r="7" spans="1:12" x14ac:dyDescent="0.35">
      <c r="A7" s="37" t="s">
        <v>105</v>
      </c>
      <c r="G7" s="37" t="s">
        <v>111</v>
      </c>
    </row>
    <row r="8" spans="1:12" ht="27" thickBot="1" x14ac:dyDescent="0.4">
      <c r="A8" s="29" t="s">
        <v>94</v>
      </c>
      <c r="B8" s="29" t="s">
        <v>95</v>
      </c>
      <c r="C8" s="29" t="s">
        <v>96</v>
      </c>
      <c r="D8" s="29" t="s">
        <v>97</v>
      </c>
      <c r="E8" s="29" t="s">
        <v>98</v>
      </c>
    </row>
    <row r="9" spans="1:12" ht="15" thickBot="1" x14ac:dyDescent="0.4">
      <c r="A9" s="3" t="str">
        <f>'Step 3 - Revenues'!A7:C7</f>
        <v xml:space="preserve"> </v>
      </c>
      <c r="B9" s="15">
        <v>0</v>
      </c>
      <c r="C9" s="15">
        <v>0</v>
      </c>
      <c r="D9" s="15">
        <v>0</v>
      </c>
      <c r="E9" s="15">
        <f>SUM(B9:D9)</f>
        <v>0</v>
      </c>
      <c r="F9" s="42">
        <v>1</v>
      </c>
      <c r="G9" t="s">
        <v>106</v>
      </c>
      <c r="I9" s="168" t="s">
        <v>6</v>
      </c>
      <c r="J9" s="169"/>
      <c r="K9" s="170"/>
    </row>
    <row r="10" spans="1:12" ht="15" thickBot="1" x14ac:dyDescent="0.4">
      <c r="A10" s="3">
        <f>'Step 3 - Revenues'!A13:C13</f>
        <v>0</v>
      </c>
      <c r="B10" s="15"/>
      <c r="C10" s="15"/>
      <c r="D10" s="15"/>
      <c r="E10" s="15">
        <f t="shared" ref="E10:E13" si="0">SUM(B10:D10)</f>
        <v>0</v>
      </c>
      <c r="F10" s="42">
        <v>2</v>
      </c>
      <c r="G10" t="s">
        <v>107</v>
      </c>
      <c r="K10" s="38">
        <v>0</v>
      </c>
      <c r="L10" t="s">
        <v>539</v>
      </c>
    </row>
    <row r="11" spans="1:12" ht="15" thickBot="1" x14ac:dyDescent="0.4">
      <c r="A11" s="3">
        <f>'Step 3 - Revenues'!A19:C19</f>
        <v>0</v>
      </c>
      <c r="B11" s="15"/>
      <c r="C11" s="15"/>
      <c r="D11" s="15"/>
      <c r="E11" s="15">
        <f t="shared" si="0"/>
        <v>0</v>
      </c>
      <c r="F11" s="42">
        <v>3</v>
      </c>
      <c r="G11" t="s">
        <v>108</v>
      </c>
      <c r="K11" s="39">
        <v>0</v>
      </c>
      <c r="L11" s="41" t="s">
        <v>538</v>
      </c>
    </row>
    <row r="12" spans="1:12" ht="15" thickBot="1" x14ac:dyDescent="0.4">
      <c r="A12" s="3">
        <f>'Step 3 - Revenues'!A25:C25</f>
        <v>0</v>
      </c>
      <c r="B12" s="15"/>
      <c r="C12" s="15"/>
      <c r="D12" s="15"/>
      <c r="E12" s="15">
        <f t="shared" si="0"/>
        <v>0</v>
      </c>
      <c r="F12" s="42">
        <v>4</v>
      </c>
      <c r="G12" t="s">
        <v>110</v>
      </c>
      <c r="K12" s="40">
        <f>K11*K10</f>
        <v>0</v>
      </c>
    </row>
    <row r="13" spans="1:12" ht="15" thickBot="1" x14ac:dyDescent="0.4">
      <c r="A13" s="3">
        <f>'Step 3 - Revenues'!A31:C31</f>
        <v>0</v>
      </c>
      <c r="B13" s="15"/>
      <c r="C13" s="15"/>
      <c r="D13" s="15"/>
      <c r="E13" s="15">
        <f t="shared" si="0"/>
        <v>0</v>
      </c>
      <c r="F13" s="42">
        <v>5</v>
      </c>
      <c r="G13" t="s">
        <v>109</v>
      </c>
      <c r="K13" s="40">
        <f>K11-K12</f>
        <v>0</v>
      </c>
      <c r="L13" t="s">
        <v>540</v>
      </c>
    </row>
    <row r="14" spans="1:12" x14ac:dyDescent="0.35">
      <c r="B14" s="97"/>
      <c r="C14" s="97"/>
      <c r="D14" s="97"/>
      <c r="E14" s="97"/>
      <c r="F14" s="42"/>
      <c r="K14" s="73"/>
    </row>
    <row r="16" spans="1:12" x14ac:dyDescent="0.35">
      <c r="A16" s="43" t="s">
        <v>102</v>
      </c>
    </row>
    <row r="18" spans="1:14" x14ac:dyDescent="0.35">
      <c r="A18" s="29" t="s">
        <v>94</v>
      </c>
      <c r="B18" s="29" t="s">
        <v>76</v>
      </c>
      <c r="C18" s="29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82</v>
      </c>
      <c r="I18" s="4" t="s">
        <v>83</v>
      </c>
      <c r="J18" s="4" t="s">
        <v>84</v>
      </c>
      <c r="K18" s="4" t="s">
        <v>85</v>
      </c>
      <c r="L18" s="4" t="s">
        <v>86</v>
      </c>
      <c r="M18" s="4" t="s">
        <v>87</v>
      </c>
      <c r="N18" s="29" t="s">
        <v>100</v>
      </c>
    </row>
    <row r="19" spans="1:14" x14ac:dyDescent="0.35">
      <c r="A19" s="3" t="str">
        <f>A9</f>
        <v xml:space="preserve"> </v>
      </c>
      <c r="B19" s="17">
        <f>$E$9*'Step 3 - Revenues'!B9</f>
        <v>0</v>
      </c>
      <c r="C19" s="17">
        <f>$E$9*'Step 3 - Revenues'!C9</f>
        <v>0</v>
      </c>
      <c r="D19" s="17">
        <f>$E$9*'Step 3 - Revenues'!D9</f>
        <v>0</v>
      </c>
      <c r="E19" s="17">
        <f>$E$9*'Step 3 - Revenues'!E9</f>
        <v>0</v>
      </c>
      <c r="F19" s="17">
        <f>$E$9*'Step 3 - Revenues'!F9</f>
        <v>0</v>
      </c>
      <c r="G19" s="17">
        <f>$E$9*'Step 3 - Revenues'!G9</f>
        <v>0</v>
      </c>
      <c r="H19" s="17">
        <f>$E$9*'Step 3 - Revenues'!H9</f>
        <v>0</v>
      </c>
      <c r="I19" s="17">
        <f>$E$9*'Step 3 - Revenues'!I9</f>
        <v>0</v>
      </c>
      <c r="J19" s="17">
        <f>$E$9*'Step 3 - Revenues'!J9</f>
        <v>0</v>
      </c>
      <c r="K19" s="17">
        <f>$E$9*'Step 3 - Revenues'!K9</f>
        <v>0</v>
      </c>
      <c r="L19" s="17">
        <f>$E$9*'Step 3 - Revenues'!L9</f>
        <v>0</v>
      </c>
      <c r="M19" s="17">
        <f>$E$9*'Step 3 - Revenues'!M9</f>
        <v>0</v>
      </c>
      <c r="N19" s="17">
        <f>SUM(B19:M19)</f>
        <v>0</v>
      </c>
    </row>
    <row r="20" spans="1:14" x14ac:dyDescent="0.35">
      <c r="A20" s="3">
        <f>A10</f>
        <v>0</v>
      </c>
      <c r="B20" s="17">
        <f>$E$10*'Step 3 - Revenues'!B15</f>
        <v>0</v>
      </c>
      <c r="C20" s="17">
        <f>$E$10*'Step 3 - Revenues'!C15</f>
        <v>0</v>
      </c>
      <c r="D20" s="17">
        <f>$E$10*'Step 3 - Revenues'!D15</f>
        <v>0</v>
      </c>
      <c r="E20" s="17">
        <f>$E$10*'Step 3 - Revenues'!E15</f>
        <v>0</v>
      </c>
      <c r="F20" s="17">
        <f>$E$10*'Step 3 - Revenues'!F15</f>
        <v>0</v>
      </c>
      <c r="G20" s="17">
        <f>$E$10*'Step 3 - Revenues'!G15</f>
        <v>0</v>
      </c>
      <c r="H20" s="17">
        <f>$E$10*'Step 3 - Revenues'!H15</f>
        <v>0</v>
      </c>
      <c r="I20" s="17">
        <f>$E$10*'Step 3 - Revenues'!I15</f>
        <v>0</v>
      </c>
      <c r="J20" s="17">
        <f>$E$10*'Step 3 - Revenues'!J15</f>
        <v>0</v>
      </c>
      <c r="K20" s="17">
        <f>$E$10*'Step 3 - Revenues'!K15</f>
        <v>0</v>
      </c>
      <c r="L20" s="17">
        <f>$E$10*'Step 3 - Revenues'!L15</f>
        <v>0</v>
      </c>
      <c r="M20" s="17">
        <f>$E$10*'Step 3 - Revenues'!M15</f>
        <v>0</v>
      </c>
      <c r="N20" s="17">
        <f t="shared" ref="N20:N23" si="1">SUM(B20:M20)</f>
        <v>0</v>
      </c>
    </row>
    <row r="21" spans="1:14" x14ac:dyDescent="0.35">
      <c r="A21" s="3">
        <f>A11</f>
        <v>0</v>
      </c>
      <c r="B21" s="17">
        <f>$E$11*'Step 3 - Revenues'!B21</f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7">
        <f t="shared" si="1"/>
        <v>0</v>
      </c>
    </row>
    <row r="22" spans="1:14" x14ac:dyDescent="0.35">
      <c r="A22" s="3">
        <f>A12</f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7">
        <f t="shared" si="1"/>
        <v>0</v>
      </c>
    </row>
    <row r="23" spans="1:14" ht="15" thickBot="1" x14ac:dyDescent="0.4">
      <c r="A23" s="32">
        <f>A13</f>
        <v>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17">
        <f t="shared" si="1"/>
        <v>0</v>
      </c>
    </row>
    <row r="24" spans="1:14" ht="15" thickBot="1" x14ac:dyDescent="0.4">
      <c r="A24" s="34" t="s">
        <v>103</v>
      </c>
      <c r="B24" s="35">
        <f>SUM(B19:B23)</f>
        <v>0</v>
      </c>
      <c r="C24" s="35">
        <f t="shared" ref="C24:I24" si="2">SUM(C19:C23)</f>
        <v>0</v>
      </c>
      <c r="D24" s="35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5">
        <f t="shared" si="2"/>
        <v>0</v>
      </c>
      <c r="I24" s="35">
        <f t="shared" si="2"/>
        <v>0</v>
      </c>
      <c r="J24" s="35">
        <f t="shared" ref="J24" si="3">SUM(J19:J23)</f>
        <v>0</v>
      </c>
      <c r="K24" s="35">
        <f t="shared" ref="K24" si="4">SUM(K19:K23)</f>
        <v>0</v>
      </c>
      <c r="L24" s="35">
        <f t="shared" ref="L24" si="5">SUM(L19:L23)</f>
        <v>0</v>
      </c>
      <c r="M24" s="35">
        <f t="shared" ref="M24" si="6">SUM(M19:M23)</f>
        <v>0</v>
      </c>
      <c r="N24" s="35">
        <f>SUM(N19:N23)</f>
        <v>0</v>
      </c>
    </row>
    <row r="26" spans="1:14" x14ac:dyDescent="0.35">
      <c r="A26" s="43" t="s">
        <v>99</v>
      </c>
      <c r="C26" s="78" t="s">
        <v>541</v>
      </c>
    </row>
    <row r="27" spans="1:14" x14ac:dyDescent="0.35">
      <c r="C27" s="22" t="s">
        <v>542</v>
      </c>
      <c r="E27" s="156" t="s">
        <v>550</v>
      </c>
    </row>
    <row r="28" spans="1:14" x14ac:dyDescent="0.35">
      <c r="A28" s="29" t="s">
        <v>12</v>
      </c>
      <c r="B28" s="29" t="s">
        <v>76</v>
      </c>
      <c r="C28" s="29" t="s">
        <v>77</v>
      </c>
      <c r="D28" s="4" t="s">
        <v>78</v>
      </c>
      <c r="E28" s="4" t="s">
        <v>79</v>
      </c>
      <c r="F28" s="4" t="s">
        <v>80</v>
      </c>
      <c r="G28" s="4" t="s">
        <v>81</v>
      </c>
      <c r="H28" s="4" t="s">
        <v>82</v>
      </c>
      <c r="I28" s="4" t="s">
        <v>83</v>
      </c>
      <c r="J28" s="4" t="s">
        <v>84</v>
      </c>
      <c r="K28" s="4" t="s">
        <v>85</v>
      </c>
      <c r="L28" s="4" t="s">
        <v>86</v>
      </c>
      <c r="M28" s="4" t="s">
        <v>87</v>
      </c>
      <c r="N28" s="29" t="s">
        <v>100</v>
      </c>
    </row>
    <row r="29" spans="1:14" x14ac:dyDescent="0.35">
      <c r="A29" s="3" t="str">
        <f>'Step 1 - Startup Costs'!A32</f>
        <v>Rent / Lease Payments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>'Step 1 - Startup Costs'!$B$32</f>
        <v>0</v>
      </c>
      <c r="N29" s="15">
        <f>SUM(B29:M29)</f>
        <v>0</v>
      </c>
    </row>
    <row r="30" spans="1:14" x14ac:dyDescent="0.35">
      <c r="A30" s="3" t="str">
        <f>'Step 1 - Startup Costs'!A33</f>
        <v>Utilities - Electric, Water, Gas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>'Step 1 - Startup Costs'!$B$32</f>
        <v>0</v>
      </c>
      <c r="N30" s="15">
        <f t="shared" ref="N30:N46" si="7">SUM(B30:M30)</f>
        <v>0</v>
      </c>
    </row>
    <row r="31" spans="1:14" x14ac:dyDescent="0.35">
      <c r="A31" s="3" t="str">
        <f>'Step 1 - Startup Costs'!A34</f>
        <v>Payroll - W2 Employees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>'Step 1 - Startup Costs'!$B$32</f>
        <v>0</v>
      </c>
      <c r="N31" s="15">
        <f t="shared" si="7"/>
        <v>0</v>
      </c>
    </row>
    <row r="32" spans="1:14" x14ac:dyDescent="0.35">
      <c r="A32" s="3" t="str">
        <f>'Step 1 - Startup Costs'!A35</f>
        <v>Labor - Sub Contractors 1099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>'Step 1 - Startup Costs'!$B$32</f>
        <v>0</v>
      </c>
      <c r="N32" s="15">
        <f t="shared" si="7"/>
        <v>0</v>
      </c>
    </row>
    <row r="33" spans="1:14" x14ac:dyDescent="0.35">
      <c r="A33" s="3" t="str">
        <f>'Step 1 - Startup Costs'!A36</f>
        <v>Research and Development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>'Step 1 - Startup Costs'!$B$32</f>
        <v>0</v>
      </c>
      <c r="N33" s="15">
        <f t="shared" si="7"/>
        <v>0</v>
      </c>
    </row>
    <row r="34" spans="1:14" x14ac:dyDescent="0.35">
      <c r="A34" s="3" t="str">
        <f>'Step 1 - Startup Costs'!A37</f>
        <v>Office Supplies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>'Step 1 - Startup Costs'!$B$32</f>
        <v>0</v>
      </c>
      <c r="N34" s="15">
        <f t="shared" si="7"/>
        <v>0</v>
      </c>
    </row>
    <row r="35" spans="1:14" x14ac:dyDescent="0.35">
      <c r="A35" s="3" t="str">
        <f>'Step 1 - Startup Costs'!A38</f>
        <v>Marketing and Promotion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>'Step 1 - Startup Costs'!$B$32</f>
        <v>0</v>
      </c>
      <c r="N35" s="15">
        <f t="shared" si="7"/>
        <v>0</v>
      </c>
    </row>
    <row r="36" spans="1:14" x14ac:dyDescent="0.35">
      <c r="A36" s="3" t="str">
        <f>'Step 1 - Startup Costs'!A39</f>
        <v>Travel Expenses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>'Step 1 - Startup Costs'!$B$32</f>
        <v>0</v>
      </c>
      <c r="N36" s="15">
        <f t="shared" si="7"/>
        <v>0</v>
      </c>
    </row>
    <row r="37" spans="1:14" x14ac:dyDescent="0.35">
      <c r="A37" s="3" t="str">
        <f>'Step 1 - Startup Costs'!A40</f>
        <v>Legal Fees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>'Step 1 - Startup Costs'!$B$32</f>
        <v>0</v>
      </c>
      <c r="N37" s="15">
        <f t="shared" si="7"/>
        <v>0</v>
      </c>
    </row>
    <row r="38" spans="1:14" x14ac:dyDescent="0.35">
      <c r="A38" s="3" t="str">
        <f>'Step 1 - Startup Costs'!A41</f>
        <v>HR Support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>'Step 1 - Startup Costs'!$B$32</f>
        <v>0</v>
      </c>
      <c r="N38" s="15">
        <f t="shared" si="7"/>
        <v>0</v>
      </c>
    </row>
    <row r="39" spans="1:14" x14ac:dyDescent="0.35">
      <c r="A39" s="3" t="str">
        <f>'Step 1 - Startup Costs'!A42</f>
        <v>Accounting and Tax Support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>'Step 1 - Startup Costs'!$B$32</f>
        <v>0</v>
      </c>
      <c r="N39" s="15">
        <f t="shared" si="7"/>
        <v>0</v>
      </c>
    </row>
    <row r="40" spans="1:14" x14ac:dyDescent="0.35">
      <c r="A40" s="3" t="str">
        <f>'Step 1 - Startup Costs'!A43</f>
        <v>Repairs and Maintenance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>'Step 1 - Startup Costs'!$B$32</f>
        <v>0</v>
      </c>
      <c r="N40" s="15">
        <f t="shared" si="7"/>
        <v>0</v>
      </c>
    </row>
    <row r="41" spans="1:14" x14ac:dyDescent="0.35">
      <c r="A41" s="3" t="str">
        <f>'Step 1 - Startup Costs'!A44</f>
        <v>Licenses and Permits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>'Step 1 - Startup Costs'!$B$32</f>
        <v>0</v>
      </c>
      <c r="N41" s="15">
        <f t="shared" si="7"/>
        <v>0</v>
      </c>
    </row>
    <row r="42" spans="1:14" x14ac:dyDescent="0.35">
      <c r="A42" s="3" t="str">
        <f>'Step 1 - Startup Costs'!A45</f>
        <v>Insurance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>'Step 1 - Startup Costs'!$B$32</f>
        <v>0</v>
      </c>
      <c r="N42" s="15">
        <f t="shared" si="7"/>
        <v>0</v>
      </c>
    </row>
    <row r="43" spans="1:14" x14ac:dyDescent="0.35">
      <c r="A43" s="3" t="str">
        <f>'Step 1 - Startup Costs'!A46</f>
        <v>Taxes (Sales,Property,etc.)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>'Step 1 - Startup Costs'!$B$32</f>
        <v>0</v>
      </c>
      <c r="N43" s="15">
        <f t="shared" si="7"/>
        <v>0</v>
      </c>
    </row>
    <row r="44" spans="1:14" x14ac:dyDescent="0.35">
      <c r="A44" s="3">
        <f>'Step 1 - Startup Costs'!A47</f>
        <v>0</v>
      </c>
      <c r="B44" s="15"/>
      <c r="C44" s="15"/>
      <c r="D44" s="15"/>
      <c r="E44" s="15" t="s">
        <v>6</v>
      </c>
      <c r="F44" s="15"/>
      <c r="G44" s="15"/>
      <c r="H44" s="15"/>
      <c r="I44" s="15"/>
      <c r="J44" s="15"/>
      <c r="K44" s="15"/>
      <c r="L44" s="15"/>
      <c r="M44" s="15"/>
      <c r="N44" s="15">
        <f t="shared" si="7"/>
        <v>0</v>
      </c>
    </row>
    <row r="45" spans="1:14" x14ac:dyDescent="0.35">
      <c r="A45" s="3">
        <f>'Step 1 - Startup Costs'!A48</f>
        <v>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7"/>
        <v>0</v>
      </c>
    </row>
    <row r="46" spans="1:14" ht="15" thickBot="1" x14ac:dyDescent="0.4">
      <c r="A46" s="3">
        <f>'Step 1 - Startup Costs'!A49</f>
        <v>0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>
        <f t="shared" si="7"/>
        <v>0</v>
      </c>
    </row>
    <row r="47" spans="1:14" ht="15" thickBot="1" x14ac:dyDescent="0.4">
      <c r="A47" s="34" t="s">
        <v>104</v>
      </c>
      <c r="B47" s="35">
        <f>SUM(B29:B46)</f>
        <v>0</v>
      </c>
      <c r="C47" s="35">
        <f t="shared" ref="C47:J47" si="8">SUM(C29:C46)</f>
        <v>0</v>
      </c>
      <c r="D47" s="35">
        <f t="shared" si="8"/>
        <v>0</v>
      </c>
      <c r="E47" s="35">
        <f t="shared" si="8"/>
        <v>0</v>
      </c>
      <c r="F47" s="35">
        <f t="shared" si="8"/>
        <v>0</v>
      </c>
      <c r="G47" s="35">
        <f t="shared" si="8"/>
        <v>0</v>
      </c>
      <c r="H47" s="35">
        <f t="shared" si="8"/>
        <v>0</v>
      </c>
      <c r="I47" s="35">
        <f t="shared" si="8"/>
        <v>0</v>
      </c>
      <c r="J47" s="35">
        <f t="shared" si="8"/>
        <v>0</v>
      </c>
      <c r="K47" s="35">
        <f t="shared" ref="K47" si="9">SUM(K29:K46)</f>
        <v>0</v>
      </c>
      <c r="L47" s="35">
        <f t="shared" ref="L47" si="10">SUM(L29:L46)</f>
        <v>0</v>
      </c>
      <c r="M47" s="35">
        <f t="shared" ref="M47" si="11">SUM(M29:M46)</f>
        <v>0</v>
      </c>
      <c r="N47" s="36">
        <f t="shared" ref="N47" si="12">SUM(N29:N46)</f>
        <v>0</v>
      </c>
    </row>
    <row r="49" spans="1:14" x14ac:dyDescent="0.35">
      <c r="A49" s="43" t="s">
        <v>146</v>
      </c>
    </row>
    <row r="51" spans="1:14" x14ac:dyDescent="0.35">
      <c r="A51" s="29" t="s">
        <v>121</v>
      </c>
      <c r="B51" s="29" t="s">
        <v>76</v>
      </c>
      <c r="C51" s="29" t="s">
        <v>77</v>
      </c>
      <c r="D51" s="4" t="s">
        <v>78</v>
      </c>
      <c r="E51" s="4" t="s">
        <v>79</v>
      </c>
      <c r="F51" s="4" t="s">
        <v>80</v>
      </c>
      <c r="G51" s="4" t="s">
        <v>81</v>
      </c>
      <c r="H51" s="4" t="s">
        <v>82</v>
      </c>
      <c r="I51" s="4" t="s">
        <v>83</v>
      </c>
      <c r="J51" s="4" t="s">
        <v>84</v>
      </c>
      <c r="K51" s="4" t="s">
        <v>85</v>
      </c>
      <c r="L51" s="4" t="s">
        <v>86</v>
      </c>
      <c r="M51" s="4" t="s">
        <v>87</v>
      </c>
      <c r="N51" s="29" t="s">
        <v>100</v>
      </c>
    </row>
    <row r="52" spans="1:14" x14ac:dyDescent="0.35">
      <c r="A52" s="3" t="s">
        <v>122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f t="shared" ref="N52:N55" si="13">SUM(B52:M52)</f>
        <v>0</v>
      </c>
    </row>
    <row r="53" spans="1:14" x14ac:dyDescent="0.35">
      <c r="A53" s="3" t="s">
        <v>123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f t="shared" si="13"/>
        <v>0</v>
      </c>
    </row>
    <row r="54" spans="1:14" x14ac:dyDescent="0.35">
      <c r="A54" s="3" t="s">
        <v>124</v>
      </c>
      <c r="B54" s="15"/>
      <c r="C54" s="15"/>
      <c r="D54" s="15"/>
      <c r="E54" s="15"/>
      <c r="F54" s="15"/>
      <c r="G54" s="15"/>
      <c r="H54" s="15"/>
      <c r="I54" s="15"/>
      <c r="J54" s="15"/>
      <c r="K54" s="3"/>
      <c r="L54" s="3"/>
      <c r="M54" s="3"/>
      <c r="N54" s="15">
        <f t="shared" si="13"/>
        <v>0</v>
      </c>
    </row>
    <row r="55" spans="1:14" ht="15" thickBot="1" x14ac:dyDescent="0.4">
      <c r="A55" s="3" t="s">
        <v>6</v>
      </c>
      <c r="B55" s="15"/>
      <c r="C55" s="15"/>
      <c r="D55" s="15"/>
      <c r="E55" s="15"/>
      <c r="F55" s="15"/>
      <c r="G55" s="15"/>
      <c r="H55" s="15"/>
      <c r="I55" s="15"/>
      <c r="J55" s="15"/>
      <c r="K55" s="3"/>
      <c r="L55" s="3"/>
      <c r="M55" s="3"/>
      <c r="N55" s="15">
        <f t="shared" si="13"/>
        <v>0</v>
      </c>
    </row>
    <row r="56" spans="1:14" ht="15" thickBot="1" x14ac:dyDescent="0.4">
      <c r="A56" s="34" t="s">
        <v>147</v>
      </c>
      <c r="B56" s="35">
        <f>SUM(B52:B55)</f>
        <v>0</v>
      </c>
      <c r="C56" s="35">
        <f t="shared" ref="C56:I56" si="14">SUM(C52:C55)</f>
        <v>0</v>
      </c>
      <c r="D56" s="35">
        <f t="shared" si="14"/>
        <v>0</v>
      </c>
      <c r="E56" s="35">
        <f t="shared" si="14"/>
        <v>0</v>
      </c>
      <c r="F56" s="35">
        <f t="shared" si="14"/>
        <v>0</v>
      </c>
      <c r="G56" s="35">
        <f t="shared" si="14"/>
        <v>0</v>
      </c>
      <c r="H56" s="35">
        <f t="shared" si="14"/>
        <v>0</v>
      </c>
      <c r="I56" s="35">
        <f t="shared" si="14"/>
        <v>0</v>
      </c>
      <c r="J56" s="35">
        <f t="shared" ref="J56" si="15">SUM(J52:J55)</f>
        <v>0</v>
      </c>
      <c r="K56" s="35">
        <f t="shared" ref="K56" si="16">SUM(K52:K55)</f>
        <v>0</v>
      </c>
      <c r="L56" s="35">
        <f t="shared" ref="L56" si="17">SUM(L52:L55)</f>
        <v>0</v>
      </c>
      <c r="M56" s="35">
        <f t="shared" ref="M56" si="18">SUM(M52:M55)</f>
        <v>0</v>
      </c>
      <c r="N56" s="35">
        <f>SUM(N52:N55)</f>
        <v>0</v>
      </c>
    </row>
    <row r="57" spans="1:14" ht="15" thickBot="1" x14ac:dyDescent="0.4">
      <c r="A57" s="52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ht="15" thickBot="1" x14ac:dyDescent="0.4">
      <c r="A58" s="34" t="s">
        <v>189</v>
      </c>
      <c r="B58" s="35">
        <f>B24+B47+B56</f>
        <v>0</v>
      </c>
      <c r="C58" s="35">
        <f t="shared" ref="C58:N58" si="19">C24+C47+C56</f>
        <v>0</v>
      </c>
      <c r="D58" s="35">
        <f t="shared" si="19"/>
        <v>0</v>
      </c>
      <c r="E58" s="35">
        <f t="shared" si="19"/>
        <v>0</v>
      </c>
      <c r="F58" s="35">
        <f t="shared" si="19"/>
        <v>0</v>
      </c>
      <c r="G58" s="35">
        <f t="shared" si="19"/>
        <v>0</v>
      </c>
      <c r="H58" s="35">
        <f t="shared" si="19"/>
        <v>0</v>
      </c>
      <c r="I58" s="35">
        <f t="shared" si="19"/>
        <v>0</v>
      </c>
      <c r="J58" s="35">
        <f t="shared" si="19"/>
        <v>0</v>
      </c>
      <c r="K58" s="35">
        <f t="shared" si="19"/>
        <v>0</v>
      </c>
      <c r="L58" s="35">
        <f t="shared" si="19"/>
        <v>0</v>
      </c>
      <c r="M58" s="35">
        <f t="shared" si="19"/>
        <v>0</v>
      </c>
      <c r="N58" s="35">
        <f t="shared" si="19"/>
        <v>0</v>
      </c>
    </row>
    <row r="60" spans="1:14" x14ac:dyDescent="0.35">
      <c r="A60" t="s">
        <v>125</v>
      </c>
    </row>
    <row r="61" spans="1:14" x14ac:dyDescent="0.35">
      <c r="A61" s="45" t="s">
        <v>126</v>
      </c>
    </row>
    <row r="62" spans="1:14" x14ac:dyDescent="0.35">
      <c r="A62" s="45" t="s">
        <v>127</v>
      </c>
    </row>
    <row r="63" spans="1:14" x14ac:dyDescent="0.35">
      <c r="A63" s="45" t="s">
        <v>128</v>
      </c>
    </row>
    <row r="65" spans="1:3" x14ac:dyDescent="0.35">
      <c r="A65" s="79" t="s">
        <v>183</v>
      </c>
    </row>
    <row r="66" spans="1:3" x14ac:dyDescent="0.35">
      <c r="A66" s="79" t="s">
        <v>184</v>
      </c>
    </row>
    <row r="67" spans="1:3" x14ac:dyDescent="0.35">
      <c r="A67" s="79" t="s">
        <v>185</v>
      </c>
    </row>
    <row r="68" spans="1:3" x14ac:dyDescent="0.35">
      <c r="B68" t="s">
        <v>6</v>
      </c>
    </row>
    <row r="69" spans="1:3" x14ac:dyDescent="0.35">
      <c r="A69" s="80" t="s">
        <v>186</v>
      </c>
      <c r="B69" s="11">
        <v>0.24</v>
      </c>
    </row>
    <row r="70" spans="1:3" x14ac:dyDescent="0.35">
      <c r="A70" s="80" t="s">
        <v>187</v>
      </c>
      <c r="B70" s="15">
        <f>'Step 3 - Revenues'!N45-N58</f>
        <v>0</v>
      </c>
    </row>
    <row r="71" spans="1:3" x14ac:dyDescent="0.35">
      <c r="A71" s="80" t="s">
        <v>188</v>
      </c>
      <c r="B71" s="15" t="b">
        <f>IF(B70&gt;0,B70*B69)</f>
        <v>0</v>
      </c>
      <c r="C71" t="s">
        <v>424</v>
      </c>
    </row>
    <row r="72" spans="1:3" x14ac:dyDescent="0.35">
      <c r="C72" t="s">
        <v>436</v>
      </c>
    </row>
    <row r="73" spans="1:3" x14ac:dyDescent="0.35">
      <c r="A73" s="80" t="s">
        <v>568</v>
      </c>
      <c r="C73" t="s">
        <v>437</v>
      </c>
    </row>
    <row r="74" spans="1:3" x14ac:dyDescent="0.35">
      <c r="A74" s="80" t="s">
        <v>569</v>
      </c>
    </row>
    <row r="77" spans="1:3" x14ac:dyDescent="0.35">
      <c r="A77" t="s">
        <v>6</v>
      </c>
    </row>
  </sheetData>
  <mergeCells count="1">
    <mergeCell ref="I9:K9"/>
  </mergeCells>
  <hyperlinks>
    <hyperlink ref="D1" location="Overview!A1" display="Return Home" xr:uid="{E00CFFC4-8CE8-4F94-A980-C29E681F0838}"/>
    <hyperlink ref="E1" location="'Step 1 - Startup Costs'!A1" display="Step 1 - Costs" xr:uid="{40ADA9DD-BEA3-43C1-AEB9-8D717F7DD1F5}"/>
    <hyperlink ref="F1" location="'Step 2 - Funding Plan'!A1" display="Step 2 - Funds" xr:uid="{6A934375-F54C-4ACA-9277-4B021977DE42}"/>
    <hyperlink ref="G1" location="'Step 3 - Revenues'!A1" display="Step 3 - Rev" xr:uid="{C94EB6B6-C222-49C9-8CC5-6D9079464B9D}"/>
    <hyperlink ref="H1" location="'Step 5 - Income Statement'!A1" display="Step 5 Inc Stmt" xr:uid="{70F6C0DB-ADA1-4640-AFD4-DC7ABC7F10AB}"/>
    <hyperlink ref="I1" location="'Step 6 - Balance Sheet'!A1" display="Step 6 Bal Sht" xr:uid="{2D3E666D-F8B4-4E2B-B160-D39400D12F1D}"/>
    <hyperlink ref="E3" location="C_Corp_Taxation" display="C Corporation will need to add a item for corporate taxation" xr:uid="{C60F0E9C-7631-456C-AA34-BB9F1CD42E8F}"/>
    <hyperlink ref="C27" location="Operating_Expense" display="Step 1B Operating Expenses" xr:uid="{B65ABB34-DD85-458E-B0E4-9EC9709DA51D}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8C9E-9D6F-4715-93C4-B5341D2374CD}">
  <dimension ref="A1:N74"/>
  <sheetViews>
    <sheetView topLeftCell="A16" workbookViewId="0">
      <selection activeCell="H25" sqref="H25"/>
    </sheetView>
  </sheetViews>
  <sheetFormatPr defaultRowHeight="14.5" x14ac:dyDescent="0.35"/>
  <cols>
    <col min="1" max="1" width="32.1796875" customWidth="1"/>
    <col min="2" max="14" width="13.6328125" customWidth="1"/>
  </cols>
  <sheetData>
    <row r="1" spans="1:14" ht="18.5" x14ac:dyDescent="0.45">
      <c r="A1" s="2" t="s">
        <v>117</v>
      </c>
      <c r="E1" s="22" t="s">
        <v>151</v>
      </c>
      <c r="F1" s="22" t="s">
        <v>152</v>
      </c>
      <c r="G1" s="22" t="s">
        <v>153</v>
      </c>
      <c r="H1" s="22" t="s">
        <v>154</v>
      </c>
      <c r="I1" s="22" t="s">
        <v>206</v>
      </c>
      <c r="J1" s="22" t="s">
        <v>381</v>
      </c>
    </row>
    <row r="2" spans="1:14" ht="6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thickBot="1" x14ac:dyDescent="0.4">
      <c r="A3" s="19" t="s">
        <v>118</v>
      </c>
      <c r="F3" t="s">
        <v>463</v>
      </c>
      <c r="H3" s="175" t="s">
        <v>464</v>
      </c>
      <c r="I3" s="175"/>
      <c r="J3" s="175"/>
      <c r="K3" s="175"/>
    </row>
    <row r="4" spans="1:14" ht="15" thickBot="1" x14ac:dyDescent="0.4">
      <c r="A4" s="19"/>
      <c r="B4" s="52" t="s">
        <v>158</v>
      </c>
      <c r="D4" s="54" t="str">
        <f>Overview!L20</f>
        <v xml:space="preserve"> </v>
      </c>
      <c r="F4" s="44" t="s">
        <v>159</v>
      </c>
    </row>
    <row r="5" spans="1:14" x14ac:dyDescent="0.35">
      <c r="A5" s="19"/>
    </row>
    <row r="6" spans="1:14" x14ac:dyDescent="0.35">
      <c r="B6" s="29" t="s">
        <v>76</v>
      </c>
      <c r="C6" s="29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29" t="s">
        <v>148</v>
      </c>
    </row>
    <row r="7" spans="1:14" x14ac:dyDescent="0.35">
      <c r="A7" s="19" t="s">
        <v>74</v>
      </c>
      <c r="B7" s="17">
        <f>'Step 3 - Revenues'!B37</f>
        <v>0</v>
      </c>
      <c r="C7" s="17">
        <f>'Step 3 - Revenues'!C37</f>
        <v>0</v>
      </c>
      <c r="D7" s="17">
        <f>'Step 3 - Revenues'!D37</f>
        <v>0</v>
      </c>
      <c r="E7" s="17">
        <f>'Step 3 - Revenues'!E37</f>
        <v>0</v>
      </c>
      <c r="F7" s="17">
        <f>'Step 3 - Revenues'!F37</f>
        <v>0</v>
      </c>
      <c r="G7" s="17">
        <f>'Step 3 - Revenues'!G37</f>
        <v>0</v>
      </c>
      <c r="H7" s="17">
        <f>'Step 3 - Revenues'!H37</f>
        <v>0</v>
      </c>
      <c r="I7" s="17">
        <f>'Step 3 - Revenues'!I37</f>
        <v>0</v>
      </c>
      <c r="J7" s="17">
        <f>'Step 3 - Revenues'!J37</f>
        <v>0</v>
      </c>
      <c r="K7" s="17">
        <f>'Step 3 - Revenues'!K37</f>
        <v>0</v>
      </c>
      <c r="L7" s="17">
        <f>'Step 3 - Revenues'!L37</f>
        <v>0</v>
      </c>
      <c r="M7" s="17">
        <f>'Step 3 - Revenues'!M37</f>
        <v>0</v>
      </c>
      <c r="N7" s="17">
        <f>SUM(B7:M7)</f>
        <v>0</v>
      </c>
    </row>
    <row r="8" spans="1:14" x14ac:dyDescent="0.35">
      <c r="A8" s="44" t="s">
        <v>116</v>
      </c>
    </row>
    <row r="9" spans="1:14" x14ac:dyDescent="0.35">
      <c r="A9" s="44"/>
    </row>
    <row r="10" spans="1:14" x14ac:dyDescent="0.35">
      <c r="A10" s="19" t="s">
        <v>219</v>
      </c>
      <c r="B10" s="17">
        <f>'Step 3 - Revenues'!B43</f>
        <v>0</v>
      </c>
      <c r="C10" s="17">
        <f>'Step 3 - Revenues'!C43</f>
        <v>0</v>
      </c>
      <c r="D10" s="17">
        <f>'Step 3 - Revenues'!D43</f>
        <v>0</v>
      </c>
      <c r="E10" s="17">
        <f>'Step 3 - Revenues'!E43</f>
        <v>0</v>
      </c>
      <c r="F10" s="17">
        <f>'Step 3 - Revenues'!F43</f>
        <v>0</v>
      </c>
      <c r="G10" s="17">
        <f>'Step 3 - Revenues'!G43</f>
        <v>0</v>
      </c>
      <c r="H10" s="17">
        <f>'Step 3 - Revenues'!H43</f>
        <v>0</v>
      </c>
      <c r="I10" s="17">
        <f>'Step 3 - Revenues'!I43</f>
        <v>0</v>
      </c>
      <c r="J10" s="17">
        <f>'Step 3 - Revenues'!J43</f>
        <v>0</v>
      </c>
      <c r="K10" s="17">
        <f>'Step 3 - Revenues'!K43</f>
        <v>0</v>
      </c>
      <c r="L10" s="17">
        <f>'Step 3 - Revenues'!L43</f>
        <v>0</v>
      </c>
      <c r="M10" s="17">
        <f>'Step 3 - Revenues'!M43</f>
        <v>0</v>
      </c>
      <c r="N10" s="17">
        <f>SUM(B10:M10)</f>
        <v>0</v>
      </c>
    </row>
    <row r="12" spans="1:14" x14ac:dyDescent="0.35">
      <c r="A12" s="19" t="s">
        <v>115</v>
      </c>
      <c r="B12" s="17">
        <f>'Step 4 - Expenses'!B24</f>
        <v>0</v>
      </c>
      <c r="C12" s="17">
        <f>'Step 4 - Expenses'!C24</f>
        <v>0</v>
      </c>
      <c r="D12" s="17">
        <f>'Step 4 - Expenses'!D24</f>
        <v>0</v>
      </c>
      <c r="E12" s="17">
        <f>'Step 4 - Expenses'!E24</f>
        <v>0</v>
      </c>
      <c r="F12" s="17">
        <f>'Step 4 - Expenses'!F24</f>
        <v>0</v>
      </c>
      <c r="G12" s="17">
        <f>'Step 4 - Expenses'!G24</f>
        <v>0</v>
      </c>
      <c r="H12" s="17">
        <f>'Step 4 - Expenses'!H24</f>
        <v>0</v>
      </c>
      <c r="I12" s="17">
        <f>'Step 4 - Expenses'!I24</f>
        <v>0</v>
      </c>
      <c r="J12" s="17">
        <f>'Step 4 - Expenses'!J24</f>
        <v>0</v>
      </c>
      <c r="K12" s="17">
        <f>'Step 4 - Expenses'!K24</f>
        <v>0</v>
      </c>
      <c r="L12" s="17">
        <f>'Step 4 - Expenses'!L24</f>
        <v>0</v>
      </c>
      <c r="M12" s="17">
        <f>'Step 4 - Expenses'!M24</f>
        <v>0</v>
      </c>
      <c r="N12" s="17">
        <f>SUM(B12:M12)</f>
        <v>0</v>
      </c>
    </row>
    <row r="13" spans="1:14" x14ac:dyDescent="0.35">
      <c r="A13" s="44" t="s">
        <v>112</v>
      </c>
    </row>
    <row r="15" spans="1:14" x14ac:dyDescent="0.35">
      <c r="A15" s="19" t="s">
        <v>113</v>
      </c>
      <c r="B15" s="17">
        <f>'Step 4 - Expenses'!B47</f>
        <v>0</v>
      </c>
      <c r="C15" s="17">
        <f>'Step 4 - Expenses'!C47</f>
        <v>0</v>
      </c>
      <c r="D15" s="17">
        <f>'Step 4 - Expenses'!D47</f>
        <v>0</v>
      </c>
      <c r="E15" s="17">
        <f>'Step 4 - Expenses'!E47</f>
        <v>0</v>
      </c>
      <c r="F15" s="17">
        <f>'Step 4 - Expenses'!F47</f>
        <v>0</v>
      </c>
      <c r="G15" s="17">
        <f>'Step 4 - Expenses'!G47</f>
        <v>0</v>
      </c>
      <c r="H15" s="17">
        <f>'Step 4 - Expenses'!H47</f>
        <v>0</v>
      </c>
      <c r="I15" s="17">
        <f>'Step 4 - Expenses'!I47</f>
        <v>0</v>
      </c>
      <c r="J15" s="17">
        <f>'Step 4 - Expenses'!J47</f>
        <v>0</v>
      </c>
      <c r="K15" s="17">
        <f>'Step 4 - Expenses'!K47</f>
        <v>0</v>
      </c>
      <c r="L15" s="17">
        <f>'Step 4 - Expenses'!L47</f>
        <v>0</v>
      </c>
      <c r="M15" s="17">
        <f>'Step 4 - Expenses'!M47</f>
        <v>0</v>
      </c>
      <c r="N15" s="17">
        <f>SUM(B15:M15)</f>
        <v>0</v>
      </c>
    </row>
    <row r="16" spans="1:14" x14ac:dyDescent="0.35">
      <c r="A16" s="44" t="s">
        <v>114</v>
      </c>
    </row>
    <row r="18" spans="1:14" x14ac:dyDescent="0.35">
      <c r="A18" s="43" t="s">
        <v>120</v>
      </c>
      <c r="B18" s="17">
        <f>'Step 4 - Expenses'!B56</f>
        <v>0</v>
      </c>
      <c r="C18" s="17">
        <f>'Step 4 - Expenses'!C56</f>
        <v>0</v>
      </c>
      <c r="D18" s="17">
        <f>'Step 4 - Expenses'!D56</f>
        <v>0</v>
      </c>
      <c r="E18" s="17">
        <f>'Step 4 - Expenses'!E56</f>
        <v>0</v>
      </c>
      <c r="F18" s="17">
        <f>'Step 4 - Expenses'!F56</f>
        <v>0</v>
      </c>
      <c r="G18" s="17">
        <f>'Step 4 - Expenses'!G56</f>
        <v>0</v>
      </c>
      <c r="H18" s="17">
        <f>'Step 4 - Expenses'!H56</f>
        <v>0</v>
      </c>
      <c r="I18" s="17">
        <f>'Step 4 - Expenses'!I56</f>
        <v>0</v>
      </c>
      <c r="J18" s="17">
        <f>'Step 4 - Expenses'!J56</f>
        <v>0</v>
      </c>
      <c r="K18" s="17">
        <f>'Step 4 - Expenses'!K56</f>
        <v>0</v>
      </c>
      <c r="L18" s="17">
        <f>'Step 4 - Expenses'!L56</f>
        <v>0</v>
      </c>
      <c r="M18" s="17">
        <f>'Step 4 - Expenses'!M56</f>
        <v>0</v>
      </c>
      <c r="N18" s="17">
        <f>SUM(B18:M18)</f>
        <v>0</v>
      </c>
    </row>
    <row r="19" spans="1:14" x14ac:dyDescent="0.35">
      <c r="A19" s="44" t="s">
        <v>129</v>
      </c>
    </row>
    <row r="20" spans="1:14" ht="15" thickBot="1" x14ac:dyDescent="0.4"/>
    <row r="21" spans="1:14" ht="15" thickBot="1" x14ac:dyDescent="0.4">
      <c r="A21" s="34" t="s">
        <v>119</v>
      </c>
      <c r="B21" s="35">
        <f>B7+B10-B12-B15-B18</f>
        <v>0</v>
      </c>
      <c r="C21" s="35">
        <f t="shared" ref="C21:M21" si="0">C7+C10-C12-C15-C18</f>
        <v>0</v>
      </c>
      <c r="D21" s="35">
        <f t="shared" si="0"/>
        <v>0</v>
      </c>
      <c r="E21" s="35">
        <f t="shared" si="0"/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>SUM(B21:M21)</f>
        <v>0</v>
      </c>
    </row>
    <row r="22" spans="1:14" ht="15" thickBot="1" x14ac:dyDescent="0.4"/>
    <row r="23" spans="1:14" x14ac:dyDescent="0.35">
      <c r="A23" s="46" t="s">
        <v>130</v>
      </c>
      <c r="B23" s="3"/>
      <c r="N23" s="73" t="s">
        <v>6</v>
      </c>
    </row>
    <row r="24" spans="1:14" x14ac:dyDescent="0.35">
      <c r="A24" s="47" t="s">
        <v>132</v>
      </c>
      <c r="B24" s="11" t="e">
        <f>F43/F37</f>
        <v>#DIV/0!</v>
      </c>
      <c r="C24" t="s">
        <v>133</v>
      </c>
    </row>
    <row r="25" spans="1:14" ht="15" thickBot="1" x14ac:dyDescent="0.4">
      <c r="A25" s="48" t="s">
        <v>131</v>
      </c>
      <c r="B25" s="49" t="e">
        <f>F71/F37</f>
        <v>#DIV/0!</v>
      </c>
      <c r="C25" t="s">
        <v>134</v>
      </c>
    </row>
    <row r="26" spans="1:14" x14ac:dyDescent="0.35">
      <c r="C26" s="44" t="s">
        <v>567</v>
      </c>
    </row>
    <row r="27" spans="1:14" x14ac:dyDescent="0.35">
      <c r="E27" s="21" t="s">
        <v>190</v>
      </c>
    </row>
    <row r="28" spans="1:14" x14ac:dyDescent="0.35">
      <c r="A28" s="19" t="s">
        <v>179</v>
      </c>
      <c r="E28" s="20" t="s">
        <v>191</v>
      </c>
      <c r="F28" s="22" t="s">
        <v>192</v>
      </c>
      <c r="G28" s="20" t="s">
        <v>194</v>
      </c>
    </row>
    <row r="29" spans="1:14" ht="15" thickBot="1" x14ac:dyDescent="0.4">
      <c r="E29" s="20" t="s">
        <v>193</v>
      </c>
      <c r="F29" s="20" t="s">
        <v>195</v>
      </c>
    </row>
    <row r="30" spans="1:14" ht="23.5" x14ac:dyDescent="0.55000000000000004">
      <c r="A30" s="70" t="s">
        <v>178</v>
      </c>
      <c r="B30" s="62"/>
      <c r="C30" s="63" t="s">
        <v>57</v>
      </c>
      <c r="D30" s="62"/>
      <c r="E30" s="62"/>
      <c r="F30" s="64"/>
    </row>
    <row r="31" spans="1:14" ht="18.5" x14ac:dyDescent="0.45">
      <c r="A31" s="69" t="str">
        <f>Overview!$H$21</f>
        <v xml:space="preserve"> </v>
      </c>
      <c r="C31" s="181" t="str">
        <f>Overview!$L$17</f>
        <v xml:space="preserve"> </v>
      </c>
      <c r="D31" s="182"/>
      <c r="E31" s="182"/>
      <c r="F31" s="65"/>
    </row>
    <row r="32" spans="1:14" ht="18.5" x14ac:dyDescent="0.45">
      <c r="A32" s="69" t="str">
        <f>Overview!$H$22</f>
        <v xml:space="preserve"> </v>
      </c>
      <c r="C32" s="2" t="s">
        <v>168</v>
      </c>
      <c r="E32" s="2" t="str">
        <f>Overview!$L$20</f>
        <v xml:space="preserve"> </v>
      </c>
      <c r="F32" s="65"/>
    </row>
    <row r="33" spans="1:6" ht="8" customHeight="1" thickBot="1" x14ac:dyDescent="0.4">
      <c r="A33" s="66"/>
      <c r="B33" s="67"/>
      <c r="C33" s="67"/>
      <c r="D33" s="67"/>
      <c r="E33" s="67"/>
      <c r="F33" s="68"/>
    </row>
    <row r="34" spans="1:6" x14ac:dyDescent="0.35">
      <c r="A34" s="59"/>
      <c r="B34" s="60" t="s">
        <v>160</v>
      </c>
      <c r="C34" s="60" t="s">
        <v>162</v>
      </c>
      <c r="D34" s="60" t="s">
        <v>164</v>
      </c>
      <c r="E34" s="60" t="s">
        <v>166</v>
      </c>
      <c r="F34" s="61"/>
    </row>
    <row r="35" spans="1:6" ht="15" thickBot="1" x14ac:dyDescent="0.4">
      <c r="A35" s="59"/>
      <c r="B35" s="56" t="s">
        <v>161</v>
      </c>
      <c r="C35" s="56" t="s">
        <v>163</v>
      </c>
      <c r="D35" s="56" t="s">
        <v>165</v>
      </c>
      <c r="E35" s="56" t="s">
        <v>167</v>
      </c>
      <c r="F35" s="56" t="s">
        <v>148</v>
      </c>
    </row>
    <row r="36" spans="1:6" ht="10" customHeight="1" x14ac:dyDescent="0.35">
      <c r="F36" s="71"/>
    </row>
    <row r="37" spans="1:6" ht="15.5" x14ac:dyDescent="0.35">
      <c r="A37" s="58" t="s">
        <v>174</v>
      </c>
      <c r="B37" s="73">
        <f>SUM(B7:D7)</f>
        <v>0</v>
      </c>
      <c r="C37" s="73">
        <f>SUM(E7:G7)</f>
        <v>0</v>
      </c>
      <c r="D37" s="73">
        <f>SUM(H7:J7)</f>
        <v>0</v>
      </c>
      <c r="E37" s="73">
        <f>SUM(K7:M7)</f>
        <v>0</v>
      </c>
      <c r="F37" s="74">
        <f>SUM(B37:E37)</f>
        <v>0</v>
      </c>
    </row>
    <row r="38" spans="1:6" ht="10" customHeight="1" x14ac:dyDescent="0.35">
      <c r="A38" s="58"/>
      <c r="B38" s="73"/>
      <c r="C38" s="73"/>
      <c r="D38" s="73"/>
      <c r="E38" s="73"/>
      <c r="F38" s="74"/>
    </row>
    <row r="39" spans="1:6" ht="15.5" x14ac:dyDescent="0.35">
      <c r="A39" s="58" t="s">
        <v>220</v>
      </c>
      <c r="B39" s="73">
        <f>SUM(F10:H10)</f>
        <v>0</v>
      </c>
      <c r="C39" s="73">
        <f>SUM(G10:I10)</f>
        <v>0</v>
      </c>
      <c r="D39" s="73">
        <f>SUM(H10:J10)</f>
        <v>0</v>
      </c>
      <c r="E39" s="73">
        <f>SUM(K10:M10)</f>
        <v>0</v>
      </c>
      <c r="F39" s="74">
        <f>SUM(B39:E39)</f>
        <v>0</v>
      </c>
    </row>
    <row r="40" spans="1:6" ht="10" customHeight="1" x14ac:dyDescent="0.35">
      <c r="A40" s="58"/>
      <c r="F40" s="72"/>
    </row>
    <row r="41" spans="1:6" ht="15.5" x14ac:dyDescent="0.35">
      <c r="A41" s="58" t="s">
        <v>175</v>
      </c>
      <c r="B41" s="75">
        <f>SUM(B12:D12)</f>
        <v>0</v>
      </c>
      <c r="C41" s="75">
        <f>SUM(E12:G12)</f>
        <v>0</v>
      </c>
      <c r="D41" s="75">
        <f>SUM(H12:J12)</f>
        <v>0</v>
      </c>
      <c r="E41" s="75">
        <f>SUM(K12:M12)</f>
        <v>0</v>
      </c>
      <c r="F41" s="76">
        <f>SUM(B41:E41)</f>
        <v>0</v>
      </c>
    </row>
    <row r="42" spans="1:6" ht="10" customHeight="1" x14ac:dyDescent="0.35">
      <c r="A42" s="58"/>
      <c r="F42" s="72"/>
    </row>
    <row r="43" spans="1:6" ht="15.5" x14ac:dyDescent="0.35">
      <c r="A43" s="58" t="s">
        <v>176</v>
      </c>
      <c r="B43" s="73">
        <f>B37+B39-B41</f>
        <v>0</v>
      </c>
      <c r="C43" s="73">
        <f t="shared" ref="C43:E43" si="1">C37+C39-C41</f>
        <v>0</v>
      </c>
      <c r="D43" s="73">
        <f t="shared" si="1"/>
        <v>0</v>
      </c>
      <c r="E43" s="73">
        <f t="shared" si="1"/>
        <v>0</v>
      </c>
      <c r="F43" s="74">
        <f>SUM(B43:E43)</f>
        <v>0</v>
      </c>
    </row>
    <row r="44" spans="1:6" ht="10" customHeight="1" x14ac:dyDescent="0.35">
      <c r="A44" s="58"/>
      <c r="F44" s="72"/>
    </row>
    <row r="45" spans="1:6" ht="15.5" x14ac:dyDescent="0.35">
      <c r="A45" s="58" t="s">
        <v>177</v>
      </c>
      <c r="F45" s="72"/>
    </row>
    <row r="46" spans="1:6" ht="15.5" x14ac:dyDescent="0.35">
      <c r="A46" s="57" t="str">
        <f>'Step 4 - Expenses'!A29</f>
        <v>Rent / Lease Payments</v>
      </c>
      <c r="B46" s="73">
        <f>SUM('Step 4 - Expenses'!B29:D29)</f>
        <v>0</v>
      </c>
      <c r="C46" s="73">
        <f>SUM('Step 4 - Expenses'!E29:G29)</f>
        <v>0</v>
      </c>
      <c r="D46" s="73">
        <f>SUM('Step 4 - Expenses'!H29:J29)</f>
        <v>0</v>
      </c>
      <c r="E46" s="73">
        <f>SUM('Step 4 - Expenses'!K29:M29)</f>
        <v>0</v>
      </c>
      <c r="F46" s="74">
        <f>SUM(B46:E46)</f>
        <v>0</v>
      </c>
    </row>
    <row r="47" spans="1:6" ht="15.5" x14ac:dyDescent="0.35">
      <c r="A47" s="57" t="str">
        <f>'Step 4 - Expenses'!A30</f>
        <v>Utilities - Electric, Water, Gas</v>
      </c>
      <c r="B47" s="73">
        <f>SUM('Step 4 - Expenses'!B30:D30)</f>
        <v>0</v>
      </c>
      <c r="C47" s="73">
        <f>SUM('Step 4 - Expenses'!E30:G30)</f>
        <v>0</v>
      </c>
      <c r="D47" s="73">
        <f>SUM('Step 4 - Expenses'!H30:J30)</f>
        <v>0</v>
      </c>
      <c r="E47" s="73">
        <f>SUM('Step 4 - Expenses'!K30:M30)</f>
        <v>0</v>
      </c>
      <c r="F47" s="74">
        <f t="shared" ref="F47:F60" si="2">SUM(B47:E47)</f>
        <v>0</v>
      </c>
    </row>
    <row r="48" spans="1:6" ht="15.5" x14ac:dyDescent="0.35">
      <c r="A48" s="57" t="str">
        <f>'Step 4 - Expenses'!A31</f>
        <v>Payroll - W2 Employees</v>
      </c>
      <c r="B48" s="73">
        <f>SUM('Step 4 - Expenses'!B31:D31)</f>
        <v>0</v>
      </c>
      <c r="C48" s="73">
        <f>SUM('Step 4 - Expenses'!E31:G31)</f>
        <v>0</v>
      </c>
      <c r="D48" s="73">
        <f>SUM('Step 4 - Expenses'!H31:J31)</f>
        <v>0</v>
      </c>
      <c r="E48" s="73">
        <f>SUM('Step 4 - Expenses'!K31:M31)</f>
        <v>0</v>
      </c>
      <c r="F48" s="74">
        <f t="shared" si="2"/>
        <v>0</v>
      </c>
    </row>
    <row r="49" spans="1:6" ht="15.5" x14ac:dyDescent="0.35">
      <c r="A49" s="57" t="str">
        <f>'Step 4 - Expenses'!A32</f>
        <v>Labor - Sub Contractors 1099</v>
      </c>
      <c r="B49" s="73">
        <f>SUM('Step 4 - Expenses'!B32:D32)</f>
        <v>0</v>
      </c>
      <c r="C49" s="73">
        <f>SUM('Step 4 - Expenses'!E32:G32)</f>
        <v>0</v>
      </c>
      <c r="D49" s="73">
        <f>SUM('Step 4 - Expenses'!H32:J32)</f>
        <v>0</v>
      </c>
      <c r="E49" s="73">
        <f>SUM('Step 4 - Expenses'!K32:M32)</f>
        <v>0</v>
      </c>
      <c r="F49" s="74">
        <f t="shared" si="2"/>
        <v>0</v>
      </c>
    </row>
    <row r="50" spans="1:6" ht="15.5" x14ac:dyDescent="0.35">
      <c r="A50" s="57" t="str">
        <f>'Step 4 - Expenses'!A33</f>
        <v>Research and Development</v>
      </c>
      <c r="B50" s="73">
        <f>SUM('Step 4 - Expenses'!B33:D33)</f>
        <v>0</v>
      </c>
      <c r="C50" s="73">
        <f>SUM('Step 4 - Expenses'!E33:G33)</f>
        <v>0</v>
      </c>
      <c r="D50" s="73">
        <f>SUM('Step 4 - Expenses'!H33:J33)</f>
        <v>0</v>
      </c>
      <c r="E50" s="73">
        <f>SUM('Step 4 - Expenses'!K33:M33)</f>
        <v>0</v>
      </c>
      <c r="F50" s="74">
        <f t="shared" si="2"/>
        <v>0</v>
      </c>
    </row>
    <row r="51" spans="1:6" ht="15.5" x14ac:dyDescent="0.35">
      <c r="A51" s="57" t="str">
        <f>'Step 4 - Expenses'!A34</f>
        <v>Office Supplies</v>
      </c>
      <c r="B51" s="73">
        <f>SUM('Step 4 - Expenses'!B34:D34)</f>
        <v>0</v>
      </c>
      <c r="C51" s="73">
        <f>SUM('Step 4 - Expenses'!E34:G34)</f>
        <v>0</v>
      </c>
      <c r="D51" s="73">
        <f>SUM('Step 4 - Expenses'!H34:J34)</f>
        <v>0</v>
      </c>
      <c r="E51" s="73">
        <f>SUM('Step 4 - Expenses'!K34:M34)</f>
        <v>0</v>
      </c>
      <c r="F51" s="74">
        <f t="shared" si="2"/>
        <v>0</v>
      </c>
    </row>
    <row r="52" spans="1:6" ht="15.5" x14ac:dyDescent="0.35">
      <c r="A52" s="57" t="str">
        <f>'Step 4 - Expenses'!A35</f>
        <v>Marketing and Promotion</v>
      </c>
      <c r="B52" s="73">
        <f>SUM('Step 4 - Expenses'!B35:D35)</f>
        <v>0</v>
      </c>
      <c r="C52" s="73">
        <f>SUM('Step 4 - Expenses'!E35:G35)</f>
        <v>0</v>
      </c>
      <c r="D52" s="73">
        <f>SUM('Step 4 - Expenses'!H35:J35)</f>
        <v>0</v>
      </c>
      <c r="E52" s="73">
        <f>SUM('Step 4 - Expenses'!K35:M35)</f>
        <v>0</v>
      </c>
      <c r="F52" s="74">
        <f t="shared" si="2"/>
        <v>0</v>
      </c>
    </row>
    <row r="53" spans="1:6" ht="15.5" x14ac:dyDescent="0.35">
      <c r="A53" s="57" t="str">
        <f>'Step 4 - Expenses'!A36</f>
        <v>Travel Expenses</v>
      </c>
      <c r="B53" s="73">
        <f>SUM('Step 4 - Expenses'!B36:D36)</f>
        <v>0</v>
      </c>
      <c r="C53" s="73">
        <f>SUM('Step 4 - Expenses'!E36:G36)</f>
        <v>0</v>
      </c>
      <c r="D53" s="73">
        <f>SUM('Step 4 - Expenses'!H36:J36)</f>
        <v>0</v>
      </c>
      <c r="E53" s="73">
        <f>SUM('Step 4 - Expenses'!K36:M36)</f>
        <v>0</v>
      </c>
      <c r="F53" s="74">
        <f t="shared" si="2"/>
        <v>0</v>
      </c>
    </row>
    <row r="54" spans="1:6" ht="15.5" x14ac:dyDescent="0.35">
      <c r="A54" s="57" t="str">
        <f>'Step 4 - Expenses'!A37</f>
        <v>Legal Fees</v>
      </c>
      <c r="B54" s="73">
        <f>SUM('Step 4 - Expenses'!B37:D37)</f>
        <v>0</v>
      </c>
      <c r="C54" s="73">
        <f>SUM('Step 4 - Expenses'!E37:G37)</f>
        <v>0</v>
      </c>
      <c r="D54" s="73">
        <f>SUM('Step 4 - Expenses'!H37:J37)</f>
        <v>0</v>
      </c>
      <c r="E54" s="73">
        <f>SUM('Step 4 - Expenses'!K37:M37)</f>
        <v>0</v>
      </c>
      <c r="F54" s="74">
        <f t="shared" si="2"/>
        <v>0</v>
      </c>
    </row>
    <row r="55" spans="1:6" ht="15.5" x14ac:dyDescent="0.35">
      <c r="A55" s="57" t="str">
        <f>'Step 4 - Expenses'!A38</f>
        <v>HR Support</v>
      </c>
      <c r="B55" s="73">
        <f>SUM('Step 4 - Expenses'!B38:D38)</f>
        <v>0</v>
      </c>
      <c r="C55" s="73">
        <f>SUM('Step 4 - Expenses'!E38:G38)</f>
        <v>0</v>
      </c>
      <c r="D55" s="73">
        <f>SUM('Step 4 - Expenses'!H38:J38)</f>
        <v>0</v>
      </c>
      <c r="E55" s="73">
        <f>SUM('Step 4 - Expenses'!K38:M38)</f>
        <v>0</v>
      </c>
      <c r="F55" s="74">
        <f t="shared" si="2"/>
        <v>0</v>
      </c>
    </row>
    <row r="56" spans="1:6" ht="15.5" x14ac:dyDescent="0.35">
      <c r="A56" s="57" t="str">
        <f>'Step 4 - Expenses'!A39</f>
        <v>Accounting and Tax Support</v>
      </c>
      <c r="B56" s="73">
        <f>SUM('Step 4 - Expenses'!B39:D39)</f>
        <v>0</v>
      </c>
      <c r="C56" s="73">
        <f>SUM('Step 4 - Expenses'!E39:G39)</f>
        <v>0</v>
      </c>
      <c r="D56" s="73">
        <f>SUM('Step 4 - Expenses'!H39:J39)</f>
        <v>0</v>
      </c>
      <c r="E56" s="73">
        <f>SUM('Step 4 - Expenses'!K39:M39)</f>
        <v>0</v>
      </c>
      <c r="F56" s="74">
        <f t="shared" si="2"/>
        <v>0</v>
      </c>
    </row>
    <row r="57" spans="1:6" ht="15.5" x14ac:dyDescent="0.35">
      <c r="A57" s="57" t="str">
        <f>'Step 4 - Expenses'!A40</f>
        <v>Repairs and Maintenance</v>
      </c>
      <c r="B57" s="73">
        <f>SUM('Step 4 - Expenses'!B40:D40)</f>
        <v>0</v>
      </c>
      <c r="C57" s="73">
        <f>SUM('Step 4 - Expenses'!E40:G40)</f>
        <v>0</v>
      </c>
      <c r="D57" s="73">
        <f>SUM('Step 4 - Expenses'!H40:J40)</f>
        <v>0</v>
      </c>
      <c r="E57" s="73">
        <f>SUM('Step 4 - Expenses'!K40:M40)</f>
        <v>0</v>
      </c>
      <c r="F57" s="74">
        <f t="shared" si="2"/>
        <v>0</v>
      </c>
    </row>
    <row r="58" spans="1:6" ht="15.5" x14ac:dyDescent="0.35">
      <c r="A58" s="57" t="str">
        <f>'Step 4 - Expenses'!A41</f>
        <v>Licenses and Permits</v>
      </c>
      <c r="B58" s="73">
        <f>SUM('Step 4 - Expenses'!B41:D41)</f>
        <v>0</v>
      </c>
      <c r="C58" s="73">
        <f>SUM('Step 4 - Expenses'!E41:G41)</f>
        <v>0</v>
      </c>
      <c r="D58" s="73">
        <f>SUM('Step 4 - Expenses'!H41:J41)</f>
        <v>0</v>
      </c>
      <c r="E58" s="73">
        <f>SUM('Step 4 - Expenses'!K41:M41)</f>
        <v>0</v>
      </c>
      <c r="F58" s="74">
        <f>SUM(B58:E58)</f>
        <v>0</v>
      </c>
    </row>
    <row r="59" spans="1:6" ht="15.5" x14ac:dyDescent="0.35">
      <c r="A59" s="57" t="str">
        <f>'Step 4 - Expenses'!A42</f>
        <v>Insurance</v>
      </c>
      <c r="B59" s="73">
        <f>SUM('Step 4 - Expenses'!B42:D42)</f>
        <v>0</v>
      </c>
      <c r="C59" s="73">
        <f>SUM('Step 4 - Expenses'!E42:G42)</f>
        <v>0</v>
      </c>
      <c r="D59" s="73">
        <f>SUM('Step 4 - Expenses'!H42:J42)</f>
        <v>0</v>
      </c>
      <c r="E59" s="73">
        <f>SUM('Step 4 - Expenses'!K42:M42)</f>
        <v>0</v>
      </c>
      <c r="F59" s="74">
        <f t="shared" si="2"/>
        <v>0</v>
      </c>
    </row>
    <row r="60" spans="1:6" ht="15.5" x14ac:dyDescent="0.35">
      <c r="A60" s="57" t="str">
        <f>'Step 4 - Expenses'!A43</f>
        <v>Taxes (Sales,Property,etc.)</v>
      </c>
      <c r="B60" s="75">
        <f>SUM('Step 4 - Expenses'!B43:D43)</f>
        <v>0</v>
      </c>
      <c r="C60" s="75">
        <f>SUM('Step 4 - Expenses'!E43:G43)</f>
        <v>0</v>
      </c>
      <c r="D60" s="75">
        <f>SUM('Step 4 - Expenses'!H43:J43)</f>
        <v>0</v>
      </c>
      <c r="E60" s="75">
        <f>SUM('Step 4 - Expenses'!K43:M43)</f>
        <v>0</v>
      </c>
      <c r="F60" s="76">
        <f t="shared" si="2"/>
        <v>0</v>
      </c>
    </row>
    <row r="61" spans="1:6" ht="15.5" x14ac:dyDescent="0.35">
      <c r="A61" s="58" t="s">
        <v>180</v>
      </c>
      <c r="B61" s="73">
        <f>SUM(B46:B60)</f>
        <v>0</v>
      </c>
      <c r="C61" s="73">
        <f>SUM(C46:C60)</f>
        <v>0</v>
      </c>
      <c r="D61" s="73">
        <f t="shared" ref="D61:F61" si="3">SUM(D46:D60)</f>
        <v>0</v>
      </c>
      <c r="E61" s="73">
        <f t="shared" si="3"/>
        <v>0</v>
      </c>
      <c r="F61" s="74">
        <f t="shared" si="3"/>
        <v>0</v>
      </c>
    </row>
    <row r="62" spans="1:6" ht="10" customHeight="1" x14ac:dyDescent="0.35">
      <c r="A62" s="58"/>
      <c r="B62" s="73"/>
      <c r="C62" s="73"/>
      <c r="D62" s="73"/>
      <c r="E62" s="73"/>
      <c r="F62" s="74"/>
    </row>
    <row r="63" spans="1:6" ht="15.5" x14ac:dyDescent="0.35">
      <c r="A63" s="58" t="s">
        <v>181</v>
      </c>
      <c r="B63" s="73">
        <f>B43-B61</f>
        <v>0</v>
      </c>
      <c r="C63" s="73">
        <f>C43-C61</f>
        <v>0</v>
      </c>
      <c r="D63" s="73">
        <f t="shared" ref="D63:F63" si="4">D43-D61</f>
        <v>0</v>
      </c>
      <c r="E63" s="73">
        <f t="shared" si="4"/>
        <v>0</v>
      </c>
      <c r="F63" s="74">
        <f t="shared" si="4"/>
        <v>0</v>
      </c>
    </row>
    <row r="64" spans="1:6" ht="10" customHeight="1" x14ac:dyDescent="0.35">
      <c r="A64" s="57" t="s">
        <v>6</v>
      </c>
      <c r="B64" s="73"/>
      <c r="C64" s="73"/>
      <c r="D64" s="73"/>
      <c r="E64" s="73"/>
      <c r="F64" s="74"/>
    </row>
    <row r="65" spans="1:6" ht="15.5" x14ac:dyDescent="0.35">
      <c r="A65" s="58" t="s">
        <v>120</v>
      </c>
      <c r="B65" s="73"/>
      <c r="C65" s="73"/>
      <c r="D65" s="73"/>
      <c r="E65" s="73"/>
      <c r="F65" s="74"/>
    </row>
    <row r="66" spans="1:6" x14ac:dyDescent="0.35">
      <c r="A66" t="str">
        <f>'Step 4 - Expenses'!A52</f>
        <v>Depreciation on Fixed Assets</v>
      </c>
      <c r="B66" s="73">
        <f>SUM('Step 4 - Expenses'!B52:D52)</f>
        <v>0</v>
      </c>
      <c r="C66" s="73">
        <f>SUM('Step 4 - Expenses'!E52:G52)</f>
        <v>0</v>
      </c>
      <c r="D66" s="73">
        <f>SUM('Step 4 - Expenses'!H52:J52)</f>
        <v>0</v>
      </c>
      <c r="E66" s="73">
        <f>SUM('Step 4 - Expenses'!K52:M52)</f>
        <v>0</v>
      </c>
      <c r="F66" s="74">
        <f>SUM(B66:E66)</f>
        <v>0</v>
      </c>
    </row>
    <row r="67" spans="1:6" x14ac:dyDescent="0.35">
      <c r="A67" t="str">
        <f>'Step 4 - Expenses'!A53</f>
        <v>Interest Expense on Loan Payments</v>
      </c>
      <c r="B67" s="73">
        <f>SUM('Step 4 - Expenses'!B53:D53)</f>
        <v>0</v>
      </c>
      <c r="C67" s="73">
        <f>SUM('Step 4 - Expenses'!E53:G53)</f>
        <v>0</v>
      </c>
      <c r="D67" s="73">
        <f>SUM('Step 4 - Expenses'!H53:J53)</f>
        <v>0</v>
      </c>
      <c r="E67" s="73">
        <f>SUM('Step 4 - Expenses'!K53:M53)</f>
        <v>0</v>
      </c>
      <c r="F67" s="74">
        <f t="shared" ref="F67:F68" si="5">SUM(B67:E67)</f>
        <v>0</v>
      </c>
    </row>
    <row r="68" spans="1:6" x14ac:dyDescent="0.35">
      <c r="A68" t="str">
        <f>'Step 4 - Expenses'!A54</f>
        <v>Corporate Taxes (State and Federal) *</v>
      </c>
      <c r="B68" s="75">
        <f>SUM('Step 4 - Expenses'!B54:D54)</f>
        <v>0</v>
      </c>
      <c r="C68" s="75">
        <f>SUM('Step 4 - Expenses'!E54:G54)</f>
        <v>0</v>
      </c>
      <c r="D68" s="75">
        <f>SUM('Step 4 - Expenses'!H54:J54)</f>
        <v>0</v>
      </c>
      <c r="E68" s="75">
        <f>SUM('Step 4 - Expenses'!K54:M54)</f>
        <v>0</v>
      </c>
      <c r="F68" s="76">
        <f t="shared" si="5"/>
        <v>0</v>
      </c>
    </row>
    <row r="69" spans="1:6" ht="15.5" x14ac:dyDescent="0.35">
      <c r="A69" s="58" t="s">
        <v>182</v>
      </c>
      <c r="B69" s="73">
        <f>SUM(B66:B68)</f>
        <v>0</v>
      </c>
      <c r="C69" s="73">
        <f t="shared" ref="C69:F69" si="6">SUM(C66:C68)</f>
        <v>0</v>
      </c>
      <c r="D69" s="73">
        <f t="shared" si="6"/>
        <v>0</v>
      </c>
      <c r="E69" s="73">
        <f t="shared" si="6"/>
        <v>0</v>
      </c>
      <c r="F69" s="83">
        <f t="shared" si="6"/>
        <v>0</v>
      </c>
    </row>
    <row r="70" spans="1:6" ht="10" customHeight="1" x14ac:dyDescent="0.35">
      <c r="B70" s="73"/>
      <c r="C70" s="73"/>
      <c r="D70" s="73"/>
      <c r="E70" s="73"/>
      <c r="F70" s="74"/>
    </row>
    <row r="71" spans="1:6" ht="15" thickBot="1" x14ac:dyDescent="0.4">
      <c r="A71" s="52" t="s">
        <v>119</v>
      </c>
      <c r="B71" s="77">
        <f>B63-B69</f>
        <v>0</v>
      </c>
      <c r="C71" s="77">
        <f t="shared" ref="C71:F71" si="7">C63-C69</f>
        <v>0</v>
      </c>
      <c r="D71" s="77">
        <f t="shared" si="7"/>
        <v>0</v>
      </c>
      <c r="E71" s="77">
        <f t="shared" si="7"/>
        <v>0</v>
      </c>
      <c r="F71" s="82">
        <f t="shared" si="7"/>
        <v>0</v>
      </c>
    </row>
    <row r="72" spans="1:6" ht="10" customHeight="1" thickTop="1" x14ac:dyDescent="0.35">
      <c r="B72" s="73"/>
      <c r="C72" s="73"/>
      <c r="D72" s="73"/>
      <c r="E72" s="73"/>
      <c r="F72" s="73"/>
    </row>
    <row r="73" spans="1:6" x14ac:dyDescent="0.35">
      <c r="A73" s="20" t="s">
        <v>397</v>
      </c>
      <c r="B73" s="73"/>
      <c r="C73" s="73"/>
      <c r="D73" s="73"/>
      <c r="E73" s="73"/>
      <c r="F73" s="73"/>
    </row>
    <row r="74" spans="1:6" x14ac:dyDescent="0.35">
      <c r="B74" s="73"/>
      <c r="C74" s="73"/>
      <c r="D74" s="73"/>
      <c r="E74" s="73"/>
      <c r="F74" s="73"/>
    </row>
  </sheetData>
  <mergeCells count="2">
    <mergeCell ref="C31:E31"/>
    <mergeCell ref="H3:K3"/>
  </mergeCells>
  <hyperlinks>
    <hyperlink ref="E1" location="Overview!A1" display="Return Home" xr:uid="{7668CF1C-F740-47AD-B398-37E2D095FF38}"/>
    <hyperlink ref="F1" location="'Step 1 - Startup Costs'!A1" display="Step 1 - Costs" xr:uid="{E6732457-651B-43BA-8141-2FE18A1C0913}"/>
    <hyperlink ref="G1" location="'Step 2 - Funding Plan'!A1" display="Step 2 - Funds" xr:uid="{ED54C57E-F538-4E61-A356-7DDC64295481}"/>
    <hyperlink ref="H1" location="'Step 3 - Revenues'!A1" display="Step 3 - Rev" xr:uid="{CC2F3B0E-7E36-4066-8471-0361E1644059}"/>
    <hyperlink ref="F28" location="IncomeStatement" display="IncomeStmt" xr:uid="{C91E9A16-9984-4FC3-AA53-8490B6DD4B22}"/>
    <hyperlink ref="I1" location="'Step 4 - Expenses'!A1" display="Step 4 - Exp" xr:uid="{E8EC001C-6179-4810-A95F-E3E38AFCAB07}"/>
    <hyperlink ref="J1" location="'Step 6 - Balance Sheet'!A1" display="Step 6 - B Sht" xr:uid="{F5DD1836-1158-43E6-B4FE-7B6D43DA052D}"/>
    <hyperlink ref="H3:K3" r:id="rId1" display="Income Statement Explained" xr:uid="{396082E0-5DD0-4AE0-B8AE-F46C92FA873D}"/>
  </hyperlinks>
  <pageMargins left="0.25" right="0.25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3626-7B75-4266-9A70-16A352F7675B}">
  <dimension ref="A1:BR264"/>
  <sheetViews>
    <sheetView topLeftCell="A83" workbookViewId="0">
      <selection activeCell="E63" sqref="E63"/>
    </sheetView>
  </sheetViews>
  <sheetFormatPr defaultRowHeight="14.5" x14ac:dyDescent="0.35"/>
  <cols>
    <col min="1" max="1" width="33.6328125" customWidth="1"/>
    <col min="2" max="2" width="14.26953125" customWidth="1"/>
    <col min="3" max="3" width="7.26953125" customWidth="1"/>
    <col min="4" max="67" width="12.6328125" customWidth="1"/>
    <col min="68" max="68" width="13.1796875" customWidth="1"/>
    <col min="69" max="69" width="13.6328125" customWidth="1"/>
  </cols>
  <sheetData>
    <row r="1" spans="1:12" ht="18.5" x14ac:dyDescent="0.45">
      <c r="A1" s="2" t="s">
        <v>197</v>
      </c>
      <c r="F1" s="22" t="s">
        <v>151</v>
      </c>
      <c r="G1" s="22" t="s">
        <v>152</v>
      </c>
      <c r="H1" s="22" t="s">
        <v>153</v>
      </c>
      <c r="I1" s="22" t="s">
        <v>154</v>
      </c>
      <c r="J1" s="22" t="s">
        <v>206</v>
      </c>
      <c r="K1" s="22" t="s">
        <v>382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196</v>
      </c>
    </row>
    <row r="4" spans="1:12" x14ac:dyDescent="0.35">
      <c r="A4" s="19" t="s">
        <v>198</v>
      </c>
      <c r="G4" s="1" t="s">
        <v>454</v>
      </c>
    </row>
    <row r="5" spans="1:12" x14ac:dyDescent="0.35">
      <c r="A5" s="19" t="s">
        <v>203</v>
      </c>
      <c r="G5" s="175" t="s">
        <v>453</v>
      </c>
      <c r="H5" s="175"/>
      <c r="I5" s="175"/>
      <c r="J5" s="175"/>
      <c r="K5" s="175"/>
    </row>
    <row r="6" spans="1:12" x14ac:dyDescent="0.35">
      <c r="A6" s="19" t="s">
        <v>204</v>
      </c>
      <c r="G6" s="175" t="s">
        <v>455</v>
      </c>
      <c r="H6" s="175"/>
      <c r="I6" s="175"/>
      <c r="J6" s="175"/>
      <c r="K6" s="175"/>
    </row>
    <row r="7" spans="1:12" x14ac:dyDescent="0.35">
      <c r="A7" s="19" t="s">
        <v>205</v>
      </c>
      <c r="G7" s="175" t="s">
        <v>456</v>
      </c>
      <c r="H7" s="175"/>
      <c r="I7" s="175"/>
      <c r="J7" s="175"/>
      <c r="K7" s="175"/>
    </row>
    <row r="8" spans="1:12" x14ac:dyDescent="0.35">
      <c r="A8" s="19"/>
      <c r="G8" s="175" t="s">
        <v>461</v>
      </c>
      <c r="H8" s="175"/>
      <c r="I8" s="175"/>
      <c r="J8" s="175"/>
      <c r="K8" s="175"/>
    </row>
    <row r="9" spans="1:12" x14ac:dyDescent="0.35">
      <c r="A9" s="43" t="s">
        <v>230</v>
      </c>
      <c r="G9" s="175" t="s">
        <v>465</v>
      </c>
      <c r="H9" s="175"/>
      <c r="I9" s="175"/>
      <c r="J9" s="175"/>
      <c r="K9" s="175"/>
    </row>
    <row r="10" spans="1:12" x14ac:dyDescent="0.35">
      <c r="A10" t="s">
        <v>231</v>
      </c>
    </row>
    <row r="11" spans="1:12" x14ac:dyDescent="0.35">
      <c r="A11" t="s">
        <v>233</v>
      </c>
      <c r="G11" s="22" t="s">
        <v>480</v>
      </c>
    </row>
    <row r="12" spans="1:12" x14ac:dyDescent="0.35">
      <c r="A12" t="s">
        <v>234</v>
      </c>
    </row>
    <row r="13" spans="1:12" x14ac:dyDescent="0.35">
      <c r="A13" t="s">
        <v>235</v>
      </c>
      <c r="F13" s="157" t="s">
        <v>425</v>
      </c>
    </row>
    <row r="14" spans="1:12" x14ac:dyDescent="0.35">
      <c r="A14" t="s">
        <v>243</v>
      </c>
      <c r="F14" s="22" t="s">
        <v>570</v>
      </c>
    </row>
    <row r="15" spans="1:12" x14ac:dyDescent="0.35">
      <c r="F15" t="s">
        <v>571</v>
      </c>
    </row>
    <row r="16" spans="1:12" x14ac:dyDescent="0.35">
      <c r="A16" s="43" t="s">
        <v>232</v>
      </c>
    </row>
    <row r="17" spans="1:4" x14ac:dyDescent="0.35">
      <c r="A17" t="s">
        <v>406</v>
      </c>
      <c r="B17" s="44" t="s">
        <v>466</v>
      </c>
    </row>
    <row r="18" spans="1:4" x14ac:dyDescent="0.35">
      <c r="A18" t="s">
        <v>407</v>
      </c>
      <c r="B18" s="22" t="s">
        <v>374</v>
      </c>
      <c r="C18" s="44" t="s">
        <v>419</v>
      </c>
      <c r="D18" s="44"/>
    </row>
    <row r="19" spans="1:4" x14ac:dyDescent="0.35">
      <c r="A19" s="43" t="s">
        <v>238</v>
      </c>
    </row>
    <row r="20" spans="1:4" x14ac:dyDescent="0.35">
      <c r="A20" t="s">
        <v>236</v>
      </c>
    </row>
    <row r="21" spans="1:4" x14ac:dyDescent="0.35">
      <c r="A21" t="s">
        <v>237</v>
      </c>
    </row>
    <row r="22" spans="1:4" x14ac:dyDescent="0.35">
      <c r="A22" t="s">
        <v>10</v>
      </c>
    </row>
    <row r="23" spans="1:4" x14ac:dyDescent="0.35">
      <c r="A23" t="s">
        <v>4</v>
      </c>
    </row>
    <row r="24" spans="1:4" x14ac:dyDescent="0.35">
      <c r="A24" t="s">
        <v>239</v>
      </c>
    </row>
    <row r="25" spans="1:4" x14ac:dyDescent="0.35">
      <c r="A25" t="s">
        <v>240</v>
      </c>
    </row>
    <row r="26" spans="1:4" x14ac:dyDescent="0.35">
      <c r="A26" t="s">
        <v>241</v>
      </c>
      <c r="B26" s="44" t="s">
        <v>422</v>
      </c>
    </row>
    <row r="27" spans="1:4" x14ac:dyDescent="0.35">
      <c r="A27" t="s">
        <v>420</v>
      </c>
      <c r="B27" s="44" t="s">
        <v>421</v>
      </c>
    </row>
    <row r="28" spans="1:4" x14ac:dyDescent="0.35">
      <c r="A28" s="43" t="s">
        <v>242</v>
      </c>
    </row>
    <row r="29" spans="1:4" x14ac:dyDescent="0.35">
      <c r="A29" t="s">
        <v>244</v>
      </c>
    </row>
    <row r="30" spans="1:4" x14ac:dyDescent="0.35">
      <c r="A30" s="43" t="s">
        <v>245</v>
      </c>
    </row>
    <row r="31" spans="1:4" x14ac:dyDescent="0.35">
      <c r="A31" t="s">
        <v>246</v>
      </c>
    </row>
    <row r="32" spans="1:4" x14ac:dyDescent="0.35">
      <c r="A32" t="s">
        <v>247</v>
      </c>
    </row>
    <row r="33" spans="1:5" x14ac:dyDescent="0.35">
      <c r="A33" s="43" t="s">
        <v>248</v>
      </c>
    </row>
    <row r="34" spans="1:5" x14ac:dyDescent="0.35">
      <c r="A34" t="s">
        <v>226</v>
      </c>
    </row>
    <row r="35" spans="1:5" x14ac:dyDescent="0.35">
      <c r="A35" t="s">
        <v>249</v>
      </c>
      <c r="B35" s="44" t="s">
        <v>267</v>
      </c>
      <c r="C35" s="44"/>
    </row>
    <row r="36" spans="1:5" x14ac:dyDescent="0.35">
      <c r="A36" t="s">
        <v>227</v>
      </c>
    </row>
    <row r="37" spans="1:5" x14ac:dyDescent="0.35">
      <c r="A37" t="s">
        <v>228</v>
      </c>
    </row>
    <row r="38" spans="1:5" x14ac:dyDescent="0.35">
      <c r="A38" t="s">
        <v>229</v>
      </c>
    </row>
    <row r="39" spans="1:5" x14ac:dyDescent="0.35">
      <c r="A39" t="s">
        <v>268</v>
      </c>
    </row>
    <row r="40" spans="1:5" x14ac:dyDescent="0.35">
      <c r="A40" t="s">
        <v>269</v>
      </c>
    </row>
    <row r="41" spans="1:5" x14ac:dyDescent="0.35">
      <c r="A41" t="s">
        <v>46</v>
      </c>
    </row>
    <row r="42" spans="1:5" x14ac:dyDescent="0.35">
      <c r="A42" t="s">
        <v>270</v>
      </c>
      <c r="B42" s="44" t="s">
        <v>271</v>
      </c>
      <c r="C42" s="44"/>
    </row>
    <row r="44" spans="1:5" x14ac:dyDescent="0.35">
      <c r="A44" s="44" t="s">
        <v>272</v>
      </c>
      <c r="E44" s="22" t="s">
        <v>273</v>
      </c>
    </row>
    <row r="46" spans="1:5" x14ac:dyDescent="0.35">
      <c r="A46" s="1" t="s">
        <v>250</v>
      </c>
    </row>
    <row r="47" spans="1:5" x14ac:dyDescent="0.35">
      <c r="A47" t="s">
        <v>251</v>
      </c>
    </row>
    <row r="48" spans="1:5" x14ac:dyDescent="0.35">
      <c r="A48" t="s">
        <v>252</v>
      </c>
    </row>
    <row r="49" spans="1:3" x14ac:dyDescent="0.35">
      <c r="A49" t="s">
        <v>253</v>
      </c>
    </row>
    <row r="50" spans="1:3" x14ac:dyDescent="0.35">
      <c r="A50" t="s">
        <v>254</v>
      </c>
    </row>
    <row r="51" spans="1:3" x14ac:dyDescent="0.35">
      <c r="A51" t="s">
        <v>438</v>
      </c>
    </row>
    <row r="52" spans="1:3" x14ac:dyDescent="0.35">
      <c r="A52" t="s">
        <v>439</v>
      </c>
    </row>
    <row r="53" spans="1:3" x14ac:dyDescent="0.35">
      <c r="A53" t="s">
        <v>440</v>
      </c>
    </row>
    <row r="54" spans="1:3" x14ac:dyDescent="0.35">
      <c r="A54" t="s">
        <v>441</v>
      </c>
    </row>
    <row r="55" spans="1:3" x14ac:dyDescent="0.35">
      <c r="A55" t="s">
        <v>442</v>
      </c>
    </row>
    <row r="57" spans="1:3" x14ac:dyDescent="0.35">
      <c r="A57" t="s">
        <v>443</v>
      </c>
    </row>
    <row r="58" spans="1:3" x14ac:dyDescent="0.35">
      <c r="A58" t="s">
        <v>444</v>
      </c>
    </row>
    <row r="59" spans="1:3" x14ac:dyDescent="0.35">
      <c r="A59" t="s">
        <v>445</v>
      </c>
    </row>
    <row r="60" spans="1:3" x14ac:dyDescent="0.35">
      <c r="A60" t="s">
        <v>446</v>
      </c>
    </row>
    <row r="61" spans="1:3" x14ac:dyDescent="0.35">
      <c r="A61" t="s">
        <v>447</v>
      </c>
    </row>
    <row r="62" spans="1:3" x14ac:dyDescent="0.35">
      <c r="A62" t="s">
        <v>448</v>
      </c>
      <c r="C62" s="22" t="s">
        <v>339</v>
      </c>
    </row>
    <row r="63" spans="1:3" x14ac:dyDescent="0.35">
      <c r="A63" t="s">
        <v>449</v>
      </c>
    </row>
    <row r="64" spans="1:3" x14ac:dyDescent="0.35">
      <c r="A64" t="s">
        <v>450</v>
      </c>
    </row>
    <row r="65" spans="1:70" x14ac:dyDescent="0.35">
      <c r="A65" t="s">
        <v>451</v>
      </c>
    </row>
    <row r="66" spans="1:70" x14ac:dyDescent="0.35">
      <c r="A66" t="s">
        <v>452</v>
      </c>
    </row>
    <row r="67" spans="1:70" x14ac:dyDescent="0.35">
      <c r="A67" t="s">
        <v>6</v>
      </c>
      <c r="BI67" s="44"/>
    </row>
    <row r="68" spans="1:70" x14ac:dyDescent="0.35">
      <c r="B68" s="22"/>
      <c r="BH68" s="44"/>
      <c r="BI68" s="44"/>
      <c r="BN68" s="44" t="s">
        <v>572</v>
      </c>
    </row>
    <row r="69" spans="1:70" x14ac:dyDescent="0.35">
      <c r="A69" s="52" t="s">
        <v>340</v>
      </c>
      <c r="B69" s="22"/>
      <c r="BH69" s="44"/>
      <c r="BI69" s="44"/>
      <c r="BN69" s="44" t="s">
        <v>573</v>
      </c>
    </row>
    <row r="70" spans="1:70" x14ac:dyDescent="0.35">
      <c r="A70" t="s">
        <v>341</v>
      </c>
      <c r="B70" s="22"/>
      <c r="BH70" s="44"/>
      <c r="BI70" s="44"/>
      <c r="BN70" s="44" t="s">
        <v>574</v>
      </c>
    </row>
    <row r="71" spans="1:70" x14ac:dyDescent="0.35">
      <c r="A71" t="s">
        <v>342</v>
      </c>
      <c r="B71" s="22"/>
      <c r="BH71" s="44"/>
      <c r="BI71" s="44"/>
      <c r="BN71" s="44"/>
    </row>
    <row r="72" spans="1:70" x14ac:dyDescent="0.35">
      <c r="A72" t="s">
        <v>343</v>
      </c>
      <c r="B72" s="22"/>
      <c r="BH72" s="44" t="s">
        <v>314</v>
      </c>
      <c r="BI72" s="44"/>
      <c r="BN72" s="148" t="s">
        <v>515</v>
      </c>
      <c r="BO72" s="143"/>
      <c r="BP72" s="148" t="s">
        <v>470</v>
      </c>
      <c r="BQ72" s="151"/>
    </row>
    <row r="73" spans="1:70" x14ac:dyDescent="0.35">
      <c r="A73" t="s">
        <v>6</v>
      </c>
      <c r="B73" s="73" t="s">
        <v>6</v>
      </c>
      <c r="F73" s="44" t="s">
        <v>428</v>
      </c>
      <c r="AB73" t="s">
        <v>311</v>
      </c>
      <c r="BH73" s="93" t="s">
        <v>312</v>
      </c>
      <c r="BI73" s="93" t="s">
        <v>313</v>
      </c>
      <c r="BN73" s="149" t="s">
        <v>514</v>
      </c>
      <c r="BO73" s="150" t="s">
        <v>513</v>
      </c>
      <c r="BP73" s="149" t="s">
        <v>468</v>
      </c>
      <c r="BQ73" s="150" t="s">
        <v>469</v>
      </c>
    </row>
    <row r="74" spans="1:70" ht="31" customHeight="1" x14ac:dyDescent="0.35">
      <c r="A74" s="52" t="s">
        <v>315</v>
      </c>
      <c r="B74" t="s">
        <v>6</v>
      </c>
      <c r="D74" s="183" t="str">
        <f>A17</f>
        <v xml:space="preserve">Cash </v>
      </c>
      <c r="E74" s="183"/>
      <c r="F74" s="183" t="s">
        <v>280</v>
      </c>
      <c r="G74" s="183"/>
      <c r="H74" s="183" t="s">
        <v>281</v>
      </c>
      <c r="I74" s="183"/>
      <c r="J74" s="183" t="s">
        <v>324</v>
      </c>
      <c r="K74" s="183"/>
      <c r="L74" s="183" t="s">
        <v>282</v>
      </c>
      <c r="M74" s="183"/>
      <c r="N74" s="183" t="s">
        <v>283</v>
      </c>
      <c r="O74" s="183"/>
      <c r="P74" s="183" t="s">
        <v>284</v>
      </c>
      <c r="Q74" s="183"/>
      <c r="R74" s="183" t="s">
        <v>285</v>
      </c>
      <c r="S74" s="183"/>
      <c r="T74" s="183" t="s">
        <v>286</v>
      </c>
      <c r="U74" s="183"/>
      <c r="V74" s="183" t="s">
        <v>287</v>
      </c>
      <c r="W74" s="183"/>
      <c r="X74" s="183" t="s">
        <v>288</v>
      </c>
      <c r="Y74" s="183"/>
      <c r="Z74" s="183" t="s">
        <v>289</v>
      </c>
      <c r="AA74" s="183"/>
      <c r="AB74" s="183" t="s">
        <v>290</v>
      </c>
      <c r="AC74" s="183"/>
      <c r="AD74" s="183" t="s">
        <v>291</v>
      </c>
      <c r="AE74" s="183"/>
      <c r="AF74" s="183" t="s">
        <v>292</v>
      </c>
      <c r="AG74" s="183"/>
      <c r="AH74" s="183" t="s">
        <v>293</v>
      </c>
      <c r="AI74" s="183"/>
      <c r="AJ74" s="183" t="s">
        <v>294</v>
      </c>
      <c r="AK74" s="183"/>
      <c r="AL74" s="183" t="s">
        <v>295</v>
      </c>
      <c r="AM74" s="183"/>
      <c r="AN74" s="183" t="s">
        <v>296</v>
      </c>
      <c r="AO74" s="183"/>
      <c r="AP74" s="183" t="s">
        <v>297</v>
      </c>
      <c r="AQ74" s="183"/>
      <c r="AR74" s="183" t="s">
        <v>298</v>
      </c>
      <c r="AS74" s="183"/>
      <c r="AT74" s="183" t="s">
        <v>299</v>
      </c>
      <c r="AU74" s="183"/>
      <c r="AV74" s="183" t="s">
        <v>301</v>
      </c>
      <c r="AW74" s="183"/>
      <c r="AX74" s="183" t="s">
        <v>300</v>
      </c>
      <c r="AY74" s="183"/>
      <c r="AZ74" s="183" t="s">
        <v>302</v>
      </c>
      <c r="BA74" s="183"/>
      <c r="BB74" s="183" t="s">
        <v>303</v>
      </c>
      <c r="BC74" s="183"/>
      <c r="BD74" s="183" t="s">
        <v>304</v>
      </c>
      <c r="BE74" s="183"/>
      <c r="BF74" s="183" t="s">
        <v>305</v>
      </c>
      <c r="BG74" s="183"/>
      <c r="BH74" s="183" t="s">
        <v>306</v>
      </c>
      <c r="BI74" s="183"/>
      <c r="BJ74" s="183"/>
      <c r="BK74" s="183"/>
      <c r="BL74" s="183"/>
      <c r="BM74" s="183"/>
      <c r="BN74" s="92" t="s">
        <v>309</v>
      </c>
      <c r="BO74" s="92" t="s">
        <v>310</v>
      </c>
      <c r="BP74" s="92" t="s">
        <v>309</v>
      </c>
      <c r="BQ74" s="92" t="s">
        <v>310</v>
      </c>
    </row>
    <row r="75" spans="1:70" x14ac:dyDescent="0.35">
      <c r="A75" s="90" t="s">
        <v>275</v>
      </c>
      <c r="B75" s="90" t="s">
        <v>274</v>
      </c>
      <c r="C75" s="91" t="s">
        <v>316</v>
      </c>
      <c r="D75" s="91" t="s">
        <v>276</v>
      </c>
      <c r="E75" s="91" t="s">
        <v>277</v>
      </c>
      <c r="F75" s="91" t="s">
        <v>276</v>
      </c>
      <c r="G75" s="91" t="s">
        <v>277</v>
      </c>
      <c r="H75" s="91" t="s">
        <v>276</v>
      </c>
      <c r="I75" s="91" t="s">
        <v>277</v>
      </c>
      <c r="J75" s="91" t="s">
        <v>276</v>
      </c>
      <c r="K75" s="91" t="s">
        <v>277</v>
      </c>
      <c r="L75" s="91" t="s">
        <v>276</v>
      </c>
      <c r="M75" s="91" t="s">
        <v>277</v>
      </c>
      <c r="N75" s="91" t="s">
        <v>276</v>
      </c>
      <c r="O75" s="91" t="s">
        <v>277</v>
      </c>
      <c r="P75" s="91" t="s">
        <v>276</v>
      </c>
      <c r="Q75" s="91" t="s">
        <v>277</v>
      </c>
      <c r="R75" s="91" t="s">
        <v>276</v>
      </c>
      <c r="S75" s="91" t="s">
        <v>277</v>
      </c>
      <c r="T75" s="91" t="s">
        <v>276</v>
      </c>
      <c r="U75" s="91" t="s">
        <v>277</v>
      </c>
      <c r="V75" s="91" t="s">
        <v>276</v>
      </c>
      <c r="W75" s="91" t="s">
        <v>277</v>
      </c>
      <c r="X75" s="91" t="s">
        <v>276</v>
      </c>
      <c r="Y75" s="91" t="s">
        <v>277</v>
      </c>
      <c r="Z75" s="91" t="s">
        <v>276</v>
      </c>
      <c r="AA75" s="91" t="s">
        <v>277</v>
      </c>
      <c r="AB75" s="91" t="s">
        <v>276</v>
      </c>
      <c r="AC75" s="91" t="s">
        <v>277</v>
      </c>
      <c r="AD75" s="91" t="s">
        <v>276</v>
      </c>
      <c r="AE75" s="91" t="s">
        <v>277</v>
      </c>
      <c r="AF75" s="91" t="s">
        <v>276</v>
      </c>
      <c r="AG75" s="91" t="s">
        <v>277</v>
      </c>
      <c r="AH75" s="91" t="s">
        <v>276</v>
      </c>
      <c r="AI75" s="91" t="s">
        <v>277</v>
      </c>
      <c r="AJ75" s="91" t="s">
        <v>276</v>
      </c>
      <c r="AK75" s="91" t="s">
        <v>277</v>
      </c>
      <c r="AL75" s="91" t="s">
        <v>276</v>
      </c>
      <c r="AM75" s="91" t="s">
        <v>277</v>
      </c>
      <c r="AN75" s="91" t="s">
        <v>276</v>
      </c>
      <c r="AO75" s="91" t="s">
        <v>277</v>
      </c>
      <c r="AP75" s="91" t="s">
        <v>276</v>
      </c>
      <c r="AQ75" s="91" t="s">
        <v>277</v>
      </c>
      <c r="AR75" s="91" t="s">
        <v>276</v>
      </c>
      <c r="AS75" s="91" t="s">
        <v>277</v>
      </c>
      <c r="AT75" s="91" t="s">
        <v>276</v>
      </c>
      <c r="AU75" s="91" t="s">
        <v>277</v>
      </c>
      <c r="AV75" s="91" t="s">
        <v>276</v>
      </c>
      <c r="AW75" s="91" t="s">
        <v>277</v>
      </c>
      <c r="AX75" s="91" t="s">
        <v>276</v>
      </c>
      <c r="AY75" s="91" t="s">
        <v>277</v>
      </c>
      <c r="AZ75" s="91" t="s">
        <v>276</v>
      </c>
      <c r="BA75" s="91" t="s">
        <v>277</v>
      </c>
      <c r="BB75" s="91" t="s">
        <v>276</v>
      </c>
      <c r="BC75" s="91" t="s">
        <v>277</v>
      </c>
      <c r="BD75" s="91" t="s">
        <v>276</v>
      </c>
      <c r="BE75" s="91" t="s">
        <v>277</v>
      </c>
      <c r="BF75" s="91" t="s">
        <v>276</v>
      </c>
      <c r="BG75" s="91" t="s">
        <v>277</v>
      </c>
      <c r="BH75" s="91" t="s">
        <v>276</v>
      </c>
      <c r="BI75" s="91" t="s">
        <v>277</v>
      </c>
      <c r="BJ75" s="91" t="s">
        <v>276</v>
      </c>
      <c r="BK75" s="91" t="s">
        <v>277</v>
      </c>
      <c r="BL75" s="91" t="s">
        <v>276</v>
      </c>
      <c r="BM75" s="91" t="s">
        <v>277</v>
      </c>
      <c r="BQ75" s="103"/>
    </row>
    <row r="76" spans="1:70" x14ac:dyDescent="0.35">
      <c r="A76" s="3" t="s">
        <v>279</v>
      </c>
      <c r="B76" s="3" t="s">
        <v>278</v>
      </c>
      <c r="C76" s="3"/>
      <c r="D76" s="15">
        <f>'Step 2 - Funding Plan'!C27</f>
        <v>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f>SUM('Step 2 - Funding Plan'!C13:C16)</f>
        <v>0</v>
      </c>
      <c r="AP76" s="15"/>
      <c r="AQ76" s="15"/>
      <c r="AR76" s="15"/>
      <c r="AS76" s="15"/>
      <c r="AT76" s="15"/>
      <c r="AU76" s="15"/>
      <c r="AV76" s="15"/>
      <c r="AW76" s="15">
        <f>'Step 2 - Funding Plan'!C17</f>
        <v>0</v>
      </c>
      <c r="AX76" s="15"/>
      <c r="AY76" s="15">
        <f>'Step 2 - Funding Plan'!C19</f>
        <v>0</v>
      </c>
      <c r="AZ76" s="15"/>
      <c r="BA76" s="15">
        <f>'Step 2 - Funding Plan'!C20</f>
        <v>0</v>
      </c>
      <c r="BB76" s="15"/>
      <c r="BC76" s="15">
        <f>'Step 2 - Funding Plan'!C21</f>
        <v>0</v>
      </c>
      <c r="BD76" s="15"/>
      <c r="BE76" s="15">
        <f>'Step 2 - Funding Plan'!C22</f>
        <v>0</v>
      </c>
      <c r="BF76" s="15"/>
      <c r="BG76" s="15">
        <f>'Step 2 - Funding Plan'!C18</f>
        <v>0</v>
      </c>
      <c r="BH76" s="15"/>
      <c r="BI76" s="15"/>
      <c r="BJ76" s="15"/>
      <c r="BK76" s="15"/>
      <c r="BL76" s="15"/>
      <c r="BM76" s="15"/>
      <c r="BN76" s="15">
        <f>D76+F76+H76+J76+L76+N76+P76+R76+T76+V76+X76+Z76+AF76+AH76+AJ76+AL76+AN76+AP76+AR76+AT76+AV76+AX76+AZ76+BB76+BD76+BF76</f>
        <v>0</v>
      </c>
      <c r="BO76" s="15">
        <f>E76+G76+I76+K76+M76+O76+Q76+S76+U76+W76+Y76+AA76+AG76+AI76+AK76+AM76+AO76+AQ76+AS76+AU76+AW76+AY76+BA76+BC76+BE76+BG76</f>
        <v>0</v>
      </c>
      <c r="BP76" s="15">
        <v>0</v>
      </c>
      <c r="BQ76" s="15">
        <v>0</v>
      </c>
    </row>
    <row r="77" spans="1:70" x14ac:dyDescent="0.35">
      <c r="A77" s="3" t="s">
        <v>6</v>
      </c>
      <c r="B77" s="3"/>
      <c r="C77" s="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</row>
    <row r="78" spans="1:70" x14ac:dyDescent="0.35">
      <c r="A78" s="3" t="s">
        <v>307</v>
      </c>
      <c r="B78" s="3" t="s">
        <v>308</v>
      </c>
      <c r="C78" s="3" t="s">
        <v>6</v>
      </c>
      <c r="D78" s="15">
        <f>D76-E76</f>
        <v>0</v>
      </c>
      <c r="E78" s="15"/>
      <c r="F78" s="15">
        <f>F76-G76</f>
        <v>0</v>
      </c>
      <c r="G78" s="15"/>
      <c r="H78" s="15">
        <f>H76-I76</f>
        <v>0</v>
      </c>
      <c r="I78" s="15"/>
      <c r="J78" s="15">
        <f>J76-K76</f>
        <v>0</v>
      </c>
      <c r="K78" s="15"/>
      <c r="L78" s="15">
        <f>L76-M76</f>
        <v>0</v>
      </c>
      <c r="M78" s="15"/>
      <c r="N78" s="15">
        <f>N76-O76</f>
        <v>0</v>
      </c>
      <c r="O78" s="15"/>
      <c r="P78" s="15">
        <f>P76-Q76</f>
        <v>0</v>
      </c>
      <c r="Q78" s="15"/>
      <c r="R78" s="15">
        <f>R76-S76</f>
        <v>0</v>
      </c>
      <c r="S78" s="15"/>
      <c r="T78" s="15">
        <f>T76-U76</f>
        <v>0</v>
      </c>
      <c r="U78" s="15"/>
      <c r="V78" s="15">
        <f>V76-W76</f>
        <v>0</v>
      </c>
      <c r="W78" s="15"/>
      <c r="X78" s="15">
        <f>X76-Y76</f>
        <v>0</v>
      </c>
      <c r="Y78" s="15"/>
      <c r="Z78" s="15">
        <f>Z76-AA76</f>
        <v>0</v>
      </c>
      <c r="AA78" s="15"/>
      <c r="AB78" s="15"/>
      <c r="AC78" s="15">
        <f>AC76-AB76</f>
        <v>0</v>
      </c>
      <c r="AD78" s="15"/>
      <c r="AE78" s="15">
        <f>AE76-AD76</f>
        <v>0</v>
      </c>
      <c r="AF78" s="15"/>
      <c r="AG78" s="15">
        <f>AG76-AF76</f>
        <v>0</v>
      </c>
      <c r="AH78" s="15"/>
      <c r="AI78" s="15">
        <f>AI76-AH76</f>
        <v>0</v>
      </c>
      <c r="AJ78" s="15"/>
      <c r="AK78" s="15">
        <f>AK76-AJ76</f>
        <v>0</v>
      </c>
      <c r="AL78" s="15"/>
      <c r="AM78" s="15">
        <f>AM76-AL76</f>
        <v>0</v>
      </c>
      <c r="AN78" s="15"/>
      <c r="AO78" s="15">
        <f>AO76-AN76</f>
        <v>0</v>
      </c>
      <c r="AP78" s="15"/>
      <c r="AQ78" s="15">
        <f>AQ76-AP76</f>
        <v>0</v>
      </c>
      <c r="AR78" s="15">
        <f>AR76-AS76</f>
        <v>0</v>
      </c>
      <c r="AS78" s="15"/>
      <c r="AT78" s="15">
        <f>AT76-AU76</f>
        <v>0</v>
      </c>
      <c r="AU78" s="15"/>
      <c r="AV78" s="15"/>
      <c r="AW78" s="15">
        <f>AW76-AV76</f>
        <v>0</v>
      </c>
      <c r="AX78" s="15"/>
      <c r="AY78" s="15">
        <f>AY76-AX76</f>
        <v>0</v>
      </c>
      <c r="AZ78" s="15"/>
      <c r="BA78" s="15">
        <f>BA76-AZ76</f>
        <v>0</v>
      </c>
      <c r="BB78" s="15"/>
      <c r="BC78" s="15">
        <f>BC76-BB76</f>
        <v>0</v>
      </c>
      <c r="BD78" s="15"/>
      <c r="BE78" s="15">
        <f>BE76-BD76</f>
        <v>0</v>
      </c>
      <c r="BF78" s="15"/>
      <c r="BG78" s="15">
        <f>BG76-BF76</f>
        <v>0</v>
      </c>
      <c r="BH78" s="15"/>
      <c r="BI78" s="15"/>
      <c r="BJ78" s="15"/>
      <c r="BK78" s="15"/>
      <c r="BL78" s="15"/>
      <c r="BM78" s="15"/>
      <c r="BN78" s="15">
        <f>D78+F78+H78+J78+L78+N78+P78+R78+T78+V78+X78+Z78+AF78+AH78+AJ78+AL78+AN78+AP78+AR78+AT78+AV78+AX78+AZ78+BB78+BD78+BF78</f>
        <v>0</v>
      </c>
      <c r="BO78" s="15">
        <f>E78+G78+I78+K78+M78+O78+Q78+S78+U78+W78+Y78+AA78+AG78+AI78+AK78+AM78+AO78+AQ78+AS78+AU78+AW78+AY78+BA78+BC78+BE78+BG78</f>
        <v>0</v>
      </c>
      <c r="BP78" s="15"/>
      <c r="BQ78" s="15"/>
      <c r="BR78" s="44" t="s">
        <v>543</v>
      </c>
    </row>
    <row r="79" spans="1:70" x14ac:dyDescent="0.35">
      <c r="A79" s="128" t="s">
        <v>426</v>
      </c>
      <c r="B79" s="129"/>
      <c r="C79" s="129"/>
      <c r="D79" s="130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>
        <f t="shared" ref="BN79:BN141" si="0">D79+F79+H79+J79+L79+N79+P79+R79+T79+V79+X79+Z79+AF79+AH79+AJ79+AL79+AN79+AP79+AR79+AT79+AV79+AX79+AZ79+BB79+BD79+BF79</f>
        <v>0</v>
      </c>
      <c r="BO79" s="15">
        <f t="shared" ref="BO79:BO141" si="1">E79+G79+I79+K79+M79+O79+Q79+S79+U79+W79+Y79+AA79+AG79+AI79+AK79+AM79+AO79+AQ79+AS79+AU79+AW79+AY79+BA79+BC79+BE79+BG79</f>
        <v>0</v>
      </c>
      <c r="BP79" s="15"/>
      <c r="BQ79" s="15"/>
      <c r="BR79" s="44" t="s">
        <v>544</v>
      </c>
    </row>
    <row r="80" spans="1:70" x14ac:dyDescent="0.35">
      <c r="A80" s="3"/>
      <c r="B80" s="3"/>
      <c r="C80" s="9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>
        <f t="shared" si="0"/>
        <v>0</v>
      </c>
      <c r="BO80" s="15">
        <f t="shared" si="1"/>
        <v>0</v>
      </c>
      <c r="BP80" s="15"/>
      <c r="BQ80" s="15"/>
      <c r="BR80" s="44" t="s">
        <v>545</v>
      </c>
    </row>
    <row r="81" spans="1:70" x14ac:dyDescent="0.35">
      <c r="A81" s="3"/>
      <c r="B81" s="3"/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>
        <f t="shared" si="0"/>
        <v>0</v>
      </c>
      <c r="BO81" s="15">
        <f t="shared" si="1"/>
        <v>0</v>
      </c>
      <c r="BP81" s="15"/>
      <c r="BQ81" s="15"/>
    </row>
    <row r="82" spans="1:70" x14ac:dyDescent="0.35">
      <c r="A82" s="3"/>
      <c r="B82" s="3"/>
      <c r="C82" s="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>
        <f t="shared" si="0"/>
        <v>0</v>
      </c>
      <c r="BO82" s="15">
        <f t="shared" si="1"/>
        <v>0</v>
      </c>
      <c r="BP82" s="15"/>
      <c r="BQ82" s="15"/>
      <c r="BR82" s="44" t="s">
        <v>546</v>
      </c>
    </row>
    <row r="83" spans="1:70" x14ac:dyDescent="0.35">
      <c r="A83" s="3"/>
      <c r="B83" s="3"/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>
        <f t="shared" si="0"/>
        <v>0</v>
      </c>
      <c r="BO83" s="15">
        <f t="shared" si="1"/>
        <v>0</v>
      </c>
      <c r="BP83" s="15"/>
      <c r="BQ83" s="15"/>
      <c r="BR83" s="44" t="s">
        <v>547</v>
      </c>
    </row>
    <row r="84" spans="1:70" x14ac:dyDescent="0.35">
      <c r="A84" s="3"/>
      <c r="B84" s="3" t="s">
        <v>6</v>
      </c>
      <c r="C84" s="3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>
        <f t="shared" si="0"/>
        <v>0</v>
      </c>
      <c r="BO84" s="15">
        <f t="shared" si="1"/>
        <v>0</v>
      </c>
      <c r="BP84" s="15"/>
      <c r="BQ84" s="15"/>
      <c r="BR84" s="44" t="s">
        <v>548</v>
      </c>
    </row>
    <row r="85" spans="1:70" x14ac:dyDescent="0.35">
      <c r="A85" s="3"/>
      <c r="B85" s="3"/>
      <c r="C85" s="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>
        <f t="shared" si="0"/>
        <v>0</v>
      </c>
      <c r="BO85" s="15">
        <f t="shared" si="1"/>
        <v>0</v>
      </c>
      <c r="BP85" s="15"/>
      <c r="BQ85" s="15"/>
      <c r="BR85" s="44" t="s">
        <v>549</v>
      </c>
    </row>
    <row r="86" spans="1:70" x14ac:dyDescent="0.35">
      <c r="A86" s="3"/>
      <c r="B86" s="3" t="s">
        <v>6</v>
      </c>
      <c r="C86" s="3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>
        <f t="shared" si="0"/>
        <v>0</v>
      </c>
      <c r="BO86" s="15">
        <f t="shared" si="1"/>
        <v>0</v>
      </c>
      <c r="BP86" s="15"/>
      <c r="BQ86" s="15"/>
    </row>
    <row r="87" spans="1:70" x14ac:dyDescent="0.35">
      <c r="A87" s="3"/>
      <c r="B87" s="3" t="s">
        <v>6</v>
      </c>
      <c r="C87" s="3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>
        <f t="shared" si="0"/>
        <v>0</v>
      </c>
      <c r="BO87" s="15">
        <f t="shared" si="1"/>
        <v>0</v>
      </c>
      <c r="BP87" s="15"/>
      <c r="BQ87" s="15"/>
    </row>
    <row r="88" spans="1:70" x14ac:dyDescent="0.35">
      <c r="A88" s="3"/>
      <c r="B88" s="3"/>
      <c r="C88" s="3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>
        <f t="shared" si="0"/>
        <v>0</v>
      </c>
      <c r="BO88" s="15">
        <f t="shared" si="1"/>
        <v>0</v>
      </c>
      <c r="BP88" s="15"/>
      <c r="BQ88" s="15"/>
    </row>
    <row r="89" spans="1:70" x14ac:dyDescent="0.35">
      <c r="A89" s="3"/>
      <c r="B89" s="3"/>
      <c r="C89" s="3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>
        <f t="shared" si="0"/>
        <v>0</v>
      </c>
      <c r="BO89" s="15">
        <f t="shared" si="1"/>
        <v>0</v>
      </c>
      <c r="BP89" s="15"/>
      <c r="BQ89" s="15"/>
    </row>
    <row r="90" spans="1:70" x14ac:dyDescent="0.35">
      <c r="A90" s="3"/>
      <c r="B90" s="3"/>
      <c r="C90" s="3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>
        <f t="shared" si="0"/>
        <v>0</v>
      </c>
      <c r="BO90" s="15">
        <f t="shared" si="1"/>
        <v>0</v>
      </c>
      <c r="BP90" s="15"/>
      <c r="BQ90" s="15"/>
    </row>
    <row r="91" spans="1:70" x14ac:dyDescent="0.35">
      <c r="A91" s="3"/>
      <c r="B91" s="3"/>
      <c r="C91" s="3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>
        <f t="shared" si="0"/>
        <v>0</v>
      </c>
      <c r="BO91" s="15">
        <f t="shared" si="1"/>
        <v>0</v>
      </c>
      <c r="BP91" s="15"/>
      <c r="BQ91" s="15"/>
    </row>
    <row r="92" spans="1:70" x14ac:dyDescent="0.35">
      <c r="A92" s="3"/>
      <c r="B92" s="3"/>
      <c r="C92" s="3"/>
      <c r="D92" s="99"/>
      <c r="E92" s="98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>
        <f t="shared" si="0"/>
        <v>0</v>
      </c>
      <c r="BO92" s="15">
        <f t="shared" si="1"/>
        <v>0</v>
      </c>
      <c r="BP92" s="15"/>
      <c r="BQ92" s="15"/>
    </row>
    <row r="93" spans="1:70" x14ac:dyDescent="0.35">
      <c r="A93" s="3"/>
      <c r="B93" s="3"/>
      <c r="C93" s="3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>
        <f t="shared" si="0"/>
        <v>0</v>
      </c>
      <c r="BO93" s="15">
        <f t="shared" si="1"/>
        <v>0</v>
      </c>
      <c r="BP93" s="15"/>
      <c r="BQ93" s="15"/>
    </row>
    <row r="94" spans="1:70" x14ac:dyDescent="0.35">
      <c r="A94" s="3"/>
      <c r="B94" s="3"/>
      <c r="C94" s="3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>
        <f t="shared" si="0"/>
        <v>0</v>
      </c>
      <c r="BO94" s="15">
        <f t="shared" si="1"/>
        <v>0</v>
      </c>
      <c r="BP94" s="15"/>
      <c r="BQ94" s="15"/>
    </row>
    <row r="95" spans="1:70" x14ac:dyDescent="0.35">
      <c r="A95" s="3"/>
      <c r="B95" s="3"/>
      <c r="C95" s="3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>
        <f t="shared" si="0"/>
        <v>0</v>
      </c>
      <c r="BO95" s="15">
        <f t="shared" si="1"/>
        <v>0</v>
      </c>
      <c r="BP95" s="15"/>
      <c r="BQ95" s="135"/>
    </row>
    <row r="96" spans="1:70" x14ac:dyDescent="0.35">
      <c r="A96" s="3"/>
      <c r="B96" s="3"/>
      <c r="C96" s="3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>
        <f t="shared" si="0"/>
        <v>0</v>
      </c>
      <c r="BO96" s="15">
        <f t="shared" si="1"/>
        <v>0</v>
      </c>
      <c r="BP96" s="15"/>
      <c r="BQ96" s="15"/>
    </row>
    <row r="97" spans="1:69" x14ac:dyDescent="0.35">
      <c r="A97" s="3"/>
      <c r="B97" s="3"/>
      <c r="C97" s="3"/>
      <c r="D97" s="9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>
        <f t="shared" si="0"/>
        <v>0</v>
      </c>
      <c r="BO97" s="15">
        <f t="shared" si="1"/>
        <v>0</v>
      </c>
      <c r="BP97" s="15"/>
      <c r="BQ97" s="15"/>
    </row>
    <row r="98" spans="1:69" x14ac:dyDescent="0.35">
      <c r="A98" s="3"/>
      <c r="B98" s="3"/>
      <c r="C98" s="3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>
        <f t="shared" si="0"/>
        <v>0</v>
      </c>
      <c r="BO98" s="15">
        <f t="shared" si="1"/>
        <v>0</v>
      </c>
      <c r="BP98" s="15"/>
      <c r="BQ98" s="15"/>
    </row>
    <row r="99" spans="1:69" x14ac:dyDescent="0.35">
      <c r="A99" s="3"/>
      <c r="B99" s="3"/>
      <c r="C99" s="3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>
        <f t="shared" si="0"/>
        <v>0</v>
      </c>
      <c r="BO99" s="15">
        <f t="shared" si="1"/>
        <v>0</v>
      </c>
      <c r="BP99" s="15"/>
      <c r="BQ99" s="135"/>
    </row>
    <row r="100" spans="1:69" x14ac:dyDescent="0.35">
      <c r="A100" s="3"/>
      <c r="B100" s="3"/>
      <c r="C100" s="3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>
        <f t="shared" si="0"/>
        <v>0</v>
      </c>
      <c r="BO100" s="15">
        <f t="shared" si="1"/>
        <v>0</v>
      </c>
      <c r="BP100" s="15"/>
      <c r="BQ100" s="15"/>
    </row>
    <row r="101" spans="1:69" x14ac:dyDescent="0.35">
      <c r="A101" s="94"/>
      <c r="B101" s="3"/>
      <c r="C101" s="3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>
        <f t="shared" si="0"/>
        <v>0</v>
      </c>
      <c r="BO101" s="15">
        <f t="shared" si="1"/>
        <v>0</v>
      </c>
      <c r="BP101" s="15"/>
      <c r="BQ101" s="15"/>
    </row>
    <row r="102" spans="1:69" x14ac:dyDescent="0.35">
      <c r="A102" s="3"/>
      <c r="B102" s="3"/>
      <c r="C102" s="3"/>
      <c r="D102" s="9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>
        <f t="shared" si="0"/>
        <v>0</v>
      </c>
      <c r="BO102" s="15">
        <f t="shared" si="1"/>
        <v>0</v>
      </c>
      <c r="BP102" s="15"/>
      <c r="BQ102" s="15"/>
    </row>
    <row r="103" spans="1:69" x14ac:dyDescent="0.35">
      <c r="A103" s="3"/>
      <c r="B103" s="3"/>
      <c r="C103" s="3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>
        <f t="shared" si="0"/>
        <v>0</v>
      </c>
      <c r="BO103" s="15">
        <f t="shared" si="1"/>
        <v>0</v>
      </c>
      <c r="BP103" s="136"/>
      <c r="BQ103" s="15"/>
    </row>
    <row r="104" spans="1:69" x14ac:dyDescent="0.35">
      <c r="A104" s="3"/>
      <c r="B104" s="3"/>
      <c r="C104" s="3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>
        <f t="shared" si="0"/>
        <v>0</v>
      </c>
      <c r="BO104" s="15">
        <f t="shared" si="1"/>
        <v>0</v>
      </c>
      <c r="BP104" s="15"/>
      <c r="BQ104" s="15"/>
    </row>
    <row r="105" spans="1:69" x14ac:dyDescent="0.35">
      <c r="A105" s="3"/>
      <c r="B105" s="3"/>
      <c r="C105" s="3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>
        <f t="shared" si="0"/>
        <v>0</v>
      </c>
      <c r="BO105" s="15">
        <f t="shared" si="1"/>
        <v>0</v>
      </c>
      <c r="BP105" s="15"/>
      <c r="BQ105" s="135"/>
    </row>
    <row r="106" spans="1:69" x14ac:dyDescent="0.35">
      <c r="A106" s="3"/>
      <c r="B106" s="3"/>
      <c r="C106" s="3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>
        <f t="shared" si="0"/>
        <v>0</v>
      </c>
      <c r="BO106" s="15">
        <f t="shared" si="1"/>
        <v>0</v>
      </c>
      <c r="BP106" s="15"/>
      <c r="BQ106" s="15"/>
    </row>
    <row r="107" spans="1:69" x14ac:dyDescent="0.35">
      <c r="A107" s="3"/>
      <c r="B107" s="3"/>
      <c r="C107" s="3"/>
      <c r="D107" s="9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>
        <f t="shared" si="0"/>
        <v>0</v>
      </c>
      <c r="BO107" s="15">
        <f t="shared" si="1"/>
        <v>0</v>
      </c>
      <c r="BP107" s="15"/>
      <c r="BQ107" s="15"/>
    </row>
    <row r="108" spans="1:69" x14ac:dyDescent="0.35">
      <c r="A108" s="3"/>
      <c r="B108" s="3"/>
      <c r="C108" s="3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>
        <f t="shared" si="0"/>
        <v>0</v>
      </c>
      <c r="BO108" s="15">
        <f t="shared" si="1"/>
        <v>0</v>
      </c>
      <c r="BP108" s="15"/>
      <c r="BQ108" s="15"/>
    </row>
    <row r="109" spans="1:69" x14ac:dyDescent="0.35">
      <c r="A109" s="3"/>
      <c r="B109" s="3"/>
      <c r="C109" s="3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>
        <f t="shared" si="0"/>
        <v>0</v>
      </c>
      <c r="BO109" s="15">
        <f t="shared" si="1"/>
        <v>0</v>
      </c>
      <c r="BP109" s="15"/>
      <c r="BQ109" s="15"/>
    </row>
    <row r="110" spans="1:69" x14ac:dyDescent="0.35">
      <c r="A110" s="3"/>
      <c r="B110" s="3"/>
      <c r="C110" s="3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>
        <f t="shared" si="0"/>
        <v>0</v>
      </c>
      <c r="BO110" s="15">
        <f t="shared" si="1"/>
        <v>0</v>
      </c>
      <c r="BP110" s="15"/>
      <c r="BQ110" s="135"/>
    </row>
    <row r="111" spans="1:69" x14ac:dyDescent="0.35">
      <c r="A111" s="3"/>
      <c r="B111" s="3"/>
      <c r="C111" s="3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>
        <f t="shared" si="0"/>
        <v>0</v>
      </c>
      <c r="BO111" s="15">
        <f t="shared" si="1"/>
        <v>0</v>
      </c>
      <c r="BP111" s="15"/>
      <c r="BQ111" s="15"/>
    </row>
    <row r="112" spans="1:69" x14ac:dyDescent="0.35">
      <c r="A112" s="3"/>
      <c r="B112" s="3"/>
      <c r="C112" s="3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>
        <f t="shared" si="0"/>
        <v>0</v>
      </c>
      <c r="BO112" s="15">
        <f t="shared" si="1"/>
        <v>0</v>
      </c>
      <c r="BP112" s="15"/>
      <c r="BQ112" s="15"/>
    </row>
    <row r="113" spans="1:69" x14ac:dyDescent="0.35">
      <c r="A113" s="3"/>
      <c r="B113" s="3"/>
      <c r="C113" s="3"/>
      <c r="D113" s="9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>
        <f t="shared" si="0"/>
        <v>0</v>
      </c>
      <c r="BO113" s="15">
        <f t="shared" si="1"/>
        <v>0</v>
      </c>
      <c r="BP113" s="15"/>
      <c r="BQ113" s="15"/>
    </row>
    <row r="114" spans="1:69" x14ac:dyDescent="0.35">
      <c r="A114" s="3"/>
      <c r="B114" s="3"/>
      <c r="C114" s="3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>
        <f t="shared" si="0"/>
        <v>0</v>
      </c>
      <c r="BO114" s="15">
        <f t="shared" si="1"/>
        <v>0</v>
      </c>
      <c r="BP114" s="136"/>
      <c r="BQ114" s="15"/>
    </row>
    <row r="115" spans="1:69" x14ac:dyDescent="0.35">
      <c r="A115" s="3"/>
      <c r="B115" s="3"/>
      <c r="C115" s="3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>
        <f t="shared" si="0"/>
        <v>0</v>
      </c>
      <c r="BO115" s="15">
        <f t="shared" si="1"/>
        <v>0</v>
      </c>
      <c r="BP115" s="15"/>
      <c r="BQ115" s="15"/>
    </row>
    <row r="116" spans="1:69" x14ac:dyDescent="0.35">
      <c r="A116" s="3"/>
      <c r="B116" s="3"/>
      <c r="C116" s="3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>
        <f t="shared" si="0"/>
        <v>0</v>
      </c>
      <c r="BO116" s="15">
        <f t="shared" si="1"/>
        <v>0</v>
      </c>
      <c r="BP116" s="15"/>
      <c r="BQ116" s="135"/>
    </row>
    <row r="117" spans="1:69" x14ac:dyDescent="0.35">
      <c r="A117" s="3"/>
      <c r="B117" s="3"/>
      <c r="C117" s="3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>
        <f t="shared" si="0"/>
        <v>0</v>
      </c>
      <c r="BO117" s="15">
        <f t="shared" si="1"/>
        <v>0</v>
      </c>
      <c r="BP117" s="15"/>
      <c r="BQ117" s="15"/>
    </row>
    <row r="118" spans="1:69" x14ac:dyDescent="0.35">
      <c r="A118" s="3"/>
      <c r="B118" s="3"/>
      <c r="C118" s="3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>
        <f t="shared" si="0"/>
        <v>0</v>
      </c>
      <c r="BO118" s="15">
        <f t="shared" si="1"/>
        <v>0</v>
      </c>
      <c r="BP118" s="15"/>
      <c r="BQ118" s="15"/>
    </row>
    <row r="119" spans="1:69" x14ac:dyDescent="0.35">
      <c r="A119" s="3"/>
      <c r="B119" s="3"/>
      <c r="C119" s="3"/>
      <c r="D119" s="9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>
        <f t="shared" si="0"/>
        <v>0</v>
      </c>
      <c r="BO119" s="15">
        <f t="shared" si="1"/>
        <v>0</v>
      </c>
      <c r="BP119" s="15"/>
      <c r="BQ119" s="15"/>
    </row>
    <row r="120" spans="1:69" x14ac:dyDescent="0.35">
      <c r="A120" s="3"/>
      <c r="B120" s="3"/>
      <c r="C120" s="3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>
        <f t="shared" si="0"/>
        <v>0</v>
      </c>
      <c r="BO120" s="15">
        <f t="shared" si="1"/>
        <v>0</v>
      </c>
      <c r="BP120" s="136"/>
      <c r="BQ120" s="15"/>
    </row>
    <row r="121" spans="1:69" x14ac:dyDescent="0.35">
      <c r="A121" s="3"/>
      <c r="B121" s="3"/>
      <c r="C121" s="3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>
        <f t="shared" si="0"/>
        <v>0</v>
      </c>
      <c r="BO121" s="15">
        <f t="shared" si="1"/>
        <v>0</v>
      </c>
      <c r="BP121" s="15"/>
      <c r="BQ121" s="15"/>
    </row>
    <row r="122" spans="1:69" x14ac:dyDescent="0.35">
      <c r="A122" s="3"/>
      <c r="B122" s="3"/>
      <c r="C122" s="3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>
        <f t="shared" si="0"/>
        <v>0</v>
      </c>
      <c r="BO122" s="15">
        <f t="shared" si="1"/>
        <v>0</v>
      </c>
      <c r="BP122" s="15"/>
      <c r="BQ122" s="135"/>
    </row>
    <row r="123" spans="1:69" x14ac:dyDescent="0.35">
      <c r="A123" s="3"/>
      <c r="B123" s="3"/>
      <c r="C123" s="3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>
        <f t="shared" si="0"/>
        <v>0</v>
      </c>
      <c r="BO123" s="15">
        <f t="shared" si="1"/>
        <v>0</v>
      </c>
      <c r="BP123" s="15"/>
      <c r="BQ123" s="15"/>
    </row>
    <row r="124" spans="1:69" x14ac:dyDescent="0.35">
      <c r="A124" s="3"/>
      <c r="B124" s="3"/>
      <c r="C124" s="3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>
        <f t="shared" si="0"/>
        <v>0</v>
      </c>
      <c r="BO124" s="15">
        <f t="shared" si="1"/>
        <v>0</v>
      </c>
      <c r="BP124" s="15"/>
      <c r="BQ124" s="15"/>
    </row>
    <row r="125" spans="1:69" x14ac:dyDescent="0.35">
      <c r="A125" s="3"/>
      <c r="B125" s="3"/>
      <c r="C125" s="3"/>
      <c r="D125" s="9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>
        <f t="shared" si="0"/>
        <v>0</v>
      </c>
      <c r="BO125" s="15">
        <f t="shared" si="1"/>
        <v>0</v>
      </c>
      <c r="BP125" s="15"/>
      <c r="BQ125" s="15"/>
    </row>
    <row r="126" spans="1:69" x14ac:dyDescent="0.35">
      <c r="A126" s="3"/>
      <c r="B126" s="3"/>
      <c r="C126" s="3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>
        <f t="shared" si="0"/>
        <v>0</v>
      </c>
      <c r="BO126" s="15">
        <f t="shared" si="1"/>
        <v>0</v>
      </c>
      <c r="BP126" s="136"/>
      <c r="BQ126" s="15"/>
    </row>
    <row r="127" spans="1:69" x14ac:dyDescent="0.35">
      <c r="A127" s="3"/>
      <c r="B127" s="3"/>
      <c r="C127" s="3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>
        <f t="shared" si="0"/>
        <v>0</v>
      </c>
      <c r="BO127" s="15">
        <f t="shared" si="1"/>
        <v>0</v>
      </c>
      <c r="BP127" s="15"/>
      <c r="BQ127" s="15"/>
    </row>
    <row r="128" spans="1:69" x14ac:dyDescent="0.35">
      <c r="A128" s="3"/>
      <c r="B128" s="3"/>
      <c r="C128" s="3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>
        <f t="shared" si="0"/>
        <v>0</v>
      </c>
      <c r="BO128" s="15">
        <f t="shared" si="1"/>
        <v>0</v>
      </c>
      <c r="BP128" s="15"/>
      <c r="BQ128" s="135"/>
    </row>
    <row r="129" spans="1:70" x14ac:dyDescent="0.35">
      <c r="A129" s="3"/>
      <c r="B129" s="3"/>
      <c r="C129" s="3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>
        <f t="shared" si="0"/>
        <v>0</v>
      </c>
      <c r="BO129" s="15">
        <f t="shared" si="1"/>
        <v>0</v>
      </c>
      <c r="BP129" s="15"/>
      <c r="BQ129" s="15"/>
    </row>
    <row r="130" spans="1:70" x14ac:dyDescent="0.35">
      <c r="A130" s="3"/>
      <c r="B130" s="3"/>
      <c r="C130" s="3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>
        <f t="shared" si="0"/>
        <v>0</v>
      </c>
      <c r="BO130" s="15">
        <f t="shared" si="1"/>
        <v>0</v>
      </c>
      <c r="BP130" s="15"/>
      <c r="BQ130" s="15"/>
    </row>
    <row r="131" spans="1:70" x14ac:dyDescent="0.35">
      <c r="A131" s="3"/>
      <c r="B131" s="3"/>
      <c r="C131" s="3"/>
      <c r="D131" s="9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>
        <f t="shared" si="0"/>
        <v>0</v>
      </c>
      <c r="BO131" s="15">
        <f t="shared" si="1"/>
        <v>0</v>
      </c>
      <c r="BP131" s="15"/>
      <c r="BQ131" s="15"/>
    </row>
    <row r="132" spans="1:70" x14ac:dyDescent="0.35">
      <c r="A132" s="3"/>
      <c r="B132" s="3"/>
      <c r="C132" s="3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>
        <f t="shared" si="0"/>
        <v>0</v>
      </c>
      <c r="BO132" s="15">
        <f t="shared" si="1"/>
        <v>0</v>
      </c>
      <c r="BP132" s="136"/>
      <c r="BQ132" s="15"/>
    </row>
    <row r="133" spans="1:70" x14ac:dyDescent="0.35">
      <c r="A133" s="3"/>
      <c r="B133" s="3"/>
      <c r="C133" s="3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>
        <f t="shared" si="0"/>
        <v>0</v>
      </c>
      <c r="BO133" s="15">
        <f t="shared" si="1"/>
        <v>0</v>
      </c>
      <c r="BP133" s="15"/>
      <c r="BQ133" s="15"/>
    </row>
    <row r="134" spans="1:70" x14ac:dyDescent="0.35">
      <c r="A134" s="3"/>
      <c r="B134" s="3"/>
      <c r="C134" s="3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>
        <f t="shared" si="0"/>
        <v>0</v>
      </c>
      <c r="BO134" s="15">
        <f t="shared" si="1"/>
        <v>0</v>
      </c>
      <c r="BP134" s="15"/>
      <c r="BQ134" s="135"/>
    </row>
    <row r="135" spans="1:70" x14ac:dyDescent="0.35">
      <c r="A135" s="3"/>
      <c r="B135" s="3"/>
      <c r="C135" s="3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>
        <f t="shared" si="0"/>
        <v>0</v>
      </c>
      <c r="BO135" s="15">
        <f t="shared" si="1"/>
        <v>0</v>
      </c>
      <c r="BP135" s="15"/>
      <c r="BQ135" s="15"/>
    </row>
    <row r="136" spans="1:70" x14ac:dyDescent="0.35">
      <c r="A136" s="3"/>
      <c r="B136" s="3"/>
      <c r="C136" s="3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>
        <f t="shared" si="0"/>
        <v>0</v>
      </c>
      <c r="BO136" s="15">
        <f t="shared" si="1"/>
        <v>0</v>
      </c>
      <c r="BP136" s="15"/>
      <c r="BQ136" s="15"/>
    </row>
    <row r="137" spans="1:70" x14ac:dyDescent="0.35">
      <c r="A137" s="3"/>
      <c r="B137" s="3"/>
      <c r="C137" s="3"/>
      <c r="D137" s="9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>
        <f t="shared" si="0"/>
        <v>0</v>
      </c>
      <c r="BO137" s="15">
        <f t="shared" si="1"/>
        <v>0</v>
      </c>
      <c r="BP137" s="15"/>
      <c r="BQ137" s="15"/>
    </row>
    <row r="138" spans="1:70" x14ac:dyDescent="0.35">
      <c r="A138" s="3"/>
      <c r="B138" s="3"/>
      <c r="C138" s="3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>
        <f t="shared" si="0"/>
        <v>0</v>
      </c>
      <c r="BO138" s="15">
        <f t="shared" si="1"/>
        <v>0</v>
      </c>
      <c r="BP138" s="136"/>
      <c r="BQ138" s="15"/>
    </row>
    <row r="139" spans="1:70" x14ac:dyDescent="0.35">
      <c r="A139" s="3"/>
      <c r="B139" s="3"/>
      <c r="C139" s="3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>
        <f t="shared" si="0"/>
        <v>0</v>
      </c>
      <c r="BO139" s="15">
        <f t="shared" si="1"/>
        <v>0</v>
      </c>
      <c r="BP139" s="15"/>
      <c r="BQ139" s="15"/>
    </row>
    <row r="140" spans="1:70" x14ac:dyDescent="0.35">
      <c r="A140" s="3"/>
      <c r="B140" s="3"/>
      <c r="C140" s="3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>
        <f t="shared" si="0"/>
        <v>0</v>
      </c>
      <c r="BO140" s="15">
        <f t="shared" si="1"/>
        <v>0</v>
      </c>
      <c r="BP140" s="15"/>
      <c r="BQ140" s="135"/>
    </row>
    <row r="141" spans="1:70" x14ac:dyDescent="0.35">
      <c r="A141" s="3"/>
      <c r="B141" s="3"/>
      <c r="C141" s="3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>
        <f t="shared" si="0"/>
        <v>0</v>
      </c>
      <c r="BO141" s="15">
        <f t="shared" si="1"/>
        <v>0</v>
      </c>
      <c r="BP141" s="15"/>
      <c r="BQ141" s="15"/>
    </row>
    <row r="142" spans="1:70" x14ac:dyDescent="0.35">
      <c r="A142" s="3" t="s">
        <v>6</v>
      </c>
      <c r="B142" s="3" t="s">
        <v>6</v>
      </c>
      <c r="C142" s="3"/>
      <c r="D142" s="15"/>
      <c r="E142" s="15" t="s">
        <v>6</v>
      </c>
      <c r="F142" s="15"/>
      <c r="G142" s="15"/>
      <c r="H142" s="15"/>
      <c r="I142" s="15"/>
      <c r="J142" s="15" t="str">
        <f>E142</f>
        <v xml:space="preserve"> 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 t="e">
        <f t="shared" ref="BN142:BO144" si="2">D142+F142+H142+J142+L142+N142+P142+R142+T142+V142+X142+Z142+AF142+AH142+AJ142+AL142+AN142+AP142+AR142+AT142+AV142+AX142+AZ142+BB142+BD142+BF142</f>
        <v>#VALUE!</v>
      </c>
      <c r="BO142" s="15" t="e">
        <f t="shared" si="2"/>
        <v>#VALUE!</v>
      </c>
      <c r="BP142" s="15"/>
      <c r="BQ142" s="15"/>
    </row>
    <row r="143" spans="1:70" x14ac:dyDescent="0.35">
      <c r="A143" s="3"/>
      <c r="B143" s="3"/>
      <c r="C143" s="3"/>
      <c r="D143" s="99" t="s">
        <v>6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</row>
    <row r="144" spans="1:70" x14ac:dyDescent="0.35">
      <c r="A144" s="3" t="s">
        <v>551</v>
      </c>
      <c r="B144" s="3"/>
      <c r="C144" s="3"/>
      <c r="D144" s="9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>
        <f>'Step 4 - Expenses'!N52</f>
        <v>0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>
        <f t="shared" si="2"/>
        <v>0</v>
      </c>
      <c r="BO144" s="15">
        <f>E144+G144+I144+K144+M144+O144+Q144+S144+U144+W144+Y144+AA144+AC144+AG144+AI144+AK144+AM144+AO144+AQ144+AS144+AU144+AW144+AY144+BA144+BC144+BE144+BG144</f>
        <v>0</v>
      </c>
      <c r="BP144" s="15">
        <f>'Step 5 - Income Statement'!F66</f>
        <v>0</v>
      </c>
      <c r="BQ144" s="15"/>
      <c r="BR144" s="44" t="s">
        <v>552</v>
      </c>
    </row>
    <row r="145" spans="1:70" x14ac:dyDescent="0.35">
      <c r="A145" s="9" t="s">
        <v>427</v>
      </c>
      <c r="B145" s="3"/>
      <c r="C145" s="3"/>
      <c r="D145" s="16" t="str">
        <f>D143</f>
        <v xml:space="preserve"> </v>
      </c>
      <c r="E145" s="16"/>
      <c r="F145" s="16">
        <f>SUM(F78:F144)-SUM(G78:G144)</f>
        <v>0</v>
      </c>
      <c r="G145" s="16"/>
      <c r="H145" s="16">
        <f>SUM(H78:H144)-SUM(I78:I144)</f>
        <v>0</v>
      </c>
      <c r="I145" s="16"/>
      <c r="J145" s="16">
        <f>SUM(J78:J144)-SUM(K78:K144)</f>
        <v>0</v>
      </c>
      <c r="K145" s="16"/>
      <c r="L145" s="16">
        <f>SUM(L78:L144)-SUM(M78:M144)</f>
        <v>0</v>
      </c>
      <c r="M145" s="16"/>
      <c r="N145" s="16">
        <f>SUM(N78:N144)-SUM(O78:O144)</f>
        <v>0</v>
      </c>
      <c r="O145" s="16"/>
      <c r="P145" s="16">
        <f>SUM(P78:P144)-SUM(Q78:Q144)</f>
        <v>0</v>
      </c>
      <c r="Q145" s="16"/>
      <c r="R145" s="16">
        <f>SUM(R78:R144)-SUM(S78:S144)</f>
        <v>0</v>
      </c>
      <c r="S145" s="16"/>
      <c r="T145" s="16">
        <f>SUM(T78:T144)-SUM(U78:U144)</f>
        <v>0</v>
      </c>
      <c r="U145" s="16"/>
      <c r="V145" s="16">
        <f>SUM(V78:V144)-SUM(W78:W144)</f>
        <v>0</v>
      </c>
      <c r="W145" s="16"/>
      <c r="X145" s="16">
        <f>SUM(X78:X144)-SUM(Y78:Y144)</f>
        <v>0</v>
      </c>
      <c r="Y145" s="16"/>
      <c r="Z145" s="16">
        <f>SUM(Z78:Z144)-SUM(AA78:AA144)</f>
        <v>0</v>
      </c>
      <c r="AA145" s="16"/>
      <c r="AB145" s="16"/>
      <c r="AC145" s="16">
        <f>SUM(AC78:AC144)-SUM(AB78:AB144)</f>
        <v>0</v>
      </c>
      <c r="AD145" s="16"/>
      <c r="AE145" s="16">
        <f>SUM(AE78:AE144)-SUM(AD78:AD144)</f>
        <v>0</v>
      </c>
      <c r="AF145" s="16"/>
      <c r="AG145" s="16">
        <f>SUM(AG78:AG144)-SUM(AF78:AF144)</f>
        <v>0</v>
      </c>
      <c r="AH145" s="16"/>
      <c r="AI145" s="16">
        <f>SUM(AI78:AI144)-SUM(AH78:AH144)</f>
        <v>0</v>
      </c>
      <c r="AJ145" s="16"/>
      <c r="AK145" s="16">
        <f>SUM(AK78:AK144)-SUM(AJ78:AJ144)</f>
        <v>0</v>
      </c>
      <c r="AL145" s="16"/>
      <c r="AM145" s="16">
        <f>SUM(AM78:AM144)-SUM(AL78:AL144)</f>
        <v>0</v>
      </c>
      <c r="AN145" s="16"/>
      <c r="AO145" s="16">
        <f>SUM(AO78:AO144)-SUM(AN78:AN144)</f>
        <v>0</v>
      </c>
      <c r="AP145" s="16"/>
      <c r="AQ145" s="16">
        <f>SUM(AQ78:AQ142)-SUM(AP78:AP142)</f>
        <v>0</v>
      </c>
      <c r="AR145" s="16">
        <f>SUM(AR78:AR142)</f>
        <v>0</v>
      </c>
      <c r="AS145" s="16"/>
      <c r="AT145" s="16">
        <f>SUM(AT78:AT142)</f>
        <v>0</v>
      </c>
      <c r="AU145" s="16"/>
      <c r="AV145" s="16"/>
      <c r="AW145" s="16">
        <f>SUM(AW78:AW142)</f>
        <v>0</v>
      </c>
      <c r="AX145" s="16"/>
      <c r="AY145" s="16">
        <f>SUM(AY78:AY142)</f>
        <v>0</v>
      </c>
      <c r="AZ145" s="16"/>
      <c r="BA145" s="16">
        <f>SUM(BA78:BA142)</f>
        <v>0</v>
      </c>
      <c r="BB145" s="16"/>
      <c r="BC145" s="16">
        <f>SUM(BC78:BC142)</f>
        <v>0</v>
      </c>
      <c r="BD145" s="16"/>
      <c r="BE145" s="16">
        <f>SUM(BE78:BE142)</f>
        <v>0</v>
      </c>
      <c r="BF145" s="16"/>
      <c r="BG145" s="16">
        <f>SUM(BG78:BG142)</f>
        <v>0</v>
      </c>
      <c r="BH145" s="16"/>
      <c r="BI145" s="16"/>
      <c r="BJ145" s="16"/>
      <c r="BK145" s="16"/>
      <c r="BL145" s="16"/>
      <c r="BM145" s="16" t="s">
        <v>6</v>
      </c>
      <c r="BN145" s="16" t="e">
        <f>SUM(BN78:BN144)</f>
        <v>#VALUE!</v>
      </c>
      <c r="BO145" s="16" t="e">
        <f t="shared" ref="BO145:BQ145" si="3">SUM(BO78:BO144)</f>
        <v>#VALUE!</v>
      </c>
      <c r="BP145" s="16">
        <f t="shared" si="3"/>
        <v>0</v>
      </c>
      <c r="BQ145" s="16">
        <f t="shared" si="3"/>
        <v>0</v>
      </c>
      <c r="BR145" t="s">
        <v>553</v>
      </c>
    </row>
    <row r="146" spans="1:70" x14ac:dyDescent="0.35">
      <c r="A146" s="9" t="s">
        <v>6</v>
      </c>
      <c r="B146" s="9"/>
      <c r="C146" s="9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 t="s">
        <v>6</v>
      </c>
      <c r="BM146" s="16"/>
      <c r="BN146" s="15" t="s">
        <v>6</v>
      </c>
      <c r="BO146" s="15" t="s">
        <v>6</v>
      </c>
      <c r="BP146" s="15"/>
      <c r="BQ146" s="15"/>
    </row>
    <row r="147" spans="1:70" x14ac:dyDescent="0.35">
      <c r="A147" s="3" t="s">
        <v>472</v>
      </c>
      <c r="B147" s="9"/>
      <c r="C147" s="9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 t="s">
        <v>6</v>
      </c>
      <c r="BJ147" s="16"/>
      <c r="BK147" s="16"/>
      <c r="BL147" s="16" t="s">
        <v>471</v>
      </c>
      <c r="BM147" s="16"/>
      <c r="BN147" s="16" t="e">
        <f>BN145+BP145</f>
        <v>#VALUE!</v>
      </c>
      <c r="BO147" s="16" t="e">
        <f>BO145+BQ145</f>
        <v>#VALUE!</v>
      </c>
      <c r="BP147" s="15"/>
      <c r="BQ147" s="15"/>
      <c r="BR147" t="s">
        <v>554</v>
      </c>
    </row>
    <row r="148" spans="1:70" x14ac:dyDescent="0.35">
      <c r="A148" s="3" t="s">
        <v>6</v>
      </c>
      <c r="B148" s="9"/>
      <c r="C148" s="9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 t="s">
        <v>6</v>
      </c>
      <c r="BM148" s="16"/>
      <c r="BN148" s="15"/>
      <c r="BO148" s="15" t="s">
        <v>6</v>
      </c>
      <c r="BP148" s="15">
        <f>BQ145-BP145</f>
        <v>0</v>
      </c>
      <c r="BQ148" s="15"/>
      <c r="BR148" t="s">
        <v>555</v>
      </c>
    </row>
    <row r="149" spans="1:70" x14ac:dyDescent="0.35">
      <c r="A149" s="3" t="s">
        <v>473</v>
      </c>
      <c r="B149" s="9"/>
      <c r="C149" s="9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36">
        <f>'Step 5 - Income Statement'!F71</f>
        <v>0</v>
      </c>
      <c r="BJ149" s="16"/>
      <c r="BK149" s="16"/>
      <c r="BL149" s="16"/>
      <c r="BM149" s="16"/>
      <c r="BN149" s="15" t="s">
        <v>6</v>
      </c>
      <c r="BO149" s="15" t="s">
        <v>6</v>
      </c>
      <c r="BP149" s="15">
        <f>'Step 5 - Income Statement'!F71</f>
        <v>0</v>
      </c>
      <c r="BQ149" s="15"/>
    </row>
    <row r="150" spans="1:70" x14ac:dyDescent="0.35">
      <c r="A150" s="3" t="s">
        <v>6</v>
      </c>
      <c r="B150" s="9"/>
      <c r="C150" s="9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5"/>
      <c r="BO150" s="15"/>
      <c r="BP150" s="15"/>
      <c r="BQ150" s="15"/>
    </row>
    <row r="151" spans="1:70" ht="15" thickBot="1" x14ac:dyDescent="0.4">
      <c r="A151" s="3" t="s">
        <v>474</v>
      </c>
      <c r="B151" s="3"/>
      <c r="C151" s="3"/>
      <c r="D151" s="138" t="str">
        <f>D145</f>
        <v xml:space="preserve"> </v>
      </c>
      <c r="E151" s="138"/>
      <c r="F151" s="138">
        <f>F145</f>
        <v>0</v>
      </c>
      <c r="G151" s="138"/>
      <c r="H151" s="138">
        <f>H145</f>
        <v>0</v>
      </c>
      <c r="I151" s="138"/>
      <c r="J151" s="138">
        <f>J145</f>
        <v>0</v>
      </c>
      <c r="K151" s="138"/>
      <c r="L151" s="138">
        <f>L145</f>
        <v>0</v>
      </c>
      <c r="M151" s="138"/>
      <c r="N151" s="138">
        <f>N145</f>
        <v>0</v>
      </c>
      <c r="O151" s="138"/>
      <c r="P151" s="138">
        <f>P145</f>
        <v>0</v>
      </c>
      <c r="Q151" s="138"/>
      <c r="R151" s="138">
        <f>R145</f>
        <v>0</v>
      </c>
      <c r="S151" s="138"/>
      <c r="T151" s="138">
        <f>T145</f>
        <v>0</v>
      </c>
      <c r="U151" s="138"/>
      <c r="V151" s="138">
        <f>V145</f>
        <v>0</v>
      </c>
      <c r="W151" s="138"/>
      <c r="X151" s="138">
        <f>X145</f>
        <v>0</v>
      </c>
      <c r="Y151" s="138"/>
      <c r="Z151" s="138">
        <f>Z145</f>
        <v>0</v>
      </c>
      <c r="AA151" s="138"/>
      <c r="AB151" s="138"/>
      <c r="AC151" s="138">
        <f>AC145</f>
        <v>0</v>
      </c>
      <c r="AD151" s="138"/>
      <c r="AE151" s="138">
        <f>AE145</f>
        <v>0</v>
      </c>
      <c r="AF151" s="138"/>
      <c r="AG151" s="138">
        <f>AG145</f>
        <v>0</v>
      </c>
      <c r="AH151" s="138"/>
      <c r="AI151" s="138">
        <f>AI145</f>
        <v>0</v>
      </c>
      <c r="AJ151" s="138"/>
      <c r="AK151" s="138">
        <f>AK145</f>
        <v>0</v>
      </c>
      <c r="AL151" s="138"/>
      <c r="AM151" s="138">
        <f>AM145</f>
        <v>0</v>
      </c>
      <c r="AN151" s="138"/>
      <c r="AO151" s="138">
        <f>AO145</f>
        <v>0</v>
      </c>
      <c r="AP151" s="138"/>
      <c r="AQ151" s="138">
        <f>AQ145</f>
        <v>0</v>
      </c>
      <c r="AR151" s="138">
        <f>AR145</f>
        <v>0</v>
      </c>
      <c r="AS151" s="138"/>
      <c r="AT151" s="138">
        <f>AT145</f>
        <v>0</v>
      </c>
      <c r="AU151" s="138"/>
      <c r="AV151" s="138"/>
      <c r="AW151" s="138">
        <f>AW145</f>
        <v>0</v>
      </c>
      <c r="AX151" s="138"/>
      <c r="AY151" s="138">
        <f>AY145</f>
        <v>0</v>
      </c>
      <c r="AZ151" s="138"/>
      <c r="BA151" s="138">
        <f>BA145</f>
        <v>0</v>
      </c>
      <c r="BB151" s="138"/>
      <c r="BC151" s="138">
        <f>BC145</f>
        <v>0</v>
      </c>
      <c r="BD151" s="138"/>
      <c r="BE151" s="138">
        <f>BE145</f>
        <v>0</v>
      </c>
      <c r="BF151" s="138"/>
      <c r="BG151" s="138">
        <f>BG145</f>
        <v>0</v>
      </c>
      <c r="BH151" s="138"/>
      <c r="BI151" s="138">
        <f>BI149</f>
        <v>0</v>
      </c>
      <c r="BJ151" s="15"/>
      <c r="BK151" s="15"/>
      <c r="BL151" s="15"/>
      <c r="BM151" s="15"/>
      <c r="BN151" s="15"/>
      <c r="BO151" s="15"/>
      <c r="BP151" s="15"/>
      <c r="BQ151" s="15"/>
    </row>
    <row r="152" spans="1:70" ht="15" thickTop="1" x14ac:dyDescent="0.35">
      <c r="A152" s="3"/>
      <c r="B152" s="3"/>
      <c r="C152" s="3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5"/>
      <c r="BK152" s="15"/>
      <c r="BL152" s="15"/>
      <c r="BM152" s="15"/>
      <c r="BN152" s="15"/>
      <c r="BO152" s="15"/>
      <c r="BP152" s="15"/>
      <c r="BQ152" s="15"/>
    </row>
    <row r="153" spans="1:70" x14ac:dyDescent="0.35">
      <c r="D153" s="97" t="s">
        <v>6</v>
      </c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</row>
    <row r="154" spans="1:70" x14ac:dyDescent="0.35">
      <c r="A154" s="43" t="s">
        <v>333</v>
      </c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73"/>
    </row>
    <row r="155" spans="1:70" x14ac:dyDescent="0.35">
      <c r="A155" t="s">
        <v>334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73"/>
    </row>
    <row r="156" spans="1:70" x14ac:dyDescent="0.35">
      <c r="A156" t="s">
        <v>335</v>
      </c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</row>
    <row r="157" spans="1:70" x14ac:dyDescent="0.35">
      <c r="A157" t="s">
        <v>345</v>
      </c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</row>
    <row r="158" spans="1:70" x14ac:dyDescent="0.35">
      <c r="A158" t="s">
        <v>346</v>
      </c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</row>
    <row r="159" spans="1:70" ht="15" thickBot="1" x14ac:dyDescent="0.4">
      <c r="D159" s="131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</row>
    <row r="160" spans="1:70" ht="15" thickBot="1" x14ac:dyDescent="0.4">
      <c r="A160">
        <v>-1</v>
      </c>
      <c r="B160" t="s">
        <v>357</v>
      </c>
      <c r="D160" s="15">
        <f>'Step 4 - Expenses'!E9</f>
        <v>0</v>
      </c>
      <c r="E160" t="s">
        <v>358</v>
      </c>
      <c r="G160" s="110">
        <f>'Step 4 - Expenses'!E10</f>
        <v>0</v>
      </c>
      <c r="H160" t="s">
        <v>359</v>
      </c>
      <c r="J160" s="110">
        <f>'Step 4 - Expenses'!E11</f>
        <v>0</v>
      </c>
      <c r="K160" t="s">
        <v>360</v>
      </c>
      <c r="M160" s="110">
        <f>'Step 4 - Expenses'!E12</f>
        <v>0</v>
      </c>
      <c r="N160" t="s">
        <v>361</v>
      </c>
      <c r="P160" s="110">
        <f>'Step 4 - Expenses'!E13</f>
        <v>0</v>
      </c>
      <c r="Q160" s="113" t="s">
        <v>362</v>
      </c>
      <c r="R160" s="115" t="s">
        <v>384</v>
      </c>
    </row>
    <row r="161" spans="1:18" ht="15" thickBot="1" x14ac:dyDescent="0.4">
      <c r="A161" s="100" t="s">
        <v>325</v>
      </c>
      <c r="B161" s="100" t="s">
        <v>326</v>
      </c>
      <c r="C161" s="100" t="s">
        <v>327</v>
      </c>
      <c r="D161" s="104" t="s">
        <v>328</v>
      </c>
      <c r="E161" s="100" t="s">
        <v>326</v>
      </c>
      <c r="F161" s="100" t="s">
        <v>327</v>
      </c>
      <c r="G161" s="104" t="s">
        <v>328</v>
      </c>
      <c r="H161" s="100" t="s">
        <v>326</v>
      </c>
      <c r="I161" s="100" t="s">
        <v>327</v>
      </c>
      <c r="J161" s="104" t="s">
        <v>328</v>
      </c>
      <c r="K161" s="100" t="s">
        <v>326</v>
      </c>
      <c r="L161" s="100" t="s">
        <v>327</v>
      </c>
      <c r="M161" s="104" t="s">
        <v>328</v>
      </c>
      <c r="N161" s="100" t="s">
        <v>326</v>
      </c>
      <c r="O161" s="100" t="s">
        <v>327</v>
      </c>
      <c r="P161" s="100" t="s">
        <v>328</v>
      </c>
      <c r="Q161" s="114" t="s">
        <v>172</v>
      </c>
      <c r="R161" s="56" t="s">
        <v>385</v>
      </c>
    </row>
    <row r="162" spans="1:18" ht="15" thickBot="1" x14ac:dyDescent="0.4">
      <c r="A162" s="3" t="s">
        <v>363</v>
      </c>
      <c r="B162" s="95" t="s">
        <v>317</v>
      </c>
      <c r="C162" s="3">
        <v>0</v>
      </c>
      <c r="D162" s="105"/>
      <c r="E162" s="111" t="str">
        <f>B162</f>
        <v>January</v>
      </c>
      <c r="F162" s="3">
        <v>0</v>
      </c>
      <c r="G162" s="105"/>
      <c r="H162" s="111" t="str">
        <f>B162</f>
        <v>January</v>
      </c>
      <c r="I162" s="3">
        <v>0</v>
      </c>
      <c r="J162" s="105"/>
      <c r="K162" s="111" t="str">
        <f>B162</f>
        <v>January</v>
      </c>
      <c r="L162" s="3">
        <v>0</v>
      </c>
      <c r="M162" s="108"/>
      <c r="N162" s="111" t="str">
        <f>B162</f>
        <v>January</v>
      </c>
      <c r="O162" s="3">
        <v>0</v>
      </c>
      <c r="P162" s="109"/>
      <c r="Q162" s="40">
        <f>D162+G162+J162+M162+P162</f>
        <v>0</v>
      </c>
      <c r="R162" s="55">
        <f>C162+F162+I162+L162+O162</f>
        <v>0</v>
      </c>
    </row>
    <row r="163" spans="1:18" ht="15" thickBot="1" x14ac:dyDescent="0.4">
      <c r="A163" s="3" t="s">
        <v>364</v>
      </c>
      <c r="B163" s="95" t="s">
        <v>317</v>
      </c>
      <c r="C163" s="3">
        <v>0</v>
      </c>
      <c r="D163" s="105"/>
      <c r="E163" s="111" t="str">
        <f>B163</f>
        <v>January</v>
      </c>
      <c r="F163" s="3"/>
      <c r="G163" s="105"/>
      <c r="H163" s="111" t="str">
        <f>B163</f>
        <v>January</v>
      </c>
      <c r="I163" s="3"/>
      <c r="J163" s="105"/>
      <c r="K163" s="111" t="str">
        <f>B163</f>
        <v>January</v>
      </c>
      <c r="L163" s="3"/>
      <c r="M163" s="108"/>
      <c r="N163" s="111" t="str">
        <f>B163</f>
        <v>January</v>
      </c>
      <c r="O163" s="3"/>
      <c r="P163" s="109"/>
      <c r="Q163" s="40">
        <f>D163+G163+J163+M163+P163</f>
        <v>0</v>
      </c>
    </row>
    <row r="164" spans="1:18" ht="15" thickBot="1" x14ac:dyDescent="0.4">
      <c r="A164" s="3" t="s">
        <v>365</v>
      </c>
      <c r="B164" s="95"/>
      <c r="C164" s="8">
        <v>0</v>
      </c>
      <c r="D164" s="105"/>
      <c r="E164" s="103"/>
      <c r="F164" s="8">
        <f>'Step 3 - Revenues'!B15</f>
        <v>0</v>
      </c>
      <c r="G164" s="105"/>
      <c r="H164" s="103"/>
      <c r="I164" s="3"/>
      <c r="J164" s="105"/>
      <c r="K164" s="103"/>
      <c r="L164" s="3"/>
      <c r="M164" s="108"/>
      <c r="N164" s="103"/>
      <c r="O164" s="3"/>
      <c r="P164" s="109"/>
      <c r="Q164" s="40">
        <f t="shared" ref="Q164:Q198" si="4">D164+G164+J164+M164+P164</f>
        <v>0</v>
      </c>
    </row>
    <row r="165" spans="1:18" ht="15" thickBot="1" x14ac:dyDescent="0.4">
      <c r="A165" s="96" t="s">
        <v>366</v>
      </c>
      <c r="B165" s="95"/>
      <c r="C165" s="8">
        <f>C162+C163+C164</f>
        <v>0</v>
      </c>
      <c r="D165" s="105"/>
      <c r="E165" s="103"/>
      <c r="F165" s="8">
        <f>F162+F163+F164</f>
        <v>0</v>
      </c>
      <c r="G165" s="105"/>
      <c r="H165" s="103"/>
      <c r="I165" s="3"/>
      <c r="J165" s="105"/>
      <c r="K165" s="103"/>
      <c r="L165" s="3"/>
      <c r="M165" s="108"/>
      <c r="N165" s="103"/>
      <c r="O165" s="3"/>
      <c r="P165" s="109"/>
      <c r="Q165" s="40">
        <f t="shared" si="4"/>
        <v>0</v>
      </c>
      <c r="R165" s="55">
        <f>C165+F165+I165+L165+O165</f>
        <v>0</v>
      </c>
    </row>
    <row r="166" spans="1:18" ht="15" thickBot="1" x14ac:dyDescent="0.4">
      <c r="A166" s="3" t="s">
        <v>364</v>
      </c>
      <c r="B166" s="95" t="s">
        <v>318</v>
      </c>
      <c r="C166" s="3">
        <v>0</v>
      </c>
      <c r="D166" s="105"/>
      <c r="E166" s="111" t="str">
        <f>B166</f>
        <v>February</v>
      </c>
      <c r="F166" s="3"/>
      <c r="G166" s="105"/>
      <c r="H166" s="111" t="str">
        <f>B166</f>
        <v>February</v>
      </c>
      <c r="I166" s="3"/>
      <c r="J166" s="105"/>
      <c r="K166" s="111" t="str">
        <f>B166</f>
        <v>February</v>
      </c>
      <c r="L166" s="3"/>
      <c r="M166" s="108"/>
      <c r="N166" s="111" t="str">
        <f>B166</f>
        <v>February</v>
      </c>
      <c r="O166" s="3"/>
      <c r="P166" s="109"/>
      <c r="Q166" s="40">
        <f t="shared" si="4"/>
        <v>0</v>
      </c>
    </row>
    <row r="167" spans="1:18" ht="15" thickBot="1" x14ac:dyDescent="0.4">
      <c r="A167" s="3" t="s">
        <v>386</v>
      </c>
      <c r="B167" s="95" t="s">
        <v>318</v>
      </c>
      <c r="C167" s="8">
        <v>0</v>
      </c>
      <c r="D167" s="105"/>
      <c r="E167" s="111" t="str">
        <f>B167</f>
        <v>February</v>
      </c>
      <c r="F167" s="3"/>
      <c r="G167" s="105"/>
      <c r="H167" s="111" t="str">
        <f>B167</f>
        <v>February</v>
      </c>
      <c r="I167" s="3"/>
      <c r="J167" s="105"/>
      <c r="K167" s="111" t="str">
        <f>B167</f>
        <v>February</v>
      </c>
      <c r="L167" s="3"/>
      <c r="M167" s="108"/>
      <c r="N167" s="111" t="str">
        <f>B167</f>
        <v>February</v>
      </c>
      <c r="O167" s="3"/>
      <c r="P167" s="109"/>
      <c r="Q167" s="40">
        <f t="shared" si="4"/>
        <v>0</v>
      </c>
    </row>
    <row r="168" spans="1:18" ht="15" thickBot="1" x14ac:dyDescent="0.4">
      <c r="A168" s="96" t="s">
        <v>367</v>
      </c>
      <c r="B168" s="95"/>
      <c r="C168" s="8">
        <f>C165+C166+C167</f>
        <v>0</v>
      </c>
      <c r="D168" s="105"/>
      <c r="E168" s="103"/>
      <c r="F168" s="8">
        <f>F165+F166+F167</f>
        <v>0</v>
      </c>
      <c r="G168" s="105"/>
      <c r="H168" s="103"/>
      <c r="I168" s="3"/>
      <c r="J168" s="105"/>
      <c r="K168" s="103"/>
      <c r="L168" s="3"/>
      <c r="M168" s="108"/>
      <c r="N168" s="103"/>
      <c r="O168" s="3"/>
      <c r="P168" s="109"/>
      <c r="Q168" s="40">
        <f t="shared" si="4"/>
        <v>0</v>
      </c>
      <c r="R168" s="55">
        <f>C168+F168+I168+L168+O168</f>
        <v>0</v>
      </c>
    </row>
    <row r="169" spans="1:18" ht="15" thickBot="1" x14ac:dyDescent="0.4">
      <c r="A169" s="3" t="s">
        <v>364</v>
      </c>
      <c r="B169" s="95" t="s">
        <v>321</v>
      </c>
      <c r="C169" s="3">
        <v>0</v>
      </c>
      <c r="D169" s="105"/>
      <c r="E169" s="111" t="str">
        <f>B169</f>
        <v>March</v>
      </c>
      <c r="F169" s="3"/>
      <c r="G169" s="105"/>
      <c r="H169" s="111" t="str">
        <f>B169</f>
        <v>March</v>
      </c>
      <c r="I169" s="3"/>
      <c r="J169" s="105"/>
      <c r="K169" s="111" t="str">
        <f>B169</f>
        <v>March</v>
      </c>
      <c r="L169" s="3"/>
      <c r="M169" s="108"/>
      <c r="N169" s="111" t="str">
        <f>B169</f>
        <v>March</v>
      </c>
      <c r="O169" s="3"/>
      <c r="P169" s="109"/>
      <c r="Q169" s="40">
        <f t="shared" si="4"/>
        <v>0</v>
      </c>
    </row>
    <row r="170" spans="1:18" ht="15" thickBot="1" x14ac:dyDescent="0.4">
      <c r="A170" s="3" t="s">
        <v>387</v>
      </c>
      <c r="B170" s="95" t="s">
        <v>321</v>
      </c>
      <c r="C170" s="8">
        <v>0</v>
      </c>
      <c r="D170" s="105"/>
      <c r="E170" s="111" t="str">
        <f>B170</f>
        <v>March</v>
      </c>
      <c r="F170" s="3"/>
      <c r="G170" s="105"/>
      <c r="H170" s="111" t="str">
        <f>B170</f>
        <v>March</v>
      </c>
      <c r="I170" s="3"/>
      <c r="J170" s="105"/>
      <c r="K170" s="111" t="str">
        <f>B170</f>
        <v>March</v>
      </c>
      <c r="L170" s="3"/>
      <c r="M170" s="108"/>
      <c r="N170" s="111" t="str">
        <f>B170</f>
        <v>March</v>
      </c>
      <c r="O170" s="3"/>
      <c r="P170" s="109"/>
      <c r="Q170" s="40">
        <f t="shared" si="4"/>
        <v>0</v>
      </c>
    </row>
    <row r="171" spans="1:18" ht="15" thickBot="1" x14ac:dyDescent="0.4">
      <c r="A171" s="96" t="s">
        <v>375</v>
      </c>
      <c r="B171" s="95"/>
      <c r="C171" s="8">
        <f>C168+C169+C170</f>
        <v>0</v>
      </c>
      <c r="D171" s="105"/>
      <c r="E171" s="103"/>
      <c r="F171" s="8">
        <f>F168+F169+F170</f>
        <v>0</v>
      </c>
      <c r="G171" s="105"/>
      <c r="H171" s="103"/>
      <c r="I171" s="3"/>
      <c r="J171" s="105"/>
      <c r="K171" s="103"/>
      <c r="L171" s="3"/>
      <c r="M171" s="108"/>
      <c r="N171" s="111"/>
      <c r="O171" s="3"/>
      <c r="P171" s="109"/>
      <c r="Q171" s="40">
        <f t="shared" si="4"/>
        <v>0</v>
      </c>
      <c r="R171" s="55">
        <f>C171+F171+I171+L171+O171</f>
        <v>0</v>
      </c>
    </row>
    <row r="172" spans="1:18" ht="15" thickBot="1" x14ac:dyDescent="0.4">
      <c r="A172" s="3" t="s">
        <v>467</v>
      </c>
      <c r="B172" s="95" t="s">
        <v>323</v>
      </c>
      <c r="C172" s="3">
        <v>0</v>
      </c>
      <c r="D172" s="105"/>
      <c r="E172" s="111" t="str">
        <f>B172</f>
        <v>April</v>
      </c>
      <c r="F172" s="3"/>
      <c r="G172" s="105"/>
      <c r="H172" s="111" t="str">
        <f>B172</f>
        <v>April</v>
      </c>
      <c r="I172" s="3"/>
      <c r="J172" s="105"/>
      <c r="K172" s="111" t="str">
        <f>B172</f>
        <v>April</v>
      </c>
      <c r="L172" s="3"/>
      <c r="M172" s="108"/>
      <c r="N172" s="111" t="str">
        <f>B172</f>
        <v>April</v>
      </c>
      <c r="O172" s="3"/>
      <c r="P172" s="109"/>
      <c r="Q172" s="40">
        <f t="shared" si="4"/>
        <v>0</v>
      </c>
    </row>
    <row r="173" spans="1:18" ht="15" thickBot="1" x14ac:dyDescent="0.4">
      <c r="A173" s="101" t="s">
        <v>368</v>
      </c>
      <c r="B173" s="102" t="s">
        <v>323</v>
      </c>
      <c r="C173" s="116">
        <v>0</v>
      </c>
      <c r="D173" s="106"/>
      <c r="E173" s="111" t="str">
        <f>B173</f>
        <v>April</v>
      </c>
      <c r="F173" s="3"/>
      <c r="G173" s="105"/>
      <c r="H173" s="111" t="str">
        <f>B173</f>
        <v>April</v>
      </c>
      <c r="I173" s="103"/>
      <c r="J173" s="105"/>
      <c r="K173" s="111" t="str">
        <f>B173</f>
        <v>April</v>
      </c>
      <c r="L173" s="3"/>
      <c r="M173" s="108"/>
      <c r="N173" s="111" t="str">
        <f>B173</f>
        <v>April</v>
      </c>
      <c r="O173" s="3"/>
      <c r="P173" s="109"/>
      <c r="Q173" s="40">
        <f>D173+G173+J173+M173+P173</f>
        <v>0</v>
      </c>
    </row>
    <row r="174" spans="1:18" ht="15" thickBot="1" x14ac:dyDescent="0.4">
      <c r="A174" s="112" t="s">
        <v>376</v>
      </c>
      <c r="B174" s="102"/>
      <c r="C174" s="101">
        <v>0</v>
      </c>
      <c r="D174" s="106"/>
      <c r="E174" s="103"/>
      <c r="F174" s="3"/>
      <c r="G174" s="105"/>
      <c r="H174" s="103"/>
      <c r="I174" s="103"/>
      <c r="J174" s="105"/>
      <c r="K174" s="103"/>
      <c r="L174" s="3"/>
      <c r="M174" s="108"/>
      <c r="N174" s="103"/>
      <c r="O174" s="3"/>
      <c r="P174" s="109"/>
      <c r="Q174" s="40">
        <f t="shared" si="4"/>
        <v>0</v>
      </c>
      <c r="R174" s="55">
        <f>C174+F174+I174+L174+O174</f>
        <v>0</v>
      </c>
    </row>
    <row r="175" spans="1:18" ht="15" thickBot="1" x14ac:dyDescent="0.4">
      <c r="A175" s="101" t="s">
        <v>378</v>
      </c>
      <c r="B175" s="102" t="s">
        <v>80</v>
      </c>
      <c r="C175" s="101">
        <v>0</v>
      </c>
      <c r="D175" s="106"/>
      <c r="E175" s="111" t="str">
        <f>B175</f>
        <v>May</v>
      </c>
      <c r="F175" s="3"/>
      <c r="G175" s="105"/>
      <c r="H175" s="111" t="str">
        <f>B175</f>
        <v>May</v>
      </c>
      <c r="I175" s="103"/>
      <c r="J175" s="105"/>
      <c r="K175" s="111" t="str">
        <f>B175</f>
        <v>May</v>
      </c>
      <c r="L175" s="3"/>
      <c r="M175" s="108"/>
      <c r="N175" s="111" t="str">
        <f>B175</f>
        <v>May</v>
      </c>
      <c r="O175" s="3"/>
      <c r="P175" s="109"/>
      <c r="Q175" s="40">
        <f t="shared" si="4"/>
        <v>0</v>
      </c>
    </row>
    <row r="176" spans="1:18" ht="15" thickBot="1" x14ac:dyDescent="0.4">
      <c r="A176" s="101" t="s">
        <v>379</v>
      </c>
      <c r="B176" s="102" t="s">
        <v>80</v>
      </c>
      <c r="C176" s="116">
        <f>'Step 3 - Revenues'!F9*A160</f>
        <v>0</v>
      </c>
      <c r="D176" s="106"/>
      <c r="E176" s="111" t="str">
        <f>B176</f>
        <v>May</v>
      </c>
      <c r="F176" s="3"/>
      <c r="G176" s="105"/>
      <c r="H176" s="111" t="str">
        <f>B176</f>
        <v>May</v>
      </c>
      <c r="I176" s="103"/>
      <c r="J176" s="105"/>
      <c r="K176" s="111" t="str">
        <f>B176</f>
        <v>May</v>
      </c>
      <c r="L176" s="3"/>
      <c r="M176" s="108"/>
      <c r="N176" s="111" t="str">
        <f>B176</f>
        <v>May</v>
      </c>
      <c r="O176" s="3"/>
      <c r="P176" s="109"/>
      <c r="Q176" s="40">
        <f t="shared" si="4"/>
        <v>0</v>
      </c>
    </row>
    <row r="177" spans="1:18" ht="15" thickBot="1" x14ac:dyDescent="0.4">
      <c r="A177" s="112" t="s">
        <v>377</v>
      </c>
      <c r="B177" s="102"/>
      <c r="C177" s="101">
        <v>0</v>
      </c>
      <c r="D177" s="106"/>
      <c r="E177" s="103"/>
      <c r="F177" s="3"/>
      <c r="G177" s="105"/>
      <c r="H177" s="103"/>
      <c r="I177" s="103"/>
      <c r="J177" s="105"/>
      <c r="K177" s="103"/>
      <c r="L177" s="3"/>
      <c r="M177" s="108"/>
      <c r="N177" s="103"/>
      <c r="O177" s="3"/>
      <c r="P177" s="109"/>
      <c r="Q177" s="40">
        <f t="shared" si="4"/>
        <v>0</v>
      </c>
      <c r="R177" s="55">
        <f>C177+F177+I177+L177+O177</f>
        <v>0</v>
      </c>
    </row>
    <row r="178" spans="1:18" ht="15" thickBot="1" x14ac:dyDescent="0.4">
      <c r="A178" s="101" t="s">
        <v>329</v>
      </c>
      <c r="B178" s="102" t="s">
        <v>322</v>
      </c>
      <c r="C178" s="101">
        <v>0</v>
      </c>
      <c r="D178" s="106"/>
      <c r="E178" s="111" t="str">
        <f>B178</f>
        <v>June</v>
      </c>
      <c r="F178" s="3"/>
      <c r="G178" s="105"/>
      <c r="H178" s="111" t="str">
        <f>B178</f>
        <v>June</v>
      </c>
      <c r="I178" s="103"/>
      <c r="J178" s="105"/>
      <c r="K178" s="111" t="str">
        <f>B178</f>
        <v>June</v>
      </c>
      <c r="L178" s="3"/>
      <c r="M178" s="108"/>
      <c r="N178" s="111" t="str">
        <f>B178</f>
        <v>June</v>
      </c>
      <c r="O178" s="3"/>
      <c r="P178" s="109"/>
      <c r="Q178" s="40">
        <f t="shared" si="4"/>
        <v>0</v>
      </c>
    </row>
    <row r="179" spans="1:18" ht="15" thickBot="1" x14ac:dyDescent="0.4">
      <c r="A179" s="3" t="s">
        <v>330</v>
      </c>
      <c r="B179" s="3" t="s">
        <v>322</v>
      </c>
      <c r="C179" s="8">
        <v>0</v>
      </c>
      <c r="D179" s="105"/>
      <c r="E179" s="111" t="str">
        <f>B179</f>
        <v>June</v>
      </c>
      <c r="F179" s="3"/>
      <c r="G179" s="105"/>
      <c r="H179" s="111" t="str">
        <f>B179</f>
        <v>June</v>
      </c>
      <c r="I179" s="103"/>
      <c r="J179" s="105"/>
      <c r="K179" s="111" t="str">
        <f>B179</f>
        <v>June</v>
      </c>
      <c r="L179" s="3"/>
      <c r="M179" s="108"/>
      <c r="N179" s="111" t="str">
        <f>B179</f>
        <v>June</v>
      </c>
      <c r="O179" s="3"/>
      <c r="P179" s="109"/>
      <c r="Q179" s="40">
        <f t="shared" si="4"/>
        <v>0</v>
      </c>
    </row>
    <row r="180" spans="1:18" ht="15" thickBot="1" x14ac:dyDescent="0.4">
      <c r="A180" s="96" t="s">
        <v>331</v>
      </c>
      <c r="B180" s="3"/>
      <c r="C180" s="8">
        <f>C177+C178+C179</f>
        <v>0</v>
      </c>
      <c r="D180" s="105"/>
      <c r="E180" s="103"/>
      <c r="F180" s="3"/>
      <c r="G180" s="105"/>
      <c r="H180" s="103"/>
      <c r="I180" s="103"/>
      <c r="J180" s="105"/>
      <c r="K180" s="103"/>
      <c r="L180" s="3"/>
      <c r="M180" s="108"/>
      <c r="N180" s="103"/>
      <c r="O180" s="3"/>
      <c r="P180" s="109"/>
      <c r="Q180" s="40">
        <f t="shared" si="4"/>
        <v>0</v>
      </c>
      <c r="R180" s="55">
        <f>C180+F180+I180+L180+O180</f>
        <v>0</v>
      </c>
    </row>
    <row r="181" spans="1:18" ht="15" thickBot="1" x14ac:dyDescent="0.4">
      <c r="A181" s="3" t="s">
        <v>329</v>
      </c>
      <c r="B181" s="3" t="s">
        <v>347</v>
      </c>
      <c r="C181" s="3">
        <v>0</v>
      </c>
      <c r="D181" s="106"/>
      <c r="E181" s="111" t="str">
        <f>B181</f>
        <v>July</v>
      </c>
      <c r="F181" s="3"/>
      <c r="G181" s="105"/>
      <c r="H181" s="111" t="str">
        <f>B181</f>
        <v>July</v>
      </c>
      <c r="I181" s="103"/>
      <c r="J181" s="105"/>
      <c r="K181" s="111" t="str">
        <f>B181</f>
        <v>July</v>
      </c>
      <c r="L181" s="3"/>
      <c r="M181" s="108"/>
      <c r="N181" s="111" t="str">
        <f>B181</f>
        <v>July</v>
      </c>
      <c r="O181" s="3"/>
      <c r="P181" s="109"/>
      <c r="Q181" s="40">
        <f t="shared" si="4"/>
        <v>0</v>
      </c>
    </row>
    <row r="182" spans="1:18" ht="15" thickBot="1" x14ac:dyDescent="0.4">
      <c r="A182" s="3" t="s">
        <v>332</v>
      </c>
      <c r="B182" s="3" t="s">
        <v>347</v>
      </c>
      <c r="C182" s="3">
        <v>0</v>
      </c>
      <c r="D182" s="105"/>
      <c r="E182" s="111" t="str">
        <f>B182</f>
        <v>July</v>
      </c>
      <c r="F182" s="3"/>
      <c r="G182" s="105"/>
      <c r="H182" s="111" t="str">
        <f>B182</f>
        <v>July</v>
      </c>
      <c r="I182" s="103"/>
      <c r="J182" s="105"/>
      <c r="K182" s="111" t="str">
        <f>B182</f>
        <v>July</v>
      </c>
      <c r="L182" s="3"/>
      <c r="M182" s="108"/>
      <c r="N182" s="111" t="str">
        <f>B182</f>
        <v>July</v>
      </c>
      <c r="O182" s="3"/>
      <c r="P182" s="109"/>
      <c r="Q182" s="40">
        <f>D182+G182+J182+M182+P182</f>
        <v>0</v>
      </c>
    </row>
    <row r="183" spans="1:18" ht="15" thickBot="1" x14ac:dyDescent="0.4">
      <c r="A183" s="96" t="s">
        <v>336</v>
      </c>
      <c r="B183" s="3"/>
      <c r="C183" s="3">
        <f>SUM(C180:C182)</f>
        <v>0</v>
      </c>
      <c r="D183" s="105"/>
      <c r="E183" s="103"/>
      <c r="F183" s="3"/>
      <c r="G183" s="105"/>
      <c r="H183" s="103"/>
      <c r="I183" s="103"/>
      <c r="J183" s="105"/>
      <c r="K183" s="103"/>
      <c r="L183" s="3"/>
      <c r="M183" s="108"/>
      <c r="N183" s="103"/>
      <c r="O183" s="3"/>
      <c r="P183" s="109"/>
      <c r="Q183" s="40">
        <f t="shared" si="4"/>
        <v>0</v>
      </c>
      <c r="R183" s="55">
        <f>C183+F183+I183+L183+O183</f>
        <v>0</v>
      </c>
    </row>
    <row r="184" spans="1:18" ht="15" thickBot="1" x14ac:dyDescent="0.4">
      <c r="A184" s="3" t="s">
        <v>329</v>
      </c>
      <c r="B184" s="3" t="s">
        <v>369</v>
      </c>
      <c r="C184" s="3">
        <v>0</v>
      </c>
      <c r="D184" s="106"/>
      <c r="E184" s="111" t="str">
        <f>B184</f>
        <v>August</v>
      </c>
      <c r="F184" s="3"/>
      <c r="G184" s="105"/>
      <c r="H184" s="111" t="str">
        <f>B184</f>
        <v>August</v>
      </c>
      <c r="I184" s="103"/>
      <c r="J184" s="105"/>
      <c r="K184" s="111" t="str">
        <f>B184</f>
        <v>August</v>
      </c>
      <c r="L184" s="3"/>
      <c r="M184" s="108"/>
      <c r="N184" s="111" t="str">
        <f>B184</f>
        <v>August</v>
      </c>
      <c r="O184" s="3"/>
      <c r="P184" s="109"/>
      <c r="Q184" s="40">
        <f t="shared" si="4"/>
        <v>0</v>
      </c>
    </row>
    <row r="185" spans="1:18" ht="15" thickBot="1" x14ac:dyDescent="0.4">
      <c r="A185" s="3" t="s">
        <v>337</v>
      </c>
      <c r="B185" s="3" t="s">
        <v>369</v>
      </c>
      <c r="C185" s="3">
        <v>0</v>
      </c>
      <c r="D185" s="105"/>
      <c r="E185" s="111" t="str">
        <f>B185</f>
        <v>August</v>
      </c>
      <c r="F185" s="3"/>
      <c r="G185" s="105"/>
      <c r="H185" s="111" t="str">
        <f>B185</f>
        <v>August</v>
      </c>
      <c r="I185" s="103"/>
      <c r="J185" s="105"/>
      <c r="K185" s="111" t="str">
        <f>B185</f>
        <v>August</v>
      </c>
      <c r="L185" s="3"/>
      <c r="M185" s="108"/>
      <c r="N185" s="111" t="str">
        <f>B185</f>
        <v>August</v>
      </c>
      <c r="O185" s="3"/>
      <c r="P185" s="109"/>
      <c r="Q185" s="40">
        <f t="shared" si="4"/>
        <v>0</v>
      </c>
    </row>
    <row r="186" spans="1:18" ht="15" thickBot="1" x14ac:dyDescent="0.4">
      <c r="A186" s="96" t="s">
        <v>338</v>
      </c>
      <c r="B186" s="3"/>
      <c r="C186" s="3">
        <f>SUM(C183:C185)</f>
        <v>0</v>
      </c>
      <c r="D186" s="105"/>
      <c r="E186" s="103"/>
      <c r="F186" s="3"/>
      <c r="G186" s="105"/>
      <c r="H186" s="103"/>
      <c r="I186" s="103"/>
      <c r="J186" s="105"/>
      <c r="K186" s="103"/>
      <c r="L186" s="3"/>
      <c r="M186" s="108"/>
      <c r="N186" s="103"/>
      <c r="O186" s="3"/>
      <c r="P186" s="109"/>
      <c r="Q186" s="40">
        <f t="shared" si="4"/>
        <v>0</v>
      </c>
      <c r="R186" s="55">
        <f>C186+F186+I186+L186+O186</f>
        <v>0</v>
      </c>
    </row>
    <row r="187" spans="1:18" ht="15" thickBot="1" x14ac:dyDescent="0.4">
      <c r="A187" s="3" t="s">
        <v>329</v>
      </c>
      <c r="B187" s="3" t="s">
        <v>370</v>
      </c>
      <c r="C187" s="8">
        <v>0</v>
      </c>
      <c r="D187" s="106"/>
      <c r="E187" s="111" t="str">
        <f>B187</f>
        <v>September</v>
      </c>
      <c r="F187" s="3"/>
      <c r="G187" s="105"/>
      <c r="H187" s="111" t="str">
        <f>B187</f>
        <v>September</v>
      </c>
      <c r="I187" s="103"/>
      <c r="J187" s="105"/>
      <c r="K187" s="111" t="str">
        <f>B187</f>
        <v>September</v>
      </c>
      <c r="L187" s="3"/>
      <c r="M187" s="108"/>
      <c r="N187" s="111" t="str">
        <f>B187</f>
        <v>September</v>
      </c>
      <c r="O187" s="3"/>
      <c r="P187" s="109"/>
      <c r="Q187" s="40">
        <f t="shared" si="4"/>
        <v>0</v>
      </c>
    </row>
    <row r="188" spans="1:18" ht="15" thickBot="1" x14ac:dyDescent="0.4">
      <c r="A188" s="3" t="s">
        <v>348</v>
      </c>
      <c r="B188" s="3" t="s">
        <v>370</v>
      </c>
      <c r="C188" s="8">
        <v>0</v>
      </c>
      <c r="D188" s="105"/>
      <c r="E188" s="111" t="str">
        <f>B188</f>
        <v>September</v>
      </c>
      <c r="F188" s="3"/>
      <c r="G188" s="105"/>
      <c r="H188" s="111" t="str">
        <f>B188</f>
        <v>September</v>
      </c>
      <c r="I188" s="103"/>
      <c r="J188" s="105"/>
      <c r="K188" s="111" t="str">
        <f>B188</f>
        <v>September</v>
      </c>
      <c r="L188" s="3"/>
      <c r="M188" s="108"/>
      <c r="N188" s="111" t="str">
        <f>B188</f>
        <v>September</v>
      </c>
      <c r="O188" s="3"/>
      <c r="P188" s="109"/>
      <c r="Q188" s="40">
        <f t="shared" si="4"/>
        <v>0</v>
      </c>
    </row>
    <row r="189" spans="1:18" ht="15" thickBot="1" x14ac:dyDescent="0.4">
      <c r="A189" s="96" t="s">
        <v>353</v>
      </c>
      <c r="B189" s="3"/>
      <c r="C189" s="3">
        <f>SUM(C186:C188)</f>
        <v>0</v>
      </c>
      <c r="D189" s="105"/>
      <c r="E189" s="103"/>
      <c r="F189" s="3"/>
      <c r="G189" s="105"/>
      <c r="H189" s="103"/>
      <c r="I189" s="103"/>
      <c r="J189" s="105"/>
      <c r="K189" s="103"/>
      <c r="L189" s="3"/>
      <c r="M189" s="108"/>
      <c r="N189" s="103"/>
      <c r="O189" s="3"/>
      <c r="P189" s="109"/>
      <c r="Q189" s="40">
        <f t="shared" si="4"/>
        <v>0</v>
      </c>
      <c r="R189" s="55">
        <f>C189+F189+I189+L189+O189</f>
        <v>0</v>
      </c>
    </row>
    <row r="190" spans="1:18" ht="15" thickBot="1" x14ac:dyDescent="0.4">
      <c r="A190" s="3" t="s">
        <v>329</v>
      </c>
      <c r="B190" s="3" t="s">
        <v>371</v>
      </c>
      <c r="C190" s="8">
        <v>0</v>
      </c>
      <c r="D190" s="106"/>
      <c r="E190" s="111" t="str">
        <f>B190</f>
        <v>October</v>
      </c>
      <c r="F190" s="3"/>
      <c r="G190" s="105"/>
      <c r="H190" s="111" t="str">
        <f>B190</f>
        <v>October</v>
      </c>
      <c r="I190" s="103"/>
      <c r="J190" s="105"/>
      <c r="K190" s="111" t="str">
        <f>B190</f>
        <v>October</v>
      </c>
      <c r="L190" s="3"/>
      <c r="M190" s="108"/>
      <c r="N190" s="111" t="str">
        <f>B190</f>
        <v>October</v>
      </c>
      <c r="O190" s="3"/>
      <c r="P190" s="109"/>
      <c r="Q190" s="40">
        <f t="shared" si="4"/>
        <v>0</v>
      </c>
    </row>
    <row r="191" spans="1:18" ht="15" thickBot="1" x14ac:dyDescent="0.4">
      <c r="A191" s="3" t="s">
        <v>350</v>
      </c>
      <c r="B191" s="3" t="s">
        <v>371</v>
      </c>
      <c r="C191" s="8">
        <v>0</v>
      </c>
      <c r="D191" s="105"/>
      <c r="E191" s="111" t="str">
        <f>B191</f>
        <v>October</v>
      </c>
      <c r="F191" s="3"/>
      <c r="G191" s="105"/>
      <c r="H191" s="111" t="str">
        <f>B191</f>
        <v>October</v>
      </c>
      <c r="I191" s="103"/>
      <c r="J191" s="105"/>
      <c r="K191" s="111" t="str">
        <f>B191</f>
        <v>October</v>
      </c>
      <c r="L191" s="3"/>
      <c r="M191" s="108"/>
      <c r="N191" s="111" t="str">
        <f>B191</f>
        <v>October</v>
      </c>
      <c r="O191" s="3"/>
      <c r="P191" s="109"/>
      <c r="Q191" s="40">
        <f>D191+G191+J191+M191+P191</f>
        <v>0</v>
      </c>
    </row>
    <row r="192" spans="1:18" ht="15" thickBot="1" x14ac:dyDescent="0.4">
      <c r="A192" s="96" t="s">
        <v>354</v>
      </c>
      <c r="B192" s="3"/>
      <c r="C192" s="3">
        <f>SUM(C189:C191)</f>
        <v>0</v>
      </c>
      <c r="D192" s="105"/>
      <c r="E192" s="103"/>
      <c r="F192" s="3"/>
      <c r="G192" s="105"/>
      <c r="H192" s="103"/>
      <c r="I192" s="103"/>
      <c r="J192" s="105"/>
      <c r="K192" s="103"/>
      <c r="L192" s="3"/>
      <c r="M192" s="108"/>
      <c r="N192" s="103"/>
      <c r="O192" s="3"/>
      <c r="P192" s="109"/>
      <c r="Q192" s="40">
        <f t="shared" si="4"/>
        <v>0</v>
      </c>
      <c r="R192" s="55">
        <f>C192+F192+I192+L192+O192</f>
        <v>0</v>
      </c>
    </row>
    <row r="193" spans="1:18" ht="15" thickBot="1" x14ac:dyDescent="0.4">
      <c r="A193" s="3" t="s">
        <v>329</v>
      </c>
      <c r="B193" s="3" t="s">
        <v>372</v>
      </c>
      <c r="C193" s="3">
        <v>0</v>
      </c>
      <c r="D193" s="106"/>
      <c r="E193" s="111" t="str">
        <f>B193</f>
        <v>November</v>
      </c>
      <c r="F193" s="3"/>
      <c r="G193" s="105"/>
      <c r="H193" s="111" t="str">
        <f>B193</f>
        <v>November</v>
      </c>
      <c r="I193" s="103"/>
      <c r="J193" s="105"/>
      <c r="K193" s="111" t="str">
        <f>B193</f>
        <v>November</v>
      </c>
      <c r="L193" s="3"/>
      <c r="M193" s="108"/>
      <c r="N193" s="111" t="str">
        <f>B193</f>
        <v>November</v>
      </c>
      <c r="O193" s="3"/>
      <c r="P193" s="109"/>
      <c r="Q193" s="40">
        <f t="shared" si="4"/>
        <v>0</v>
      </c>
    </row>
    <row r="194" spans="1:18" ht="15" thickBot="1" x14ac:dyDescent="0.4">
      <c r="A194" s="3" t="s">
        <v>351</v>
      </c>
      <c r="B194" s="3" t="s">
        <v>372</v>
      </c>
      <c r="C194" s="8">
        <v>0</v>
      </c>
      <c r="D194" s="105"/>
      <c r="E194" s="111" t="str">
        <f>B194</f>
        <v>November</v>
      </c>
      <c r="F194" s="3"/>
      <c r="G194" s="105"/>
      <c r="H194" s="111" t="str">
        <f>B194</f>
        <v>November</v>
      </c>
      <c r="I194" s="103"/>
      <c r="J194" s="105"/>
      <c r="K194" s="111" t="str">
        <f>B194</f>
        <v>November</v>
      </c>
      <c r="L194" s="3"/>
      <c r="M194" s="108"/>
      <c r="N194" s="111" t="str">
        <f>B194</f>
        <v>November</v>
      </c>
      <c r="O194" s="3"/>
      <c r="P194" s="109"/>
      <c r="Q194" s="40">
        <f t="shared" si="4"/>
        <v>0</v>
      </c>
    </row>
    <row r="195" spans="1:18" ht="15" thickBot="1" x14ac:dyDescent="0.4">
      <c r="A195" s="96" t="s">
        <v>355</v>
      </c>
      <c r="B195" s="3"/>
      <c r="C195" s="3">
        <f>SUM(C192:C194)</f>
        <v>0</v>
      </c>
      <c r="D195" s="105"/>
      <c r="E195" s="103"/>
      <c r="F195" s="3"/>
      <c r="G195" s="105"/>
      <c r="H195" s="103"/>
      <c r="I195" s="103"/>
      <c r="J195" s="105"/>
      <c r="K195" s="103"/>
      <c r="L195" s="3"/>
      <c r="M195" s="108"/>
      <c r="N195" s="103"/>
      <c r="O195" s="3"/>
      <c r="P195" s="109"/>
      <c r="Q195" s="40">
        <f t="shared" si="4"/>
        <v>0</v>
      </c>
      <c r="R195" s="55">
        <f>C195+F195+I195+L195+O195</f>
        <v>0</v>
      </c>
    </row>
    <row r="196" spans="1:18" ht="15" thickBot="1" x14ac:dyDescent="0.4">
      <c r="A196" s="3" t="s">
        <v>349</v>
      </c>
      <c r="B196" s="3" t="s">
        <v>373</v>
      </c>
      <c r="C196" s="3">
        <v>0</v>
      </c>
      <c r="D196" s="106"/>
      <c r="E196" s="111" t="str">
        <f>B196</f>
        <v>December</v>
      </c>
      <c r="F196" s="3"/>
      <c r="G196" s="105"/>
      <c r="H196" s="111" t="str">
        <f>B196</f>
        <v>December</v>
      </c>
      <c r="I196" s="103"/>
      <c r="J196" s="105"/>
      <c r="K196" s="111" t="str">
        <f>B196</f>
        <v>December</v>
      </c>
      <c r="L196" s="3"/>
      <c r="M196" s="108"/>
      <c r="N196" s="111" t="str">
        <f>B196</f>
        <v>December</v>
      </c>
      <c r="O196" s="3"/>
      <c r="P196" s="109"/>
      <c r="Q196" s="40">
        <f t="shared" si="4"/>
        <v>0</v>
      </c>
    </row>
    <row r="197" spans="1:18" ht="15" thickBot="1" x14ac:dyDescent="0.4">
      <c r="A197" s="3" t="s">
        <v>352</v>
      </c>
      <c r="B197" s="3" t="s">
        <v>373</v>
      </c>
      <c r="C197" s="8">
        <v>0</v>
      </c>
      <c r="D197" s="105"/>
      <c r="E197" s="111" t="str">
        <f>B197</f>
        <v>December</v>
      </c>
      <c r="F197" s="3"/>
      <c r="G197" s="105"/>
      <c r="H197" s="111" t="str">
        <f>B197</f>
        <v>December</v>
      </c>
      <c r="I197" s="103"/>
      <c r="J197" s="105"/>
      <c r="K197" s="111" t="str">
        <f>B197</f>
        <v>December</v>
      </c>
      <c r="L197" s="3"/>
      <c r="M197" s="108"/>
      <c r="N197" s="111" t="str">
        <f>B197</f>
        <v>December</v>
      </c>
      <c r="O197" s="3"/>
      <c r="P197" s="109"/>
      <c r="Q197" s="40">
        <f t="shared" si="4"/>
        <v>0</v>
      </c>
    </row>
    <row r="198" spans="1:18" ht="15" thickBot="1" x14ac:dyDescent="0.4">
      <c r="A198" s="12" t="s">
        <v>356</v>
      </c>
      <c r="B198" s="9"/>
      <c r="C198" s="3">
        <f>SUM(C195:C197)</f>
        <v>0</v>
      </c>
      <c r="D198" s="107">
        <f>C198*D160</f>
        <v>0</v>
      </c>
      <c r="E198" s="103" t="s">
        <v>6</v>
      </c>
      <c r="F198" s="3">
        <f>SUM(F195:F197)</f>
        <v>0</v>
      </c>
      <c r="G198" s="105">
        <f>F198*G160</f>
        <v>0</v>
      </c>
      <c r="H198" s="103"/>
      <c r="I198" s="3">
        <f>SUM(I195:I197)</f>
        <v>0</v>
      </c>
      <c r="J198" s="105">
        <f>I198*J160</f>
        <v>0</v>
      </c>
      <c r="K198" s="103"/>
      <c r="L198" s="3"/>
      <c r="M198" s="108"/>
      <c r="N198" s="103"/>
      <c r="O198" s="3"/>
      <c r="P198" s="109"/>
      <c r="Q198" s="40">
        <f t="shared" si="4"/>
        <v>0</v>
      </c>
      <c r="R198" s="55">
        <f>C198+F198+I198+L198+O198</f>
        <v>0</v>
      </c>
    </row>
    <row r="199" spans="1:18" x14ac:dyDescent="0.35">
      <c r="A199" s="118"/>
      <c r="B199" s="52"/>
      <c r="D199" s="119"/>
      <c r="G199" s="97"/>
      <c r="J199" s="97"/>
      <c r="Q199" s="73"/>
    </row>
    <row r="200" spans="1:18" x14ac:dyDescent="0.35">
      <c r="A200" s="43" t="s">
        <v>389</v>
      </c>
    </row>
    <row r="201" spans="1:18" x14ac:dyDescent="0.35">
      <c r="A201" s="186" t="s">
        <v>388</v>
      </c>
      <c r="B201" s="187"/>
      <c r="C201" s="117" t="s">
        <v>327</v>
      </c>
      <c r="D201" s="117" t="s">
        <v>3</v>
      </c>
    </row>
    <row r="202" spans="1:18" x14ac:dyDescent="0.35">
      <c r="A202" s="184" t="str">
        <f>'Step 3 - Revenues'!A7:C7</f>
        <v xml:space="preserve"> </v>
      </c>
      <c r="B202" s="185"/>
      <c r="C202" s="3">
        <f>C198</f>
        <v>0</v>
      </c>
      <c r="D202" s="17">
        <f>D198</f>
        <v>0</v>
      </c>
    </row>
    <row r="203" spans="1:18" x14ac:dyDescent="0.35">
      <c r="A203" s="184">
        <f>'Step 3 - Revenues'!A13:C13</f>
        <v>0</v>
      </c>
      <c r="B203" s="185"/>
      <c r="C203" s="3">
        <f>F198</f>
        <v>0</v>
      </c>
      <c r="D203" s="17">
        <f>G198</f>
        <v>0</v>
      </c>
    </row>
    <row r="204" spans="1:18" x14ac:dyDescent="0.35">
      <c r="A204" s="184">
        <f>'Step 3 - Revenues'!A19:C19</f>
        <v>0</v>
      </c>
      <c r="B204" s="185"/>
      <c r="C204" s="3">
        <f>I198</f>
        <v>0</v>
      </c>
      <c r="D204" s="17">
        <f>J198</f>
        <v>0</v>
      </c>
    </row>
    <row r="205" spans="1:18" x14ac:dyDescent="0.35">
      <c r="A205" s="184">
        <f>'Step 3 - Revenues'!A25:C25</f>
        <v>0</v>
      </c>
      <c r="B205" s="185"/>
      <c r="C205" s="3"/>
      <c r="D205" s="3"/>
    </row>
    <row r="206" spans="1:18" x14ac:dyDescent="0.35">
      <c r="A206" s="184">
        <f>'Step 3 - Revenues'!A31:C31</f>
        <v>0</v>
      </c>
      <c r="B206" s="185"/>
      <c r="C206" s="3"/>
      <c r="D206" s="3"/>
    </row>
    <row r="207" spans="1:18" x14ac:dyDescent="0.35">
      <c r="B207" s="3" t="s">
        <v>148</v>
      </c>
      <c r="C207" s="3">
        <f>SUM(C202:C206)</f>
        <v>0</v>
      </c>
      <c r="D207" s="17">
        <f>SUM(D202:D206)</f>
        <v>0</v>
      </c>
    </row>
    <row r="209" spans="1:5" ht="15" thickBot="1" x14ac:dyDescent="0.4">
      <c r="A209" s="43" t="s">
        <v>405</v>
      </c>
      <c r="E209" s="22" t="s">
        <v>479</v>
      </c>
    </row>
    <row r="210" spans="1:5" ht="23.5" x14ac:dyDescent="0.55000000000000004">
      <c r="A210" s="70" t="s">
        <v>178</v>
      </c>
      <c r="B210" s="63" t="s">
        <v>172</v>
      </c>
    </row>
    <row r="211" spans="1:5" ht="18.5" x14ac:dyDescent="0.45">
      <c r="A211" s="69" t="str">
        <f>Overview!$H$21</f>
        <v xml:space="preserve"> </v>
      </c>
      <c r="B211" s="181" t="str">
        <f>Overview!$L$17</f>
        <v xml:space="preserve"> </v>
      </c>
      <c r="C211" s="182"/>
      <c r="D211" s="182"/>
      <c r="E211" s="2"/>
    </row>
    <row r="212" spans="1:5" ht="18.5" x14ac:dyDescent="0.45">
      <c r="A212" s="69" t="str">
        <f>Overview!$H$22</f>
        <v xml:space="preserve"> </v>
      </c>
      <c r="B212" s="2" t="s">
        <v>168</v>
      </c>
      <c r="D212" s="2" t="str">
        <f>Overview!$L$20</f>
        <v xml:space="preserve"> </v>
      </c>
      <c r="E212" s="153" t="s">
        <v>525</v>
      </c>
    </row>
    <row r="213" spans="1:5" ht="15" thickBot="1" x14ac:dyDescent="0.4">
      <c r="E213" s="154" t="s">
        <v>526</v>
      </c>
    </row>
    <row r="214" spans="1:5" ht="15" thickBot="1" x14ac:dyDescent="0.4">
      <c r="A214" s="121"/>
      <c r="B214" s="121"/>
      <c r="C214" s="121"/>
      <c r="D214" s="152" t="s">
        <v>139</v>
      </c>
      <c r="E214" s="155" t="s">
        <v>527</v>
      </c>
    </row>
    <row r="215" spans="1:5" x14ac:dyDescent="0.35">
      <c r="A215" s="43" t="str">
        <f>A16</f>
        <v>Current Assets</v>
      </c>
    </row>
    <row r="216" spans="1:5" x14ac:dyDescent="0.35">
      <c r="A216" t="str">
        <f>A17</f>
        <v xml:space="preserve">Cash </v>
      </c>
      <c r="D216" s="126" t="str">
        <f>D151</f>
        <v xml:space="preserve"> </v>
      </c>
      <c r="E216" s="73" t="str">
        <f>D216</f>
        <v xml:space="preserve"> </v>
      </c>
    </row>
    <row r="217" spans="1:5" x14ac:dyDescent="0.35">
      <c r="A217" t="s">
        <v>562</v>
      </c>
      <c r="D217" s="73">
        <f>F145</f>
        <v>0</v>
      </c>
      <c r="E217" s="73">
        <f t="shared" ref="E217:E218" si="5">D217</f>
        <v>0</v>
      </c>
    </row>
    <row r="218" spans="1:5" x14ac:dyDescent="0.35">
      <c r="A218" t="s">
        <v>563</v>
      </c>
      <c r="D218" s="73">
        <f>H145</f>
        <v>0</v>
      </c>
      <c r="E218" s="73">
        <f t="shared" si="5"/>
        <v>0</v>
      </c>
    </row>
    <row r="219" spans="1:5" x14ac:dyDescent="0.35">
      <c r="A219" t="str">
        <f>A18</f>
        <v xml:space="preserve">Inventory </v>
      </c>
      <c r="D219" s="73">
        <f>J151</f>
        <v>0</v>
      </c>
      <c r="E219" s="73">
        <f>D219</f>
        <v>0</v>
      </c>
    </row>
    <row r="220" spans="1:5" x14ac:dyDescent="0.35">
      <c r="D220" s="122"/>
    </row>
    <row r="221" spans="1:5" x14ac:dyDescent="0.35">
      <c r="A221" s="52" t="s">
        <v>409</v>
      </c>
      <c r="B221" s="52"/>
      <c r="C221" s="52"/>
      <c r="D221" s="139">
        <f>SUM(D216:D220)</f>
        <v>0</v>
      </c>
    </row>
    <row r="223" spans="1:5" x14ac:dyDescent="0.35">
      <c r="A223" s="43" t="s">
        <v>238</v>
      </c>
    </row>
    <row r="224" spans="1:5" x14ac:dyDescent="0.35">
      <c r="A224" t="str">
        <f t="shared" ref="A224:A230" si="6">A20</f>
        <v>Computers and Laptops</v>
      </c>
      <c r="B224" s="73">
        <f>L151</f>
        <v>0</v>
      </c>
      <c r="E224" s="73">
        <f>B224</f>
        <v>0</v>
      </c>
    </row>
    <row r="225" spans="1:5" x14ac:dyDescent="0.35">
      <c r="A225" t="str">
        <f t="shared" si="6"/>
        <v>Furniture &amp; Fixtures</v>
      </c>
      <c r="B225" s="73">
        <f>N151</f>
        <v>0</v>
      </c>
      <c r="E225" s="73">
        <f t="shared" ref="E225:E230" si="7">B225</f>
        <v>0</v>
      </c>
    </row>
    <row r="226" spans="1:5" x14ac:dyDescent="0.35">
      <c r="A226" t="str">
        <f t="shared" si="6"/>
        <v>Equipment &amp; Machinery</v>
      </c>
      <c r="B226" s="73">
        <f>P145</f>
        <v>0</v>
      </c>
      <c r="E226" s="73">
        <f t="shared" si="7"/>
        <v>0</v>
      </c>
    </row>
    <row r="227" spans="1:5" x14ac:dyDescent="0.35">
      <c r="A227" t="str">
        <f t="shared" si="6"/>
        <v>Leasehold Improvements</v>
      </c>
      <c r="B227" s="73">
        <f>T151</f>
        <v>0</v>
      </c>
      <c r="E227" s="73">
        <f t="shared" si="7"/>
        <v>0</v>
      </c>
    </row>
    <row r="228" spans="1:5" x14ac:dyDescent="0.35">
      <c r="A228" t="str">
        <f t="shared" si="6"/>
        <v>Land</v>
      </c>
      <c r="B228" s="73">
        <f>V151</f>
        <v>0</v>
      </c>
      <c r="E228" s="73">
        <f t="shared" si="7"/>
        <v>0</v>
      </c>
    </row>
    <row r="229" spans="1:5" x14ac:dyDescent="0.35">
      <c r="A229" t="str">
        <f t="shared" si="6"/>
        <v>Building</v>
      </c>
      <c r="B229" s="73">
        <f>X151</f>
        <v>0</v>
      </c>
      <c r="E229" s="73">
        <f t="shared" si="7"/>
        <v>0</v>
      </c>
    </row>
    <row r="230" spans="1:5" x14ac:dyDescent="0.35">
      <c r="A230" t="str">
        <f t="shared" si="6"/>
        <v>Intangible Assets</v>
      </c>
      <c r="B230" s="73">
        <f>Z151</f>
        <v>0</v>
      </c>
      <c r="E230" s="73">
        <f t="shared" si="7"/>
        <v>0</v>
      </c>
    </row>
    <row r="231" spans="1:5" x14ac:dyDescent="0.35">
      <c r="B231" s="122"/>
    </row>
    <row r="232" spans="1:5" x14ac:dyDescent="0.35">
      <c r="A232" s="52" t="s">
        <v>433</v>
      </c>
      <c r="B232" s="81">
        <f>SUM(B224:B231)</f>
        <v>0</v>
      </c>
    </row>
    <row r="233" spans="1:5" x14ac:dyDescent="0.35">
      <c r="A233" t="s">
        <v>408</v>
      </c>
      <c r="B233" s="75">
        <f>AC151</f>
        <v>0</v>
      </c>
      <c r="E233" s="73">
        <f>B233</f>
        <v>0</v>
      </c>
    </row>
    <row r="234" spans="1:5" x14ac:dyDescent="0.35">
      <c r="A234" s="52" t="s">
        <v>434</v>
      </c>
      <c r="B234" s="52"/>
      <c r="C234" s="52"/>
      <c r="D234" s="140">
        <f>B232-B233</f>
        <v>0</v>
      </c>
    </row>
    <row r="235" spans="1:5" x14ac:dyDescent="0.35">
      <c r="D235" s="81" t="s">
        <v>6</v>
      </c>
    </row>
    <row r="236" spans="1:5" ht="15" thickBot="1" x14ac:dyDescent="0.4">
      <c r="A236" s="52" t="s">
        <v>429</v>
      </c>
      <c r="B236" s="52"/>
      <c r="C236" s="52"/>
      <c r="D236" s="77">
        <f>D221+D234</f>
        <v>0</v>
      </c>
    </row>
    <row r="237" spans="1:5" ht="15" thickTop="1" x14ac:dyDescent="0.35"/>
    <row r="238" spans="1:5" x14ac:dyDescent="0.35">
      <c r="A238" s="43" t="s">
        <v>242</v>
      </c>
    </row>
    <row r="239" spans="1:5" x14ac:dyDescent="0.35">
      <c r="A239" t="s">
        <v>244</v>
      </c>
      <c r="D239" s="73">
        <f>AI151</f>
        <v>0</v>
      </c>
      <c r="E239" s="73">
        <f>D239</f>
        <v>0</v>
      </c>
    </row>
    <row r="240" spans="1:5" x14ac:dyDescent="0.35">
      <c r="A240" t="s">
        <v>564</v>
      </c>
      <c r="D240" s="75">
        <f>AG145</f>
        <v>0</v>
      </c>
      <c r="E240" s="73">
        <f>D240</f>
        <v>0</v>
      </c>
    </row>
    <row r="241" spans="1:5" x14ac:dyDescent="0.35">
      <c r="A241" s="52" t="s">
        <v>430</v>
      </c>
      <c r="D241" s="81">
        <f>D239+D240</f>
        <v>0</v>
      </c>
    </row>
    <row r="243" spans="1:5" x14ac:dyDescent="0.35">
      <c r="A243" s="43" t="s">
        <v>245</v>
      </c>
    </row>
    <row r="244" spans="1:5" x14ac:dyDescent="0.35">
      <c r="A244" t="s">
        <v>475</v>
      </c>
      <c r="D244" s="73">
        <f>AK151</f>
        <v>0</v>
      </c>
      <c r="E244" s="73">
        <f>D244</f>
        <v>0</v>
      </c>
    </row>
    <row r="245" spans="1:5" x14ac:dyDescent="0.35">
      <c r="A245" t="s">
        <v>476</v>
      </c>
      <c r="D245" s="75">
        <f>AM151</f>
        <v>0</v>
      </c>
      <c r="E245" s="73">
        <f>D245</f>
        <v>0</v>
      </c>
    </row>
    <row r="247" spans="1:5" x14ac:dyDescent="0.35">
      <c r="A247" s="52" t="s">
        <v>477</v>
      </c>
      <c r="B247" s="52"/>
      <c r="C247" s="52"/>
      <c r="D247" s="81">
        <f>SUM(D244:D246)</f>
        <v>0</v>
      </c>
    </row>
    <row r="249" spans="1:5" x14ac:dyDescent="0.35">
      <c r="A249" s="52" t="s">
        <v>431</v>
      </c>
      <c r="B249" s="52"/>
      <c r="C249" s="52"/>
      <c r="D249" s="81">
        <f>D241+D247</f>
        <v>0</v>
      </c>
    </row>
    <row r="251" spans="1:5" x14ac:dyDescent="0.35">
      <c r="A251" s="43" t="s">
        <v>248</v>
      </c>
    </row>
    <row r="252" spans="1:5" x14ac:dyDescent="0.35">
      <c r="A252" t="s">
        <v>226</v>
      </c>
      <c r="D252" s="73">
        <f>AO151</f>
        <v>0</v>
      </c>
      <c r="E252" s="73">
        <f>D252</f>
        <v>0</v>
      </c>
    </row>
    <row r="253" spans="1:5" x14ac:dyDescent="0.35">
      <c r="A253" t="s">
        <v>565</v>
      </c>
      <c r="D253" s="73">
        <f>AR151</f>
        <v>0</v>
      </c>
      <c r="E253" s="73">
        <f>D253</f>
        <v>0</v>
      </c>
    </row>
    <row r="254" spans="1:5" x14ac:dyDescent="0.35">
      <c r="A254" t="s">
        <v>229</v>
      </c>
      <c r="D254" s="73">
        <f>BA145</f>
        <v>0</v>
      </c>
      <c r="E254" s="73">
        <f t="shared" ref="E254:E257" si="8">D254</f>
        <v>0</v>
      </c>
    </row>
    <row r="255" spans="1:5" x14ac:dyDescent="0.35">
      <c r="A255" t="s">
        <v>566</v>
      </c>
      <c r="D255" s="73">
        <f>BC145</f>
        <v>0</v>
      </c>
      <c r="E255" s="73">
        <f t="shared" si="8"/>
        <v>0</v>
      </c>
    </row>
    <row r="256" spans="1:5" x14ac:dyDescent="0.35">
      <c r="A256" t="s">
        <v>269</v>
      </c>
      <c r="D256" s="73">
        <f>BE145</f>
        <v>0</v>
      </c>
      <c r="E256" s="73">
        <f t="shared" si="8"/>
        <v>0</v>
      </c>
    </row>
    <row r="257" spans="1:5" x14ac:dyDescent="0.35">
      <c r="A257" t="s">
        <v>46</v>
      </c>
      <c r="D257" s="73">
        <f>BG145</f>
        <v>0</v>
      </c>
      <c r="E257" s="73">
        <f t="shared" si="8"/>
        <v>0</v>
      </c>
    </row>
    <row r="258" spans="1:5" x14ac:dyDescent="0.35">
      <c r="A258" t="s">
        <v>270</v>
      </c>
      <c r="D258" s="75">
        <f>BI151</f>
        <v>0</v>
      </c>
      <c r="E258" s="73">
        <f>D258</f>
        <v>0</v>
      </c>
    </row>
    <row r="260" spans="1:5" x14ac:dyDescent="0.35">
      <c r="A260" s="52" t="s">
        <v>432</v>
      </c>
      <c r="B260" s="52"/>
      <c r="C260" s="52"/>
      <c r="D260" s="81">
        <f>D252-D253+D254+D255+D256+D257+D258</f>
        <v>0</v>
      </c>
    </row>
    <row r="262" spans="1:5" ht="15" thickBot="1" x14ac:dyDescent="0.4">
      <c r="A262" s="52" t="s">
        <v>478</v>
      </c>
      <c r="B262" s="52"/>
      <c r="C262" s="52"/>
      <c r="D262" s="77">
        <f>D249+D260</f>
        <v>0</v>
      </c>
    </row>
    <row r="263" spans="1:5" ht="15" thickTop="1" x14ac:dyDescent="0.35"/>
    <row r="264" spans="1:5" x14ac:dyDescent="0.35">
      <c r="D264" s="73"/>
    </row>
  </sheetData>
  <mergeCells count="43">
    <mergeCell ref="G5:K5"/>
    <mergeCell ref="G6:K6"/>
    <mergeCell ref="G7:K7"/>
    <mergeCell ref="B211:D211"/>
    <mergeCell ref="BL74:BM74"/>
    <mergeCell ref="AZ74:BA74"/>
    <mergeCell ref="BB74:BC74"/>
    <mergeCell ref="BD74:BE74"/>
    <mergeCell ref="BF74:BG74"/>
    <mergeCell ref="BH74:BI74"/>
    <mergeCell ref="BJ74:BK74"/>
    <mergeCell ref="AX74:AY74"/>
    <mergeCell ref="AB74:AC74"/>
    <mergeCell ref="AD74:AE74"/>
    <mergeCell ref="AF74:AG74"/>
    <mergeCell ref="AH74:AI74"/>
    <mergeCell ref="L74:M74"/>
    <mergeCell ref="AP74:AQ74"/>
    <mergeCell ref="N74:O74"/>
    <mergeCell ref="P74:Q74"/>
    <mergeCell ref="R74:S74"/>
    <mergeCell ref="T74:U74"/>
    <mergeCell ref="V74:W74"/>
    <mergeCell ref="AR74:AS74"/>
    <mergeCell ref="AT74:AU74"/>
    <mergeCell ref="AV74:AW74"/>
    <mergeCell ref="Z74:AA74"/>
    <mergeCell ref="X74:Y74"/>
    <mergeCell ref="AJ74:AK74"/>
    <mergeCell ref="AL74:AM74"/>
    <mergeCell ref="AN74:AO74"/>
    <mergeCell ref="A206:B206"/>
    <mergeCell ref="A201:B201"/>
    <mergeCell ref="A202:B202"/>
    <mergeCell ref="A203:B203"/>
    <mergeCell ref="A204:B204"/>
    <mergeCell ref="A205:B205"/>
    <mergeCell ref="G8:K8"/>
    <mergeCell ref="D74:E74"/>
    <mergeCell ref="F74:G74"/>
    <mergeCell ref="H74:I74"/>
    <mergeCell ref="J74:K74"/>
    <mergeCell ref="G9:K9"/>
  </mergeCells>
  <hyperlinks>
    <hyperlink ref="F1" location="Overview!A1" display="Return Home" xr:uid="{1A5010B7-44A8-4936-A850-A3FF225F4325}"/>
    <hyperlink ref="G1" location="'Step 1 - Startup Costs'!A1" display="Step 1 - Costs" xr:uid="{A2943AC9-A97B-43E9-BEA2-6FC0E68121FE}"/>
    <hyperlink ref="H1" location="'Step 2 - Funding Plan'!A1" display="Step 2 - Funds" xr:uid="{8D17B9B0-8E05-41F0-95D6-9F3AD02CDED0}"/>
    <hyperlink ref="I1" location="'Step 3 - Revenues'!A1" display="Step 3 - Rev" xr:uid="{B961AC45-67EC-4DBA-AA95-7A3E2CE6523E}"/>
    <hyperlink ref="J1" location="'Step 4 - Expenses'!A1" display="Step 4 - Exp" xr:uid="{BD9EC766-4322-4ABF-BC8F-E6ED71BDFD06}"/>
    <hyperlink ref="E44" r:id="rId1" xr:uid="{815DDEB2-1346-4C05-981B-E49B9A6D4E03}"/>
    <hyperlink ref="C62" location="debit_credit" display="Debits =Credits" xr:uid="{EDB9FFF3-98FE-4EA3-85A2-4F00C56A9F11}"/>
    <hyperlink ref="B18" location="Track_Inventory" display="Track Inventory" xr:uid="{CC966547-7D71-4562-8AD8-3EA314722642}"/>
    <hyperlink ref="K1" location="'Step 5 - Income Statement'!A1" display="Step 5 - I Stm" xr:uid="{B5D51436-D589-4339-B142-50CE33DBE80A}"/>
    <hyperlink ref="F14" location="Chart_of_Accounts" display="Chart of Accounts Used in this Example" xr:uid="{661353A2-594F-4CD8-AE38-DC27A801F976}"/>
    <hyperlink ref="G5:K5" r:id="rId2" display="Balance Sheet for Beginners" xr:uid="{6C7AFD5D-3DDA-47F4-A090-C5F7D87FF80B}"/>
    <hyperlink ref="G6:K6" r:id="rId3" display="General Ledger Accounts (Chart of Accounts)" xr:uid="{64D0A126-6431-43FA-82AC-7D88AF4D76F1}"/>
    <hyperlink ref="G7:K7" r:id="rId4" display="Debits vs Credits" xr:uid="{D339F21C-53BF-4256-AB39-322AAF3E5557}"/>
    <hyperlink ref="G8:K8" r:id="rId5" display="Inventory and Cost of Goods Sold" xr:uid="{79E2948F-E3D0-4E5A-AFA1-4FB5F5F90E90}"/>
    <hyperlink ref="G9:K9" r:id="rId6" display="Closing Entries" xr:uid="{0AF9D60D-9325-4DD9-A126-8DAC74479AF3}"/>
    <hyperlink ref="E209" location="Balance_Sheet" display="Print Range" xr:uid="{56D1E634-0F14-4FC5-92CB-EFED51710121}"/>
    <hyperlink ref="G11" location="Balance_Sheet" display="Print Balance Sheet" xr:uid="{106B6732-A170-477D-A8D2-CD008FEF0B4D}"/>
  </hyperlinks>
  <pageMargins left="0.7" right="0.7" top="0.75" bottom="0.75" header="0.3" footer="0.3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44</vt:i4>
      </vt:variant>
    </vt:vector>
  </HeadingPairs>
  <TitlesOfParts>
    <vt:vector size="55" baseType="lpstr">
      <vt:lpstr>Overview</vt:lpstr>
      <vt:lpstr>Step 1 - Startup Costs</vt:lpstr>
      <vt:lpstr>Table 1 - Breakeven Months</vt:lpstr>
      <vt:lpstr>Table 2 - Contingency Reserve</vt:lpstr>
      <vt:lpstr>Step 2 - Funding Plan</vt:lpstr>
      <vt:lpstr>Step 3 - Revenues</vt:lpstr>
      <vt:lpstr>Step 4 - Expenses</vt:lpstr>
      <vt:lpstr>Step 5 - Income Statement</vt:lpstr>
      <vt:lpstr>Step 6 - Balance Sheet</vt:lpstr>
      <vt:lpstr>Step 7 - Cash Flow</vt:lpstr>
      <vt:lpstr>Step 8 - Growth Assumptions</vt:lpstr>
      <vt:lpstr>Balance_Sheet</vt:lpstr>
      <vt:lpstr>BS_1</vt:lpstr>
      <vt:lpstr>BS_10</vt:lpstr>
      <vt:lpstr>BS_12</vt:lpstr>
      <vt:lpstr>BS_13</vt:lpstr>
      <vt:lpstr>BS_14</vt:lpstr>
      <vt:lpstr>BS_15</vt:lpstr>
      <vt:lpstr>BS_16</vt:lpstr>
      <vt:lpstr>BS_17</vt:lpstr>
      <vt:lpstr>BS_18</vt:lpstr>
      <vt:lpstr>BS_19</vt:lpstr>
      <vt:lpstr>BS_2</vt:lpstr>
      <vt:lpstr>BS_21</vt:lpstr>
      <vt:lpstr>BS_3</vt:lpstr>
      <vt:lpstr>BS_4</vt:lpstr>
      <vt:lpstr>BS_5</vt:lpstr>
      <vt:lpstr>BS_6</vt:lpstr>
      <vt:lpstr>BS_7</vt:lpstr>
      <vt:lpstr>BS_8</vt:lpstr>
      <vt:lpstr>BS_9</vt:lpstr>
      <vt:lpstr>C_Corp_Taxation</vt:lpstr>
      <vt:lpstr>Cash_Flow_Print</vt:lpstr>
      <vt:lpstr>Cash_Flow_Statement</vt:lpstr>
      <vt:lpstr>Cash_Flow_Titles</vt:lpstr>
      <vt:lpstr>Chart_of_Accounts</vt:lpstr>
      <vt:lpstr>debit_credit</vt:lpstr>
      <vt:lpstr>Debt_Payments_1</vt:lpstr>
      <vt:lpstr>Debt_Payments_2</vt:lpstr>
      <vt:lpstr>IncomeStatement</vt:lpstr>
      <vt:lpstr>Increase_Line_of_Credit</vt:lpstr>
      <vt:lpstr>Inventory_April</vt:lpstr>
      <vt:lpstr>Inventory_August</vt:lpstr>
      <vt:lpstr>Inventory_December</vt:lpstr>
      <vt:lpstr>Inventory_June</vt:lpstr>
      <vt:lpstr>Inventory_May</vt:lpstr>
      <vt:lpstr>Inventory_November</vt:lpstr>
      <vt:lpstr>Inventory_October</vt:lpstr>
      <vt:lpstr>Inventory_September</vt:lpstr>
      <vt:lpstr>Operating_Expense</vt:lpstr>
      <vt:lpstr>'Step 5 - Income Statement'!Print_Area</vt:lpstr>
      <vt:lpstr>'Step 7 - Cash Flow'!Print_Area</vt:lpstr>
      <vt:lpstr>'Step 7 - Cash Flow'!Print_Titles</vt:lpstr>
      <vt:lpstr>Track_Inventory</vt:lpstr>
      <vt:lpstr>Year_2_Beginning_Balances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Workbook</dc:title>
  <dc:subject>Base Year Financial Plan for Startups</dc:subject>
  <dc:creator>Matt Evans</dc:creator>
  <cp:keywords>Financial Plan</cp:keywords>
  <dc:description>www.startup-financial-plan.com</dc:description>
  <cp:lastModifiedBy>mevanscpa</cp:lastModifiedBy>
  <cp:lastPrinted>2025-12-04T20:54:25Z</cp:lastPrinted>
  <dcterms:created xsi:type="dcterms:W3CDTF">2025-11-20T23:05:34Z</dcterms:created>
  <dcterms:modified xsi:type="dcterms:W3CDTF">2026-01-05T14:12:07Z</dcterms:modified>
  <cp:version>1</cp:version>
</cp:coreProperties>
</file>