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yn Romback\Desktop\PSA\GFCT stats\"/>
    </mc:Choice>
  </mc:AlternateContent>
  <xr:revisionPtr revIDLastSave="0" documentId="13_ncr:1_{E89162AE-4710-4B03-A693-65CC51426A1F}" xr6:coauthVersionLast="47" xr6:coauthVersionMax="47" xr10:uidLastSave="{00000000-0000-0000-0000-000000000000}"/>
  <workbookProtection workbookAlgorithmName="SHA-512" workbookHashValue="x6zcBueycZgVsmhCyZS4MOCSj3pGJ2WDLz9qQgar62AYwMXVbkgVn/7d0t/LgAh/pIxmA/TdO4DCCTSvm9psEg==" workbookSaltValue="6rFvObMoKSiB+aRI0RDHKw==" workbookSpinCount="100000" lockStructure="1"/>
  <bookViews>
    <workbookView xWindow="-110" yWindow="-110" windowWidth="19420" windowHeight="10420" tabRatio="802" firstSheet="3" activeTab="3" xr2:uid="{00000000-000D-0000-FFFF-FFFF00000000}"/>
  </bookViews>
  <sheets>
    <sheet name="Summary (2)" sheetId="17" state="hidden" r:id="rId1"/>
    <sheet name="Summary" sheetId="8" r:id="rId2"/>
    <sheet name="Summary Letter" sheetId="16" r:id="rId3"/>
    <sheet name=" GFCT results by event" sheetId="1" r:id="rId4"/>
    <sheet name="Kidderminster" sheetId="3" state="hidden" r:id="rId5"/>
    <sheet name="Red Letters by Age graph" sheetId="10" r:id="rId6"/>
    <sheet name="Ages of known cancers graph" sheetId="9" r:id="rId7"/>
    <sheet name="Red v Ages" sheetId="11" r:id="rId8"/>
    <sheet name="Kidd Treats" sheetId="13" state="hidden" r:id="rId9"/>
    <sheet name="GFT Treats" sheetId="12" state="hidden" r:id="rId10"/>
    <sheet name="Treatments" sheetId="15" r:id="rId11"/>
    <sheet name="Input Sheet" sheetId="14" r:id="rId12"/>
  </sheets>
  <definedNames>
    <definedName name="_xlnm._FilterDatabase" localSheetId="3" hidden="1">' GFCT results by event'!$B$4:$M$1600</definedName>
    <definedName name="_xlnm.Print_Area" localSheetId="3">' GFCT results by event'!$B$2:$M$1600</definedName>
    <definedName name="_xlnm.Print_Area" localSheetId="6">'Ages of known cancers graph'!$A$3:$Q$44</definedName>
    <definedName name="_xlnm.Print_Area" localSheetId="4">Kidderminster!$B$2:$M$70</definedName>
    <definedName name="_xlnm.Print_Area" localSheetId="1">Summary!$B$1:$L$9</definedName>
    <definedName name="_xlnm.Print_Area" localSheetId="0">'Summary (2)'!$B$1:$N$884</definedName>
    <definedName name="_xlnm.Print_Area" localSheetId="2">'Summary Letter'!$A$1:$O$77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00" i="1" l="1"/>
  <c r="F1602" i="1" s="1"/>
  <c r="E1600" i="1"/>
  <c r="G1600" i="1"/>
  <c r="K1600" i="1"/>
  <c r="L1493" i="1"/>
  <c r="J1493" i="1"/>
  <c r="H1493" i="1"/>
  <c r="F1493" i="1"/>
  <c r="F1533" i="1"/>
  <c r="L1557" i="1"/>
  <c r="L1556" i="1"/>
  <c r="L1555" i="1"/>
  <c r="L1554" i="1"/>
  <c r="L1553" i="1"/>
  <c r="L1552" i="1"/>
  <c r="L1551" i="1"/>
  <c r="L1540" i="1"/>
  <c r="J1540" i="1"/>
  <c r="H1540" i="1"/>
  <c r="F1540" i="1"/>
  <c r="L1539" i="1"/>
  <c r="J1539" i="1"/>
  <c r="H1539" i="1"/>
  <c r="F1539" i="1"/>
  <c r="L1538" i="1"/>
  <c r="J1538" i="1"/>
  <c r="H1538" i="1"/>
  <c r="F1538" i="1"/>
  <c r="L1537" i="1"/>
  <c r="J1537" i="1"/>
  <c r="H1537" i="1"/>
  <c r="F1537" i="1"/>
  <c r="L1536" i="1"/>
  <c r="J1536" i="1"/>
  <c r="H1536" i="1"/>
  <c r="F1536" i="1"/>
  <c r="L1535" i="1"/>
  <c r="J1535" i="1"/>
  <c r="H1535" i="1"/>
  <c r="F1535" i="1"/>
  <c r="L1534" i="1"/>
  <c r="J1534" i="1"/>
  <c r="H1534" i="1"/>
  <c r="F1534" i="1"/>
  <c r="L1533" i="1"/>
  <c r="J1533" i="1"/>
  <c r="H1533" i="1"/>
  <c r="L1532" i="1"/>
  <c r="J1532" i="1"/>
  <c r="H1532" i="1"/>
  <c r="F1532" i="1"/>
  <c r="L1531" i="1"/>
  <c r="J1531" i="1"/>
  <c r="H1531" i="1"/>
  <c r="F1531" i="1"/>
  <c r="L1530" i="1"/>
  <c r="J1530" i="1"/>
  <c r="H1530" i="1"/>
  <c r="F1530" i="1"/>
  <c r="L1529" i="1"/>
  <c r="J1529" i="1"/>
  <c r="H1529" i="1"/>
  <c r="F1529" i="1"/>
  <c r="L1528" i="1"/>
  <c r="J1528" i="1"/>
  <c r="H1528" i="1"/>
  <c r="F1528" i="1"/>
  <c r="L1527" i="1"/>
  <c r="J1527" i="1"/>
  <c r="H1527" i="1"/>
  <c r="F1527" i="1"/>
  <c r="L1526" i="1"/>
  <c r="J1526" i="1"/>
  <c r="H1526" i="1"/>
  <c r="F1526" i="1"/>
  <c r="L1525" i="1"/>
  <c r="J1525" i="1"/>
  <c r="H1525" i="1"/>
  <c r="F1525" i="1"/>
  <c r="L1524" i="1"/>
  <c r="J1524" i="1"/>
  <c r="H1524" i="1"/>
  <c r="F1524" i="1"/>
  <c r="L1523" i="1"/>
  <c r="J1523" i="1"/>
  <c r="H1523" i="1"/>
  <c r="F1523" i="1"/>
  <c r="L1522" i="1"/>
  <c r="J1522" i="1"/>
  <c r="H1522" i="1"/>
  <c r="F1522" i="1"/>
  <c r="L1521" i="1"/>
  <c r="J1521" i="1"/>
  <c r="H1521" i="1"/>
  <c r="F1521" i="1"/>
  <c r="L1520" i="1"/>
  <c r="J1520" i="1"/>
  <c r="H1520" i="1"/>
  <c r="F1520" i="1"/>
  <c r="L1519" i="1"/>
  <c r="J1519" i="1"/>
  <c r="H1519" i="1"/>
  <c r="F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J1457" i="1"/>
  <c r="H1457" i="1"/>
  <c r="L1456" i="1"/>
  <c r="J1456" i="1"/>
  <c r="H1456" i="1"/>
  <c r="F1456" i="1"/>
  <c r="L1455" i="1"/>
  <c r="J1455" i="1"/>
  <c r="H1455" i="1"/>
  <c r="F1455" i="1"/>
  <c r="L1454" i="1"/>
  <c r="J1454" i="1"/>
  <c r="H1454" i="1"/>
  <c r="F1454" i="1"/>
  <c r="L1453" i="1"/>
  <c r="J1453" i="1"/>
  <c r="H1453" i="1"/>
  <c r="F1453" i="1"/>
  <c r="L1452" i="1"/>
  <c r="J1452" i="1"/>
  <c r="H1452" i="1"/>
  <c r="F1452" i="1"/>
  <c r="L1451" i="1"/>
  <c r="J1451" i="1"/>
  <c r="H1451" i="1"/>
  <c r="F1451" i="1"/>
  <c r="L1450" i="1"/>
  <c r="J1450" i="1"/>
  <c r="H1450" i="1"/>
  <c r="F1450" i="1"/>
  <c r="L1449" i="1"/>
  <c r="J1449" i="1"/>
  <c r="H1449" i="1"/>
  <c r="F1449" i="1"/>
  <c r="L1448" i="1"/>
  <c r="J1448" i="1"/>
  <c r="H1448" i="1"/>
  <c r="F1448" i="1"/>
  <c r="L1447" i="1"/>
  <c r="J1447" i="1"/>
  <c r="H1447" i="1"/>
  <c r="L1446" i="1"/>
  <c r="J1446" i="1"/>
  <c r="H1446" i="1"/>
  <c r="F1446" i="1"/>
  <c r="L1445" i="1"/>
  <c r="J1445" i="1"/>
  <c r="H1445" i="1"/>
  <c r="F1445" i="1"/>
  <c r="L1444" i="1"/>
  <c r="J1444" i="1"/>
  <c r="H1444" i="1"/>
  <c r="F1444" i="1"/>
  <c r="L1443" i="1"/>
  <c r="J1443" i="1"/>
  <c r="H1443" i="1"/>
  <c r="F1443" i="1"/>
  <c r="L1442" i="1"/>
  <c r="J1442" i="1"/>
  <c r="H1442" i="1"/>
  <c r="F1442" i="1"/>
  <c r="L1441" i="1"/>
  <c r="J1441" i="1"/>
  <c r="H1441" i="1"/>
  <c r="F1441" i="1"/>
  <c r="L1439" i="1"/>
  <c r="J1439" i="1"/>
  <c r="H1439" i="1"/>
  <c r="F1439" i="1"/>
  <c r="L1438" i="1"/>
  <c r="J1438" i="1"/>
  <c r="H1438" i="1"/>
  <c r="F1438" i="1"/>
  <c r="L1437" i="1"/>
  <c r="J1437" i="1"/>
  <c r="H1437" i="1"/>
  <c r="F1437" i="1"/>
  <c r="L1436" i="1"/>
  <c r="J1436" i="1"/>
  <c r="H1436" i="1"/>
  <c r="F1436" i="1"/>
  <c r="L1435" i="1"/>
  <c r="J1435" i="1"/>
  <c r="H1435" i="1"/>
  <c r="F1435" i="1"/>
  <c r="L1434" i="1"/>
  <c r="J1434" i="1"/>
  <c r="H1434" i="1"/>
  <c r="F1434" i="1"/>
  <c r="L1433" i="1"/>
  <c r="J1433" i="1"/>
  <c r="H1433" i="1"/>
  <c r="F1433" i="1"/>
  <c r="L1432" i="1"/>
  <c r="J1432" i="1"/>
  <c r="H1432" i="1"/>
  <c r="F1432" i="1"/>
  <c r="L1431" i="1"/>
  <c r="J1431" i="1"/>
  <c r="H1431" i="1"/>
  <c r="F1431" i="1"/>
  <c r="L1430" i="1"/>
  <c r="J1430" i="1"/>
  <c r="H1430" i="1"/>
  <c r="F1430" i="1"/>
  <c r="L1429" i="1"/>
  <c r="J1429" i="1"/>
  <c r="H1429" i="1"/>
  <c r="F1429" i="1"/>
  <c r="L1428" i="1"/>
  <c r="J1428" i="1"/>
  <c r="H1428" i="1"/>
  <c r="F1428" i="1"/>
  <c r="L1427" i="1"/>
  <c r="J1427" i="1"/>
  <c r="H1427" i="1"/>
  <c r="F1427" i="1"/>
  <c r="L1426" i="1"/>
  <c r="J1426" i="1"/>
  <c r="H1426" i="1"/>
  <c r="F1426" i="1"/>
  <c r="L1425" i="1"/>
  <c r="J1425" i="1"/>
  <c r="H1425" i="1"/>
  <c r="F1425" i="1"/>
  <c r="L1424" i="1"/>
  <c r="J1424" i="1"/>
  <c r="H1424" i="1"/>
  <c r="L1423" i="1"/>
  <c r="J1423" i="1"/>
  <c r="H1423" i="1"/>
  <c r="F1423" i="1"/>
  <c r="L1422" i="1"/>
  <c r="J1422" i="1"/>
  <c r="H1422" i="1"/>
  <c r="F1422" i="1"/>
  <c r="L1421" i="1"/>
  <c r="J1421" i="1"/>
  <c r="H1421" i="1"/>
  <c r="F1421" i="1"/>
  <c r="L1420" i="1"/>
  <c r="J1420" i="1"/>
  <c r="H1420" i="1"/>
  <c r="L1419" i="1"/>
  <c r="J1419" i="1"/>
  <c r="H1419" i="1"/>
  <c r="F1419" i="1"/>
  <c r="L1395" i="1"/>
  <c r="J1395" i="1"/>
  <c r="H1395" i="1"/>
  <c r="F1395" i="1"/>
  <c r="L1355" i="1"/>
  <c r="L1416" i="1" l="1"/>
  <c r="L1440" i="1"/>
  <c r="J1440" i="1"/>
  <c r="H1440" i="1"/>
  <c r="F1440" i="1"/>
  <c r="H1416" i="1"/>
  <c r="F1416" i="1"/>
  <c r="L1415" i="1"/>
  <c r="J1415" i="1"/>
  <c r="H1415" i="1"/>
  <c r="F1415" i="1"/>
  <c r="L1414" i="1"/>
  <c r="J1414" i="1"/>
  <c r="H1414" i="1"/>
  <c r="F1414" i="1"/>
  <c r="L1413" i="1"/>
  <c r="J1413" i="1"/>
  <c r="H1413" i="1"/>
  <c r="F1413" i="1"/>
  <c r="L1410" i="1"/>
  <c r="J1410" i="1"/>
  <c r="H1410" i="1"/>
  <c r="F1410" i="1"/>
  <c r="L1409" i="1"/>
  <c r="J1409" i="1"/>
  <c r="H1409" i="1"/>
  <c r="F1409" i="1"/>
  <c r="L1408" i="1"/>
  <c r="J1408" i="1"/>
  <c r="H1408" i="1"/>
  <c r="F1408" i="1"/>
  <c r="L1407" i="1"/>
  <c r="J1407" i="1"/>
  <c r="H1407" i="1"/>
  <c r="F1407" i="1"/>
  <c r="L1406" i="1"/>
  <c r="J1406" i="1"/>
  <c r="H1406" i="1"/>
  <c r="F1406" i="1"/>
  <c r="L1405" i="1"/>
  <c r="J1405" i="1"/>
  <c r="H1405" i="1"/>
  <c r="F1405" i="1"/>
  <c r="L1404" i="1"/>
  <c r="J1404" i="1"/>
  <c r="H1404" i="1"/>
  <c r="F1404" i="1"/>
  <c r="L1403" i="1"/>
  <c r="J1403" i="1"/>
  <c r="H1403" i="1"/>
  <c r="F1403" i="1"/>
  <c r="L1402" i="1"/>
  <c r="J1402" i="1"/>
  <c r="H1402" i="1"/>
  <c r="F1402" i="1"/>
  <c r="L1401" i="1"/>
  <c r="J1401" i="1"/>
  <c r="H1401" i="1"/>
  <c r="F1401" i="1"/>
  <c r="L1400" i="1"/>
  <c r="J1400" i="1"/>
  <c r="H1400" i="1"/>
  <c r="F1400" i="1"/>
  <c r="L1399" i="1"/>
  <c r="J1399" i="1"/>
  <c r="H1399" i="1"/>
  <c r="F1399" i="1"/>
  <c r="J1411" i="1"/>
  <c r="L1411" i="1"/>
  <c r="F1411" i="1"/>
  <c r="L1397" i="1"/>
  <c r="J1397" i="1"/>
  <c r="F1397" i="1"/>
  <c r="L1396" i="1"/>
  <c r="J1396" i="1"/>
  <c r="H1396" i="1"/>
  <c r="F1396" i="1"/>
  <c r="L1394" i="1"/>
  <c r="J1394" i="1"/>
  <c r="F1394" i="1"/>
  <c r="L1393" i="1"/>
  <c r="J1393" i="1"/>
  <c r="H1393" i="1"/>
  <c r="F1393" i="1"/>
  <c r="L1350" i="1"/>
  <c r="J1350" i="1"/>
  <c r="H1350" i="1"/>
  <c r="F1350" i="1"/>
  <c r="J1355" i="1"/>
  <c r="H1355" i="1"/>
  <c r="F1355" i="1"/>
  <c r="L1363" i="1"/>
  <c r="J1363" i="1"/>
  <c r="H1363" i="1"/>
  <c r="F1363" i="1"/>
  <c r="L1365" i="1"/>
  <c r="J1365" i="1"/>
  <c r="H1365" i="1"/>
  <c r="F1365" i="1"/>
  <c r="L1379" i="1"/>
  <c r="J1379" i="1"/>
  <c r="H1379" i="1"/>
  <c r="F1379" i="1"/>
  <c r="L1392" i="1"/>
  <c r="J1392" i="1"/>
  <c r="H1392" i="1"/>
  <c r="F1392" i="1"/>
  <c r="L1391" i="1"/>
  <c r="J1391" i="1"/>
  <c r="H1391" i="1"/>
  <c r="F1391" i="1"/>
  <c r="L1390" i="1"/>
  <c r="J1390" i="1"/>
  <c r="H1390" i="1"/>
  <c r="F1390" i="1"/>
  <c r="L1389" i="1"/>
  <c r="J1389" i="1"/>
  <c r="H1389" i="1"/>
  <c r="F1389" i="1"/>
  <c r="L1388" i="1"/>
  <c r="J1388" i="1"/>
  <c r="H1388" i="1"/>
  <c r="F1388" i="1"/>
  <c r="L1387" i="1"/>
  <c r="J1387" i="1"/>
  <c r="H1387" i="1"/>
  <c r="F1387" i="1"/>
  <c r="L1386" i="1"/>
  <c r="J1386" i="1"/>
  <c r="H1386" i="1"/>
  <c r="F1386" i="1"/>
  <c r="L1385" i="1"/>
  <c r="J1385" i="1"/>
  <c r="H1385" i="1"/>
  <c r="F1385" i="1"/>
  <c r="L1384" i="1"/>
  <c r="J1384" i="1"/>
  <c r="H1384" i="1"/>
  <c r="F1384" i="1"/>
  <c r="L1383" i="1"/>
  <c r="J1383" i="1"/>
  <c r="H1383" i="1"/>
  <c r="F1383" i="1"/>
  <c r="L1382" i="1"/>
  <c r="J1382" i="1"/>
  <c r="H1382" i="1"/>
  <c r="F1382" i="1"/>
  <c r="L1381" i="1"/>
  <c r="J1381" i="1"/>
  <c r="H1381" i="1"/>
  <c r="F1381" i="1"/>
  <c r="L1380" i="1"/>
  <c r="J1380" i="1"/>
  <c r="H1380" i="1"/>
  <c r="F1380" i="1"/>
  <c r="L1378" i="1"/>
  <c r="J1378" i="1"/>
  <c r="H1378" i="1"/>
  <c r="F1378" i="1"/>
  <c r="L1377" i="1"/>
  <c r="J1377" i="1"/>
  <c r="H1377" i="1"/>
  <c r="F1377" i="1"/>
  <c r="L1376" i="1"/>
  <c r="J1376" i="1"/>
  <c r="H1376" i="1"/>
  <c r="F1376" i="1"/>
  <c r="L1375" i="1"/>
  <c r="J1375" i="1"/>
  <c r="H1375" i="1"/>
  <c r="F1375" i="1"/>
  <c r="L1374" i="1"/>
  <c r="J1374" i="1"/>
  <c r="H1374" i="1"/>
  <c r="F1374" i="1"/>
  <c r="L1373" i="1"/>
  <c r="J1373" i="1"/>
  <c r="H1373" i="1"/>
  <c r="F1373" i="1"/>
  <c r="L1372" i="1"/>
  <c r="J1372" i="1"/>
  <c r="H1372" i="1"/>
  <c r="F1372" i="1"/>
  <c r="H1349" i="1"/>
  <c r="L1361" i="1"/>
  <c r="J1361" i="1"/>
  <c r="H1361" i="1"/>
  <c r="F1361" i="1"/>
  <c r="L1360" i="1"/>
  <c r="J1360" i="1"/>
  <c r="H1360" i="1"/>
  <c r="F1360" i="1"/>
  <c r="L1359" i="1"/>
  <c r="J1359" i="1"/>
  <c r="H1359" i="1"/>
  <c r="F1359" i="1"/>
  <c r="L1358" i="1"/>
  <c r="J1358" i="1"/>
  <c r="H1358" i="1"/>
  <c r="F1358" i="1"/>
  <c r="L1357" i="1"/>
  <c r="J1357" i="1"/>
  <c r="H1357" i="1"/>
  <c r="F1357" i="1"/>
  <c r="L1356" i="1"/>
  <c r="J1356" i="1"/>
  <c r="H1356" i="1"/>
  <c r="F1356" i="1"/>
  <c r="L1354" i="1"/>
  <c r="J1354" i="1"/>
  <c r="H1354" i="1"/>
  <c r="F1354" i="1"/>
  <c r="L1353" i="1"/>
  <c r="J1353" i="1"/>
  <c r="H1353" i="1"/>
  <c r="F1353" i="1"/>
  <c r="L1352" i="1"/>
  <c r="J1352" i="1"/>
  <c r="H1352" i="1"/>
  <c r="F1352" i="1"/>
  <c r="L1351" i="1"/>
  <c r="J1351" i="1"/>
  <c r="H1351" i="1"/>
  <c r="F1351" i="1"/>
  <c r="L1349" i="1"/>
  <c r="J1349" i="1"/>
  <c r="F1349" i="1"/>
  <c r="L1348" i="1"/>
  <c r="J1348" i="1"/>
  <c r="H1348" i="1"/>
  <c r="F1348" i="1"/>
  <c r="L1370" i="1"/>
  <c r="J1370" i="1"/>
  <c r="H1370" i="1"/>
  <c r="F1370" i="1"/>
  <c r="L1369" i="1"/>
  <c r="J1369" i="1"/>
  <c r="H1369" i="1"/>
  <c r="F1369" i="1"/>
  <c r="L1368" i="1"/>
  <c r="J1368" i="1"/>
  <c r="F1368" i="1"/>
  <c r="L1367" i="1"/>
  <c r="J1367" i="1"/>
  <c r="H1367" i="1"/>
  <c r="F1367" i="1"/>
  <c r="L1366" i="1"/>
  <c r="J1366" i="1"/>
  <c r="H1366" i="1"/>
  <c r="F1366" i="1"/>
  <c r="L1364" i="1"/>
  <c r="J1364" i="1"/>
  <c r="H1364" i="1"/>
  <c r="F1364" i="1"/>
  <c r="L1362" i="1"/>
  <c r="J1362" i="1"/>
  <c r="H1362" i="1"/>
  <c r="F1362" i="1"/>
  <c r="L1371" i="1"/>
  <c r="J1371" i="1"/>
  <c r="H1371" i="1"/>
  <c r="F1371" i="1"/>
  <c r="L1347" i="1"/>
  <c r="J1347" i="1"/>
  <c r="H1347" i="1"/>
  <c r="F1347" i="1"/>
  <c r="L1344" i="1"/>
  <c r="H1344" i="1"/>
  <c r="F1345" i="1"/>
  <c r="H1345" i="1"/>
  <c r="J1345" i="1"/>
  <c r="L1345" i="1"/>
  <c r="L1346" i="1"/>
  <c r="J1346" i="1"/>
  <c r="H1346" i="1"/>
  <c r="F1346" i="1"/>
  <c r="L1343" i="1"/>
  <c r="J1343" i="1"/>
  <c r="H1343" i="1"/>
  <c r="F1343" i="1"/>
  <c r="L1341" i="1"/>
  <c r="J1341" i="1"/>
  <c r="H1341" i="1"/>
  <c r="F1341" i="1"/>
  <c r="L1340" i="1"/>
  <c r="J1340" i="1"/>
  <c r="H1340" i="1"/>
  <c r="F1340" i="1"/>
  <c r="L1342" i="1"/>
  <c r="J1342" i="1"/>
  <c r="H1342" i="1"/>
  <c r="F1342" i="1"/>
  <c r="J1416" i="1" l="1"/>
  <c r="J1412" i="1"/>
  <c r="H1412" i="1"/>
  <c r="F1412" i="1"/>
  <c r="L1412" i="1"/>
  <c r="H1411" i="1"/>
  <c r="H1398" i="1"/>
  <c r="J1398" i="1"/>
  <c r="L1398" i="1"/>
  <c r="F1398" i="1"/>
  <c r="L1336" i="1"/>
  <c r="J1336" i="1"/>
  <c r="H1336" i="1"/>
  <c r="F1336" i="1"/>
  <c r="L1323" i="1" l="1"/>
  <c r="J1323" i="1"/>
  <c r="H1323" i="1"/>
  <c r="F1323" i="1"/>
  <c r="L1322" i="1"/>
  <c r="J1322" i="1"/>
  <c r="H1322" i="1"/>
  <c r="F1322" i="1"/>
  <c r="L1310" i="1"/>
  <c r="J1310" i="1"/>
  <c r="H1310" i="1"/>
  <c r="F1310" i="1"/>
  <c r="L1273" i="1"/>
  <c r="J1273" i="1"/>
  <c r="H1273" i="1"/>
  <c r="F1273" i="1"/>
  <c r="L1251" i="1"/>
  <c r="J1251" i="1"/>
  <c r="H1251" i="1"/>
  <c r="F1251" i="1"/>
  <c r="L1250" i="1"/>
  <c r="J1250" i="1"/>
  <c r="H1250" i="1"/>
  <c r="F1250" i="1"/>
  <c r="L1249" i="1"/>
  <c r="J1249" i="1"/>
  <c r="H1249" i="1"/>
  <c r="F1249" i="1"/>
  <c r="L1248" i="1"/>
  <c r="J1248" i="1"/>
  <c r="H1248" i="1"/>
  <c r="F1248" i="1"/>
  <c r="L1247" i="1"/>
  <c r="J1247" i="1"/>
  <c r="H1247" i="1"/>
  <c r="F1247" i="1"/>
  <c r="L1214" i="1"/>
  <c r="J1214" i="1"/>
  <c r="H1214" i="1"/>
  <c r="F1214" i="1"/>
  <c r="L1213" i="1"/>
  <c r="J1213" i="1"/>
  <c r="H1213" i="1"/>
  <c r="F1213" i="1"/>
  <c r="L1189" i="1"/>
  <c r="J1189" i="1"/>
  <c r="H1189" i="1"/>
  <c r="F1189" i="1"/>
  <c r="L1165" i="1"/>
  <c r="L1164" i="1"/>
  <c r="J1165" i="1"/>
  <c r="J1164" i="1"/>
  <c r="H1165" i="1"/>
  <c r="H1164" i="1"/>
  <c r="F1165" i="1"/>
  <c r="F1164" i="1"/>
  <c r="L1140" i="1"/>
  <c r="J1140" i="1"/>
  <c r="H1140" i="1"/>
  <c r="F1140" i="1"/>
  <c r="L1122" i="1"/>
  <c r="J1122" i="1"/>
  <c r="H1122" i="1"/>
  <c r="F1122" i="1"/>
  <c r="L1121" i="1"/>
  <c r="J1121" i="1"/>
  <c r="H1121" i="1"/>
  <c r="F1121" i="1"/>
  <c r="L1120" i="1"/>
  <c r="J1120" i="1"/>
  <c r="H1120" i="1"/>
  <c r="F1120" i="1"/>
  <c r="L1119" i="1"/>
  <c r="J1119" i="1"/>
  <c r="H1119" i="1"/>
  <c r="F1119" i="1"/>
  <c r="L1099" i="1"/>
  <c r="J1099" i="1"/>
  <c r="H1099" i="1"/>
  <c r="F1099" i="1"/>
  <c r="L1098" i="1"/>
  <c r="J1098" i="1"/>
  <c r="H1098" i="1"/>
  <c r="F1098" i="1"/>
  <c r="L1097" i="1"/>
  <c r="J1097" i="1"/>
  <c r="H1097" i="1"/>
  <c r="F1097" i="1"/>
  <c r="J1071" i="1"/>
  <c r="H1071" i="1"/>
  <c r="F1071" i="1"/>
  <c r="F1061" i="1"/>
  <c r="H1061" i="1"/>
  <c r="J1061" i="1"/>
  <c r="L1061" i="1"/>
  <c r="L1060" i="1"/>
  <c r="J1060" i="1"/>
  <c r="H1060" i="1"/>
  <c r="F1060" i="1"/>
  <c r="L996" i="1"/>
  <c r="J996" i="1"/>
  <c r="H996" i="1"/>
  <c r="F996" i="1"/>
  <c r="L876" i="1"/>
  <c r="J876" i="1"/>
  <c r="H876" i="1"/>
  <c r="F876" i="1"/>
  <c r="L52" i="1" l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4" i="1"/>
  <c r="L1055" i="1"/>
  <c r="L1056" i="1"/>
  <c r="L1057" i="1"/>
  <c r="L1058" i="1"/>
  <c r="L1059" i="1"/>
  <c r="L1062" i="1"/>
  <c r="L1063" i="1"/>
  <c r="L1064" i="1"/>
  <c r="L1065" i="1"/>
  <c r="L1066" i="1"/>
  <c r="L1067" i="1"/>
  <c r="L1068" i="1"/>
  <c r="L1069" i="1"/>
  <c r="L1070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4" i="1"/>
  <c r="L1275" i="1"/>
  <c r="L1276" i="1"/>
  <c r="L1277" i="1"/>
  <c r="L1278" i="1"/>
  <c r="L1279" i="1"/>
  <c r="L1280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1" i="1"/>
  <c r="L1312" i="1"/>
  <c r="L1313" i="1"/>
  <c r="L1314" i="1"/>
  <c r="L1315" i="1"/>
  <c r="L1316" i="1"/>
  <c r="L1317" i="1"/>
  <c r="L1318" i="1"/>
  <c r="L1319" i="1"/>
  <c r="L1320" i="1"/>
  <c r="L1321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7" i="1"/>
  <c r="L1338" i="1"/>
  <c r="L51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33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17" i="1"/>
  <c r="L11" i="1"/>
  <c r="L12" i="1"/>
  <c r="L13" i="1"/>
  <c r="L14" i="1"/>
  <c r="L15" i="1"/>
  <c r="L10" i="1"/>
  <c r="L7" i="1"/>
  <c r="L8" i="1"/>
  <c r="L6" i="1"/>
  <c r="L1600" i="1" l="1"/>
  <c r="J1272" i="1"/>
  <c r="J1274" i="1"/>
  <c r="J1275" i="1"/>
  <c r="J1276" i="1"/>
  <c r="J1277" i="1"/>
  <c r="J1278" i="1"/>
  <c r="H1272" i="1"/>
  <c r="H1274" i="1"/>
  <c r="H1275" i="1"/>
  <c r="H1276" i="1"/>
  <c r="H1277" i="1"/>
  <c r="F1269" i="1"/>
  <c r="F1270" i="1"/>
  <c r="F1271" i="1"/>
  <c r="F1272" i="1"/>
  <c r="F1274" i="1"/>
  <c r="F1275" i="1"/>
  <c r="F1276" i="1"/>
  <c r="F1268" i="1"/>
  <c r="F1277" i="1"/>
  <c r="F1278" i="1"/>
  <c r="F1279" i="1"/>
  <c r="F1280" i="1"/>
  <c r="H1278" i="1"/>
  <c r="H1328" i="1" l="1"/>
  <c r="H1329" i="1"/>
  <c r="H1330" i="1"/>
  <c r="H1331" i="1"/>
  <c r="H1332" i="1"/>
  <c r="H1333" i="1"/>
  <c r="H1334" i="1"/>
  <c r="H1335" i="1"/>
  <c r="H1337" i="1"/>
  <c r="H1338" i="1"/>
  <c r="J1328" i="1"/>
  <c r="J1329" i="1"/>
  <c r="J1330" i="1"/>
  <c r="J1331" i="1"/>
  <c r="J1332" i="1"/>
  <c r="J1333" i="1"/>
  <c r="J1334" i="1"/>
  <c r="J1335" i="1"/>
  <c r="J1337" i="1"/>
  <c r="J1338" i="1"/>
  <c r="H1326" i="1"/>
  <c r="H1327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7" i="1"/>
  <c r="F1338" i="1"/>
  <c r="J1320" i="1"/>
  <c r="J1321" i="1"/>
  <c r="J1324" i="1"/>
  <c r="J1325" i="1"/>
  <c r="J1326" i="1"/>
  <c r="J1327" i="1"/>
  <c r="H1321" i="1"/>
  <c r="H1324" i="1"/>
  <c r="H1325" i="1"/>
  <c r="F1321" i="1"/>
  <c r="F1314" i="1" l="1"/>
  <c r="J1314" i="1"/>
  <c r="J1315" i="1"/>
  <c r="J1316" i="1"/>
  <c r="J1317" i="1"/>
  <c r="J1318" i="1"/>
  <c r="J1319" i="1"/>
  <c r="H1314" i="1"/>
  <c r="H1315" i="1"/>
  <c r="H1316" i="1"/>
  <c r="H1317" i="1"/>
  <c r="H1318" i="1"/>
  <c r="H1319" i="1"/>
  <c r="H1320" i="1"/>
  <c r="F1312" i="1"/>
  <c r="F1313" i="1"/>
  <c r="F1315" i="1"/>
  <c r="F1316" i="1"/>
  <c r="F1317" i="1"/>
  <c r="F1318" i="1"/>
  <c r="F1319" i="1"/>
  <c r="F1320" i="1"/>
  <c r="J1307" i="1" l="1"/>
  <c r="J1308" i="1"/>
  <c r="J1309" i="1"/>
  <c r="J1311" i="1"/>
  <c r="J1312" i="1"/>
  <c r="J1313" i="1"/>
  <c r="H1304" i="1"/>
  <c r="H1305" i="1"/>
  <c r="H1306" i="1"/>
  <c r="H1307" i="1"/>
  <c r="H1308" i="1"/>
  <c r="H1309" i="1"/>
  <c r="H1311" i="1"/>
  <c r="H1312" i="1"/>
  <c r="H1313" i="1"/>
  <c r="F1303" i="1"/>
  <c r="F1304" i="1"/>
  <c r="F1305" i="1"/>
  <c r="F1306" i="1"/>
  <c r="F1307" i="1"/>
  <c r="F1308" i="1"/>
  <c r="F1309" i="1"/>
  <c r="F1311" i="1"/>
  <c r="J1302" i="1"/>
  <c r="J1303" i="1"/>
  <c r="J1304" i="1"/>
  <c r="J1305" i="1"/>
  <c r="J1306" i="1"/>
  <c r="H1301" i="1"/>
  <c r="H1302" i="1"/>
  <c r="H1303" i="1"/>
  <c r="F1302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H1279" i="1" l="1"/>
  <c r="J1279" i="1"/>
  <c r="H1280" i="1"/>
  <c r="J1280" i="1"/>
  <c r="F1282" i="1"/>
  <c r="H1282" i="1"/>
  <c r="J1282" i="1"/>
  <c r="F1283" i="1"/>
  <c r="H1283" i="1"/>
  <c r="J1283" i="1"/>
  <c r="F1284" i="1"/>
  <c r="H1284" i="1"/>
  <c r="J1284" i="1"/>
  <c r="H1285" i="1"/>
  <c r="J1285" i="1"/>
  <c r="J1286" i="1"/>
  <c r="J1265" i="1" l="1"/>
  <c r="F1265" i="1"/>
  <c r="H1265" i="1"/>
  <c r="J1157" i="1" l="1"/>
  <c r="J1158" i="1"/>
  <c r="J1159" i="1"/>
  <c r="J1160" i="1"/>
  <c r="J1161" i="1"/>
  <c r="J1162" i="1"/>
  <c r="J1163" i="1"/>
  <c r="J1166" i="1"/>
  <c r="J1167" i="1"/>
  <c r="J1168" i="1"/>
  <c r="J1169" i="1"/>
  <c r="J1170" i="1"/>
  <c r="H1156" i="1"/>
  <c r="H1157" i="1"/>
  <c r="H1158" i="1"/>
  <c r="H1159" i="1"/>
  <c r="H1160" i="1"/>
  <c r="H1161" i="1"/>
  <c r="H1162" i="1"/>
  <c r="H1163" i="1"/>
  <c r="H1166" i="1"/>
  <c r="H1167" i="1"/>
  <c r="F1155" i="1"/>
  <c r="F1156" i="1"/>
  <c r="F1157" i="1"/>
  <c r="F1158" i="1"/>
  <c r="F1159" i="1"/>
  <c r="F1160" i="1"/>
  <c r="F1161" i="1"/>
  <c r="F1162" i="1"/>
  <c r="F1163" i="1"/>
  <c r="F1166" i="1"/>
  <c r="J1269" i="1" l="1"/>
  <c r="H1269" i="1"/>
  <c r="J1266" i="1" l="1"/>
  <c r="H1266" i="1"/>
  <c r="F1266" i="1"/>
  <c r="J1271" i="1"/>
  <c r="H1271" i="1"/>
  <c r="J1263" i="1" l="1"/>
  <c r="H1263" i="1"/>
  <c r="F1263" i="1"/>
  <c r="J1264" i="1"/>
  <c r="H1264" i="1"/>
  <c r="F1264" i="1"/>
  <c r="J1262" i="1" l="1"/>
  <c r="H1262" i="1"/>
  <c r="F1262" i="1"/>
  <c r="J1256" i="1"/>
  <c r="H1256" i="1"/>
  <c r="F1256" i="1"/>
  <c r="J1255" i="1"/>
  <c r="J1257" i="1"/>
  <c r="J1258" i="1"/>
  <c r="J1259" i="1"/>
  <c r="J1260" i="1"/>
  <c r="J1261" i="1"/>
  <c r="J1267" i="1"/>
  <c r="J1268" i="1"/>
  <c r="J1270" i="1"/>
  <c r="H1245" i="1"/>
  <c r="H1246" i="1"/>
  <c r="H1252" i="1"/>
  <c r="H1253" i="1"/>
  <c r="H1254" i="1"/>
  <c r="H1255" i="1"/>
  <c r="H1257" i="1"/>
  <c r="H1258" i="1"/>
  <c r="H1259" i="1"/>
  <c r="H1260" i="1"/>
  <c r="H1261" i="1"/>
  <c r="H1267" i="1"/>
  <c r="H1268" i="1"/>
  <c r="H1270" i="1"/>
  <c r="F1242" i="1"/>
  <c r="F1243" i="1"/>
  <c r="F1244" i="1"/>
  <c r="F1245" i="1"/>
  <c r="F1246" i="1"/>
  <c r="F1252" i="1"/>
  <c r="F1253" i="1"/>
  <c r="F1254" i="1"/>
  <c r="F1255" i="1"/>
  <c r="F1257" i="1"/>
  <c r="F1258" i="1"/>
  <c r="F1259" i="1"/>
  <c r="F1260" i="1"/>
  <c r="F1261" i="1"/>
  <c r="F1267" i="1"/>
  <c r="J1245" i="1" l="1"/>
  <c r="J1246" i="1" l="1"/>
  <c r="J1243" i="1" l="1"/>
  <c r="H1243" i="1"/>
  <c r="J1244" i="1"/>
  <c r="H1244" i="1"/>
  <c r="H1242" i="1"/>
  <c r="J1240" i="1"/>
  <c r="J1241" i="1"/>
  <c r="J1242" i="1"/>
  <c r="J1252" i="1"/>
  <c r="J1253" i="1"/>
  <c r="J1254" i="1"/>
  <c r="J1234" i="1" l="1"/>
  <c r="H1234" i="1"/>
  <c r="F1234" i="1"/>
  <c r="J1233" i="1"/>
  <c r="H1233" i="1"/>
  <c r="F1233" i="1"/>
  <c r="J1238" i="1"/>
  <c r="H1238" i="1"/>
  <c r="F1238" i="1"/>
  <c r="J1239" i="1"/>
  <c r="H1239" i="1"/>
  <c r="F1239" i="1"/>
  <c r="H1240" i="1"/>
  <c r="F1240" i="1"/>
  <c r="I9" i="14" l="1"/>
  <c r="I11" i="14"/>
  <c r="I12" i="14"/>
  <c r="I13" i="14"/>
  <c r="I15" i="14"/>
  <c r="I16" i="14"/>
  <c r="I17" i="14"/>
  <c r="J159" i="1" l="1"/>
  <c r="J1231" i="1" l="1"/>
  <c r="H1231" i="1"/>
  <c r="F1231" i="1"/>
  <c r="J1220" i="1"/>
  <c r="H1220" i="1"/>
  <c r="F1220" i="1"/>
  <c r="J1229" i="1"/>
  <c r="H1229" i="1"/>
  <c r="F1229" i="1"/>
  <c r="J1228" i="1"/>
  <c r="H1228" i="1"/>
  <c r="F1228" i="1"/>
  <c r="J1224" i="1"/>
  <c r="H1224" i="1"/>
  <c r="F1224" i="1"/>
  <c r="J1222" i="1"/>
  <c r="H1222" i="1"/>
  <c r="F1222" i="1"/>
  <c r="J1232" i="1"/>
  <c r="H1232" i="1"/>
  <c r="F1232" i="1"/>
  <c r="J1227" i="1"/>
  <c r="H1227" i="1"/>
  <c r="F1227" i="1"/>
  <c r="J1230" i="1"/>
  <c r="H1230" i="1"/>
  <c r="F1230" i="1"/>
  <c r="J1216" i="1"/>
  <c r="H1216" i="1"/>
  <c r="F1216" i="1"/>
  <c r="J1225" i="1"/>
  <c r="H1225" i="1"/>
  <c r="F1225" i="1"/>
  <c r="J1226" i="1" l="1"/>
  <c r="H1226" i="1"/>
  <c r="F1226" i="1"/>
  <c r="J1218" i="1" l="1"/>
  <c r="H1218" i="1"/>
  <c r="F1218" i="1"/>
  <c r="J1207" i="1"/>
  <c r="H1207" i="1"/>
  <c r="F1207" i="1"/>
  <c r="J1215" i="1"/>
  <c r="H1215" i="1"/>
  <c r="F1215" i="1"/>
  <c r="J1221" i="1"/>
  <c r="H1221" i="1"/>
  <c r="F1221" i="1"/>
  <c r="J1210" i="1" l="1"/>
  <c r="H1210" i="1"/>
  <c r="F1210" i="1"/>
  <c r="J1203" i="1"/>
  <c r="H1203" i="1"/>
  <c r="F1203" i="1"/>
  <c r="J1198" i="1"/>
  <c r="H1198" i="1"/>
  <c r="F1198" i="1"/>
  <c r="J1212" i="1"/>
  <c r="H1212" i="1"/>
  <c r="F1212" i="1"/>
  <c r="F1217" i="1"/>
  <c r="H1217" i="1"/>
  <c r="J1217" i="1"/>
  <c r="J1196" i="1"/>
  <c r="J1197" i="1"/>
  <c r="J1199" i="1"/>
  <c r="J1200" i="1"/>
  <c r="J1201" i="1"/>
  <c r="J1202" i="1"/>
  <c r="J1204" i="1"/>
  <c r="J1205" i="1"/>
  <c r="J1206" i="1"/>
  <c r="J1208" i="1"/>
  <c r="J1209" i="1"/>
  <c r="J1211" i="1"/>
  <c r="J1219" i="1"/>
  <c r="J1223" i="1"/>
  <c r="J1235" i="1"/>
  <c r="J1236" i="1"/>
  <c r="J1237" i="1"/>
  <c r="H1205" i="1"/>
  <c r="H1206" i="1"/>
  <c r="H1208" i="1"/>
  <c r="H1209" i="1"/>
  <c r="H1211" i="1"/>
  <c r="H1219" i="1"/>
  <c r="H1223" i="1"/>
  <c r="H1235" i="1"/>
  <c r="H1236" i="1"/>
  <c r="H1237" i="1"/>
  <c r="H1241" i="1"/>
  <c r="F1200" i="1"/>
  <c r="F1201" i="1"/>
  <c r="F1202" i="1"/>
  <c r="F1204" i="1"/>
  <c r="F1205" i="1"/>
  <c r="F1206" i="1"/>
  <c r="F1208" i="1"/>
  <c r="F1209" i="1"/>
  <c r="F1211" i="1"/>
  <c r="F1219" i="1"/>
  <c r="F1223" i="1"/>
  <c r="F1235" i="1"/>
  <c r="F1236" i="1"/>
  <c r="F1237" i="1"/>
  <c r="F1241" i="1"/>
  <c r="H1204" i="1" l="1"/>
  <c r="H1202" i="1"/>
  <c r="H1201" i="1" l="1"/>
  <c r="H1200" i="1"/>
  <c r="H1199" i="1"/>
  <c r="F1199" i="1"/>
  <c r="H1197" i="1"/>
  <c r="F1197" i="1"/>
  <c r="H1196" i="1"/>
  <c r="F1196" i="1"/>
  <c r="J1195" i="1"/>
  <c r="H1195" i="1"/>
  <c r="F1195" i="1"/>
  <c r="J1194" i="1"/>
  <c r="H1194" i="1"/>
  <c r="F1194" i="1"/>
  <c r="J1193" i="1"/>
  <c r="H1193" i="1"/>
  <c r="F1193" i="1"/>
  <c r="J1192" i="1"/>
  <c r="H1192" i="1"/>
  <c r="F1192" i="1"/>
  <c r="J1191" i="1"/>
  <c r="H1191" i="1"/>
  <c r="F1191" i="1"/>
  <c r="J1190" i="1"/>
  <c r="H1190" i="1"/>
  <c r="F1190" i="1"/>
  <c r="J1182" i="1" l="1"/>
  <c r="H1182" i="1"/>
  <c r="F1182" i="1"/>
  <c r="J1183" i="1" l="1"/>
  <c r="H1183" i="1"/>
  <c r="F1183" i="1"/>
  <c r="J1185" i="1" l="1"/>
  <c r="J1186" i="1"/>
  <c r="J1187" i="1"/>
  <c r="J1188" i="1"/>
  <c r="H1185" i="1"/>
  <c r="H1186" i="1"/>
  <c r="H1187" i="1"/>
  <c r="H1188" i="1"/>
  <c r="F1185" i="1"/>
  <c r="F1187" i="1"/>
  <c r="F1188" i="1"/>
  <c r="J1184" i="1"/>
  <c r="H1184" i="1"/>
  <c r="F1184" i="1"/>
  <c r="J1181" i="1" l="1"/>
  <c r="H1181" i="1"/>
  <c r="F1181" i="1"/>
  <c r="J1175" i="1"/>
  <c r="H1175" i="1"/>
  <c r="F1175" i="1"/>
  <c r="J1176" i="1"/>
  <c r="H1176" i="1"/>
  <c r="F1176" i="1"/>
  <c r="J1174" i="1"/>
  <c r="H1174" i="1"/>
  <c r="F1174" i="1"/>
  <c r="J1179" i="1"/>
  <c r="H1179" i="1"/>
  <c r="F1179" i="1"/>
  <c r="J1180" i="1"/>
  <c r="H1180" i="1"/>
  <c r="F1180" i="1"/>
  <c r="J1178" i="1"/>
  <c r="H1178" i="1"/>
  <c r="F1178" i="1"/>
  <c r="J1177" i="1"/>
  <c r="H1177" i="1"/>
  <c r="F1177" i="1"/>
  <c r="G28" i="14" l="1"/>
  <c r="G29" i="14"/>
  <c r="J1173" i="1" l="1"/>
  <c r="H1173" i="1"/>
  <c r="F1173" i="1"/>
  <c r="J1172" i="1" l="1"/>
  <c r="H1172" i="1"/>
  <c r="F1172" i="1"/>
  <c r="J1171" i="1" l="1"/>
  <c r="H1171" i="1"/>
  <c r="F1171" i="1"/>
  <c r="H1170" i="1" l="1"/>
  <c r="F1170" i="1"/>
  <c r="H1169" i="1"/>
  <c r="F1169" i="1"/>
  <c r="H1168" i="1"/>
  <c r="F1168" i="1"/>
  <c r="F1167" i="1" l="1"/>
  <c r="J1156" i="1"/>
  <c r="J1155" i="1"/>
  <c r="H1155" i="1"/>
  <c r="J1154" i="1"/>
  <c r="H1154" i="1"/>
  <c r="F1154" i="1"/>
  <c r="J1153" i="1"/>
  <c r="H1153" i="1"/>
  <c r="F1153" i="1"/>
  <c r="J1152" i="1"/>
  <c r="H1152" i="1"/>
  <c r="F1152" i="1"/>
  <c r="J1151" i="1"/>
  <c r="H1151" i="1"/>
  <c r="F1151" i="1"/>
  <c r="J1150" i="1"/>
  <c r="H1150" i="1"/>
  <c r="F1150" i="1"/>
  <c r="J1149" i="1"/>
  <c r="H1149" i="1"/>
  <c r="F1149" i="1"/>
  <c r="J1148" i="1"/>
  <c r="H1148" i="1"/>
  <c r="F1148" i="1"/>
  <c r="J1147" i="1"/>
  <c r="H1147" i="1"/>
  <c r="F1147" i="1"/>
  <c r="J1146" i="1"/>
  <c r="H1146" i="1"/>
  <c r="F1146" i="1"/>
  <c r="J1145" i="1"/>
  <c r="H1145" i="1"/>
  <c r="F1145" i="1"/>
  <c r="J1144" i="1"/>
  <c r="H1144" i="1"/>
  <c r="F1144" i="1"/>
  <c r="J1143" i="1"/>
  <c r="H1143" i="1"/>
  <c r="F1143" i="1"/>
  <c r="J1142" i="1"/>
  <c r="H1142" i="1"/>
  <c r="F1142" i="1"/>
  <c r="J1141" i="1"/>
  <c r="H1141" i="1"/>
  <c r="F1141" i="1"/>
  <c r="J1139" i="1"/>
  <c r="H1139" i="1"/>
  <c r="F1139" i="1"/>
  <c r="J1138" i="1"/>
  <c r="H1138" i="1"/>
  <c r="F1138" i="1"/>
  <c r="J1137" i="1"/>
  <c r="H1137" i="1"/>
  <c r="F1137" i="1"/>
  <c r="F1104" i="1" l="1"/>
  <c r="H1104" i="1"/>
  <c r="J1104" i="1"/>
  <c r="J1134" i="1" l="1"/>
  <c r="H1134" i="1"/>
  <c r="F1134" i="1"/>
  <c r="J1133" i="1"/>
  <c r="H1133" i="1"/>
  <c r="F1133" i="1"/>
  <c r="J1131" i="1"/>
  <c r="H1131" i="1"/>
  <c r="F1131" i="1"/>
  <c r="J1128" i="1"/>
  <c r="J1129" i="1"/>
  <c r="H1128" i="1"/>
  <c r="H1129" i="1"/>
  <c r="F1128" i="1"/>
  <c r="F1129" i="1"/>
  <c r="J1127" i="1" l="1"/>
  <c r="H1127" i="1"/>
  <c r="F1127" i="1"/>
  <c r="F1116" i="1"/>
  <c r="H1116" i="1"/>
  <c r="J1116" i="1"/>
  <c r="J1114" i="1" l="1"/>
  <c r="H1114" i="1"/>
  <c r="F1114" i="1"/>
  <c r="J1135" i="1"/>
  <c r="H1135" i="1"/>
  <c r="F1135" i="1"/>
  <c r="J1118" i="1"/>
  <c r="H1118" i="1"/>
  <c r="F1118" i="1"/>
  <c r="J1089" i="1"/>
  <c r="H1089" i="1"/>
  <c r="F1089" i="1"/>
  <c r="J1126" i="1" l="1"/>
  <c r="H1126" i="1"/>
  <c r="F1126" i="1"/>
  <c r="J1123" i="1"/>
  <c r="H1123" i="1"/>
  <c r="F1123" i="1"/>
  <c r="J1130" i="1"/>
  <c r="H1130" i="1"/>
  <c r="F1130" i="1"/>
  <c r="J1107" i="1"/>
  <c r="H1107" i="1"/>
  <c r="F1107" i="1"/>
  <c r="J1103" i="1"/>
  <c r="H1103" i="1"/>
  <c r="F1103" i="1"/>
  <c r="J1105" i="1"/>
  <c r="H1105" i="1"/>
  <c r="F1105" i="1"/>
  <c r="J1102" i="1" l="1"/>
  <c r="H1102" i="1"/>
  <c r="F1102" i="1"/>
  <c r="J1101" i="1"/>
  <c r="H1101" i="1"/>
  <c r="F1101" i="1"/>
  <c r="J1108" i="1"/>
  <c r="H1108" i="1"/>
  <c r="F1108" i="1"/>
  <c r="J1094" i="1"/>
  <c r="H1094" i="1"/>
  <c r="F1094" i="1"/>
  <c r="J1095" i="1"/>
  <c r="H1095" i="1"/>
  <c r="F1095" i="1"/>
  <c r="J1100" i="1"/>
  <c r="H1100" i="1"/>
  <c r="F1100" i="1"/>
  <c r="J1093" i="1"/>
  <c r="H1093" i="1"/>
  <c r="F1093" i="1"/>
  <c r="J1096" i="1"/>
  <c r="H1096" i="1"/>
  <c r="F1096" i="1"/>
  <c r="J1091" i="1"/>
  <c r="H1091" i="1"/>
  <c r="F1091" i="1"/>
  <c r="J1136" i="1"/>
  <c r="H1136" i="1"/>
  <c r="F1136" i="1"/>
  <c r="F1117" i="1"/>
  <c r="H1117" i="1"/>
  <c r="J1117" i="1"/>
  <c r="J1132" i="1" l="1"/>
  <c r="H1132" i="1"/>
  <c r="F1132" i="1"/>
  <c r="J1125" i="1" l="1"/>
  <c r="H1125" i="1"/>
  <c r="F1125" i="1"/>
  <c r="J1109" i="1"/>
  <c r="H1109" i="1"/>
  <c r="F1109" i="1"/>
  <c r="J1113" i="1"/>
  <c r="H1113" i="1"/>
  <c r="F1113" i="1"/>
  <c r="J1106" i="1"/>
  <c r="H1106" i="1"/>
  <c r="F1106" i="1"/>
  <c r="J1124" i="1"/>
  <c r="H1124" i="1"/>
  <c r="F1124" i="1"/>
  <c r="J1087" i="1" l="1"/>
  <c r="H1087" i="1"/>
  <c r="F1087" i="1"/>
  <c r="J1092" i="1"/>
  <c r="J1110" i="1"/>
  <c r="J1111" i="1"/>
  <c r="H1092" i="1"/>
  <c r="H1110" i="1"/>
  <c r="H1111" i="1"/>
  <c r="F1092" i="1"/>
  <c r="F1110" i="1"/>
  <c r="F1111" i="1"/>
  <c r="J1079" i="1"/>
  <c r="H1079" i="1"/>
  <c r="F1079" i="1"/>
  <c r="J1078" i="1"/>
  <c r="H1078" i="1"/>
  <c r="F1078" i="1"/>
  <c r="J1082" i="1"/>
  <c r="J1083" i="1"/>
  <c r="J1084" i="1"/>
  <c r="J1085" i="1"/>
  <c r="J1086" i="1"/>
  <c r="H1082" i="1"/>
  <c r="H1083" i="1"/>
  <c r="H1084" i="1"/>
  <c r="H1085" i="1"/>
  <c r="H1086" i="1"/>
  <c r="F1082" i="1"/>
  <c r="F1083" i="1"/>
  <c r="F1084" i="1"/>
  <c r="F1085" i="1"/>
  <c r="F1086" i="1"/>
  <c r="J1080" i="1"/>
  <c r="H1080" i="1"/>
  <c r="F1080" i="1"/>
  <c r="J1081" i="1"/>
  <c r="J1088" i="1"/>
  <c r="J1090" i="1"/>
  <c r="H1081" i="1"/>
  <c r="H1088" i="1"/>
  <c r="H1090" i="1"/>
  <c r="F1081" i="1"/>
  <c r="F1088" i="1"/>
  <c r="F1090" i="1"/>
  <c r="F1077" i="1"/>
  <c r="J1070" i="1"/>
  <c r="H1070" i="1"/>
  <c r="F1070" i="1"/>
  <c r="J1073" i="1" l="1"/>
  <c r="H1073" i="1"/>
  <c r="F1073" i="1"/>
  <c r="J1068" i="1"/>
  <c r="H1068" i="1"/>
  <c r="F1068" i="1"/>
  <c r="F1069" i="1"/>
  <c r="J1063" i="1" l="1"/>
  <c r="H1063" i="1"/>
  <c r="F1063" i="1"/>
  <c r="J1066" i="1"/>
  <c r="H1066" i="1"/>
  <c r="F1066" i="1"/>
  <c r="J1050" i="1" l="1"/>
  <c r="H1050" i="1"/>
  <c r="F1050" i="1"/>
  <c r="J1065" i="1" l="1"/>
  <c r="H1065" i="1"/>
  <c r="F1065" i="1"/>
  <c r="J1064" i="1"/>
  <c r="H1064" i="1"/>
  <c r="F1064" i="1"/>
  <c r="J1062" i="1"/>
  <c r="H1062" i="1"/>
  <c r="F1062" i="1"/>
  <c r="J1059" i="1"/>
  <c r="H1059" i="1"/>
  <c r="F1059" i="1"/>
  <c r="J1057" i="1"/>
  <c r="H1057" i="1"/>
  <c r="F1057" i="1"/>
  <c r="J1058" i="1"/>
  <c r="H1058" i="1"/>
  <c r="F1058" i="1"/>
  <c r="J1056" i="1"/>
  <c r="H1056" i="1"/>
  <c r="F1056" i="1"/>
  <c r="J1055" i="1"/>
  <c r="H1055" i="1"/>
  <c r="F1055" i="1"/>
  <c r="J1054" i="1"/>
  <c r="H1054" i="1"/>
  <c r="F1054" i="1"/>
  <c r="J1076" i="1"/>
  <c r="H1076" i="1"/>
  <c r="F1076" i="1"/>
  <c r="J1074" i="1"/>
  <c r="H1074" i="1"/>
  <c r="F1074" i="1"/>
  <c r="J1072" i="1"/>
  <c r="H1072" i="1"/>
  <c r="F1072" i="1"/>
  <c r="J1069" i="1"/>
  <c r="H1069" i="1"/>
  <c r="J1067" i="1"/>
  <c r="H1067" i="1"/>
  <c r="F1067" i="1"/>
  <c r="J1024" i="1" l="1"/>
  <c r="H1024" i="1"/>
  <c r="F1024" i="1"/>
  <c r="J1023" i="1"/>
  <c r="H1023" i="1"/>
  <c r="F1023" i="1"/>
  <c r="J1025" i="1"/>
  <c r="H1025" i="1"/>
  <c r="F1025" i="1"/>
  <c r="F1035" i="1"/>
  <c r="H1035" i="1"/>
  <c r="J1035" i="1"/>
  <c r="J1036" i="1"/>
  <c r="H1036" i="1"/>
  <c r="F1036" i="1"/>
  <c r="J1052" i="1"/>
  <c r="H1052" i="1"/>
  <c r="F1052" i="1"/>
  <c r="J1051" i="1"/>
  <c r="H1051" i="1"/>
  <c r="F1051" i="1"/>
  <c r="J1049" i="1"/>
  <c r="H1049" i="1"/>
  <c r="F1049" i="1"/>
  <c r="J1048" i="1"/>
  <c r="H1048" i="1"/>
  <c r="F1048" i="1"/>
  <c r="J1043" i="1" l="1"/>
  <c r="H1043" i="1"/>
  <c r="F1043" i="1"/>
  <c r="J1039" i="1" l="1"/>
  <c r="H1039" i="1"/>
  <c r="F1039" i="1"/>
  <c r="J1045" i="1" l="1"/>
  <c r="H1045" i="1"/>
  <c r="F1045" i="1"/>
  <c r="J1041" i="1"/>
  <c r="H1041" i="1"/>
  <c r="F1041" i="1"/>
  <c r="J1046" i="1" l="1"/>
  <c r="H1046" i="1"/>
  <c r="F1046" i="1"/>
  <c r="J1044" i="1"/>
  <c r="H1044" i="1"/>
  <c r="F1044" i="1"/>
  <c r="J1042" i="1"/>
  <c r="H1042" i="1"/>
  <c r="F1042" i="1"/>
  <c r="J1040" i="1"/>
  <c r="H1040" i="1"/>
  <c r="F1040" i="1"/>
  <c r="J1038" i="1"/>
  <c r="H1038" i="1"/>
  <c r="F1038" i="1"/>
  <c r="J1037" i="1"/>
  <c r="H1037" i="1"/>
  <c r="F1037" i="1"/>
  <c r="J1077" i="1"/>
  <c r="H1077" i="1"/>
  <c r="J1075" i="1"/>
  <c r="H1075" i="1"/>
  <c r="F1075" i="1"/>
  <c r="J1047" i="1"/>
  <c r="H1047" i="1"/>
  <c r="F1047" i="1"/>
  <c r="J1029" i="1" l="1"/>
  <c r="H1029" i="1"/>
  <c r="F1029" i="1"/>
  <c r="J1028" i="1"/>
  <c r="H1028" i="1"/>
  <c r="F1028" i="1"/>
  <c r="J1027" i="1"/>
  <c r="H1027" i="1"/>
  <c r="F1027" i="1"/>
  <c r="J1026" i="1"/>
  <c r="H1026" i="1"/>
  <c r="F1026" i="1"/>
  <c r="J1022" i="1"/>
  <c r="H1022" i="1"/>
  <c r="F1022" i="1"/>
  <c r="J1021" i="1"/>
  <c r="H1021" i="1"/>
  <c r="F1021" i="1"/>
  <c r="J1020" i="1" l="1"/>
  <c r="H1020" i="1"/>
  <c r="F1020" i="1"/>
  <c r="J979" i="1" l="1"/>
  <c r="H979" i="1"/>
  <c r="F979" i="1"/>
  <c r="J999" i="1"/>
  <c r="H999" i="1"/>
  <c r="F999" i="1"/>
  <c r="J1033" i="1" l="1"/>
  <c r="H1033" i="1"/>
  <c r="F1033" i="1"/>
  <c r="J1032" i="1"/>
  <c r="H1032" i="1"/>
  <c r="F1032" i="1"/>
  <c r="J1031" i="1"/>
  <c r="H1031" i="1"/>
  <c r="F1031" i="1"/>
  <c r="J1030" i="1"/>
  <c r="H1030" i="1"/>
  <c r="F1030" i="1"/>
  <c r="J1112" i="1"/>
  <c r="H1112" i="1"/>
  <c r="F1112" i="1"/>
  <c r="J1034" i="1"/>
  <c r="H1034" i="1"/>
  <c r="F1034" i="1"/>
  <c r="J1013" i="1"/>
  <c r="H1013" i="1"/>
  <c r="F1013" i="1"/>
  <c r="J1012" i="1"/>
  <c r="H1012" i="1"/>
  <c r="F1012" i="1"/>
  <c r="J1011" i="1"/>
  <c r="H1011" i="1"/>
  <c r="F1011" i="1"/>
  <c r="J1010" i="1"/>
  <c r="H1010" i="1"/>
  <c r="F1010" i="1"/>
  <c r="J1016" i="1" l="1"/>
  <c r="H1016" i="1"/>
  <c r="F1016" i="1"/>
  <c r="J1015" i="1"/>
  <c r="H1015" i="1"/>
  <c r="F1015" i="1"/>
  <c r="J1014" i="1"/>
  <c r="H1014" i="1"/>
  <c r="F1014" i="1"/>
  <c r="J1009" i="1"/>
  <c r="H1009" i="1"/>
  <c r="F1009" i="1"/>
  <c r="J1019" i="1"/>
  <c r="H1019" i="1"/>
  <c r="F1019" i="1"/>
  <c r="J1018" i="1"/>
  <c r="H1018" i="1"/>
  <c r="F1018" i="1"/>
  <c r="J1017" i="1"/>
  <c r="H1017" i="1"/>
  <c r="F1017" i="1"/>
  <c r="J1007" i="1" l="1"/>
  <c r="H1007" i="1"/>
  <c r="F1007" i="1"/>
  <c r="J1006" i="1"/>
  <c r="H1006" i="1"/>
  <c r="F1006" i="1"/>
  <c r="J1005" i="1"/>
  <c r="H1005" i="1"/>
  <c r="F1005" i="1"/>
  <c r="J1004" i="1"/>
  <c r="H1004" i="1"/>
  <c r="F1004" i="1"/>
  <c r="J1002" i="1" l="1"/>
  <c r="H1002" i="1"/>
  <c r="F1002" i="1"/>
  <c r="J1001" i="1"/>
  <c r="H1001" i="1"/>
  <c r="F1001" i="1"/>
  <c r="J1000" i="1"/>
  <c r="H1000" i="1"/>
  <c r="F1000" i="1"/>
  <c r="J998" i="1"/>
  <c r="H998" i="1"/>
  <c r="F998" i="1"/>
  <c r="J997" i="1"/>
  <c r="H997" i="1"/>
  <c r="F997" i="1"/>
  <c r="J995" i="1"/>
  <c r="H995" i="1"/>
  <c r="F995" i="1"/>
  <c r="J994" i="1"/>
  <c r="H994" i="1"/>
  <c r="F994" i="1"/>
  <c r="J993" i="1"/>
  <c r="H993" i="1"/>
  <c r="F993" i="1"/>
  <c r="J982" i="1" l="1"/>
  <c r="H982" i="1"/>
  <c r="F982" i="1"/>
  <c r="J981" i="1"/>
  <c r="H981" i="1"/>
  <c r="F981" i="1"/>
  <c r="J980" i="1"/>
  <c r="H980" i="1"/>
  <c r="F980" i="1"/>
  <c r="J978" i="1"/>
  <c r="H978" i="1"/>
  <c r="F978" i="1"/>
  <c r="J977" i="1"/>
  <c r="H977" i="1"/>
  <c r="F977" i="1"/>
  <c r="J976" i="1"/>
  <c r="H976" i="1"/>
  <c r="F976" i="1"/>
  <c r="J987" i="1"/>
  <c r="H987" i="1"/>
  <c r="F987" i="1"/>
  <c r="J990" i="1"/>
  <c r="H990" i="1"/>
  <c r="F990" i="1"/>
  <c r="J989" i="1"/>
  <c r="H989" i="1"/>
  <c r="F989" i="1"/>
  <c r="J988" i="1"/>
  <c r="H988" i="1"/>
  <c r="F988" i="1"/>
  <c r="J986" i="1"/>
  <c r="H986" i="1"/>
  <c r="F986" i="1"/>
  <c r="J985" i="1"/>
  <c r="H985" i="1"/>
  <c r="F985" i="1"/>
  <c r="J984" i="1"/>
  <c r="H984" i="1"/>
  <c r="F984" i="1"/>
  <c r="J983" i="1"/>
  <c r="H983" i="1"/>
  <c r="F983" i="1"/>
  <c r="J991" i="1" l="1"/>
  <c r="H991" i="1"/>
  <c r="F991" i="1"/>
  <c r="J975" i="1"/>
  <c r="H975" i="1"/>
  <c r="F975" i="1"/>
  <c r="J974" i="1"/>
  <c r="H974" i="1"/>
  <c r="F974" i="1"/>
  <c r="J973" i="1"/>
  <c r="H973" i="1"/>
  <c r="F973" i="1"/>
  <c r="J972" i="1"/>
  <c r="H972" i="1"/>
  <c r="F972" i="1"/>
  <c r="J971" i="1"/>
  <c r="H971" i="1"/>
  <c r="F971" i="1"/>
  <c r="J1008" i="1"/>
  <c r="H1008" i="1"/>
  <c r="F1008" i="1"/>
  <c r="J1003" i="1"/>
  <c r="H1003" i="1"/>
  <c r="F1003" i="1"/>
  <c r="J992" i="1"/>
  <c r="H992" i="1"/>
  <c r="F992" i="1"/>
  <c r="J967" i="1" l="1"/>
  <c r="H967" i="1"/>
  <c r="F967" i="1"/>
  <c r="J969" i="1"/>
  <c r="H969" i="1"/>
  <c r="F969" i="1"/>
  <c r="J968" i="1"/>
  <c r="H968" i="1"/>
  <c r="F968" i="1"/>
  <c r="J966" i="1"/>
  <c r="H966" i="1"/>
  <c r="F966" i="1"/>
  <c r="J965" i="1"/>
  <c r="H965" i="1"/>
  <c r="F965" i="1"/>
  <c r="F962" i="1" l="1"/>
  <c r="J964" i="1" l="1"/>
  <c r="H964" i="1"/>
  <c r="F964" i="1"/>
  <c r="J963" i="1"/>
  <c r="H963" i="1"/>
  <c r="F963" i="1"/>
  <c r="J962" i="1"/>
  <c r="H962" i="1"/>
  <c r="J961" i="1"/>
  <c r="H961" i="1"/>
  <c r="F961" i="1"/>
  <c r="J970" i="1"/>
  <c r="H970" i="1"/>
  <c r="F970" i="1"/>
  <c r="J959" i="1" l="1"/>
  <c r="H959" i="1"/>
  <c r="F959" i="1"/>
  <c r="J958" i="1"/>
  <c r="H958" i="1"/>
  <c r="F958" i="1"/>
  <c r="J957" i="1"/>
  <c r="H957" i="1"/>
  <c r="F957" i="1"/>
  <c r="H956" i="1"/>
  <c r="J954" i="1"/>
  <c r="H954" i="1"/>
  <c r="F954" i="1"/>
  <c r="J951" i="1" l="1"/>
  <c r="H951" i="1"/>
  <c r="F951" i="1"/>
  <c r="J960" i="1" l="1"/>
  <c r="H960" i="1"/>
  <c r="F960" i="1"/>
  <c r="J956" i="1"/>
  <c r="F956" i="1"/>
  <c r="J946" i="1"/>
  <c r="H946" i="1"/>
  <c r="F946" i="1"/>
  <c r="J937" i="1" l="1"/>
  <c r="H937" i="1"/>
  <c r="F937" i="1"/>
  <c r="J943" i="1" l="1"/>
  <c r="H943" i="1"/>
  <c r="F943" i="1"/>
  <c r="J952" i="1" l="1"/>
  <c r="H952" i="1"/>
  <c r="F952" i="1"/>
  <c r="J950" i="1"/>
  <c r="H950" i="1"/>
  <c r="F950" i="1"/>
  <c r="J949" i="1"/>
  <c r="H949" i="1"/>
  <c r="F949" i="1"/>
  <c r="J948" i="1"/>
  <c r="H948" i="1"/>
  <c r="F948" i="1"/>
  <c r="J955" i="1"/>
  <c r="H955" i="1"/>
  <c r="F955" i="1"/>
  <c r="J953" i="1"/>
  <c r="H953" i="1"/>
  <c r="F953" i="1"/>
  <c r="J1115" i="1"/>
  <c r="H1115" i="1"/>
  <c r="F1115" i="1"/>
  <c r="J945" i="1"/>
  <c r="H945" i="1"/>
  <c r="F945" i="1"/>
  <c r="J944" i="1"/>
  <c r="H944" i="1"/>
  <c r="F944" i="1"/>
  <c r="J936" i="1"/>
  <c r="H936" i="1"/>
  <c r="F936" i="1"/>
  <c r="J933" i="1"/>
  <c r="H933" i="1"/>
  <c r="F933" i="1"/>
  <c r="J935" i="1"/>
  <c r="H935" i="1"/>
  <c r="F935" i="1"/>
  <c r="J878" i="1" l="1"/>
  <c r="H878" i="1"/>
  <c r="F878" i="1"/>
  <c r="J902" i="1" l="1"/>
  <c r="H902" i="1"/>
  <c r="F902" i="1"/>
  <c r="H932" i="1" l="1"/>
  <c r="J940" i="1" l="1"/>
  <c r="H940" i="1"/>
  <c r="F940" i="1"/>
  <c r="J939" i="1"/>
  <c r="H939" i="1"/>
  <c r="F939" i="1"/>
  <c r="J938" i="1"/>
  <c r="H938" i="1"/>
  <c r="F938" i="1"/>
  <c r="J934" i="1" l="1"/>
  <c r="H934" i="1"/>
  <c r="F934" i="1"/>
  <c r="J932" i="1"/>
  <c r="F932" i="1"/>
  <c r="J931" i="1"/>
  <c r="H931" i="1"/>
  <c r="F931" i="1"/>
  <c r="J930" i="1"/>
  <c r="H930" i="1"/>
  <c r="F930" i="1"/>
  <c r="J942" i="1"/>
  <c r="H942" i="1"/>
  <c r="F942" i="1"/>
  <c r="J941" i="1"/>
  <c r="H941" i="1"/>
  <c r="F941" i="1"/>
  <c r="J947" i="1"/>
  <c r="H947" i="1"/>
  <c r="F947" i="1"/>
  <c r="J924" i="1" l="1"/>
  <c r="H924" i="1"/>
  <c r="F924" i="1"/>
  <c r="J927" i="1"/>
  <c r="H927" i="1"/>
  <c r="F927" i="1"/>
  <c r="J926" i="1"/>
  <c r="H926" i="1"/>
  <c r="F926" i="1"/>
  <c r="J925" i="1"/>
  <c r="H925" i="1"/>
  <c r="F925" i="1"/>
  <c r="J922" i="1"/>
  <c r="H922" i="1"/>
  <c r="F922" i="1"/>
  <c r="J921" i="1"/>
  <c r="H921" i="1"/>
  <c r="F921" i="1"/>
  <c r="J928" i="1"/>
  <c r="H928" i="1"/>
  <c r="F928" i="1"/>
  <c r="J923" i="1"/>
  <c r="H923" i="1"/>
  <c r="F923" i="1"/>
  <c r="H915" i="1" l="1"/>
  <c r="H912" i="1"/>
  <c r="J911" i="1"/>
  <c r="H911" i="1"/>
  <c r="F911" i="1"/>
  <c r="H908" i="1"/>
  <c r="J914" i="1"/>
  <c r="H914" i="1"/>
  <c r="F914" i="1"/>
  <c r="J913" i="1"/>
  <c r="H913" i="1"/>
  <c r="F913" i="1"/>
  <c r="J912" i="1"/>
  <c r="F912" i="1"/>
  <c r="J910" i="1"/>
  <c r="H910" i="1"/>
  <c r="F910" i="1"/>
  <c r="J918" i="1"/>
  <c r="H918" i="1"/>
  <c r="F918" i="1"/>
  <c r="J917" i="1"/>
  <c r="H917" i="1"/>
  <c r="F917" i="1"/>
  <c r="J916" i="1"/>
  <c r="H916" i="1"/>
  <c r="F916" i="1"/>
  <c r="J915" i="1"/>
  <c r="F915" i="1"/>
  <c r="J904" i="1" l="1"/>
  <c r="H904" i="1"/>
  <c r="F904" i="1"/>
  <c r="J898" i="1"/>
  <c r="H898" i="1"/>
  <c r="F898" i="1"/>
  <c r="J900" i="1" l="1"/>
  <c r="J920" i="1"/>
  <c r="H920" i="1"/>
  <c r="F920" i="1"/>
  <c r="J919" i="1"/>
  <c r="H919" i="1"/>
  <c r="F919" i="1"/>
  <c r="J901" i="1"/>
  <c r="H901" i="1"/>
  <c r="F901" i="1"/>
  <c r="H900" i="1"/>
  <c r="F900" i="1"/>
  <c r="J899" i="1"/>
  <c r="H899" i="1"/>
  <c r="F899" i="1"/>
  <c r="J905" i="1"/>
  <c r="H905" i="1"/>
  <c r="F905" i="1"/>
  <c r="J903" i="1"/>
  <c r="H903" i="1"/>
  <c r="F903" i="1"/>
  <c r="J897" i="1"/>
  <c r="H897" i="1"/>
  <c r="F897" i="1"/>
  <c r="J908" i="1"/>
  <c r="F908" i="1"/>
  <c r="J907" i="1"/>
  <c r="H907" i="1"/>
  <c r="F907" i="1"/>
  <c r="J906" i="1"/>
  <c r="H906" i="1"/>
  <c r="F906" i="1"/>
  <c r="J894" i="1" l="1"/>
  <c r="H894" i="1"/>
  <c r="F894" i="1"/>
  <c r="J893" i="1"/>
  <c r="H893" i="1"/>
  <c r="F893" i="1"/>
  <c r="J892" i="1"/>
  <c r="H892" i="1"/>
  <c r="F892" i="1"/>
  <c r="J891" i="1"/>
  <c r="H891" i="1"/>
  <c r="F891" i="1"/>
  <c r="J895" i="1"/>
  <c r="H895" i="1"/>
  <c r="F895" i="1"/>
  <c r="J890" i="1"/>
  <c r="H890" i="1"/>
  <c r="F890" i="1"/>
  <c r="J889" i="1"/>
  <c r="H889" i="1"/>
  <c r="F889" i="1"/>
  <c r="J888" i="1"/>
  <c r="H888" i="1"/>
  <c r="F888" i="1"/>
  <c r="J909" i="1" l="1"/>
  <c r="H909" i="1"/>
  <c r="F909" i="1"/>
  <c r="J896" i="1"/>
  <c r="H896" i="1"/>
  <c r="F896" i="1"/>
  <c r="J929" i="1"/>
  <c r="H929" i="1"/>
  <c r="F929" i="1"/>
  <c r="J886" i="1" l="1"/>
  <c r="H886" i="1"/>
  <c r="F886" i="1"/>
  <c r="J885" i="1"/>
  <c r="H885" i="1"/>
  <c r="F885" i="1"/>
  <c r="F881" i="1" l="1"/>
  <c r="J883" i="1" l="1"/>
  <c r="H883" i="1"/>
  <c r="F883" i="1"/>
  <c r="J882" i="1"/>
  <c r="H882" i="1"/>
  <c r="F882" i="1"/>
  <c r="H877" i="1" l="1"/>
  <c r="J884" i="1" l="1"/>
  <c r="H884" i="1"/>
  <c r="F884" i="1"/>
  <c r="J881" i="1"/>
  <c r="H881" i="1"/>
  <c r="J880" i="1"/>
  <c r="H880" i="1"/>
  <c r="F880" i="1"/>
  <c r="J877" i="1"/>
  <c r="F877" i="1"/>
  <c r="J873" i="1" l="1"/>
  <c r="H873" i="1"/>
  <c r="F873" i="1"/>
  <c r="J875" i="1"/>
  <c r="H875" i="1"/>
  <c r="F875" i="1"/>
  <c r="J874" i="1"/>
  <c r="H874" i="1"/>
  <c r="F874" i="1"/>
  <c r="J879" i="1" l="1"/>
  <c r="H879" i="1"/>
  <c r="F879" i="1"/>
  <c r="J887" i="1"/>
  <c r="H887" i="1"/>
  <c r="F887" i="1"/>
  <c r="J868" i="1" l="1"/>
  <c r="H868" i="1"/>
  <c r="F868" i="1"/>
  <c r="J867" i="1"/>
  <c r="H867" i="1"/>
  <c r="F867" i="1"/>
  <c r="J866" i="1"/>
  <c r="H866" i="1"/>
  <c r="F866" i="1"/>
  <c r="J865" i="1"/>
  <c r="H865" i="1"/>
  <c r="F865" i="1"/>
  <c r="J870" i="1"/>
  <c r="H870" i="1"/>
  <c r="F870" i="1"/>
  <c r="J869" i="1"/>
  <c r="H869" i="1"/>
  <c r="F869" i="1"/>
  <c r="J871" i="1"/>
  <c r="H871" i="1"/>
  <c r="F871" i="1"/>
  <c r="J855" i="1" l="1"/>
  <c r="H855" i="1"/>
  <c r="F855" i="1"/>
  <c r="J862" i="1" l="1"/>
  <c r="H862" i="1"/>
  <c r="F862" i="1"/>
  <c r="J861" i="1"/>
  <c r="H861" i="1"/>
  <c r="F861" i="1"/>
  <c r="J860" i="1"/>
  <c r="H860" i="1"/>
  <c r="F860" i="1"/>
  <c r="J863" i="1"/>
  <c r="H863" i="1"/>
  <c r="F863" i="1"/>
  <c r="J864" i="1"/>
  <c r="H864" i="1"/>
  <c r="F864" i="1"/>
  <c r="J872" i="1"/>
  <c r="H872" i="1"/>
  <c r="F872" i="1"/>
  <c r="J858" i="1"/>
  <c r="H858" i="1"/>
  <c r="F858" i="1"/>
  <c r="J852" i="1"/>
  <c r="H852" i="1"/>
  <c r="F852" i="1"/>
  <c r="J853" i="1"/>
  <c r="H853" i="1"/>
  <c r="F853" i="1"/>
  <c r="J845" i="1"/>
  <c r="H845" i="1"/>
  <c r="F845" i="1"/>
  <c r="J842" i="1"/>
  <c r="H842" i="1"/>
  <c r="F842" i="1"/>
  <c r="J856" i="1" l="1"/>
  <c r="H856" i="1"/>
  <c r="F856" i="1"/>
  <c r="J854" i="1"/>
  <c r="H854" i="1"/>
  <c r="F854" i="1"/>
  <c r="J857" i="1"/>
  <c r="H857" i="1"/>
  <c r="F857" i="1"/>
  <c r="I52" i="16" l="1"/>
  <c r="G52" i="16"/>
  <c r="K52" i="16" l="1"/>
  <c r="J825" i="1" l="1"/>
  <c r="H825" i="1"/>
  <c r="F825" i="1"/>
  <c r="J790" i="1"/>
  <c r="H790" i="1"/>
  <c r="F790" i="1"/>
  <c r="J787" i="1"/>
  <c r="F787" i="1"/>
  <c r="H787" i="1"/>
  <c r="H786" i="1"/>
  <c r="J786" i="1"/>
  <c r="F786" i="1"/>
  <c r="J769" i="1"/>
  <c r="H769" i="1"/>
  <c r="F769" i="1"/>
  <c r="J764" i="1"/>
  <c r="H764" i="1"/>
  <c r="F764" i="1"/>
  <c r="J745" i="1"/>
  <c r="H745" i="1"/>
  <c r="J838" i="1" l="1"/>
  <c r="H838" i="1"/>
  <c r="F838" i="1"/>
  <c r="J837" i="1"/>
  <c r="H837" i="1"/>
  <c r="F837" i="1"/>
  <c r="J836" i="1"/>
  <c r="H836" i="1"/>
  <c r="F836" i="1"/>
  <c r="J835" i="1"/>
  <c r="H835" i="1"/>
  <c r="F835" i="1"/>
  <c r="J834" i="1"/>
  <c r="H834" i="1"/>
  <c r="F834" i="1"/>
  <c r="I31" i="16" l="1"/>
  <c r="G31" i="16"/>
  <c r="D39" i="14"/>
  <c r="I51" i="16"/>
  <c r="I50" i="16"/>
  <c r="I49" i="16"/>
  <c r="I48" i="16"/>
  <c r="I47" i="16"/>
  <c r="I46" i="16"/>
  <c r="I45" i="16"/>
  <c r="I44" i="16"/>
  <c r="I43" i="16"/>
  <c r="I42" i="16"/>
  <c r="G51" i="16"/>
  <c r="G50" i="16"/>
  <c r="G49" i="16"/>
  <c r="G47" i="16"/>
  <c r="G46" i="16"/>
  <c r="G45" i="16"/>
  <c r="G44" i="16"/>
  <c r="G43" i="16"/>
  <c r="G48" i="16"/>
  <c r="G42" i="16"/>
  <c r="E19" i="14"/>
  <c r="B19" i="14"/>
  <c r="I7" i="14"/>
  <c r="I19" i="14" s="1"/>
  <c r="K31" i="16" l="1"/>
  <c r="C16" i="14"/>
  <c r="C17" i="14"/>
  <c r="F14" i="14"/>
  <c r="F17" i="14"/>
  <c r="C10" i="14"/>
  <c r="C14" i="14"/>
  <c r="F7" i="14"/>
  <c r="C7" i="14"/>
  <c r="C11" i="14"/>
  <c r="C15" i="14"/>
  <c r="F8" i="14"/>
  <c r="F12" i="14"/>
  <c r="F16" i="14"/>
  <c r="F15" i="14"/>
  <c r="C8" i="14"/>
  <c r="C12" i="14"/>
  <c r="F9" i="14"/>
  <c r="F13" i="14"/>
  <c r="F11" i="14"/>
  <c r="C9" i="14"/>
  <c r="C13" i="14"/>
  <c r="F10" i="14"/>
  <c r="J8" i="14" l="1"/>
  <c r="J17" i="14"/>
  <c r="F19" i="14"/>
  <c r="J14" i="14"/>
  <c r="J15" i="14"/>
  <c r="J12" i="14"/>
  <c r="J10" i="14"/>
  <c r="J16" i="14"/>
  <c r="J13" i="14"/>
  <c r="J9" i="14"/>
  <c r="C19" i="14"/>
  <c r="J7" i="14"/>
  <c r="J11" i="14"/>
  <c r="J851" i="1"/>
  <c r="H851" i="1"/>
  <c r="F851" i="1"/>
  <c r="J850" i="1"/>
  <c r="H850" i="1"/>
  <c r="F850" i="1"/>
  <c r="J849" i="1"/>
  <c r="H849" i="1"/>
  <c r="F849" i="1"/>
  <c r="J848" i="1"/>
  <c r="H848" i="1"/>
  <c r="F848" i="1"/>
  <c r="J847" i="1"/>
  <c r="H847" i="1"/>
  <c r="F847" i="1"/>
  <c r="J846" i="1"/>
  <c r="H846" i="1"/>
  <c r="F846" i="1"/>
  <c r="J844" i="1"/>
  <c r="H844" i="1"/>
  <c r="F844" i="1"/>
  <c r="J843" i="1"/>
  <c r="H843" i="1"/>
  <c r="F843" i="1"/>
  <c r="J841" i="1"/>
  <c r="H841" i="1"/>
  <c r="F841" i="1"/>
  <c r="J840" i="1"/>
  <c r="H840" i="1"/>
  <c r="F840" i="1"/>
  <c r="J839" i="1"/>
  <c r="H839" i="1"/>
  <c r="F839" i="1"/>
  <c r="J833" i="1"/>
  <c r="H833" i="1"/>
  <c r="F833" i="1"/>
  <c r="J832" i="1"/>
  <c r="H832" i="1"/>
  <c r="F832" i="1"/>
  <c r="J831" i="1"/>
  <c r="H831" i="1"/>
  <c r="F831" i="1"/>
  <c r="J830" i="1"/>
  <c r="H830" i="1"/>
  <c r="F830" i="1"/>
  <c r="J829" i="1"/>
  <c r="H829" i="1"/>
  <c r="F829" i="1"/>
  <c r="J828" i="1"/>
  <c r="H828" i="1"/>
  <c r="F828" i="1"/>
  <c r="J827" i="1"/>
  <c r="H827" i="1"/>
  <c r="F827" i="1"/>
  <c r="J826" i="1"/>
  <c r="H826" i="1"/>
  <c r="F826" i="1"/>
  <c r="J824" i="1"/>
  <c r="H824" i="1"/>
  <c r="F824" i="1"/>
  <c r="J823" i="1"/>
  <c r="H823" i="1"/>
  <c r="F823" i="1"/>
  <c r="J822" i="1"/>
  <c r="H822" i="1"/>
  <c r="F822" i="1"/>
  <c r="J821" i="1"/>
  <c r="H821" i="1"/>
  <c r="F821" i="1"/>
  <c r="J820" i="1"/>
  <c r="H820" i="1"/>
  <c r="F820" i="1"/>
  <c r="J819" i="1"/>
  <c r="H819" i="1"/>
  <c r="F819" i="1"/>
  <c r="J818" i="1"/>
  <c r="H818" i="1"/>
  <c r="F818" i="1"/>
  <c r="J817" i="1"/>
  <c r="H817" i="1"/>
  <c r="F817" i="1"/>
  <c r="J816" i="1"/>
  <c r="H816" i="1"/>
  <c r="F816" i="1"/>
  <c r="J815" i="1"/>
  <c r="H815" i="1"/>
  <c r="F815" i="1"/>
  <c r="J814" i="1"/>
  <c r="H814" i="1"/>
  <c r="F814" i="1"/>
  <c r="J813" i="1"/>
  <c r="H813" i="1"/>
  <c r="F813" i="1"/>
  <c r="J812" i="1"/>
  <c r="H812" i="1"/>
  <c r="F812" i="1"/>
  <c r="J811" i="1"/>
  <c r="H811" i="1"/>
  <c r="F811" i="1"/>
  <c r="J810" i="1"/>
  <c r="H810" i="1"/>
  <c r="F810" i="1"/>
  <c r="J809" i="1"/>
  <c r="H809" i="1"/>
  <c r="F809" i="1"/>
  <c r="J808" i="1"/>
  <c r="H808" i="1"/>
  <c r="F808" i="1"/>
  <c r="J807" i="1"/>
  <c r="H807" i="1"/>
  <c r="F807" i="1"/>
  <c r="J806" i="1"/>
  <c r="H806" i="1"/>
  <c r="F806" i="1"/>
  <c r="J805" i="1"/>
  <c r="H805" i="1"/>
  <c r="F805" i="1"/>
  <c r="J804" i="1"/>
  <c r="H804" i="1"/>
  <c r="F804" i="1"/>
  <c r="J803" i="1"/>
  <c r="H803" i="1"/>
  <c r="F803" i="1"/>
  <c r="J802" i="1"/>
  <c r="H802" i="1"/>
  <c r="F802" i="1"/>
  <c r="J801" i="1"/>
  <c r="H801" i="1"/>
  <c r="F801" i="1"/>
  <c r="J19" i="14" l="1"/>
  <c r="L818" i="17"/>
  <c r="L817" i="17"/>
  <c r="L813" i="17"/>
  <c r="L802" i="17"/>
  <c r="L798" i="17"/>
  <c r="B538" i="17"/>
  <c r="B537" i="17"/>
  <c r="B536" i="17"/>
  <c r="B535" i="17"/>
  <c r="B534" i="17"/>
  <c r="B533" i="17"/>
  <c r="B532" i="17"/>
  <c r="H409" i="17"/>
  <c r="H528" i="17" s="1"/>
  <c r="H660" i="17" s="1"/>
  <c r="H788" i="17" s="1"/>
  <c r="M46" i="17"/>
  <c r="M77" i="17" s="1"/>
  <c r="M120" i="17" s="1"/>
  <c r="M157" i="17" s="1"/>
  <c r="M204" i="17" s="1"/>
  <c r="M281" i="17" s="1"/>
  <c r="M409" i="17" s="1"/>
  <c r="M528" i="17" s="1"/>
  <c r="M660" i="17" s="1"/>
  <c r="M788" i="17" s="1"/>
  <c r="M881" i="17" s="1"/>
  <c r="J883" i="17" s="1"/>
  <c r="L46" i="17"/>
  <c r="L77" i="17" s="1"/>
  <c r="L120" i="17" s="1"/>
  <c r="L157" i="17" s="1"/>
  <c r="L204" i="17" s="1"/>
  <c r="L281" i="17" s="1"/>
  <c r="L409" i="17" s="1"/>
  <c r="L528" i="17" s="1"/>
  <c r="L660" i="17" s="1"/>
  <c r="L788" i="17" s="1"/>
  <c r="L881" i="17" s="1"/>
  <c r="K46" i="17"/>
  <c r="K77" i="17" s="1"/>
  <c r="K120" i="17" s="1"/>
  <c r="K157" i="17" s="1"/>
  <c r="K204" i="17" s="1"/>
  <c r="K281" i="17" s="1"/>
  <c r="K409" i="17" s="1"/>
  <c r="K528" i="17" s="1"/>
  <c r="K660" i="17" s="1"/>
  <c r="K788" i="17" s="1"/>
  <c r="K881" i="17" s="1"/>
  <c r="J46" i="17"/>
  <c r="J77" i="17" s="1"/>
  <c r="J120" i="17" s="1"/>
  <c r="J157" i="17" s="1"/>
  <c r="J204" i="17" s="1"/>
  <c r="J281" i="17" s="1"/>
  <c r="J409" i="17" s="1"/>
  <c r="J528" i="17" s="1"/>
  <c r="J660" i="17" s="1"/>
  <c r="J788" i="17" s="1"/>
  <c r="J881" i="17" s="1"/>
  <c r="I46" i="17"/>
  <c r="I77" i="17" s="1"/>
  <c r="I120" i="17" s="1"/>
  <c r="I157" i="17" s="1"/>
  <c r="I204" i="17" s="1"/>
  <c r="I281" i="17" s="1"/>
  <c r="I409" i="17" s="1"/>
  <c r="I528" i="17" s="1"/>
  <c r="I660" i="17" s="1"/>
  <c r="I788" i="17" s="1"/>
  <c r="I881" i="17" s="1"/>
  <c r="H46" i="17"/>
  <c r="G46" i="17"/>
  <c r="G77" i="17" s="1"/>
  <c r="G120" i="17" s="1"/>
  <c r="G157" i="17" s="1"/>
  <c r="G204" i="17" s="1"/>
  <c r="G281" i="17" s="1"/>
  <c r="G409" i="17" s="1"/>
  <c r="G528" i="17" s="1"/>
  <c r="G660" i="17" s="1"/>
  <c r="G788" i="17" s="1"/>
  <c r="G881" i="17" s="1"/>
  <c r="F46" i="17"/>
  <c r="F77" i="17" s="1"/>
  <c r="F120" i="17" s="1"/>
  <c r="F157" i="17" s="1"/>
  <c r="F204" i="17" s="1"/>
  <c r="F281" i="17" s="1"/>
  <c r="F409" i="17" s="1"/>
  <c r="F528" i="17" s="1"/>
  <c r="F660" i="17" s="1"/>
  <c r="F788" i="17" s="1"/>
  <c r="F881" i="17" s="1"/>
  <c r="E46" i="17"/>
  <c r="E77" i="17" s="1"/>
  <c r="E120" i="17" s="1"/>
  <c r="E157" i="17" s="1"/>
  <c r="E204" i="17" s="1"/>
  <c r="E281" i="17" s="1"/>
  <c r="E409" i="17" s="1"/>
  <c r="E528" i="17" s="1"/>
  <c r="E660" i="17" s="1"/>
  <c r="E788" i="17" s="1"/>
  <c r="E881" i="17" s="1"/>
  <c r="D46" i="17"/>
  <c r="D77" i="17" s="1"/>
  <c r="D120" i="17" s="1"/>
  <c r="D157" i="17" s="1"/>
  <c r="D204" i="17" s="1"/>
  <c r="D281" i="17" s="1"/>
  <c r="D409" i="17" s="1"/>
  <c r="D528" i="17" s="1"/>
  <c r="D660" i="17" s="1"/>
  <c r="D788" i="17" s="1"/>
  <c r="D881" i="17" s="1"/>
  <c r="H793" i="1"/>
  <c r="J795" i="1"/>
  <c r="H795" i="1"/>
  <c r="F795" i="1"/>
  <c r="J796" i="1"/>
  <c r="H796" i="1"/>
  <c r="F796" i="1"/>
  <c r="J797" i="1"/>
  <c r="H797" i="1"/>
  <c r="F797" i="1"/>
  <c r="J798" i="1"/>
  <c r="H798" i="1"/>
  <c r="F798" i="1"/>
  <c r="J794" i="1"/>
  <c r="H794" i="1"/>
  <c r="F794" i="1"/>
  <c r="J793" i="1"/>
  <c r="F793" i="1"/>
  <c r="E883" i="17" l="1"/>
  <c r="J768" i="1" l="1"/>
  <c r="H768" i="1"/>
  <c r="F768" i="1"/>
  <c r="J741" i="1"/>
  <c r="H741" i="1"/>
  <c r="F741" i="1"/>
  <c r="J785" i="1" l="1"/>
  <c r="H785" i="1"/>
  <c r="F785" i="1"/>
  <c r="J784" i="1"/>
  <c r="H784" i="1"/>
  <c r="F784" i="1"/>
  <c r="J788" i="1"/>
  <c r="H788" i="1"/>
  <c r="F788" i="1"/>
  <c r="J783" i="1"/>
  <c r="H783" i="1"/>
  <c r="F783" i="1"/>
  <c r="J791" i="1"/>
  <c r="H791" i="1"/>
  <c r="F791" i="1"/>
  <c r="J792" i="1"/>
  <c r="H792" i="1"/>
  <c r="F792" i="1"/>
  <c r="J789" i="1"/>
  <c r="H789" i="1"/>
  <c r="F789" i="1"/>
  <c r="J729" i="1"/>
  <c r="H729" i="1"/>
  <c r="F729" i="1"/>
  <c r="J706" i="1"/>
  <c r="H706" i="1"/>
  <c r="F706" i="1"/>
  <c r="J780" i="1" l="1"/>
  <c r="H780" i="1"/>
  <c r="F780" i="1"/>
  <c r="J778" i="1"/>
  <c r="H778" i="1"/>
  <c r="F778" i="1"/>
  <c r="J777" i="1"/>
  <c r="H777" i="1"/>
  <c r="F777" i="1"/>
  <c r="J799" i="1" l="1"/>
  <c r="J782" i="1"/>
  <c r="J781" i="1"/>
  <c r="J779" i="1"/>
  <c r="J776" i="1"/>
  <c r="J775" i="1"/>
  <c r="J774" i="1"/>
  <c r="J773" i="1"/>
  <c r="J772" i="1"/>
  <c r="H799" i="1"/>
  <c r="H782" i="1"/>
  <c r="H781" i="1"/>
  <c r="H779" i="1"/>
  <c r="H776" i="1"/>
  <c r="H775" i="1"/>
  <c r="H774" i="1"/>
  <c r="H773" i="1"/>
  <c r="H772" i="1"/>
  <c r="F799" i="1"/>
  <c r="F782" i="1"/>
  <c r="F781" i="1"/>
  <c r="F779" i="1"/>
  <c r="F776" i="1"/>
  <c r="F775" i="1"/>
  <c r="F774" i="1"/>
  <c r="F773" i="1"/>
  <c r="F772" i="1"/>
  <c r="I737" i="1" l="1"/>
  <c r="I735" i="1"/>
  <c r="I1600" i="1" s="1"/>
  <c r="B60" i="14" l="1"/>
  <c r="J710" i="1" l="1"/>
  <c r="J709" i="1"/>
  <c r="J708" i="1"/>
  <c r="J707" i="1"/>
  <c r="H710" i="1"/>
  <c r="H709" i="1"/>
  <c r="H708" i="1"/>
  <c r="H707" i="1"/>
  <c r="F710" i="1"/>
  <c r="F709" i="1"/>
  <c r="F708" i="1"/>
  <c r="F707" i="1"/>
  <c r="B39" i="14" l="1"/>
  <c r="G26" i="14"/>
  <c r="G25" i="14"/>
  <c r="G5" i="8" l="1"/>
  <c r="F5" i="8"/>
  <c r="E5" i="8"/>
  <c r="J727" i="1"/>
  <c r="H727" i="1"/>
  <c r="F727" i="1"/>
  <c r="J735" i="1"/>
  <c r="H735" i="1"/>
  <c r="F735" i="1"/>
  <c r="J734" i="1"/>
  <c r="H734" i="1"/>
  <c r="F734" i="1"/>
  <c r="J733" i="1"/>
  <c r="H733" i="1"/>
  <c r="F733" i="1"/>
  <c r="J732" i="1"/>
  <c r="H732" i="1"/>
  <c r="F732" i="1"/>
  <c r="J731" i="1"/>
  <c r="H731" i="1"/>
  <c r="F731" i="1"/>
  <c r="J728" i="1"/>
  <c r="H728" i="1"/>
  <c r="F728" i="1"/>
  <c r="J730" i="1"/>
  <c r="H730" i="1"/>
  <c r="F730" i="1"/>
  <c r="J726" i="1"/>
  <c r="H726" i="1"/>
  <c r="F726" i="1"/>
  <c r="J724" i="1"/>
  <c r="H724" i="1"/>
  <c r="F724" i="1"/>
  <c r="J723" i="1"/>
  <c r="H723" i="1"/>
  <c r="F723" i="1"/>
  <c r="J722" i="1"/>
  <c r="H722" i="1"/>
  <c r="F722" i="1"/>
  <c r="J721" i="1"/>
  <c r="H721" i="1"/>
  <c r="F721" i="1"/>
  <c r="J725" i="1"/>
  <c r="H725" i="1"/>
  <c r="F725" i="1"/>
  <c r="J720" i="1"/>
  <c r="H720" i="1"/>
  <c r="F720" i="1"/>
  <c r="J719" i="1"/>
  <c r="H719" i="1"/>
  <c r="F719" i="1"/>
  <c r="J718" i="1"/>
  <c r="H718" i="1"/>
  <c r="F718" i="1"/>
  <c r="J717" i="1"/>
  <c r="H717" i="1"/>
  <c r="F717" i="1"/>
  <c r="J751" i="1"/>
  <c r="H751" i="1"/>
  <c r="F751" i="1"/>
  <c r="J750" i="1"/>
  <c r="H750" i="1"/>
  <c r="F750" i="1"/>
  <c r="J749" i="1"/>
  <c r="H749" i="1"/>
  <c r="F749" i="1"/>
  <c r="J748" i="1"/>
  <c r="H748" i="1"/>
  <c r="F748" i="1"/>
  <c r="J747" i="1"/>
  <c r="H747" i="1"/>
  <c r="F747" i="1"/>
  <c r="J746" i="1"/>
  <c r="H746" i="1"/>
  <c r="F746" i="1"/>
  <c r="J742" i="1"/>
  <c r="H742" i="1"/>
  <c r="F742" i="1"/>
  <c r="J744" i="1"/>
  <c r="H744" i="1"/>
  <c r="F744" i="1"/>
  <c r="J743" i="1"/>
  <c r="H743" i="1"/>
  <c r="F743" i="1"/>
  <c r="J740" i="1"/>
  <c r="H740" i="1"/>
  <c r="F740" i="1"/>
  <c r="J739" i="1"/>
  <c r="H739" i="1"/>
  <c r="F739" i="1"/>
  <c r="J738" i="1"/>
  <c r="H738" i="1"/>
  <c r="F738" i="1"/>
  <c r="J737" i="1"/>
  <c r="H737" i="1"/>
  <c r="F737" i="1"/>
  <c r="J736" i="1"/>
  <c r="H736" i="1"/>
  <c r="F736" i="1"/>
  <c r="J715" i="1"/>
  <c r="H715" i="1"/>
  <c r="F715" i="1"/>
  <c r="J716" i="1"/>
  <c r="H716" i="1"/>
  <c r="F716" i="1"/>
  <c r="J714" i="1"/>
  <c r="H714" i="1"/>
  <c r="F714" i="1"/>
  <c r="J800" i="1"/>
  <c r="H800" i="1"/>
  <c r="F800" i="1"/>
  <c r="J771" i="1"/>
  <c r="H771" i="1"/>
  <c r="F771" i="1"/>
  <c r="J770" i="1"/>
  <c r="H770" i="1"/>
  <c r="F770" i="1"/>
  <c r="J767" i="1"/>
  <c r="H767" i="1"/>
  <c r="F767" i="1"/>
  <c r="J766" i="1"/>
  <c r="H766" i="1"/>
  <c r="F766" i="1"/>
  <c r="J765" i="1"/>
  <c r="H765" i="1"/>
  <c r="F765" i="1"/>
  <c r="J763" i="1"/>
  <c r="H763" i="1"/>
  <c r="F763" i="1"/>
  <c r="J762" i="1"/>
  <c r="H762" i="1"/>
  <c r="F762" i="1"/>
  <c r="J761" i="1"/>
  <c r="H761" i="1"/>
  <c r="F761" i="1"/>
  <c r="J760" i="1"/>
  <c r="H760" i="1"/>
  <c r="F760" i="1"/>
  <c r="J759" i="1"/>
  <c r="H759" i="1"/>
  <c r="F759" i="1"/>
  <c r="J758" i="1"/>
  <c r="H758" i="1"/>
  <c r="F758" i="1"/>
  <c r="J757" i="1"/>
  <c r="H757" i="1"/>
  <c r="F757" i="1"/>
  <c r="J756" i="1"/>
  <c r="H756" i="1"/>
  <c r="F756" i="1"/>
  <c r="J755" i="1"/>
  <c r="H755" i="1"/>
  <c r="F755" i="1"/>
  <c r="J754" i="1"/>
  <c r="H754" i="1"/>
  <c r="F754" i="1"/>
  <c r="J753" i="1"/>
  <c r="H753" i="1"/>
  <c r="F753" i="1"/>
  <c r="J752" i="1"/>
  <c r="H752" i="1"/>
  <c r="F752" i="1"/>
  <c r="J713" i="1"/>
  <c r="H713" i="1"/>
  <c r="F713" i="1"/>
  <c r="J712" i="1"/>
  <c r="H712" i="1"/>
  <c r="F712" i="1"/>
  <c r="J699" i="1" l="1"/>
  <c r="J698" i="1"/>
  <c r="J697" i="1"/>
  <c r="J696" i="1"/>
  <c r="J695" i="1"/>
  <c r="J694" i="1"/>
  <c r="J693" i="1"/>
  <c r="J692" i="1"/>
  <c r="J691" i="1"/>
  <c r="H699" i="1"/>
  <c r="H698" i="1"/>
  <c r="H697" i="1"/>
  <c r="H696" i="1"/>
  <c r="H695" i="1"/>
  <c r="H694" i="1"/>
  <c r="H693" i="1"/>
  <c r="H692" i="1"/>
  <c r="H691" i="1"/>
  <c r="F699" i="1"/>
  <c r="F698" i="1"/>
  <c r="F697" i="1"/>
  <c r="F696" i="1"/>
  <c r="F695" i="1"/>
  <c r="F694" i="1"/>
  <c r="F693" i="1"/>
  <c r="F692" i="1"/>
  <c r="F691" i="1"/>
  <c r="J705" i="1"/>
  <c r="J704" i="1"/>
  <c r="J703" i="1"/>
  <c r="J702" i="1"/>
  <c r="J701" i="1"/>
  <c r="J700" i="1"/>
  <c r="J690" i="1"/>
  <c r="J689" i="1"/>
  <c r="H705" i="1"/>
  <c r="H704" i="1"/>
  <c r="H703" i="1"/>
  <c r="H702" i="1"/>
  <c r="H701" i="1"/>
  <c r="H700" i="1"/>
  <c r="H690" i="1"/>
  <c r="H689" i="1"/>
  <c r="F705" i="1"/>
  <c r="F704" i="1"/>
  <c r="F703" i="1"/>
  <c r="F702" i="1"/>
  <c r="F701" i="1"/>
  <c r="F700" i="1"/>
  <c r="F690" i="1"/>
  <c r="F689" i="1"/>
  <c r="J688" i="1" l="1"/>
  <c r="J687" i="1"/>
  <c r="J686" i="1"/>
  <c r="H688" i="1"/>
  <c r="H687" i="1"/>
  <c r="H686" i="1"/>
  <c r="F688" i="1"/>
  <c r="F687" i="1"/>
  <c r="F686" i="1"/>
  <c r="J682" i="1"/>
  <c r="J681" i="1"/>
  <c r="J680" i="1"/>
  <c r="J679" i="1"/>
  <c r="J678" i="1"/>
  <c r="J677" i="1"/>
  <c r="J676" i="1"/>
  <c r="J675" i="1"/>
  <c r="H682" i="1"/>
  <c r="H681" i="1"/>
  <c r="H680" i="1"/>
  <c r="H679" i="1"/>
  <c r="H678" i="1"/>
  <c r="H677" i="1"/>
  <c r="H676" i="1"/>
  <c r="H675" i="1"/>
  <c r="F682" i="1"/>
  <c r="F681" i="1"/>
  <c r="F680" i="1"/>
  <c r="F679" i="1"/>
  <c r="F678" i="1"/>
  <c r="F677" i="1"/>
  <c r="F676" i="1"/>
  <c r="F675" i="1"/>
  <c r="J673" i="1"/>
  <c r="J672" i="1"/>
  <c r="J671" i="1"/>
  <c r="J670" i="1"/>
  <c r="J669" i="1"/>
  <c r="J668" i="1"/>
  <c r="J667" i="1"/>
  <c r="J666" i="1"/>
  <c r="J665" i="1"/>
  <c r="H673" i="1"/>
  <c r="H672" i="1"/>
  <c r="H671" i="1"/>
  <c r="H670" i="1"/>
  <c r="H669" i="1"/>
  <c r="H668" i="1"/>
  <c r="H667" i="1"/>
  <c r="H666" i="1"/>
  <c r="H665" i="1"/>
  <c r="F673" i="1"/>
  <c r="F672" i="1"/>
  <c r="F671" i="1"/>
  <c r="F670" i="1"/>
  <c r="F669" i="1"/>
  <c r="F668" i="1"/>
  <c r="F667" i="1"/>
  <c r="F666" i="1"/>
  <c r="F665" i="1"/>
  <c r="J684" i="1" l="1"/>
  <c r="J683" i="1"/>
  <c r="J674" i="1"/>
  <c r="J664" i="1"/>
  <c r="J663" i="1"/>
  <c r="J662" i="1"/>
  <c r="J661" i="1"/>
  <c r="J660" i="1"/>
  <c r="J659" i="1"/>
  <c r="J658" i="1"/>
  <c r="J657" i="1"/>
  <c r="J656" i="1"/>
  <c r="H684" i="1"/>
  <c r="H683" i="1"/>
  <c r="H674" i="1"/>
  <c r="H664" i="1"/>
  <c r="H663" i="1"/>
  <c r="H662" i="1"/>
  <c r="H661" i="1"/>
  <c r="H660" i="1"/>
  <c r="H659" i="1"/>
  <c r="H658" i="1"/>
  <c r="H657" i="1"/>
  <c r="H656" i="1"/>
  <c r="F684" i="1"/>
  <c r="F683" i="1"/>
  <c r="F674" i="1"/>
  <c r="F664" i="1"/>
  <c r="F663" i="1"/>
  <c r="F662" i="1"/>
  <c r="F661" i="1"/>
  <c r="F660" i="1"/>
  <c r="F659" i="1"/>
  <c r="F658" i="1"/>
  <c r="F657" i="1"/>
  <c r="F656" i="1"/>
  <c r="J653" i="1"/>
  <c r="J652" i="1"/>
  <c r="J651" i="1"/>
  <c r="J650" i="1"/>
  <c r="J649" i="1"/>
  <c r="J648" i="1"/>
  <c r="J647" i="1"/>
  <c r="J646" i="1"/>
  <c r="J645" i="1"/>
  <c r="H653" i="1"/>
  <c r="H652" i="1"/>
  <c r="H651" i="1"/>
  <c r="H650" i="1"/>
  <c r="H649" i="1"/>
  <c r="H648" i="1"/>
  <c r="H647" i="1"/>
  <c r="H646" i="1"/>
  <c r="H645" i="1"/>
  <c r="F653" i="1"/>
  <c r="F652" i="1"/>
  <c r="F651" i="1"/>
  <c r="F650" i="1"/>
  <c r="F649" i="1"/>
  <c r="F648" i="1"/>
  <c r="F647" i="1"/>
  <c r="F646" i="1"/>
  <c r="F645" i="1"/>
  <c r="J655" i="1" l="1"/>
  <c r="J654" i="1"/>
  <c r="J644" i="1"/>
  <c r="H655" i="1"/>
  <c r="H654" i="1"/>
  <c r="H644" i="1"/>
  <c r="F655" i="1"/>
  <c r="F654" i="1"/>
  <c r="F644" i="1"/>
  <c r="J614" i="1"/>
  <c r="J613" i="1"/>
  <c r="H614" i="1"/>
  <c r="H613" i="1"/>
  <c r="F614" i="1"/>
  <c r="F613" i="1"/>
  <c r="J685" i="1"/>
  <c r="J643" i="1"/>
  <c r="J642" i="1"/>
  <c r="J641" i="1"/>
  <c r="J640" i="1"/>
  <c r="J639" i="1"/>
  <c r="J638" i="1"/>
  <c r="J637" i="1"/>
  <c r="H685" i="1"/>
  <c r="H643" i="1"/>
  <c r="H642" i="1"/>
  <c r="H641" i="1"/>
  <c r="H640" i="1"/>
  <c r="H639" i="1"/>
  <c r="H638" i="1"/>
  <c r="H637" i="1"/>
  <c r="F685" i="1"/>
  <c r="F643" i="1"/>
  <c r="F642" i="1"/>
  <c r="F641" i="1"/>
  <c r="F640" i="1"/>
  <c r="F639" i="1"/>
  <c r="F638" i="1"/>
  <c r="F637" i="1"/>
  <c r="J633" i="1" l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J597" i="1" l="1"/>
  <c r="H597" i="1"/>
  <c r="F597" i="1"/>
  <c r="J596" i="1"/>
  <c r="H596" i="1"/>
  <c r="F596" i="1"/>
  <c r="J595" i="1"/>
  <c r="H595" i="1"/>
  <c r="F595" i="1"/>
  <c r="J636" i="1"/>
  <c r="H636" i="1"/>
  <c r="F636" i="1"/>
  <c r="J635" i="1"/>
  <c r="H635" i="1"/>
  <c r="F635" i="1"/>
  <c r="J634" i="1"/>
  <c r="H634" i="1"/>
  <c r="F634" i="1"/>
  <c r="J612" i="1"/>
  <c r="H612" i="1"/>
  <c r="F612" i="1"/>
  <c r="J611" i="1"/>
  <c r="H611" i="1"/>
  <c r="F611" i="1"/>
  <c r="J610" i="1"/>
  <c r="H610" i="1"/>
  <c r="F610" i="1"/>
  <c r="J609" i="1"/>
  <c r="H609" i="1"/>
  <c r="F609" i="1"/>
  <c r="J608" i="1"/>
  <c r="H608" i="1"/>
  <c r="F608" i="1"/>
  <c r="J607" i="1"/>
  <c r="H607" i="1"/>
  <c r="F607" i="1"/>
  <c r="J606" i="1"/>
  <c r="H606" i="1"/>
  <c r="F606" i="1"/>
  <c r="J605" i="1"/>
  <c r="H605" i="1"/>
  <c r="F605" i="1"/>
  <c r="J604" i="1"/>
  <c r="H604" i="1"/>
  <c r="F604" i="1"/>
  <c r="J603" i="1"/>
  <c r="H603" i="1"/>
  <c r="F603" i="1"/>
  <c r="J602" i="1"/>
  <c r="H602" i="1"/>
  <c r="F602" i="1"/>
  <c r="J601" i="1"/>
  <c r="H601" i="1"/>
  <c r="F601" i="1"/>
  <c r="J600" i="1"/>
  <c r="H600" i="1"/>
  <c r="F600" i="1"/>
  <c r="J599" i="1"/>
  <c r="H599" i="1"/>
  <c r="F599" i="1"/>
  <c r="J598" i="1"/>
  <c r="H598" i="1"/>
  <c r="F598" i="1"/>
  <c r="J594" i="1"/>
  <c r="H594" i="1"/>
  <c r="F594" i="1"/>
  <c r="J593" i="1"/>
  <c r="H593" i="1"/>
  <c r="F593" i="1"/>
  <c r="J592" i="1"/>
  <c r="H592" i="1"/>
  <c r="F592" i="1"/>
  <c r="J543" i="1" l="1"/>
  <c r="H543" i="1"/>
  <c r="F543" i="1"/>
  <c r="J554" i="1"/>
  <c r="H554" i="1"/>
  <c r="F554" i="1"/>
  <c r="J571" i="1"/>
  <c r="H571" i="1"/>
  <c r="F571" i="1"/>
  <c r="J590" i="1"/>
  <c r="J589" i="1"/>
  <c r="J588" i="1"/>
  <c r="J586" i="1"/>
  <c r="J585" i="1"/>
  <c r="J584" i="1"/>
  <c r="J583" i="1"/>
  <c r="J582" i="1"/>
  <c r="J581" i="1"/>
  <c r="J580" i="1"/>
  <c r="J579" i="1"/>
  <c r="J578" i="1"/>
  <c r="J577" i="1"/>
  <c r="H590" i="1"/>
  <c r="H589" i="1"/>
  <c r="H588" i="1"/>
  <c r="H586" i="1"/>
  <c r="H585" i="1"/>
  <c r="H584" i="1"/>
  <c r="H583" i="1"/>
  <c r="H582" i="1"/>
  <c r="H581" i="1"/>
  <c r="H580" i="1"/>
  <c r="H579" i="1"/>
  <c r="H578" i="1"/>
  <c r="H577" i="1"/>
  <c r="F590" i="1"/>
  <c r="F589" i="1"/>
  <c r="F588" i="1"/>
  <c r="F586" i="1"/>
  <c r="F585" i="1"/>
  <c r="F584" i="1"/>
  <c r="F583" i="1"/>
  <c r="F582" i="1"/>
  <c r="F581" i="1"/>
  <c r="F580" i="1"/>
  <c r="F579" i="1"/>
  <c r="F578" i="1"/>
  <c r="F577" i="1"/>
  <c r="J573" i="1" l="1"/>
  <c r="J572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3" i="1"/>
  <c r="J552" i="1"/>
  <c r="J551" i="1"/>
  <c r="J550" i="1"/>
  <c r="J549" i="1"/>
  <c r="J548" i="1"/>
  <c r="J547" i="1"/>
  <c r="J546" i="1"/>
  <c r="J545" i="1"/>
  <c r="J544" i="1"/>
  <c r="J542" i="1"/>
  <c r="H573" i="1"/>
  <c r="H572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3" i="1"/>
  <c r="H552" i="1"/>
  <c r="H551" i="1"/>
  <c r="H550" i="1"/>
  <c r="H549" i="1"/>
  <c r="H548" i="1"/>
  <c r="H547" i="1"/>
  <c r="H546" i="1"/>
  <c r="H545" i="1"/>
  <c r="H544" i="1"/>
  <c r="H542" i="1"/>
  <c r="F573" i="1"/>
  <c r="F572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3" i="1"/>
  <c r="F552" i="1"/>
  <c r="F551" i="1"/>
  <c r="F550" i="1"/>
  <c r="F549" i="1"/>
  <c r="F548" i="1"/>
  <c r="F547" i="1"/>
  <c r="F546" i="1"/>
  <c r="F545" i="1"/>
  <c r="F544" i="1"/>
  <c r="F542" i="1"/>
  <c r="J574" i="1" l="1"/>
  <c r="J541" i="1"/>
  <c r="J540" i="1"/>
  <c r="J539" i="1"/>
  <c r="J538" i="1"/>
  <c r="J537" i="1"/>
  <c r="J536" i="1"/>
  <c r="H574" i="1"/>
  <c r="H541" i="1"/>
  <c r="H540" i="1"/>
  <c r="H539" i="1"/>
  <c r="H538" i="1"/>
  <c r="H537" i="1"/>
  <c r="H536" i="1"/>
  <c r="F574" i="1"/>
  <c r="F541" i="1"/>
  <c r="F540" i="1"/>
  <c r="F539" i="1"/>
  <c r="F538" i="1"/>
  <c r="F537" i="1"/>
  <c r="F536" i="1"/>
  <c r="J576" i="1" l="1"/>
  <c r="J575" i="1"/>
  <c r="J535" i="1"/>
  <c r="J534" i="1"/>
  <c r="J533" i="1"/>
  <c r="J532" i="1"/>
  <c r="J531" i="1"/>
  <c r="J530" i="1"/>
  <c r="J529" i="1"/>
  <c r="J528" i="1"/>
  <c r="J527" i="1"/>
  <c r="J526" i="1"/>
  <c r="H576" i="1"/>
  <c r="H575" i="1"/>
  <c r="H535" i="1"/>
  <c r="H534" i="1"/>
  <c r="H533" i="1"/>
  <c r="H532" i="1"/>
  <c r="H531" i="1"/>
  <c r="H530" i="1"/>
  <c r="H529" i="1"/>
  <c r="H528" i="1"/>
  <c r="H527" i="1"/>
  <c r="H526" i="1"/>
  <c r="H591" i="1"/>
  <c r="F576" i="1"/>
  <c r="F575" i="1"/>
  <c r="F535" i="1"/>
  <c r="F534" i="1"/>
  <c r="F533" i="1"/>
  <c r="F532" i="1"/>
  <c r="F531" i="1"/>
  <c r="F530" i="1"/>
  <c r="F529" i="1"/>
  <c r="F528" i="1"/>
  <c r="F527" i="1"/>
  <c r="F526" i="1"/>
  <c r="J525" i="1" l="1"/>
  <c r="J524" i="1"/>
  <c r="J523" i="1"/>
  <c r="J522" i="1"/>
  <c r="J521" i="1"/>
  <c r="J520" i="1"/>
  <c r="J519" i="1"/>
  <c r="J518" i="1"/>
  <c r="J517" i="1"/>
  <c r="H525" i="1"/>
  <c r="H524" i="1"/>
  <c r="H523" i="1"/>
  <c r="H522" i="1"/>
  <c r="H521" i="1"/>
  <c r="H520" i="1"/>
  <c r="H519" i="1"/>
  <c r="H518" i="1"/>
  <c r="H517" i="1"/>
  <c r="F525" i="1"/>
  <c r="F524" i="1"/>
  <c r="F523" i="1"/>
  <c r="F522" i="1"/>
  <c r="F521" i="1"/>
  <c r="F520" i="1"/>
  <c r="F519" i="1"/>
  <c r="F518" i="1"/>
  <c r="F517" i="1"/>
  <c r="J515" i="1"/>
  <c r="J514" i="1"/>
  <c r="J513" i="1"/>
  <c r="J512" i="1"/>
  <c r="J511" i="1"/>
  <c r="J510" i="1"/>
  <c r="J509" i="1"/>
  <c r="J508" i="1"/>
  <c r="J507" i="1"/>
  <c r="H515" i="1"/>
  <c r="H514" i="1"/>
  <c r="H513" i="1"/>
  <c r="H512" i="1"/>
  <c r="H511" i="1"/>
  <c r="H510" i="1"/>
  <c r="H509" i="1"/>
  <c r="H508" i="1"/>
  <c r="H507" i="1"/>
  <c r="F515" i="1"/>
  <c r="F514" i="1"/>
  <c r="F513" i="1"/>
  <c r="F512" i="1"/>
  <c r="F511" i="1"/>
  <c r="F510" i="1"/>
  <c r="F509" i="1"/>
  <c r="F508" i="1"/>
  <c r="F507" i="1"/>
  <c r="J591" i="1" l="1"/>
  <c r="J516" i="1"/>
  <c r="J506" i="1"/>
  <c r="J505" i="1"/>
  <c r="J504" i="1"/>
  <c r="J503" i="1"/>
  <c r="J502" i="1"/>
  <c r="J501" i="1"/>
  <c r="H516" i="1"/>
  <c r="H506" i="1"/>
  <c r="H505" i="1"/>
  <c r="H504" i="1"/>
  <c r="H503" i="1"/>
  <c r="H502" i="1"/>
  <c r="H501" i="1"/>
  <c r="F591" i="1"/>
  <c r="F516" i="1"/>
  <c r="F506" i="1"/>
  <c r="F505" i="1"/>
  <c r="F504" i="1"/>
  <c r="F503" i="1"/>
  <c r="F502" i="1"/>
  <c r="F501" i="1"/>
  <c r="J460" i="1" l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J459" i="1"/>
  <c r="J457" i="1"/>
  <c r="H459" i="1"/>
  <c r="F459" i="1"/>
  <c r="J456" i="1" l="1"/>
  <c r="J455" i="1"/>
  <c r="J454" i="1"/>
  <c r="H457" i="1"/>
  <c r="H456" i="1"/>
  <c r="H455" i="1"/>
  <c r="H454" i="1"/>
  <c r="F457" i="1"/>
  <c r="F456" i="1"/>
  <c r="F455" i="1"/>
  <c r="F454" i="1"/>
  <c r="J453" i="1" l="1"/>
  <c r="J452" i="1"/>
  <c r="J451" i="1"/>
  <c r="J450" i="1"/>
  <c r="J449" i="1"/>
  <c r="J448" i="1"/>
  <c r="J447" i="1"/>
  <c r="J446" i="1"/>
  <c r="J445" i="1"/>
  <c r="J444" i="1"/>
  <c r="J443" i="1"/>
  <c r="J442" i="1"/>
  <c r="J441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J440" i="1"/>
  <c r="J439" i="1"/>
  <c r="J438" i="1"/>
  <c r="H440" i="1"/>
  <c r="H439" i="1"/>
  <c r="H438" i="1"/>
  <c r="F440" i="1"/>
  <c r="F439" i="1"/>
  <c r="F438" i="1"/>
  <c r="J437" i="1"/>
  <c r="J436" i="1"/>
  <c r="J435" i="1"/>
  <c r="J434" i="1"/>
  <c r="J433" i="1"/>
  <c r="J432" i="1"/>
  <c r="J431" i="1"/>
  <c r="H437" i="1"/>
  <c r="H436" i="1"/>
  <c r="H435" i="1"/>
  <c r="H434" i="1"/>
  <c r="H433" i="1"/>
  <c r="H432" i="1"/>
  <c r="H431" i="1"/>
  <c r="F437" i="1"/>
  <c r="F436" i="1"/>
  <c r="F435" i="1"/>
  <c r="F434" i="1"/>
  <c r="F433" i="1"/>
  <c r="F432" i="1"/>
  <c r="F431" i="1"/>
  <c r="J430" i="1" l="1"/>
  <c r="J429" i="1"/>
  <c r="J428" i="1"/>
  <c r="J427" i="1"/>
  <c r="J426" i="1"/>
  <c r="J425" i="1"/>
  <c r="J424" i="1"/>
  <c r="H430" i="1"/>
  <c r="H429" i="1"/>
  <c r="H428" i="1"/>
  <c r="H427" i="1"/>
  <c r="H426" i="1"/>
  <c r="H425" i="1"/>
  <c r="F430" i="1"/>
  <c r="F429" i="1"/>
  <c r="F428" i="1"/>
  <c r="F427" i="1"/>
  <c r="F426" i="1"/>
  <c r="F425" i="1"/>
  <c r="J423" i="1" l="1"/>
  <c r="J422" i="1"/>
  <c r="J421" i="1"/>
  <c r="J420" i="1"/>
  <c r="J419" i="1"/>
  <c r="J418" i="1"/>
  <c r="J417" i="1"/>
  <c r="J416" i="1"/>
  <c r="J415" i="1"/>
  <c r="H424" i="1"/>
  <c r="H423" i="1"/>
  <c r="H422" i="1"/>
  <c r="H421" i="1"/>
  <c r="H420" i="1"/>
  <c r="H419" i="1"/>
  <c r="H418" i="1"/>
  <c r="H417" i="1"/>
  <c r="H416" i="1"/>
  <c r="H415" i="1"/>
  <c r="F424" i="1"/>
  <c r="F423" i="1"/>
  <c r="F422" i="1"/>
  <c r="F421" i="1"/>
  <c r="F420" i="1"/>
  <c r="F419" i="1"/>
  <c r="F418" i="1"/>
  <c r="F417" i="1"/>
  <c r="F416" i="1"/>
  <c r="F415" i="1"/>
  <c r="J395" i="1"/>
  <c r="H395" i="1"/>
  <c r="F395" i="1"/>
  <c r="J414" i="1"/>
  <c r="H414" i="1"/>
  <c r="F414" i="1"/>
  <c r="J413" i="1" l="1"/>
  <c r="J412" i="1"/>
  <c r="J411" i="1"/>
  <c r="J410" i="1"/>
  <c r="J409" i="1"/>
  <c r="H413" i="1"/>
  <c r="H412" i="1"/>
  <c r="H411" i="1"/>
  <c r="H410" i="1"/>
  <c r="H409" i="1"/>
  <c r="F413" i="1"/>
  <c r="F412" i="1"/>
  <c r="F411" i="1"/>
  <c r="F410" i="1"/>
  <c r="F409" i="1"/>
  <c r="J408" i="1"/>
  <c r="J407" i="1" l="1"/>
  <c r="J406" i="1"/>
  <c r="J405" i="1"/>
  <c r="J404" i="1"/>
  <c r="J403" i="1"/>
  <c r="J402" i="1"/>
  <c r="J401" i="1"/>
  <c r="J400" i="1"/>
  <c r="J399" i="1"/>
  <c r="J398" i="1"/>
  <c r="J397" i="1"/>
  <c r="H408" i="1"/>
  <c r="H407" i="1"/>
  <c r="H406" i="1"/>
  <c r="H405" i="1"/>
  <c r="H404" i="1"/>
  <c r="H403" i="1"/>
  <c r="H402" i="1"/>
  <c r="H401" i="1"/>
  <c r="H400" i="1"/>
  <c r="H399" i="1"/>
  <c r="H398" i="1"/>
  <c r="F408" i="1"/>
  <c r="F407" i="1"/>
  <c r="F406" i="1"/>
  <c r="F405" i="1"/>
  <c r="F404" i="1"/>
  <c r="F403" i="1"/>
  <c r="F402" i="1"/>
  <c r="F401" i="1"/>
  <c r="F400" i="1"/>
  <c r="F399" i="1"/>
  <c r="F398" i="1"/>
  <c r="J396" i="1"/>
  <c r="J394" i="1"/>
  <c r="J393" i="1"/>
  <c r="J392" i="1"/>
  <c r="J391" i="1"/>
  <c r="J390" i="1"/>
  <c r="H397" i="1"/>
  <c r="H396" i="1"/>
  <c r="H394" i="1"/>
  <c r="H393" i="1"/>
  <c r="H392" i="1"/>
  <c r="H391" i="1"/>
  <c r="H390" i="1"/>
  <c r="F397" i="1"/>
  <c r="F396" i="1"/>
  <c r="F394" i="1"/>
  <c r="F393" i="1"/>
  <c r="F392" i="1"/>
  <c r="F391" i="1"/>
  <c r="F390" i="1"/>
  <c r="J389" i="1" l="1"/>
  <c r="J388" i="1"/>
  <c r="J387" i="1"/>
  <c r="J386" i="1"/>
  <c r="J385" i="1"/>
  <c r="H389" i="1"/>
  <c r="H388" i="1"/>
  <c r="H387" i="1"/>
  <c r="H386" i="1"/>
  <c r="H385" i="1"/>
  <c r="F389" i="1"/>
  <c r="F388" i="1"/>
  <c r="F387" i="1"/>
  <c r="F386" i="1"/>
  <c r="F385" i="1"/>
  <c r="J384" i="1" l="1"/>
  <c r="J383" i="1"/>
  <c r="J382" i="1"/>
  <c r="J381" i="1"/>
  <c r="J380" i="1"/>
  <c r="H384" i="1"/>
  <c r="H383" i="1"/>
  <c r="H382" i="1"/>
  <c r="H381" i="1"/>
  <c r="H380" i="1"/>
  <c r="F384" i="1"/>
  <c r="F383" i="1"/>
  <c r="F382" i="1"/>
  <c r="F381" i="1"/>
  <c r="F380" i="1"/>
  <c r="J379" i="1" l="1"/>
  <c r="J378" i="1"/>
  <c r="J377" i="1"/>
  <c r="J376" i="1"/>
  <c r="J375" i="1"/>
  <c r="J374" i="1"/>
  <c r="H379" i="1"/>
  <c r="H378" i="1"/>
  <c r="H377" i="1"/>
  <c r="H376" i="1"/>
  <c r="H375" i="1"/>
  <c r="H374" i="1"/>
  <c r="F379" i="1"/>
  <c r="F378" i="1"/>
  <c r="F377" i="1"/>
  <c r="F376" i="1"/>
  <c r="F375" i="1"/>
  <c r="F374" i="1"/>
  <c r="J373" i="1" l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J358" i="1"/>
  <c r="J357" i="1"/>
  <c r="J356" i="1"/>
  <c r="J355" i="1"/>
  <c r="J354" i="1"/>
  <c r="J353" i="1"/>
  <c r="J352" i="1"/>
  <c r="J351" i="1"/>
  <c r="J350" i="1"/>
  <c r="H358" i="1"/>
  <c r="H357" i="1"/>
  <c r="H356" i="1"/>
  <c r="H355" i="1"/>
  <c r="H354" i="1"/>
  <c r="H353" i="1"/>
  <c r="H352" i="1"/>
  <c r="H351" i="1"/>
  <c r="H350" i="1"/>
  <c r="H349" i="1"/>
  <c r="F358" i="1"/>
  <c r="F357" i="1"/>
  <c r="F356" i="1"/>
  <c r="F355" i="1"/>
  <c r="F354" i="1"/>
  <c r="F353" i="1"/>
  <c r="F352" i="1"/>
  <c r="F351" i="1"/>
  <c r="F350" i="1"/>
  <c r="F349" i="1"/>
  <c r="J339" i="1" l="1"/>
  <c r="H339" i="1"/>
  <c r="F339" i="1"/>
  <c r="J336" i="1"/>
  <c r="H336" i="1"/>
  <c r="F336" i="1"/>
  <c r="J330" i="1"/>
  <c r="H330" i="1"/>
  <c r="F330" i="1"/>
  <c r="J322" i="1"/>
  <c r="H322" i="1"/>
  <c r="F322" i="1"/>
  <c r="J349" i="1" l="1"/>
  <c r="J348" i="1" l="1"/>
  <c r="H348" i="1"/>
  <c r="F348" i="1"/>
  <c r="J347" i="1" l="1"/>
  <c r="H347" i="1"/>
  <c r="F347" i="1"/>
  <c r="J346" i="1" l="1"/>
  <c r="H346" i="1"/>
  <c r="F346" i="1"/>
  <c r="J318" i="1" l="1"/>
  <c r="H318" i="1"/>
  <c r="F318" i="1"/>
  <c r="J345" i="1"/>
  <c r="J344" i="1"/>
  <c r="J343" i="1"/>
  <c r="J341" i="1"/>
  <c r="J340" i="1"/>
  <c r="J338" i="1"/>
  <c r="J337" i="1"/>
  <c r="H345" i="1"/>
  <c r="H344" i="1"/>
  <c r="H343" i="1"/>
  <c r="H341" i="1"/>
  <c r="H340" i="1"/>
  <c r="H338" i="1"/>
  <c r="H337" i="1"/>
  <c r="F345" i="1"/>
  <c r="F344" i="1"/>
  <c r="F343" i="1"/>
  <c r="F341" i="1"/>
  <c r="F340" i="1"/>
  <c r="F338" i="1"/>
  <c r="F337" i="1"/>
  <c r="L63" i="16"/>
  <c r="J335" i="1"/>
  <c r="J334" i="1"/>
  <c r="J333" i="1"/>
  <c r="J332" i="1"/>
  <c r="J331" i="1"/>
  <c r="J329" i="1"/>
  <c r="J328" i="1"/>
  <c r="J327" i="1"/>
  <c r="J326" i="1"/>
  <c r="J325" i="1"/>
  <c r="J324" i="1"/>
  <c r="J323" i="1"/>
  <c r="J321" i="1"/>
  <c r="J320" i="1"/>
  <c r="J319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H335" i="1"/>
  <c r="H334" i="1"/>
  <c r="H333" i="1"/>
  <c r="H332" i="1"/>
  <c r="H331" i="1"/>
  <c r="H329" i="1"/>
  <c r="H328" i="1"/>
  <c r="H327" i="1"/>
  <c r="H326" i="1"/>
  <c r="H325" i="1"/>
  <c r="H324" i="1"/>
  <c r="H323" i="1"/>
  <c r="H321" i="1"/>
  <c r="H320" i="1"/>
  <c r="H319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F335" i="1"/>
  <c r="F334" i="1"/>
  <c r="F333" i="1"/>
  <c r="F332" i="1"/>
  <c r="F331" i="1"/>
  <c r="F329" i="1"/>
  <c r="F328" i="1"/>
  <c r="F327" i="1"/>
  <c r="F326" i="1"/>
  <c r="F325" i="1"/>
  <c r="F324" i="1"/>
  <c r="F323" i="1"/>
  <c r="F321" i="1"/>
  <c r="F320" i="1"/>
  <c r="F319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J63" i="16"/>
  <c r="J281" i="1"/>
  <c r="H281" i="1"/>
  <c r="F281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79" i="1"/>
  <c r="J295" i="1"/>
  <c r="J294" i="1"/>
  <c r="J293" i="1"/>
  <c r="J292" i="1"/>
  <c r="J291" i="1"/>
  <c r="J290" i="1"/>
  <c r="F295" i="1"/>
  <c r="F294" i="1"/>
  <c r="F293" i="1"/>
  <c r="F292" i="1"/>
  <c r="F291" i="1"/>
  <c r="F290" i="1"/>
  <c r="F289" i="1"/>
  <c r="F288" i="1"/>
  <c r="F287" i="1"/>
  <c r="J289" i="1"/>
  <c r="J288" i="1"/>
  <c r="J287" i="1"/>
  <c r="J286" i="1"/>
  <c r="H283" i="1"/>
  <c r="H282" i="1"/>
  <c r="H280" i="1"/>
  <c r="H278" i="1"/>
  <c r="H277" i="1"/>
  <c r="H276" i="1"/>
  <c r="J285" i="1"/>
  <c r="J284" i="1"/>
  <c r="J283" i="1"/>
  <c r="J282" i="1"/>
  <c r="J280" i="1"/>
  <c r="J279" i="1"/>
  <c r="J278" i="1"/>
  <c r="J277" i="1"/>
  <c r="J276" i="1"/>
  <c r="F274" i="1"/>
  <c r="F272" i="1"/>
  <c r="F286" i="1"/>
  <c r="F285" i="1"/>
  <c r="F284" i="1"/>
  <c r="F283" i="1"/>
  <c r="F282" i="1"/>
  <c r="F280" i="1"/>
  <c r="F279" i="1"/>
  <c r="F278" i="1"/>
  <c r="F277" i="1"/>
  <c r="J275" i="1"/>
  <c r="J274" i="1"/>
  <c r="J273" i="1"/>
  <c r="J272" i="1"/>
  <c r="J271" i="1"/>
  <c r="J270" i="1"/>
  <c r="J269" i="1"/>
  <c r="H275" i="1"/>
  <c r="H274" i="1"/>
  <c r="H273" i="1"/>
  <c r="H272" i="1"/>
  <c r="H271" i="1"/>
  <c r="H270" i="1"/>
  <c r="H269" i="1"/>
  <c r="F275" i="1"/>
  <c r="F273" i="1"/>
  <c r="F271" i="1"/>
  <c r="F270" i="1"/>
  <c r="F269" i="1"/>
  <c r="J268" i="1"/>
  <c r="H268" i="1"/>
  <c r="F268" i="1"/>
  <c r="J267" i="1"/>
  <c r="H267" i="1"/>
  <c r="F267" i="1"/>
  <c r="J266" i="1"/>
  <c r="H266" i="1"/>
  <c r="F266" i="1"/>
  <c r="J265" i="1"/>
  <c r="H265" i="1"/>
  <c r="F265" i="1"/>
  <c r="J264" i="1"/>
  <c r="H264" i="1"/>
  <c r="F264" i="1"/>
  <c r="J263" i="1"/>
  <c r="H263" i="1"/>
  <c r="F263" i="1"/>
  <c r="J262" i="1"/>
  <c r="H262" i="1"/>
  <c r="F262" i="1"/>
  <c r="J261" i="1"/>
  <c r="H261" i="1"/>
  <c r="F261" i="1"/>
  <c r="J260" i="1"/>
  <c r="H260" i="1"/>
  <c r="F260" i="1"/>
  <c r="J259" i="1"/>
  <c r="H259" i="1"/>
  <c r="F259" i="1"/>
  <c r="J258" i="1"/>
  <c r="H258" i="1"/>
  <c r="F258" i="1"/>
  <c r="J257" i="1"/>
  <c r="H257" i="1"/>
  <c r="F257" i="1"/>
  <c r="J72" i="1"/>
  <c r="H72" i="1"/>
  <c r="F72" i="1"/>
  <c r="J53" i="3"/>
  <c r="H53" i="3"/>
  <c r="F53" i="3"/>
  <c r="L52" i="3"/>
  <c r="J52" i="3"/>
  <c r="H52" i="3"/>
  <c r="F52" i="3"/>
  <c r="J49" i="3"/>
  <c r="H49" i="3"/>
  <c r="F49" i="3"/>
  <c r="J178" i="1"/>
  <c r="H178" i="1"/>
  <c r="F178" i="1"/>
  <c r="J149" i="1"/>
  <c r="H149" i="1"/>
  <c r="F149" i="1"/>
  <c r="J233" i="1"/>
  <c r="H233" i="1"/>
  <c r="F233" i="1"/>
  <c r="J232" i="1"/>
  <c r="H232" i="1"/>
  <c r="F232" i="1"/>
  <c r="J231" i="1"/>
  <c r="H231" i="1"/>
  <c r="F231" i="1"/>
  <c r="J230" i="1"/>
  <c r="H230" i="1"/>
  <c r="F230" i="1"/>
  <c r="J229" i="1"/>
  <c r="H229" i="1"/>
  <c r="F229" i="1"/>
  <c r="J228" i="1"/>
  <c r="H228" i="1"/>
  <c r="F228" i="1"/>
  <c r="J227" i="1"/>
  <c r="H227" i="1"/>
  <c r="F227" i="1"/>
  <c r="J226" i="1"/>
  <c r="H226" i="1"/>
  <c r="F226" i="1"/>
  <c r="J225" i="1"/>
  <c r="H225" i="1"/>
  <c r="F225" i="1"/>
  <c r="J224" i="1"/>
  <c r="H224" i="1"/>
  <c r="F224" i="1"/>
  <c r="J223" i="1"/>
  <c r="H223" i="1"/>
  <c r="F223" i="1"/>
  <c r="J222" i="1"/>
  <c r="H222" i="1"/>
  <c r="F222" i="1"/>
  <c r="J221" i="1"/>
  <c r="H221" i="1"/>
  <c r="F221" i="1"/>
  <c r="J220" i="1"/>
  <c r="H220" i="1"/>
  <c r="F220" i="1"/>
  <c r="J219" i="1"/>
  <c r="H219" i="1"/>
  <c r="F219" i="1"/>
  <c r="J218" i="1"/>
  <c r="H218" i="1"/>
  <c r="F218" i="1"/>
  <c r="J216" i="1"/>
  <c r="H216" i="1"/>
  <c r="F216" i="1"/>
  <c r="J215" i="1"/>
  <c r="H215" i="1"/>
  <c r="F215" i="1"/>
  <c r="J214" i="1"/>
  <c r="H214" i="1"/>
  <c r="F214" i="1"/>
  <c r="J213" i="1"/>
  <c r="H213" i="1"/>
  <c r="F213" i="1"/>
  <c r="J212" i="1"/>
  <c r="H212" i="1"/>
  <c r="F212" i="1"/>
  <c r="J211" i="1"/>
  <c r="H211" i="1"/>
  <c r="F211" i="1"/>
  <c r="J210" i="1"/>
  <c r="H210" i="1"/>
  <c r="F210" i="1"/>
  <c r="J209" i="1"/>
  <c r="H209" i="1"/>
  <c r="F209" i="1"/>
  <c r="J208" i="1"/>
  <c r="H208" i="1"/>
  <c r="F208" i="1"/>
  <c r="J207" i="1"/>
  <c r="H207" i="1"/>
  <c r="F207" i="1"/>
  <c r="J206" i="1"/>
  <c r="H206" i="1"/>
  <c r="F206" i="1"/>
  <c r="J256" i="1"/>
  <c r="H256" i="1"/>
  <c r="F256" i="1"/>
  <c r="J255" i="1"/>
  <c r="H255" i="1"/>
  <c r="F255" i="1"/>
  <c r="J254" i="1"/>
  <c r="H254" i="1"/>
  <c r="F254" i="1"/>
  <c r="J253" i="1"/>
  <c r="H253" i="1"/>
  <c r="F253" i="1"/>
  <c r="J252" i="1"/>
  <c r="H252" i="1"/>
  <c r="F252" i="1"/>
  <c r="J251" i="1"/>
  <c r="H251" i="1"/>
  <c r="F251" i="1"/>
  <c r="J250" i="1"/>
  <c r="H250" i="1"/>
  <c r="F250" i="1"/>
  <c r="J249" i="1"/>
  <c r="H249" i="1"/>
  <c r="F249" i="1"/>
  <c r="J248" i="1"/>
  <c r="H248" i="1"/>
  <c r="F248" i="1"/>
  <c r="J247" i="1"/>
  <c r="H247" i="1"/>
  <c r="F247" i="1"/>
  <c r="J246" i="1"/>
  <c r="H246" i="1"/>
  <c r="F246" i="1"/>
  <c r="J245" i="1"/>
  <c r="H245" i="1"/>
  <c r="F245" i="1"/>
  <c r="J244" i="1"/>
  <c r="H244" i="1"/>
  <c r="F244" i="1"/>
  <c r="J243" i="1"/>
  <c r="H243" i="1"/>
  <c r="F243" i="1"/>
  <c r="J242" i="1"/>
  <c r="H242" i="1"/>
  <c r="F242" i="1"/>
  <c r="J241" i="1"/>
  <c r="H241" i="1"/>
  <c r="F241" i="1"/>
  <c r="J240" i="1"/>
  <c r="H240" i="1"/>
  <c r="F240" i="1"/>
  <c r="J239" i="1"/>
  <c r="H239" i="1"/>
  <c r="F239" i="1"/>
  <c r="J238" i="1"/>
  <c r="H238" i="1"/>
  <c r="F238" i="1"/>
  <c r="J237" i="1"/>
  <c r="H237" i="1"/>
  <c r="F237" i="1"/>
  <c r="J236" i="1"/>
  <c r="H236" i="1"/>
  <c r="F236" i="1"/>
  <c r="J235" i="1"/>
  <c r="H235" i="1"/>
  <c r="F235" i="1"/>
  <c r="J234" i="1"/>
  <c r="H234" i="1"/>
  <c r="F234" i="1"/>
  <c r="J205" i="1"/>
  <c r="H205" i="1"/>
  <c r="F205" i="1"/>
  <c r="J204" i="1"/>
  <c r="H204" i="1"/>
  <c r="F204" i="1"/>
  <c r="J203" i="1"/>
  <c r="H203" i="1"/>
  <c r="F203" i="1"/>
  <c r="J202" i="1"/>
  <c r="H202" i="1"/>
  <c r="F202" i="1"/>
  <c r="J201" i="1"/>
  <c r="H201" i="1"/>
  <c r="F201" i="1"/>
  <c r="J200" i="1"/>
  <c r="H200" i="1"/>
  <c r="F200" i="1"/>
  <c r="J199" i="1"/>
  <c r="H199" i="1"/>
  <c r="F199" i="1"/>
  <c r="J198" i="1"/>
  <c r="H198" i="1"/>
  <c r="F198" i="1"/>
  <c r="J197" i="1"/>
  <c r="H197" i="1"/>
  <c r="F197" i="1"/>
  <c r="J196" i="1"/>
  <c r="H196" i="1"/>
  <c r="F196" i="1"/>
  <c r="J195" i="1"/>
  <c r="H195" i="1"/>
  <c r="F195" i="1"/>
  <c r="J194" i="1"/>
  <c r="H194" i="1"/>
  <c r="F194" i="1"/>
  <c r="J145" i="1"/>
  <c r="J146" i="1"/>
  <c r="J147" i="1"/>
  <c r="J148" i="1"/>
  <c r="J150" i="1"/>
  <c r="J151" i="1"/>
  <c r="J152" i="1"/>
  <c r="J153" i="1"/>
  <c r="J154" i="1"/>
  <c r="J155" i="1"/>
  <c r="J156" i="1"/>
  <c r="J157" i="1"/>
  <c r="J158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H145" i="1"/>
  <c r="H146" i="1"/>
  <c r="H147" i="1"/>
  <c r="H148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F145" i="1"/>
  <c r="F146" i="1"/>
  <c r="F147" i="1"/>
  <c r="F148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276" i="1"/>
  <c r="J142" i="1"/>
  <c r="H142" i="1"/>
  <c r="F142" i="1"/>
  <c r="J141" i="1"/>
  <c r="H141" i="1"/>
  <c r="F141" i="1"/>
  <c r="J140" i="1"/>
  <c r="H140" i="1"/>
  <c r="F140" i="1"/>
  <c r="J139" i="1"/>
  <c r="H139" i="1"/>
  <c r="J134" i="1"/>
  <c r="H134" i="1"/>
  <c r="F134" i="1"/>
  <c r="J131" i="1"/>
  <c r="H131" i="1"/>
  <c r="F131" i="1"/>
  <c r="J130" i="1"/>
  <c r="H130" i="1"/>
  <c r="F130" i="1"/>
  <c r="H122" i="1"/>
  <c r="F122" i="1"/>
  <c r="J122" i="1"/>
  <c r="J127" i="1"/>
  <c r="J128" i="1"/>
  <c r="J129" i="1"/>
  <c r="J132" i="1"/>
  <c r="H127" i="1"/>
  <c r="H128" i="1"/>
  <c r="H129" i="1"/>
  <c r="H132" i="1"/>
  <c r="F127" i="1"/>
  <c r="F128" i="1"/>
  <c r="F129" i="1"/>
  <c r="F132" i="1"/>
  <c r="J124" i="1"/>
  <c r="J125" i="1"/>
  <c r="J126" i="1"/>
  <c r="J133" i="1"/>
  <c r="J135" i="1"/>
  <c r="J136" i="1"/>
  <c r="J137" i="1"/>
  <c r="J138" i="1"/>
  <c r="J144" i="1"/>
  <c r="H124" i="1"/>
  <c r="H126" i="1"/>
  <c r="H133" i="1"/>
  <c r="H135" i="1"/>
  <c r="H136" i="1"/>
  <c r="H137" i="1"/>
  <c r="H138" i="1"/>
  <c r="F124" i="1"/>
  <c r="F125" i="1"/>
  <c r="F126" i="1"/>
  <c r="F133" i="1"/>
  <c r="F135" i="1"/>
  <c r="F136" i="1"/>
  <c r="F137" i="1"/>
  <c r="F138" i="1"/>
  <c r="G30" i="16"/>
  <c r="I30" i="16"/>
  <c r="G37" i="14"/>
  <c r="J102" i="1"/>
  <c r="J103" i="1"/>
  <c r="J104" i="1"/>
  <c r="J105" i="1"/>
  <c r="J106" i="1"/>
  <c r="H106" i="1"/>
  <c r="H102" i="1"/>
  <c r="H103" i="1"/>
  <c r="H104" i="1"/>
  <c r="H105" i="1"/>
  <c r="F102" i="1"/>
  <c r="F103" i="1"/>
  <c r="F104" i="1"/>
  <c r="F105" i="1"/>
  <c r="F106" i="1"/>
  <c r="J107" i="1"/>
  <c r="J108" i="1"/>
  <c r="J109" i="1"/>
  <c r="J110" i="1"/>
  <c r="J111" i="1"/>
  <c r="J112" i="1"/>
  <c r="J113" i="1"/>
  <c r="J114" i="1"/>
  <c r="H107" i="1"/>
  <c r="H108" i="1"/>
  <c r="H109" i="1"/>
  <c r="H110" i="1"/>
  <c r="H111" i="1"/>
  <c r="H112" i="1"/>
  <c r="H113" i="1"/>
  <c r="H114" i="1"/>
  <c r="F107" i="1"/>
  <c r="F108" i="1"/>
  <c r="F109" i="1"/>
  <c r="F110" i="1"/>
  <c r="F111" i="1"/>
  <c r="F112" i="1"/>
  <c r="F113" i="1"/>
  <c r="F114" i="1"/>
  <c r="F61" i="3"/>
  <c r="H94" i="1"/>
  <c r="B74" i="3"/>
  <c r="K69" i="3"/>
  <c r="I69" i="3"/>
  <c r="G4" i="8" s="1"/>
  <c r="G7" i="8" s="1"/>
  <c r="G69" i="3"/>
  <c r="D69" i="3"/>
  <c r="E69" i="3"/>
  <c r="L64" i="3"/>
  <c r="J64" i="3"/>
  <c r="H64" i="3"/>
  <c r="F64" i="3"/>
  <c r="L62" i="3"/>
  <c r="J62" i="3"/>
  <c r="H62" i="3"/>
  <c r="F62" i="3"/>
  <c r="L61" i="3"/>
  <c r="J61" i="3"/>
  <c r="H61" i="3"/>
  <c r="L60" i="3"/>
  <c r="J60" i="3"/>
  <c r="H60" i="3"/>
  <c r="F60" i="3"/>
  <c r="L59" i="3"/>
  <c r="J59" i="3"/>
  <c r="H59" i="3"/>
  <c r="F59" i="3"/>
  <c r="L58" i="3"/>
  <c r="J58" i="3"/>
  <c r="H58" i="3"/>
  <c r="F58" i="3"/>
  <c r="L57" i="3"/>
  <c r="J57" i="3"/>
  <c r="H57" i="3"/>
  <c r="F57" i="3"/>
  <c r="L56" i="3"/>
  <c r="J56" i="3"/>
  <c r="H56" i="3"/>
  <c r="F56" i="3"/>
  <c r="L55" i="3"/>
  <c r="J55" i="3"/>
  <c r="H55" i="3"/>
  <c r="F55" i="3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1" i="1"/>
  <c r="J115" i="1"/>
  <c r="J116" i="1"/>
  <c r="J117" i="1"/>
  <c r="J118" i="1"/>
  <c r="J119" i="1"/>
  <c r="J120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5" i="1"/>
  <c r="H96" i="1"/>
  <c r="H97" i="1"/>
  <c r="H98" i="1"/>
  <c r="H99" i="1"/>
  <c r="H101" i="1"/>
  <c r="H115" i="1"/>
  <c r="H116" i="1"/>
  <c r="H117" i="1"/>
  <c r="H118" i="1"/>
  <c r="H119" i="1"/>
  <c r="H120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15" i="1"/>
  <c r="F116" i="1"/>
  <c r="F117" i="1"/>
  <c r="F118" i="1"/>
  <c r="F119" i="1"/>
  <c r="F120" i="1"/>
  <c r="J75" i="1"/>
  <c r="J121" i="1"/>
  <c r="H75" i="1"/>
  <c r="H121" i="1"/>
  <c r="F75" i="1"/>
  <c r="F121" i="1"/>
  <c r="J71" i="1"/>
  <c r="J73" i="1"/>
  <c r="J123" i="1"/>
  <c r="H71" i="1"/>
  <c r="H73" i="1"/>
  <c r="H123" i="1"/>
  <c r="F71" i="1"/>
  <c r="F73" i="1"/>
  <c r="F123" i="1"/>
  <c r="J70" i="1"/>
  <c r="H70" i="1"/>
  <c r="H144" i="1"/>
  <c r="F70" i="1"/>
  <c r="F144" i="1"/>
  <c r="G25" i="16"/>
  <c r="I25" i="16"/>
  <c r="I20" i="16"/>
  <c r="G20" i="16"/>
  <c r="I21" i="16"/>
  <c r="I22" i="16"/>
  <c r="I23" i="16"/>
  <c r="I24" i="16"/>
  <c r="G24" i="16"/>
  <c r="I26" i="16"/>
  <c r="I27" i="16"/>
  <c r="G27" i="16"/>
  <c r="I28" i="16"/>
  <c r="G28" i="16"/>
  <c r="I29" i="16"/>
  <c r="G29" i="16"/>
  <c r="G21" i="16"/>
  <c r="G22" i="16"/>
  <c r="G23" i="16"/>
  <c r="G26" i="16"/>
  <c r="J68" i="1"/>
  <c r="H68" i="1"/>
  <c r="F68" i="1"/>
  <c r="J69" i="1"/>
  <c r="H69" i="1"/>
  <c r="F69" i="1"/>
  <c r="G32" i="14"/>
  <c r="H47" i="3"/>
  <c r="F52" i="1"/>
  <c r="G30" i="14"/>
  <c r="G31" i="14"/>
  <c r="G33" i="14"/>
  <c r="G34" i="14"/>
  <c r="G35" i="14"/>
  <c r="G36" i="14"/>
  <c r="G27" i="14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J51" i="1"/>
  <c r="H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51" i="1"/>
  <c r="L40" i="3"/>
  <c r="L41" i="3"/>
  <c r="L42" i="3"/>
  <c r="J40" i="3"/>
  <c r="J41" i="3"/>
  <c r="J42" i="3"/>
  <c r="H40" i="3"/>
  <c r="H41" i="3"/>
  <c r="H42" i="3"/>
  <c r="F40" i="3"/>
  <c r="F41" i="3"/>
  <c r="F42" i="3"/>
  <c r="B37" i="3"/>
  <c r="J49" i="1"/>
  <c r="H49" i="1"/>
  <c r="F49" i="1"/>
  <c r="F48" i="1"/>
  <c r="H48" i="1"/>
  <c r="J48" i="1"/>
  <c r="J47" i="1"/>
  <c r="H47" i="1"/>
  <c r="F47" i="1"/>
  <c r="F6" i="3"/>
  <c r="H6" i="3"/>
  <c r="J6" i="3"/>
  <c r="L6" i="3"/>
  <c r="F7" i="3"/>
  <c r="H7" i="3"/>
  <c r="J7" i="3"/>
  <c r="L7" i="3"/>
  <c r="F8" i="3"/>
  <c r="H8" i="3"/>
  <c r="J8" i="3"/>
  <c r="L8" i="3"/>
  <c r="F10" i="3"/>
  <c r="H10" i="3"/>
  <c r="J10" i="3"/>
  <c r="L10" i="3"/>
  <c r="F11" i="3"/>
  <c r="H11" i="3"/>
  <c r="J11" i="3"/>
  <c r="L11" i="3"/>
  <c r="F13" i="3"/>
  <c r="H13" i="3"/>
  <c r="J13" i="3"/>
  <c r="L13" i="3"/>
  <c r="F14" i="3"/>
  <c r="H14" i="3"/>
  <c r="J14" i="3"/>
  <c r="L14" i="3"/>
  <c r="F15" i="3"/>
  <c r="H15" i="3"/>
  <c r="J15" i="3"/>
  <c r="L15" i="3"/>
  <c r="F17" i="3"/>
  <c r="H17" i="3"/>
  <c r="J17" i="3"/>
  <c r="L17" i="3"/>
  <c r="F18" i="3"/>
  <c r="H18" i="3"/>
  <c r="J18" i="3"/>
  <c r="L18" i="3"/>
  <c r="F19" i="3"/>
  <c r="H19" i="3"/>
  <c r="J19" i="3"/>
  <c r="L19" i="3"/>
  <c r="F20" i="3"/>
  <c r="H20" i="3"/>
  <c r="J20" i="3"/>
  <c r="L20" i="3"/>
  <c r="F21" i="3"/>
  <c r="H21" i="3"/>
  <c r="J21" i="3"/>
  <c r="L21" i="3"/>
  <c r="F22" i="3"/>
  <c r="H22" i="3"/>
  <c r="J22" i="3"/>
  <c r="L22" i="3"/>
  <c r="F23" i="3"/>
  <c r="H23" i="3"/>
  <c r="J23" i="3"/>
  <c r="L23" i="3"/>
  <c r="F24" i="3"/>
  <c r="H24" i="3"/>
  <c r="J24" i="3"/>
  <c r="L24" i="3"/>
  <c r="H25" i="3"/>
  <c r="J25" i="3"/>
  <c r="L25" i="3"/>
  <c r="F27" i="3"/>
  <c r="H27" i="3"/>
  <c r="J27" i="3"/>
  <c r="L27" i="3"/>
  <c r="F28" i="3"/>
  <c r="H28" i="3"/>
  <c r="J28" i="3"/>
  <c r="L28" i="3"/>
  <c r="F29" i="3"/>
  <c r="H29" i="3"/>
  <c r="J29" i="3"/>
  <c r="L29" i="3"/>
  <c r="F30" i="3"/>
  <c r="H30" i="3"/>
  <c r="J30" i="3"/>
  <c r="L30" i="3"/>
  <c r="F31" i="3"/>
  <c r="H31" i="3"/>
  <c r="J31" i="3"/>
  <c r="L31" i="3"/>
  <c r="F32" i="3"/>
  <c r="H32" i="3"/>
  <c r="J32" i="3"/>
  <c r="L32" i="3"/>
  <c r="F33" i="3"/>
  <c r="H33" i="3"/>
  <c r="J33" i="3"/>
  <c r="L33" i="3"/>
  <c r="F34" i="3"/>
  <c r="H34" i="3"/>
  <c r="J34" i="3"/>
  <c r="L34" i="3"/>
  <c r="F35" i="3"/>
  <c r="H35" i="3"/>
  <c r="J35" i="3"/>
  <c r="L35" i="3"/>
  <c r="F36" i="3"/>
  <c r="H36" i="3"/>
  <c r="J36" i="3"/>
  <c r="L36" i="3"/>
  <c r="F38" i="3"/>
  <c r="H38" i="3"/>
  <c r="J38" i="3"/>
  <c r="L38" i="3"/>
  <c r="F39" i="3"/>
  <c r="H39" i="3"/>
  <c r="J39" i="3"/>
  <c r="L39" i="3"/>
  <c r="F43" i="3"/>
  <c r="H43" i="3"/>
  <c r="J43" i="3"/>
  <c r="L43" i="3"/>
  <c r="F44" i="3"/>
  <c r="H44" i="3"/>
  <c r="J44" i="3"/>
  <c r="L44" i="3"/>
  <c r="F45" i="3"/>
  <c r="H45" i="3"/>
  <c r="J45" i="3"/>
  <c r="L45" i="3"/>
  <c r="F46" i="3"/>
  <c r="H46" i="3"/>
  <c r="J46" i="3"/>
  <c r="L46" i="3"/>
  <c r="F47" i="3"/>
  <c r="J47" i="3"/>
  <c r="L47" i="3"/>
  <c r="F48" i="3"/>
  <c r="H48" i="3"/>
  <c r="J48" i="3"/>
  <c r="L48" i="3"/>
  <c r="F50" i="3"/>
  <c r="H50" i="3"/>
  <c r="J50" i="3"/>
  <c r="L50" i="3"/>
  <c r="F51" i="3"/>
  <c r="H51" i="3"/>
  <c r="J51" i="3"/>
  <c r="L51" i="3"/>
  <c r="F6" i="1"/>
  <c r="H6" i="1"/>
  <c r="J6" i="1"/>
  <c r="F7" i="1"/>
  <c r="H7" i="1"/>
  <c r="J7" i="1"/>
  <c r="F8" i="1"/>
  <c r="H8" i="1"/>
  <c r="J8" i="1"/>
  <c r="F10" i="1"/>
  <c r="H10" i="1"/>
  <c r="J10" i="1"/>
  <c r="F11" i="1"/>
  <c r="H11" i="1"/>
  <c r="J11" i="1"/>
  <c r="F12" i="1"/>
  <c r="H12" i="1"/>
  <c r="J12" i="1"/>
  <c r="F13" i="1"/>
  <c r="H13" i="1"/>
  <c r="J13" i="1"/>
  <c r="F14" i="1"/>
  <c r="H14" i="1"/>
  <c r="J14" i="1"/>
  <c r="F15" i="1"/>
  <c r="H15" i="1"/>
  <c r="J15" i="1"/>
  <c r="F17" i="1"/>
  <c r="H17" i="1"/>
  <c r="J17" i="1"/>
  <c r="F18" i="1"/>
  <c r="H18" i="1"/>
  <c r="J18" i="1"/>
  <c r="F19" i="1"/>
  <c r="H19" i="1"/>
  <c r="J19" i="1"/>
  <c r="F20" i="1"/>
  <c r="H20" i="1"/>
  <c r="J20" i="1"/>
  <c r="F21" i="1"/>
  <c r="H21" i="1"/>
  <c r="J21" i="1"/>
  <c r="F22" i="1"/>
  <c r="H22" i="1"/>
  <c r="J22" i="1"/>
  <c r="F23" i="1"/>
  <c r="H23" i="1"/>
  <c r="J23" i="1"/>
  <c r="F24" i="1"/>
  <c r="H24" i="1"/>
  <c r="J24" i="1"/>
  <c r="F25" i="1"/>
  <c r="H25" i="1"/>
  <c r="J25" i="1"/>
  <c r="F26" i="1"/>
  <c r="H26" i="1"/>
  <c r="J26" i="1"/>
  <c r="F27" i="1"/>
  <c r="H27" i="1"/>
  <c r="J27" i="1"/>
  <c r="F28" i="1"/>
  <c r="H28" i="1"/>
  <c r="J28" i="1"/>
  <c r="F29" i="1"/>
  <c r="H29" i="1"/>
  <c r="J29" i="1"/>
  <c r="F30" i="1"/>
  <c r="H30" i="1"/>
  <c r="J30" i="1"/>
  <c r="F31" i="1"/>
  <c r="H31" i="1"/>
  <c r="J31" i="1"/>
  <c r="F33" i="1"/>
  <c r="H33" i="1"/>
  <c r="J33" i="1"/>
  <c r="F34" i="1"/>
  <c r="H34" i="1"/>
  <c r="J34" i="1"/>
  <c r="F35" i="1"/>
  <c r="H35" i="1"/>
  <c r="J35" i="1"/>
  <c r="F36" i="1"/>
  <c r="H36" i="1"/>
  <c r="J36" i="1"/>
  <c r="F37" i="1"/>
  <c r="H37" i="1"/>
  <c r="J37" i="1"/>
  <c r="F38" i="1"/>
  <c r="H38" i="1"/>
  <c r="J38" i="1"/>
  <c r="F39" i="1"/>
  <c r="H39" i="1"/>
  <c r="J39" i="1"/>
  <c r="F40" i="1"/>
  <c r="H40" i="1"/>
  <c r="J40" i="1"/>
  <c r="F41" i="1"/>
  <c r="H41" i="1"/>
  <c r="J41" i="1"/>
  <c r="F42" i="1"/>
  <c r="H42" i="1"/>
  <c r="J42" i="1"/>
  <c r="F43" i="1"/>
  <c r="H43" i="1"/>
  <c r="J43" i="1"/>
  <c r="F44" i="1"/>
  <c r="H44" i="1"/>
  <c r="J44" i="1"/>
  <c r="F45" i="1"/>
  <c r="H45" i="1"/>
  <c r="J45" i="1"/>
  <c r="F46" i="1"/>
  <c r="H46" i="1"/>
  <c r="J46" i="1"/>
  <c r="J1600" i="1" l="1"/>
  <c r="F1600" i="1"/>
  <c r="H1600" i="1"/>
  <c r="L69" i="3"/>
  <c r="H65" i="16"/>
  <c r="E4" i="8"/>
  <c r="E7" i="8" s="1"/>
  <c r="F65" i="16"/>
  <c r="D4" i="8"/>
  <c r="D65" i="16"/>
  <c r="D67" i="16" s="1"/>
  <c r="B886" i="17"/>
  <c r="J65" i="16"/>
  <c r="J67" i="16" s="1"/>
  <c r="F4" i="8"/>
  <c r="F7" i="8" s="1"/>
  <c r="G39" i="14"/>
  <c r="J69" i="3"/>
  <c r="K20" i="16"/>
  <c r="K45" i="16"/>
  <c r="K23" i="16"/>
  <c r="K47" i="16"/>
  <c r="K30" i="16"/>
  <c r="K44" i="16"/>
  <c r="K51" i="16"/>
  <c r="K21" i="16"/>
  <c r="K26" i="16"/>
  <c r="K22" i="16"/>
  <c r="K46" i="16"/>
  <c r="K43" i="16"/>
  <c r="K24" i="16"/>
  <c r="K29" i="16"/>
  <c r="K27" i="16"/>
  <c r="K25" i="16"/>
  <c r="K28" i="16"/>
  <c r="D11" i="8"/>
  <c r="K42" i="16"/>
  <c r="H67" i="16"/>
  <c r="G53" i="16"/>
  <c r="L65" i="16"/>
  <c r="L67" i="16" s="1"/>
  <c r="H69" i="3"/>
  <c r="G32" i="16"/>
  <c r="F69" i="3"/>
  <c r="I11" i="8" l="1"/>
  <c r="F63" i="16" l="1"/>
  <c r="F67" i="16" s="1"/>
  <c r="D5" i="8"/>
  <c r="D7" i="8" s="1"/>
</calcChain>
</file>

<file path=xl/sharedStrings.xml><?xml version="1.0" encoding="utf-8"?>
<sst xmlns="http://schemas.openxmlformats.org/spreadsheetml/2006/main" count="2789" uniqueCount="1063">
  <si>
    <t>Kidderminster</t>
  </si>
  <si>
    <t>Graham Fulford Charitable Trust</t>
  </si>
  <si>
    <t>DATE</t>
  </si>
  <si>
    <t>LOCATION</t>
  </si>
  <si>
    <t># TESTS</t>
  </si>
  <si>
    <t>R</t>
  </si>
  <si>
    <t>A</t>
  </si>
  <si>
    <t>G</t>
  </si>
  <si>
    <t>Known Cancer</t>
  </si>
  <si>
    <t>Comments</t>
  </si>
  <si>
    <t>Leamington Spa</t>
  </si>
  <si>
    <t>Atherstone</t>
  </si>
  <si>
    <t>Stratford-upon-Avon</t>
  </si>
  <si>
    <t>*bladder cancer</t>
  </si>
  <si>
    <t>Penrith</t>
  </si>
  <si>
    <t>** aortic aneurysm</t>
  </si>
  <si>
    <t>Warwick</t>
  </si>
  <si>
    <t>Banbury</t>
  </si>
  <si>
    <t>Ringwood</t>
  </si>
  <si>
    <t>Broadstairs</t>
  </si>
  <si>
    <t>Droitwich</t>
  </si>
  <si>
    <t>Leominster</t>
  </si>
  <si>
    <t>*chordoma</t>
  </si>
  <si>
    <t>Wadebridge</t>
  </si>
  <si>
    <t>Kenilworth</t>
  </si>
  <si>
    <t>Caterham</t>
  </si>
  <si>
    <t>TOTALS</t>
  </si>
  <si>
    <t>Kid/Rugby Club</t>
  </si>
  <si>
    <t>Leamington</t>
  </si>
  <si>
    <t>Kid Golf Club</t>
  </si>
  <si>
    <t>Worcs Cricket Club</t>
  </si>
  <si>
    <t>Belper</t>
  </si>
  <si>
    <t>Malvern</t>
  </si>
  <si>
    <t>brother as well</t>
  </si>
  <si>
    <t>Croyden</t>
  </si>
  <si>
    <t>Scarborough</t>
  </si>
  <si>
    <t>Stoneleigh</t>
  </si>
  <si>
    <t>Norwich</t>
  </si>
  <si>
    <t>Worcester</t>
  </si>
  <si>
    <t>Westgate</t>
  </si>
  <si>
    <t>East Grinstead</t>
  </si>
  <si>
    <t>Leicester</t>
  </si>
  <si>
    <t>Bodmin</t>
  </si>
  <si>
    <t>Brixton</t>
  </si>
  <si>
    <t>Sapey</t>
  </si>
  <si>
    <t>Hereford</t>
  </si>
  <si>
    <t>Great Yarmouth</t>
  </si>
  <si>
    <t>Bridgenorth</t>
  </si>
  <si>
    <t>Winsford</t>
  </si>
  <si>
    <t>Worcester Rugby Cl</t>
  </si>
  <si>
    <t>Leominster Bio</t>
  </si>
  <si>
    <t>Hereford Lions</t>
  </si>
  <si>
    <t>Penrith Bio</t>
  </si>
  <si>
    <t>Carlisle Bio</t>
  </si>
  <si>
    <t>Warwick Bio</t>
  </si>
  <si>
    <t>Warwick (Golf)</t>
  </si>
  <si>
    <t>Fakenham</t>
  </si>
  <si>
    <t>Hereford Bio</t>
  </si>
  <si>
    <t>Maryport</t>
  </si>
  <si>
    <t>Egremont</t>
  </si>
  <si>
    <t>Rugby Bio</t>
  </si>
  <si>
    <t>Ipswich</t>
  </si>
  <si>
    <t>Leamington FC</t>
  </si>
  <si>
    <t>Worcester RC</t>
  </si>
  <si>
    <t>Olney Bio</t>
  </si>
  <si>
    <t>Nantwich</t>
  </si>
  <si>
    <t>Plymouth</t>
  </si>
  <si>
    <t>Taunton</t>
  </si>
  <si>
    <t>Cockermouth</t>
  </si>
  <si>
    <t>Droitwich GC</t>
  </si>
  <si>
    <t>Kendal</t>
  </si>
  <si>
    <t>Warwick BIO</t>
  </si>
  <si>
    <t>Chorleywood</t>
  </si>
  <si>
    <t>Stratford</t>
  </si>
  <si>
    <t>Olney</t>
  </si>
  <si>
    <t>Middlesbrough</t>
  </si>
  <si>
    <t>Rugby BIO</t>
  </si>
  <si>
    <t>Winsford BIO</t>
  </si>
  <si>
    <t>Brighton</t>
  </si>
  <si>
    <t>Tranmere</t>
  </si>
  <si>
    <t>Stourbridge</t>
  </si>
  <si>
    <t>Bridgnorth</t>
  </si>
  <si>
    <t>LEOMINSTER BIO</t>
  </si>
  <si>
    <t>HEREFORD BIO</t>
  </si>
  <si>
    <t>Cirencester</t>
  </si>
  <si>
    <t>Potters Bar</t>
  </si>
  <si>
    <t>WARWICK BIO</t>
  </si>
  <si>
    <t>CHORLYWOOD BIO</t>
  </si>
  <si>
    <t>WAR BIO BHEAD</t>
  </si>
  <si>
    <t>Birkenhead</t>
  </si>
  <si>
    <t>DROITWICH BIO</t>
  </si>
  <si>
    <t>BASILDON BIO</t>
  </si>
  <si>
    <t>PEMBRIDGE BIO</t>
  </si>
  <si>
    <t>CLIBURN CUMB BIO</t>
  </si>
  <si>
    <t>SANDBACH BIO</t>
  </si>
  <si>
    <t>LEAMINGTON BIO</t>
  </si>
  <si>
    <t>BROADSTAIRS</t>
  </si>
  <si>
    <t>REDDITCH BIO</t>
  </si>
  <si>
    <t>BROADSTAIRS BIO</t>
  </si>
  <si>
    <t>BRIGHTON BIO</t>
  </si>
  <si>
    <t>WINSFORD BIO</t>
  </si>
  <si>
    <t>WARWICK  BIO/GC</t>
  </si>
  <si>
    <t>CUMBRIA BIO</t>
  </si>
  <si>
    <t>THETFORD</t>
  </si>
  <si>
    <t>IPSWICH</t>
  </si>
  <si>
    <t>S-ON-AVON BIO</t>
  </si>
  <si>
    <t>WARWICK/BIO</t>
  </si>
  <si>
    <t>PENRITH - BIO</t>
  </si>
  <si>
    <t>STOURBRIDGE-BIO</t>
  </si>
  <si>
    <t>COCKERMOUTH BIO</t>
  </si>
  <si>
    <t>BALSALL COMMON</t>
  </si>
  <si>
    <t>KENILWORTH BIO</t>
  </si>
  <si>
    <t>WARCOP BIO</t>
  </si>
  <si>
    <t>NEWPORT</t>
  </si>
  <si>
    <t>STRATFORD-BIO</t>
  </si>
  <si>
    <t>EDINBURGH BIO</t>
  </si>
  <si>
    <t>BRIDGENORTH</t>
  </si>
  <si>
    <t>WARWICK B +HK2</t>
  </si>
  <si>
    <t>READING</t>
  </si>
  <si>
    <t>STOURBRIDGE-B+HK2</t>
  </si>
  <si>
    <t>PENRITH BIO</t>
  </si>
  <si>
    <t>NORTHWICH - BIO</t>
  </si>
  <si>
    <t>MOULTON BIO</t>
  </si>
  <si>
    <t>CHORLEYWOOD BIO</t>
  </si>
  <si>
    <t>CATERHAM BIO</t>
  </si>
  <si>
    <t>WORCS R/C</t>
  </si>
  <si>
    <t>DEAL (BIO)</t>
  </si>
  <si>
    <t>CLENT (BIO)</t>
  </si>
  <si>
    <t>NUNEATON (BIO)</t>
  </si>
  <si>
    <t>WARWICK (BIO)</t>
  </si>
  <si>
    <t>WORCESTER (BIO)</t>
  </si>
  <si>
    <t>SANDBACH(BIO)</t>
  </si>
  <si>
    <t>PENRITH (BIO)</t>
  </si>
  <si>
    <t>COLCHESTER (BIO)</t>
  </si>
  <si>
    <t>PATTERDALE BIO</t>
  </si>
  <si>
    <t>CHESTER BIO</t>
  </si>
  <si>
    <t>CHESHIRE BIO</t>
  </si>
  <si>
    <t xml:space="preserve">STOURBRIDGE </t>
  </si>
  <si>
    <t>SHAP</t>
  </si>
  <si>
    <t>WATERLOOVILLE</t>
  </si>
  <si>
    <t>WARWICK</t>
  </si>
  <si>
    <t>HINKLEY</t>
  </si>
  <si>
    <t>RUSTINGTON</t>
  </si>
  <si>
    <t>WINSFORD</t>
  </si>
  <si>
    <t>NANTWICH</t>
  </si>
  <si>
    <t>PENRITH</t>
  </si>
  <si>
    <t>CRADLEY HEATH</t>
  </si>
  <si>
    <t>CONGLETON</t>
  </si>
  <si>
    <t>CUMBRIA JMC</t>
  </si>
  <si>
    <t>EAST DORSET</t>
  </si>
  <si>
    <t>CAMBRIDGE GS</t>
  </si>
  <si>
    <t>BOURNEMOUTH</t>
  </si>
  <si>
    <t>STRATFORD</t>
  </si>
  <si>
    <t>WIGTON</t>
  </si>
  <si>
    <t>WESTON SUPERMARE</t>
  </si>
  <si>
    <t>STOKE ON TRENT</t>
  </si>
  <si>
    <t>BROMSGROVE</t>
  </si>
  <si>
    <t>NOTTS RACES</t>
  </si>
  <si>
    <t>BENTLEY</t>
  </si>
  <si>
    <t>EAST GRINSTEAD</t>
  </si>
  <si>
    <t>BRIDGNORTH</t>
  </si>
  <si>
    <t>COSHAM (PCASO-CE)</t>
  </si>
  <si>
    <t>KNUTSFORD</t>
  </si>
  <si>
    <t>KENILWORTH</t>
  </si>
  <si>
    <t>WEYMOUTH</t>
  </si>
  <si>
    <t>PEACEHAVEN</t>
  </si>
  <si>
    <t>WARCOP</t>
  </si>
  <si>
    <t>DROITWICH</t>
  </si>
  <si>
    <t xml:space="preserve">PENRITH </t>
  </si>
  <si>
    <t>WARWICK - OPKO</t>
  </si>
  <si>
    <t>OLNEY</t>
  </si>
  <si>
    <t>TOWCESTER</t>
  </si>
  <si>
    <t>NORTHWICH OPKO</t>
  </si>
  <si>
    <t>WOLVERHAMPTON</t>
  </si>
  <si>
    <t>MARKET RASEN</t>
  </si>
  <si>
    <t>LAMBOURN</t>
  </si>
  <si>
    <t>WORCESTER RC</t>
  </si>
  <si>
    <t>WARWICKSHIRE GC</t>
  </si>
  <si>
    <t>WARWICK TINIES</t>
  </si>
  <si>
    <t>WEST PARLEY BIO</t>
  </si>
  <si>
    <t>COSHAM BIO/OPKO</t>
  </si>
  <si>
    <t>LEICESTER RACES</t>
  </si>
  <si>
    <t>HUNTINGDON RACES</t>
  </si>
  <si>
    <t>RUSTINGTON (BIO)</t>
  </si>
  <si>
    <t>CREWE (TINIES)</t>
  </si>
  <si>
    <t>STOURBRIDGE</t>
  </si>
  <si>
    <t>BRIDPORT(BIO)</t>
  </si>
  <si>
    <t>STRATFORD (TDL)</t>
  </si>
  <si>
    <t>WARWICK (TDL)</t>
  </si>
  <si>
    <t>NEWBURY RACES(TDL)</t>
  </si>
  <si>
    <t>WOODINGDEAN (BIO)</t>
  </si>
  <si>
    <t>COLCHESTER (TDL)</t>
  </si>
  <si>
    <t>EXETER</t>
  </si>
  <si>
    <t>RUGBY TDL</t>
  </si>
  <si>
    <t>DROITWICH TDL</t>
  </si>
  <si>
    <t>NANTWICH TDL</t>
  </si>
  <si>
    <t xml:space="preserve">GLOUCESTER </t>
  </si>
  <si>
    <t>STRATFORD ON AVON</t>
  </si>
  <si>
    <t>MIDDLEHAM TDL</t>
  </si>
  <si>
    <t>UTTOXETER</t>
  </si>
  <si>
    <t>TARPORLEY (TDL)</t>
  </si>
  <si>
    <t>FRODSHAM (TDL)</t>
  </si>
  <si>
    <t>CHELTENHAM RACES (TDL)</t>
  </si>
  <si>
    <t>CHORLEYWOOD (Bio)</t>
  </si>
  <si>
    <t>HEREFORD (Bio)</t>
  </si>
  <si>
    <t>DROITWICH SPA(TDL)</t>
  </si>
  <si>
    <t>NANTWICH (TDL)</t>
  </si>
  <si>
    <t>ASCOT RACES(TDL)</t>
  </si>
  <si>
    <t>WARWICK(TDL)</t>
  </si>
  <si>
    <t>THIRSK (TDL)</t>
  </si>
  <si>
    <t>DORCHESTER BIO</t>
  </si>
  <si>
    <t>BRIGHTON  BIO</t>
  </si>
  <si>
    <t>CHESHIRE-ASDA-TDL</t>
  </si>
  <si>
    <t>SOUTHEND-TDL</t>
  </si>
  <si>
    <t>NEWMARKET (TDL)</t>
  </si>
  <si>
    <t>WINDSOR</t>
  </si>
  <si>
    <t xml:space="preserve">ST MICHAELS </t>
  </si>
  <si>
    <t>WEAVERHAM -TDL</t>
  </si>
  <si>
    <t>MIDDLESBROUGH -TDL</t>
  </si>
  <si>
    <t>WISTASTON -TDL</t>
  </si>
  <si>
    <t>REDCAR -TDL</t>
  </si>
  <si>
    <t>CHORLEYWOOD-BIO</t>
  </si>
  <si>
    <t>PARLEY-E DORSET-BIO</t>
  </si>
  <si>
    <t>CHICHESTER BIO</t>
  </si>
  <si>
    <t>WINSFORD - TDL</t>
  </si>
  <si>
    <t>WARWICK - TDL</t>
  </si>
  <si>
    <t>CHESTER - TDL</t>
  </si>
  <si>
    <t>KENILWORTH - TDL</t>
  </si>
  <si>
    <t>BOURNEMOUTH BIO</t>
  </si>
  <si>
    <t>COVENTRY TDL</t>
  </si>
  <si>
    <t>COCKERMOUTH - BIO</t>
  </si>
  <si>
    <t>STOCKPORT-TDL</t>
  </si>
  <si>
    <t>PENRITH-TDL</t>
  </si>
  <si>
    <t>DROITWICH-TDL</t>
  </si>
  <si>
    <t>STOURBRIDGE-TDL</t>
  </si>
  <si>
    <t>WORTHING-BIO</t>
  </si>
  <si>
    <t>WARWICK-TDL</t>
  </si>
  <si>
    <t>HENLEY-ON-THAMES-</t>
  </si>
  <si>
    <t>BUNBURY-TDL</t>
  </si>
  <si>
    <t>BALSALLCOMMON-TDL</t>
  </si>
  <si>
    <t>NORTHWICH-TDL</t>
  </si>
  <si>
    <t>CATERHAM-TDL</t>
  </si>
  <si>
    <t>NEWPORT-TDL</t>
  </si>
  <si>
    <t>NANTWICH-TDL</t>
  </si>
  <si>
    <t>FAREHAM-TDL</t>
  </si>
  <si>
    <t>IPSWICH-TDL</t>
  </si>
  <si>
    <t>BRIDGNORTH-TDL</t>
  </si>
  <si>
    <t>CHELTENHAM</t>
  </si>
  <si>
    <t>ALSAGER-TDL</t>
  </si>
  <si>
    <t>VERWOOD-BIO</t>
  </si>
  <si>
    <t>WAYSIDE-TDL</t>
  </si>
  <si>
    <t>HOLMES CHAPEL-TDL</t>
  </si>
  <si>
    <t>TELESCCOMBE(BIO)</t>
  </si>
  <si>
    <t>CLACTON-TDL</t>
  </si>
  <si>
    <t>FERNDOWNBIO</t>
  </si>
  <si>
    <t>SHAFTESBURYBIO</t>
  </si>
  <si>
    <t>STRATFORD-TDL</t>
  </si>
  <si>
    <t>CUBBINGTON-TDL</t>
  </si>
  <si>
    <t>LYMM-TDL</t>
  </si>
  <si>
    <t>KENILWORTH-TDL</t>
  </si>
  <si>
    <t>WARWICK WI-TDL</t>
  </si>
  <si>
    <t>OLNEY-TDL</t>
  </si>
  <si>
    <t>WINSFORD-TDL</t>
  </si>
  <si>
    <t>STRATFORD -TDL</t>
  </si>
  <si>
    <t>BURNLEY FC-TDL</t>
  </si>
  <si>
    <t>WADEBRIDGE-TDL</t>
  </si>
  <si>
    <t>WARWICK RACES-TDL</t>
  </si>
  <si>
    <t>BROOKLANDS-TDL</t>
  </si>
  <si>
    <t>KNUTSFORD GC-TDL</t>
  </si>
  <si>
    <t>WORCESTER R.C. -TDL</t>
  </si>
  <si>
    <t>ELLWORTH GC-TDL</t>
  </si>
  <si>
    <t>MAIDENHEAD-TDL</t>
  </si>
  <si>
    <t>COCKERMOUTH-BIO</t>
  </si>
  <si>
    <t>Nov/Feb-15</t>
  </si>
  <si>
    <t>WARWICKSHIRE GC-TDL</t>
  </si>
  <si>
    <t>APPLEBY-BIO</t>
  </si>
  <si>
    <t>ENGINE INN-TDL</t>
  </si>
  <si>
    <t>COLCHESTER-TDL</t>
  </si>
  <si>
    <t>HEREFORD-BIO</t>
  </si>
  <si>
    <t>CONGLETON G.C.-TDL</t>
  </si>
  <si>
    <t>LYME REGIS BIO+TDL</t>
  </si>
  <si>
    <t>COLCHESTER FC-TDL</t>
  </si>
  <si>
    <t>BARNSTAPLE-TDL</t>
  </si>
  <si>
    <t>WARWICK -DI-TDL</t>
  </si>
  <si>
    <t>MIDDLEHAM-TDL</t>
  </si>
  <si>
    <t>BRIDGEWATER-TDL</t>
  </si>
  <si>
    <t>HIGH WYCOMBE-TDL</t>
  </si>
  <si>
    <t>ELLESMERE PORT-TDL</t>
  </si>
  <si>
    <t>WARWICK-ROTARY-TDL</t>
  </si>
  <si>
    <t>UTTOXETER-TDL</t>
  </si>
  <si>
    <t>WARWICK GC-TDL</t>
  </si>
  <si>
    <t>PORTAL GC-TARPORLEY-TDL</t>
  </si>
  <si>
    <t>WOODINGDEAN BIO</t>
  </si>
  <si>
    <t>STRETTON-TDL</t>
  </si>
  <si>
    <t>WARWICK-DI-TDL</t>
  </si>
  <si>
    <t>SANDIWAY G.C. -TDL</t>
  </si>
  <si>
    <t>M.KEYNES-MASON-TDL</t>
  </si>
  <si>
    <t>ASHTON-UNDER-LYNE-TDL</t>
  </si>
  <si>
    <t>SOUTHEND F.C.-TDL</t>
  </si>
  <si>
    <t>LEICESTER RACES-TDL</t>
  </si>
  <si>
    <t>CREWE-TDL</t>
  </si>
  <si>
    <t>LEAMINGTON SPA-TDL</t>
  </si>
  <si>
    <t>YEOVIL-TDL</t>
  </si>
  <si>
    <t>RUSTINGTON-BIO</t>
  </si>
  <si>
    <t>WILLASTON-TDL</t>
  </si>
  <si>
    <t>July_15</t>
  </si>
  <si>
    <t>MIDDLEWICH-TDL</t>
  </si>
  <si>
    <t>CHRISTCHURCH-BIO</t>
  </si>
  <si>
    <t>ERDINGTON-TDL</t>
  </si>
  <si>
    <t>BEACONSFIELD-TDL</t>
  </si>
  <si>
    <t>CHESHIRE-TDL</t>
  </si>
  <si>
    <t>WORCESTER C.C.C -TDL</t>
  </si>
  <si>
    <t>REDCAR RACES-TDL</t>
  </si>
  <si>
    <t>BRIGHTON-BIO</t>
  </si>
  <si>
    <t>ROMFORD-N.R. TDL</t>
  </si>
  <si>
    <t>FERNDOWN-SAINSBURY-TDL</t>
  </si>
  <si>
    <t>ESSEX C.C.-TDL</t>
  </si>
  <si>
    <t>BROMSGROVE-TDL</t>
  </si>
  <si>
    <t>SANDBACH GC-TDL</t>
  </si>
  <si>
    <t>SOUTHEND MAS.-TDL</t>
  </si>
  <si>
    <t>BOURNEMOUTH(BIO)</t>
  </si>
  <si>
    <t>WHITCHURCH-TDL</t>
  </si>
  <si>
    <t>SLOUGH-TDL</t>
  </si>
  <si>
    <t>STONE-TDL</t>
  </si>
  <si>
    <t>RYE-BIO</t>
  </si>
  <si>
    <t>LIVERPOOL-TDL</t>
  </si>
  <si>
    <t>KNUTSFORD -TDL</t>
  </si>
  <si>
    <t>DELAMERE GC-TDL</t>
  </si>
  <si>
    <t>GLOUCESTER-TDL</t>
  </si>
  <si>
    <t>RUGBY-TDL</t>
  </si>
  <si>
    <t>CHESTER-TDL</t>
  </si>
  <si>
    <t>WALLASEY-TDL</t>
  </si>
  <si>
    <t>BRIDGENORTH-TDL</t>
  </si>
  <si>
    <t>IPSWICH -TFC-TDL</t>
  </si>
  <si>
    <t>WEYMOUTH-BIO</t>
  </si>
  <si>
    <t>HARLEQUINS-TDL</t>
  </si>
  <si>
    <t>WINSFORD-ASDA-TDL</t>
  </si>
  <si>
    <t>MOLD-TDL</t>
  </si>
  <si>
    <t>REDDITCH-TDL</t>
  </si>
  <si>
    <t>WARWICK - DI-TDL</t>
  </si>
  <si>
    <t>SANDBACH-TDL</t>
  </si>
  <si>
    <t>POOLE-BIO + TDL</t>
  </si>
  <si>
    <t>WORCS SIX WAYS-TDL</t>
  </si>
  <si>
    <t>SINDLESHAM-TDL</t>
  </si>
  <si>
    <t>NEWBURY-TDL</t>
  </si>
  <si>
    <t>OTLEY-TDL</t>
  </si>
  <si>
    <t>WEST PARLEY-BIO</t>
  </si>
  <si>
    <t>CONGLETON-G.C.-TDL</t>
  </si>
  <si>
    <t>COLCHESTER FC_TDL</t>
  </si>
  <si>
    <t>DROITWICH-G.L.TDL</t>
  </si>
  <si>
    <t>SWINDON-TDL</t>
  </si>
  <si>
    <t>WANTAGE-TDL</t>
  </si>
  <si>
    <t>WOODINGDEAN-BIO</t>
  </si>
  <si>
    <t>WATERLOOVILLE-BIO</t>
  </si>
  <si>
    <t>UTTOXETER-BIO</t>
  </si>
  <si>
    <t>LEOMINSTER-BIO</t>
  </si>
  <si>
    <t>AYLESBURY-TDL</t>
  </si>
  <si>
    <t>TARPORLEY G.C.-TDL</t>
  </si>
  <si>
    <t>BERKHAMSTEAD-TDL</t>
  </si>
  <si>
    <t>CHIPPENHAM-TDL</t>
  </si>
  <si>
    <t>COVENTRY-TDL</t>
  </si>
  <si>
    <t>MARLOW-TDL</t>
  </si>
  <si>
    <t>FLEET</t>
  </si>
  <si>
    <t>LANCASTER-TDL</t>
  </si>
  <si>
    <t>LEAMINGTON -TDL</t>
  </si>
  <si>
    <t>HALESOWEN-TYCO-TDL</t>
  </si>
  <si>
    <t>EXETER-TDL</t>
  </si>
  <si>
    <t>STONY STRATFORD-TDL</t>
  </si>
  <si>
    <t>WHITEGATE-TDL</t>
  </si>
  <si>
    <t>DUCKINFIELD G.C.-TDL</t>
  </si>
  <si>
    <t>BLETCHLEY-TDL</t>
  </si>
  <si>
    <t>CHELMSFORD-TDL</t>
  </si>
  <si>
    <t>WARWICK-D.I.-TDL</t>
  </si>
  <si>
    <t>MANCHESTER-NET-RAIL-TDL</t>
  </si>
  <si>
    <t>KNUTSFORD G.C.-TDL</t>
  </si>
  <si>
    <t>WINSLOW-TDL</t>
  </si>
  <si>
    <t>WILLASTON-SC-TDL</t>
  </si>
  <si>
    <t>WORTHING-TDL</t>
  </si>
  <si>
    <t>HARWICH-TDL</t>
  </si>
  <si>
    <t>DEVIZES-TDL</t>
  </si>
  <si>
    <t>WREXHAM-TDL</t>
  </si>
  <si>
    <t>DORCHESTER-TDL</t>
  </si>
  <si>
    <t>HAYDOCK PARK-TDL</t>
  </si>
  <si>
    <t>BOURNEMOUTH-TDL</t>
  </si>
  <si>
    <t>CATERHAM</t>
  </si>
  <si>
    <t>BURGESS HILL-TDL</t>
  </si>
  <si>
    <t>FLINT-TDL</t>
  </si>
  <si>
    <t>LYMM GC-TDL</t>
  </si>
  <si>
    <t>HOVE(WORTHING LAB)</t>
  </si>
  <si>
    <t>RINGWOOD(DCH)</t>
  </si>
  <si>
    <t>IPSWITCH-TDL</t>
  </si>
  <si>
    <t>LEOMINSTER-TDL</t>
  </si>
  <si>
    <t>RUSTINGTON-WORTHING LAB</t>
  </si>
  <si>
    <t>PRESTON NE-TDL</t>
  </si>
  <si>
    <t>HEREFORD-TDL</t>
  </si>
  <si>
    <t>COLEHILL,WIMBOURNE-DCH</t>
  </si>
  <si>
    <t>TELSCOMBE</t>
  </si>
  <si>
    <t>BROMLEY-TDL</t>
  </si>
  <si>
    <t>BRIDPORT-DCH</t>
  </si>
  <si>
    <t>BIRMINGHAM-TDL</t>
  </si>
  <si>
    <t>FARRINGDON-TDL</t>
  </si>
  <si>
    <t>ALTRINCHAM-TDL</t>
  </si>
  <si>
    <t>WINSFORD- TDL</t>
  </si>
  <si>
    <t>WORCESTER-TDL</t>
  </si>
  <si>
    <t>KIDLINGTON-TDL</t>
  </si>
  <si>
    <t>IRONBRIDGE-TDL</t>
  </si>
  <si>
    <t>RUSTINGTON-DCH</t>
  </si>
  <si>
    <t>BASINGSTOKE</t>
  </si>
  <si>
    <t>GUILDFORD-TDL</t>
  </si>
  <si>
    <t>READING (WPH)</t>
  </si>
  <si>
    <t>CLACTON-ON-SEA</t>
  </si>
  <si>
    <t>TUNBRIDGE WELLS-TDL</t>
  </si>
  <si>
    <t>UCKFIELD-DCH</t>
  </si>
  <si>
    <t>LYMINGTON-DCH</t>
  </si>
  <si>
    <t>BLACK WORKERS TUC (TDL)</t>
  </si>
  <si>
    <t>WOKINGHAM-TDL</t>
  </si>
  <si>
    <t>FLEET(FPH)</t>
  </si>
  <si>
    <t>UTTOXETER (TDL)</t>
  </si>
  <si>
    <t>TARPORLEY-TDL</t>
  </si>
  <si>
    <t>LLANDUDNO-TDL</t>
  </si>
  <si>
    <t>CANARY WHARF-TDL</t>
  </si>
  <si>
    <t>DARTFORD-TDL</t>
  </si>
  <si>
    <t>CROYDON-TDL</t>
  </si>
  <si>
    <t>SOUTHPORT-TDL</t>
  </si>
  <si>
    <t>MAIDSTONE-TDL</t>
  </si>
  <si>
    <t>S ON A-TDL</t>
  </si>
  <si>
    <t>WORCESTERCCC-TDL</t>
  </si>
  <si>
    <t>HAYLING ISLAND-?</t>
  </si>
  <si>
    <t>BRAINTREE-TDL</t>
  </si>
  <si>
    <t>TWICKENHAM-TDL</t>
  </si>
  <si>
    <t>BALSALL COMMON-TDL</t>
  </si>
  <si>
    <t>BRISTOL-TDL</t>
  </si>
  <si>
    <t>BRIGHTLINGSEA</t>
  </si>
  <si>
    <t>STROUD</t>
  </si>
  <si>
    <t>HARROW MASONS</t>
  </si>
  <si>
    <t>STONELEIGH</t>
  </si>
  <si>
    <t>MAIDEN NEWTON</t>
  </si>
  <si>
    <t>BOLTON</t>
  </si>
  <si>
    <t>BOGNOR REGIS</t>
  </si>
  <si>
    <t>LEAMINGTON COLLEGE-TDL</t>
  </si>
  <si>
    <t>RUGBY COLLEGE-TDL</t>
  </si>
  <si>
    <t>UPMINSTER</t>
  </si>
  <si>
    <t>MUDEFORD</t>
  </si>
  <si>
    <t>BURY ST EDMUNDS</t>
  </si>
  <si>
    <t>GRAND TOTALS</t>
  </si>
  <si>
    <t>Tests</t>
  </si>
  <si>
    <t>UPDATED:</t>
  </si>
  <si>
    <t>Statistics Summary</t>
  </si>
  <si>
    <t xml:space="preserve"> R</t>
  </si>
  <si>
    <t>Grand Totals</t>
  </si>
  <si>
    <t>Total Events</t>
  </si>
  <si>
    <t>Total Known Cancers</t>
  </si>
  <si>
    <t>AGES OF KNOWN CANCERS</t>
  </si>
  <si>
    <t>GFC Trust</t>
  </si>
  <si>
    <t>Totals</t>
  </si>
  <si>
    <t>40 - 44</t>
  </si>
  <si>
    <t>45 - 49</t>
  </si>
  <si>
    <t>50 - 54</t>
  </si>
  <si>
    <t>55 - 59</t>
  </si>
  <si>
    <t>60 - 64</t>
  </si>
  <si>
    <t>65 - 69</t>
  </si>
  <si>
    <t>70 - 74</t>
  </si>
  <si>
    <t xml:space="preserve">75 - 79 </t>
  </si>
  <si>
    <t>80 - 84</t>
  </si>
  <si>
    <t>85 - 89</t>
  </si>
  <si>
    <t>90 - 94</t>
  </si>
  <si>
    <t>Unknown</t>
  </si>
  <si>
    <t>TREATMENTS</t>
  </si>
  <si>
    <t>Active Surveillance</t>
  </si>
  <si>
    <t>B.S.C.O.</t>
  </si>
  <si>
    <t>Brachy</t>
  </si>
  <si>
    <t>Chemotherapy</t>
  </si>
  <si>
    <t>D.X.R.T.</t>
  </si>
  <si>
    <t>H.I.F.U.</t>
  </si>
  <si>
    <t>Hormones</t>
  </si>
  <si>
    <t>Perineal Pro</t>
  </si>
  <si>
    <t>Rad. Prostat</t>
  </si>
  <si>
    <t>Hyperthermia</t>
  </si>
  <si>
    <t>SUMMARY OF PSA RESULTS</t>
  </si>
  <si>
    <t>Number of Events</t>
  </si>
  <si>
    <t>Number of Tests</t>
  </si>
  <si>
    <t>Red Letter</t>
  </si>
  <si>
    <t>Amber Letter</t>
  </si>
  <si>
    <t>Green Letter</t>
  </si>
  <si>
    <t>THE GRAHAM FULFORD CHARITABLE TRUST</t>
  </si>
  <si>
    <t>Charity Reg No. 1109385</t>
  </si>
  <si>
    <t>07831 156071 / 01926 419959</t>
  </si>
  <si>
    <t xml:space="preserve">info@psatests.org.uk </t>
  </si>
  <si>
    <t xml:space="preserve">       www.psatests.org.uk</t>
  </si>
  <si>
    <t>Updated 25/03/2022</t>
  </si>
  <si>
    <t>Graham Fulford Charitable Trust - Testing Results</t>
  </si>
  <si>
    <t>%</t>
  </si>
  <si>
    <t xml:space="preserve">University of Manchester Research </t>
  </si>
  <si>
    <t>Stratford upon Avon</t>
  </si>
  <si>
    <t>Ringwood NHS</t>
  </si>
  <si>
    <t>Margate</t>
  </si>
  <si>
    <t>Yarmouth</t>
  </si>
  <si>
    <t>Leamington-FC</t>
  </si>
  <si>
    <t xml:space="preserve">WARWICK BIO </t>
  </si>
  <si>
    <t>LEOMINSTER</t>
  </si>
  <si>
    <t>SANDBACH</t>
  </si>
  <si>
    <t>WARWICK-BIO</t>
  </si>
  <si>
    <t>LEAMINGTON  RC BIO</t>
  </si>
  <si>
    <t>REDDITCH</t>
  </si>
  <si>
    <t>BROADSTAIRS / MARGATE BIO</t>
  </si>
  <si>
    <t>STOURBRIDGE BIO</t>
  </si>
  <si>
    <t>Oct_-12</t>
  </si>
  <si>
    <t>DEAL BIO</t>
  </si>
  <si>
    <t>CHORLEYWOOD</t>
  </si>
  <si>
    <t>STRATFORD BIO</t>
  </si>
  <si>
    <t>Cosham(PCASO_Cent)</t>
  </si>
  <si>
    <t>HEREFORD</t>
  </si>
  <si>
    <t>NUNEATON (BIO) NHS</t>
  </si>
  <si>
    <t>S ON A (TDL)</t>
  </si>
  <si>
    <t>NEWMARKET TDL</t>
  </si>
  <si>
    <t>COVENTRY ST MICHAELS NHS</t>
  </si>
  <si>
    <t>COVENTRY WAYSIDE-TDL NHS</t>
  </si>
  <si>
    <t>TELSCOMBE(BIO)</t>
  </si>
  <si>
    <t>WARWICKTDL</t>
  </si>
  <si>
    <t>SHAFTESBURY-BIO</t>
  </si>
  <si>
    <t>HEREFORD(BIO)</t>
  </si>
  <si>
    <t>S ON A -TDL</t>
  </si>
  <si>
    <t>KENILWORTH, ENGINE INN-TDL</t>
  </si>
  <si>
    <t>S-ON-A-TDL</t>
  </si>
  <si>
    <t>LYMM-GC-TDL</t>
  </si>
  <si>
    <t>HAYLING ISLAND</t>
  </si>
  <si>
    <t>MALDON</t>
  </si>
  <si>
    <t>FAREHAM</t>
  </si>
  <si>
    <t>BISHOPS WALTHAM</t>
  </si>
  <si>
    <t xml:space="preserve">BLETCHLEY </t>
  </si>
  <si>
    <t>ROCHFORD</t>
  </si>
  <si>
    <t>BRIGHTON</t>
  </si>
  <si>
    <t>Basildon</t>
  </si>
  <si>
    <t>Daventry</t>
  </si>
  <si>
    <t>Stourport</t>
  </si>
  <si>
    <t>Worthing</t>
  </si>
  <si>
    <t>Harwich</t>
  </si>
  <si>
    <t>Christchurch</t>
  </si>
  <si>
    <t>Whitchurch</t>
  </si>
  <si>
    <t>Stone</t>
  </si>
  <si>
    <t>Burnley FC</t>
  </si>
  <si>
    <t>Hove</t>
  </si>
  <si>
    <t>Chelmsford</t>
  </si>
  <si>
    <t>Wolverton</t>
  </si>
  <si>
    <t>Flint</t>
  </si>
  <si>
    <t>Fareham</t>
  </si>
  <si>
    <t>Southport</t>
  </si>
  <si>
    <t>Coventry</t>
  </si>
  <si>
    <t>Lyme Regis</t>
  </si>
  <si>
    <t>Newport</t>
  </si>
  <si>
    <t>Burgess Hill</t>
  </si>
  <si>
    <t>Swindon</t>
  </si>
  <si>
    <t>Clacton-On-Sea</t>
  </si>
  <si>
    <t>Blackburn</t>
  </si>
  <si>
    <t>Delamere GC</t>
  </si>
  <si>
    <t>Beaconsfield</t>
  </si>
  <si>
    <t>Novelis - Warrington</t>
  </si>
  <si>
    <t>Bromley</t>
  </si>
  <si>
    <t>Lincoln</t>
  </si>
  <si>
    <t>Northampton</t>
  </si>
  <si>
    <t>Peacehaven</t>
  </si>
  <si>
    <t>Stockport</t>
  </si>
  <si>
    <t>Wimborne</t>
  </si>
  <si>
    <t>Lymm GC</t>
  </si>
  <si>
    <t>Ellesmere Port</t>
  </si>
  <si>
    <t>Ipswich Town FC</t>
  </si>
  <si>
    <t>Connahs Quay</t>
  </si>
  <si>
    <t>Siemens (Chippenham)</t>
  </si>
  <si>
    <t>Cubbington</t>
  </si>
  <si>
    <t>Rustington</t>
  </si>
  <si>
    <t>Stoke OB Coventry</t>
  </si>
  <si>
    <t>Waterlooville</t>
  </si>
  <si>
    <t>Bangor</t>
  </si>
  <si>
    <t>Lowestoft</t>
  </si>
  <si>
    <t>Middlewich</t>
  </si>
  <si>
    <t>Rhyl</t>
  </si>
  <si>
    <t>Dudsbury GC</t>
  </si>
  <si>
    <t>Doncaster NHS</t>
  </si>
  <si>
    <t>Peterborough</t>
  </si>
  <si>
    <t xml:space="preserve">Wrexham </t>
  </si>
  <si>
    <t>Sindlesham</t>
  </si>
  <si>
    <t>Welshpool</t>
  </si>
  <si>
    <t>Fairfield (Bromsgrove)</t>
  </si>
  <si>
    <t>Blandford</t>
  </si>
  <si>
    <t>Colchester</t>
  </si>
  <si>
    <t xml:space="preserve">Maidenhead </t>
  </si>
  <si>
    <t>Manchester - Siemens</t>
  </si>
  <si>
    <t>Newbury</t>
  </si>
  <si>
    <t>Nuneaton</t>
  </si>
  <si>
    <t xml:space="preserve">Wallasey </t>
  </si>
  <si>
    <t xml:space="preserve">Weymouth </t>
  </si>
  <si>
    <t>Charlton Athletic FC</t>
  </si>
  <si>
    <t>Madeley (Ironbridge)</t>
  </si>
  <si>
    <t>Sudbury</t>
  </si>
  <si>
    <t>Warwick (Punch Bowl)</t>
  </si>
  <si>
    <t>Aylesbury</t>
  </si>
  <si>
    <t>Uckfield</t>
  </si>
  <si>
    <t>Bournemouth</t>
  </si>
  <si>
    <t>Nantwich (Willaston)</t>
  </si>
  <si>
    <t>Weston-under-Wetherley</t>
  </si>
  <si>
    <t>Puttenham GC</t>
  </si>
  <si>
    <t>Colchester FC</t>
  </si>
  <si>
    <t>Shirley</t>
  </si>
  <si>
    <t>Wallingford</t>
  </si>
  <si>
    <t>Uttoxeter</t>
  </si>
  <si>
    <t>Derby - Siemens</t>
  </si>
  <si>
    <t>Corby</t>
  </si>
  <si>
    <t>Hayling Island</t>
  </si>
  <si>
    <t>Madeley (Ironbridge) - overflow</t>
  </si>
  <si>
    <t>Warwick (Siemens)</t>
  </si>
  <si>
    <t>Windsor</t>
  </si>
  <si>
    <t>Guildford</t>
  </si>
  <si>
    <t>Chippenham</t>
  </si>
  <si>
    <t>Hutton</t>
  </si>
  <si>
    <t>Dartford</t>
  </si>
  <si>
    <t>Northampton RFC</t>
  </si>
  <si>
    <t>Blackpool</t>
  </si>
  <si>
    <t>Nottingham (Impact Ltd)</t>
  </si>
  <si>
    <t>Basingstoke</t>
  </si>
  <si>
    <t>Birmingham (SAIC)</t>
  </si>
  <si>
    <t>Verwood</t>
  </si>
  <si>
    <t>Coventry (Willenhall)</t>
  </si>
  <si>
    <t>Tewkesbury</t>
  </si>
  <si>
    <t>Ashby - Siemens</t>
  </si>
  <si>
    <t>Warwick - Siemens</t>
  </si>
  <si>
    <t>Woking</t>
  </si>
  <si>
    <t>Southend - Robert Stevens</t>
  </si>
  <si>
    <t>Southend</t>
  </si>
  <si>
    <t>Northwich</t>
  </si>
  <si>
    <t>Warminster</t>
  </si>
  <si>
    <t>Essex University (Unite)</t>
  </si>
  <si>
    <t>Burton</t>
  </si>
  <si>
    <t>Congleton</t>
  </si>
  <si>
    <t>Radford Semele</t>
  </si>
  <si>
    <t>Horsham</t>
  </si>
  <si>
    <t>Harlow</t>
  </si>
  <si>
    <t>Cheddar</t>
  </si>
  <si>
    <t>Redruth</t>
  </si>
  <si>
    <t>Felixstowe</t>
  </si>
  <si>
    <t>Fleet</t>
  </si>
  <si>
    <t>Upminster</t>
  </si>
  <si>
    <t>Wareham</t>
  </si>
  <si>
    <t>Cirencester (SVTEC Fair)</t>
  </si>
  <si>
    <t>Calne</t>
  </si>
  <si>
    <t>Bletchley</t>
  </si>
  <si>
    <t>Pyecombe</t>
  </si>
  <si>
    <t>Marlborough</t>
  </si>
  <si>
    <t>Llandudno</t>
  </si>
  <si>
    <t>Crewe</t>
  </si>
  <si>
    <t>Leamington Spa (WDC)</t>
  </si>
  <si>
    <t>Liverpool - Siemens</t>
  </si>
  <si>
    <t>Rushden</t>
  </si>
  <si>
    <t>Ripley</t>
  </si>
  <si>
    <t>Newquay</t>
  </si>
  <si>
    <t>Bedford</t>
  </si>
  <si>
    <t>Eastleigh</t>
  </si>
  <si>
    <t>Dorchester</t>
  </si>
  <si>
    <t>Haslemere</t>
  </si>
  <si>
    <t>Rugby</t>
  </si>
  <si>
    <t>Coventry (Unipart)</t>
  </si>
  <si>
    <t>Devizes</t>
  </si>
  <si>
    <t>Bromsgrove</t>
  </si>
  <si>
    <t>Clacton</t>
  </si>
  <si>
    <t>Bungay</t>
  </si>
  <si>
    <t>Milton Keynes</t>
  </si>
  <si>
    <t>Salisbury</t>
  </si>
  <si>
    <t>Wolverhampton</t>
  </si>
  <si>
    <t>Preston</t>
  </si>
  <si>
    <t>Carlisle</t>
  </si>
  <si>
    <t>Redditch</t>
  </si>
  <si>
    <t>Telford</t>
  </si>
  <si>
    <t>Gosport</t>
  </si>
  <si>
    <t>Chingford</t>
  </si>
  <si>
    <t>Alton</t>
  </si>
  <si>
    <t xml:space="preserve"> </t>
  </si>
  <si>
    <t>Plumstead - Siemens</t>
  </si>
  <si>
    <t>Croydon  - Siemens</t>
  </si>
  <si>
    <t xml:space="preserve">         </t>
  </si>
  <si>
    <t>Swanley - Siemens</t>
  </si>
  <si>
    <t>Sturminster Newton</t>
  </si>
  <si>
    <t>Bewdley</t>
  </si>
  <si>
    <t>Wrotham</t>
  </si>
  <si>
    <t>Ashby</t>
  </si>
  <si>
    <t>York</t>
  </si>
  <si>
    <t>Stratford - Listers</t>
  </si>
  <si>
    <t>Meriden</t>
  </si>
  <si>
    <t>Isle of Wight (Rhyde)</t>
  </si>
  <si>
    <t>Midhurst</t>
  </si>
  <si>
    <t>Connah's Quay</t>
  </si>
  <si>
    <t>Manchester - Greggs</t>
  </si>
  <si>
    <t>Swindon - Lovells</t>
  </si>
  <si>
    <t>Limmo - Siemens</t>
  </si>
  <si>
    <t>Truro</t>
  </si>
  <si>
    <t>Leominster-Kingspan</t>
  </si>
  <si>
    <t>Wallasey</t>
  </si>
  <si>
    <t xml:space="preserve">Rochdale </t>
  </si>
  <si>
    <t>West Bromwich</t>
  </si>
  <si>
    <t>Wrexham</t>
  </si>
  <si>
    <t>Oak Social</t>
  </si>
  <si>
    <t>Bedworth Utd FC</t>
  </si>
  <si>
    <t xml:space="preserve">Wimborne </t>
  </si>
  <si>
    <t>Birmingham-Siemens</t>
  </si>
  <si>
    <t>Stoneliegh</t>
  </si>
  <si>
    <t>Sandbach</t>
  </si>
  <si>
    <t>Petersfield</t>
  </si>
  <si>
    <t>Maldon</t>
  </si>
  <si>
    <t>Stratford Upon Avon</t>
  </si>
  <si>
    <t>New Milton</t>
  </si>
  <si>
    <t>Slough</t>
  </si>
  <si>
    <t>Portsmouth</t>
  </si>
  <si>
    <t xml:space="preserve">Ironbridge </t>
  </si>
  <si>
    <t xml:space="preserve">Marston Green </t>
  </si>
  <si>
    <t xml:space="preserve">Watford </t>
  </si>
  <si>
    <t xml:space="preserve">Christleton </t>
  </si>
  <si>
    <t xml:space="preserve">Hereford </t>
  </si>
  <si>
    <t>St Finars - Coventry</t>
  </si>
  <si>
    <t>Warwick PB</t>
  </si>
  <si>
    <t>Wells</t>
  </si>
  <si>
    <t>Botley</t>
  </si>
  <si>
    <t>Oldham</t>
  </si>
  <si>
    <t xml:space="preserve">Worthing </t>
  </si>
  <si>
    <t>launceston</t>
  </si>
  <si>
    <t xml:space="preserve">Wantage </t>
  </si>
  <si>
    <t>Sevenoaks</t>
  </si>
  <si>
    <t xml:space="preserve">Wellington </t>
  </si>
  <si>
    <t>Charlton</t>
  </si>
  <si>
    <t>Farnworth</t>
  </si>
  <si>
    <t>Southbourne</t>
  </si>
  <si>
    <t>London Irish</t>
  </si>
  <si>
    <t>Glasgow</t>
  </si>
  <si>
    <t>Luton</t>
  </si>
  <si>
    <t>Highworth</t>
  </si>
  <si>
    <t xml:space="preserve">Bedford </t>
  </si>
  <si>
    <t xml:space="preserve">Hayling Island </t>
  </si>
  <si>
    <t>IOW</t>
  </si>
  <si>
    <t xml:space="preserve">Balsall Common </t>
  </si>
  <si>
    <t xml:space="preserve">Blackburn </t>
  </si>
  <si>
    <t>Dene Magna</t>
  </si>
  <si>
    <t>Stratford Beauty</t>
  </si>
  <si>
    <t>Ipswich Town F.C.</t>
  </si>
  <si>
    <t>Weymouth</t>
  </si>
  <si>
    <t xml:space="preserve">Cirencester </t>
  </si>
  <si>
    <t>Coventry Finbars</t>
  </si>
  <si>
    <t>3 Hammers</t>
  </si>
  <si>
    <t>Ashton under Lyne</t>
  </si>
  <si>
    <t>Pewsey</t>
  </si>
  <si>
    <t>Mizens Railway</t>
  </si>
  <si>
    <t>Stratford WELCOMBE (PH)</t>
  </si>
  <si>
    <t>Parker Hannifin (L/Spa)</t>
  </si>
  <si>
    <t>West Mid Trains</t>
  </si>
  <si>
    <t>Caergwrle</t>
  </si>
  <si>
    <t>Marlow</t>
  </si>
  <si>
    <t>Stoke Lions</t>
  </si>
  <si>
    <t>Warrington GC</t>
  </si>
  <si>
    <t>Woking Midhurst</t>
  </si>
  <si>
    <t>Bury St Edmunds</t>
  </si>
  <si>
    <t>North Wales Police</t>
  </si>
  <si>
    <t>Willenhall Social</t>
  </si>
  <si>
    <t>Sandiway GC</t>
  </si>
  <si>
    <t>Upminster Masons</t>
  </si>
  <si>
    <t>Biscester</t>
  </si>
  <si>
    <t>Slinfold Golf and Country Club</t>
  </si>
  <si>
    <t>SVTEC-Sat</t>
  </si>
  <si>
    <t>SVTEC-Sun</t>
  </si>
  <si>
    <t>Chobham GC</t>
  </si>
  <si>
    <t>Eaton Golf Club</t>
  </si>
  <si>
    <t>Wednesfield</t>
  </si>
  <si>
    <t>Cranleigh</t>
  </si>
  <si>
    <t>Warwick Racehorse</t>
  </si>
  <si>
    <t>Snowhill</t>
  </si>
  <si>
    <t>Maidstone</t>
  </si>
  <si>
    <t>Emsworth</t>
  </si>
  <si>
    <t>Old Thorns GC</t>
  </si>
  <si>
    <t>Oakengates</t>
  </si>
  <si>
    <t>Launceston</t>
  </si>
  <si>
    <t>Kineton</t>
  </si>
  <si>
    <t>Southampton</t>
  </si>
  <si>
    <t>Manchester</t>
  </si>
  <si>
    <t>Whitchurch Rugby lub</t>
  </si>
  <si>
    <t>Liverpool</t>
  </si>
  <si>
    <t>Coventry - UNIPART</t>
  </si>
  <si>
    <t>BKPCA</t>
  </si>
  <si>
    <t>Maidenhead Lions</t>
  </si>
  <si>
    <t>Delamere Golf Club</t>
  </si>
  <si>
    <t>Cirencester Masons</t>
  </si>
  <si>
    <t>Blectley Golf Club</t>
  </si>
  <si>
    <t>Bletchley Masons</t>
  </si>
  <si>
    <t>Newport Lions</t>
  </si>
  <si>
    <t>Colwyn Bay</t>
  </si>
  <si>
    <t>Rushden BBC Radio</t>
  </si>
  <si>
    <t>Northampton BBC</t>
  </si>
  <si>
    <t>Ryde</t>
  </si>
  <si>
    <t>Oxford Unipart</t>
  </si>
  <si>
    <t>Donnington</t>
  </si>
  <si>
    <t>Wolverhampton Trains</t>
  </si>
  <si>
    <t>Brightlingsea</t>
  </si>
  <si>
    <t>Loughton</t>
  </si>
  <si>
    <t>Bridport</t>
  </si>
  <si>
    <t>Bordon</t>
  </si>
  <si>
    <t>Tysley Trains</t>
  </si>
  <si>
    <t>Liverpool Trains</t>
  </si>
  <si>
    <t>Wesleyan Birmingham</t>
  </si>
  <si>
    <t>Loganberry Trust</t>
  </si>
  <si>
    <t>Manchester Trains</t>
  </si>
  <si>
    <t xml:space="preserve">     </t>
  </si>
  <si>
    <t>Lymm Golf Club</t>
  </si>
  <si>
    <t>Grayshott</t>
  </si>
  <si>
    <t>Bedford PCSG</t>
  </si>
  <si>
    <t>Northampton Masons</t>
  </si>
  <si>
    <t>Oxford Masons</t>
  </si>
  <si>
    <t>Punchbowl - Warwick</t>
  </si>
  <si>
    <t>Henley in Arden</t>
  </si>
  <si>
    <t>Neston</t>
  </si>
  <si>
    <t>Wokingham</t>
  </si>
  <si>
    <t>Accrington Stanley</t>
  </si>
  <si>
    <t>NWR Signalling</t>
  </si>
  <si>
    <t>NWR Rugby</t>
  </si>
  <si>
    <t>Padstow</t>
  </si>
  <si>
    <t>Camberley</t>
  </si>
  <si>
    <t>NWR Euston</t>
  </si>
  <si>
    <t>NWR Stoneliegh</t>
  </si>
  <si>
    <t>Nelson Club Wawick</t>
  </si>
  <si>
    <t>NW Police Holyhead</t>
  </si>
  <si>
    <t>NW Police Llangefni</t>
  </si>
  <si>
    <t>NW Police Menai</t>
  </si>
  <si>
    <t>NW Police Llandygai</t>
  </si>
  <si>
    <t>Stalybridge</t>
  </si>
  <si>
    <t>Peterbrough</t>
  </si>
  <si>
    <t>N.W. Pol. - Bangor</t>
  </si>
  <si>
    <t>Amey</t>
  </si>
  <si>
    <t>Siemens (Croydon)</t>
  </si>
  <si>
    <t>Chesire Masons</t>
  </si>
  <si>
    <t>West Kent</t>
  </si>
  <si>
    <t>St Finbars</t>
  </si>
  <si>
    <t>Ironbridge</t>
  </si>
  <si>
    <t>Amey Rail</t>
  </si>
  <si>
    <t>Leyland</t>
  </si>
  <si>
    <t>Deeside</t>
  </si>
  <si>
    <t>Abergele</t>
  </si>
  <si>
    <t>St Asaph</t>
  </si>
  <si>
    <t>Metropolitan Grand Lodge, London</t>
  </si>
  <si>
    <t>Home Testing Kits</t>
  </si>
  <si>
    <t xml:space="preserve">Colwyn Bay North Wales Police </t>
  </si>
  <si>
    <t xml:space="preserve">Glen View Golf Club </t>
  </si>
  <si>
    <t xml:space="preserve">Isle of Wight </t>
  </si>
  <si>
    <t>Home Testing Kits - November</t>
  </si>
  <si>
    <t>Home Testing Kits - December</t>
  </si>
  <si>
    <t>Jan-21</t>
  </si>
  <si>
    <t>Home Testing Kits January</t>
  </si>
  <si>
    <t>Home Testing Kits - February</t>
  </si>
  <si>
    <t>11.02.2021</t>
  </si>
  <si>
    <t xml:space="preserve">Home Testing Kits </t>
  </si>
  <si>
    <t>West Lancashire Masons Home Testing Kits</t>
  </si>
  <si>
    <t>Masonic Province Flexistowe</t>
  </si>
  <si>
    <t>Isle of Wight Cowes</t>
  </si>
  <si>
    <t>Home Testing Kits May</t>
  </si>
  <si>
    <t>CHAPS Ipswich</t>
  </si>
  <si>
    <t>Barry Kilby Manchester</t>
  </si>
  <si>
    <t>CHAPS Bury St Edmunds</t>
  </si>
  <si>
    <t>Home Testing Kits June</t>
  </si>
  <si>
    <t>CTS - Chobham Golf Club</t>
  </si>
  <si>
    <t>West Kent Masons - Dartford</t>
  </si>
  <si>
    <t>GFCT - Unipart - Coventry</t>
  </si>
  <si>
    <t>GFCT - Warwick</t>
  </si>
  <si>
    <t>CTS - Guildford</t>
  </si>
  <si>
    <t>CTS - Ripley - Woking</t>
  </si>
  <si>
    <t>Isle of Wight - Totland Bay</t>
  </si>
  <si>
    <t>Home Testing Kits - July</t>
  </si>
  <si>
    <t>Home Testing Kits August</t>
  </si>
  <si>
    <t>CHAPS - Ipswich</t>
  </si>
  <si>
    <t>Shropshire PCSG - Telford</t>
  </si>
  <si>
    <t>GFCT - North Wales Police</t>
  </si>
  <si>
    <t>CNWPCSG - Rugby</t>
  </si>
  <si>
    <t>GFCT - Stevenage</t>
  </si>
  <si>
    <t>GFCT - Kenilworth Rugby Club</t>
  </si>
  <si>
    <t>GFCT - Network Rail - Liverpool</t>
  </si>
  <si>
    <t>Isle of Wight PSC - Ryde</t>
  </si>
  <si>
    <t>BKPCA - Burnley</t>
  </si>
  <si>
    <t>CTS - Ashford</t>
  </si>
  <si>
    <t>CHAPS - Grand Met Lodge London</t>
  </si>
  <si>
    <t xml:space="preserve">GFCT - Bridgnorth </t>
  </si>
  <si>
    <t>Home Testing Kits September</t>
  </si>
  <si>
    <t>CNWPCSG - Coventry</t>
  </si>
  <si>
    <t>PCaSO - Copthorne</t>
  </si>
  <si>
    <t>GFCT - Penrith</t>
  </si>
  <si>
    <t>GFCT - Wadebridge</t>
  </si>
  <si>
    <t>GFCT - Herts Masons -Letchworth</t>
  </si>
  <si>
    <t>BKPCA - Blackburn</t>
  </si>
  <si>
    <t>CHAPS - Colchester</t>
  </si>
  <si>
    <t>GFCT - Befordshire Masons</t>
  </si>
  <si>
    <t>BKPCA - Rochdale</t>
  </si>
  <si>
    <t>GFCT - Oxford Masons</t>
  </si>
  <si>
    <t>Home Testing Kits October</t>
  </si>
  <si>
    <t>CHAPS - Chelmsford</t>
  </si>
  <si>
    <t xml:space="preserve">GFCT - Kenilworth The Engine </t>
  </si>
  <si>
    <t>CHAPS - Sudbury</t>
  </si>
  <si>
    <t>PCaSO - Alton</t>
  </si>
  <si>
    <t>GFCT - Luctonians Rugby Club</t>
  </si>
  <si>
    <t>BKPCA - Burnley Golf Club</t>
  </si>
  <si>
    <t>CHAPS - Bury St Edmunds - Masons</t>
  </si>
  <si>
    <t>CHAPS - Chippenham - Siemens</t>
  </si>
  <si>
    <t>GFCT - Launceston Rugby Club</t>
  </si>
  <si>
    <t>CHAPS - Lowestoft - Masons</t>
  </si>
  <si>
    <t>PCaSO - Eastleigh</t>
  </si>
  <si>
    <t>GFCT - Wadebridge Rugby Club</t>
  </si>
  <si>
    <t>GFCT - North Wales Police - Colwyn Bay</t>
  </si>
  <si>
    <t>GFCT - North Wales Police - St Asaph</t>
  </si>
  <si>
    <t>IWPSCG - Ryde</t>
  </si>
  <si>
    <t>GFCT- Northampton - Masons</t>
  </si>
  <si>
    <t>PCaSO - East Grinstead</t>
  </si>
  <si>
    <t>CTS - Shepperton</t>
  </si>
  <si>
    <t>GFCT - Letchworth - Settle Group</t>
  </si>
  <si>
    <t xml:space="preserve">BKPCG - Accrington </t>
  </si>
  <si>
    <t>CHAPS - Billericay -Swan House</t>
  </si>
  <si>
    <t xml:space="preserve">GFCT - Hereford </t>
  </si>
  <si>
    <t>GFCT - Kingskerswell</t>
  </si>
  <si>
    <t>CHAPS - Twickenham - Middlesex Masons</t>
  </si>
  <si>
    <t>CHAPS - London - Grand Met Lodge</t>
  </si>
  <si>
    <t>CHAPS - Kenton - Middlesex Masons</t>
  </si>
  <si>
    <t>GFCT - Liskeard</t>
  </si>
  <si>
    <t>GFCT - Lymm Golf Club</t>
  </si>
  <si>
    <t>CTS - Haslemere</t>
  </si>
  <si>
    <t xml:space="preserve">GFCT - Peterborough - Northampton Masons </t>
  </si>
  <si>
    <t>GFC T - Holsworth Golf Club</t>
  </si>
  <si>
    <t>PCASO - Petersfield</t>
  </si>
  <si>
    <t>GFCT - Newbury - Masons</t>
  </si>
  <si>
    <t>CHAPS - Swanley</t>
  </si>
  <si>
    <t>BKPCA - Charlton Athletic FC</t>
  </si>
  <si>
    <t>CHAPS - Grays</t>
  </si>
  <si>
    <t>GFCT - Helston</t>
  </si>
  <si>
    <t>GFCT - Hereford Burgh Valley Hill Golf Club</t>
  </si>
  <si>
    <t>CHAPS East Suffolk CSG</t>
  </si>
  <si>
    <t>CPHA - Falmouth</t>
  </si>
  <si>
    <t>GFCT - Leamington Spa</t>
  </si>
  <si>
    <t>PCASO - Uckfield</t>
  </si>
  <si>
    <t xml:space="preserve">GFCT - Hereford   </t>
  </si>
  <si>
    <t>GFCT Kenilworth</t>
  </si>
  <si>
    <t>CNWPCG - Coventry</t>
  </si>
  <si>
    <t>GFCT - Sindlesham</t>
  </si>
  <si>
    <t>GFCT - Rugeley- Beau Desert Golf Club</t>
  </si>
  <si>
    <t>GFCT Slough</t>
  </si>
  <si>
    <t>GFCT - Royal Winchester Golf Club</t>
  </si>
  <si>
    <t>CTS - Ripley</t>
  </si>
  <si>
    <t>GFCT Ironbridge</t>
  </si>
  <si>
    <t>CPHA - St Columb Major</t>
  </si>
  <si>
    <t>CHAPS - Southend</t>
  </si>
  <si>
    <t>GFCT - Stratford Upon Avon Rugby Club</t>
  </si>
  <si>
    <t xml:space="preserve">CPHA - Plymouth Chestnut </t>
  </si>
  <si>
    <t>SPSA - Portishead</t>
  </si>
  <si>
    <t>Lions - Birmingham</t>
  </si>
  <si>
    <t>GFCT - Gnosnal Newport</t>
  </si>
  <si>
    <t>PCASO - Henfield</t>
  </si>
  <si>
    <t>N &amp; H Masons - Corby</t>
  </si>
  <si>
    <t>CTS - Ottershaw</t>
  </si>
  <si>
    <t xml:space="preserve">BKPCA - Nelson </t>
  </si>
  <si>
    <t>GFCT Denbigh</t>
  </si>
  <si>
    <t>GFCT - Mold</t>
  </si>
  <si>
    <t>GFCT - Deeside</t>
  </si>
  <si>
    <t>GFCT - Llay</t>
  </si>
  <si>
    <t>CHAPS - Harwich</t>
  </si>
  <si>
    <t>GFCT - Macclesfield</t>
  </si>
  <si>
    <t>GFCT - Congleton</t>
  </si>
  <si>
    <t>GFCT - Wantage</t>
  </si>
  <si>
    <t>Prov of Bucks - Bletchley</t>
  </si>
  <si>
    <t>CPHA - Truro</t>
  </si>
  <si>
    <t>GFCT - Liverpool</t>
  </si>
  <si>
    <t xml:space="preserve">CHAPS - London </t>
  </si>
  <si>
    <t>CHAPS - Croydon</t>
  </si>
  <si>
    <t>PGLC - Wallasey</t>
  </si>
  <si>
    <t>PcASO - Emsworth</t>
  </si>
  <si>
    <t>GFCT - Newcastle Under Lyme</t>
  </si>
  <si>
    <t>GFCT - Walmley</t>
  </si>
  <si>
    <t>LIONS - Stone</t>
  </si>
  <si>
    <t>CPHA - Wadebridge</t>
  </si>
  <si>
    <t>GFCT - Bath</t>
  </si>
  <si>
    <t>GFCT - Nuneaton</t>
  </si>
  <si>
    <t>BPCSG - Luton</t>
  </si>
  <si>
    <t>CPHA - Bodmin</t>
  </si>
  <si>
    <t>GFCT - Loxton</t>
  </si>
  <si>
    <t>CHAPS - Holborn</t>
  </si>
  <si>
    <t>SPSG - Burnham - on Sea</t>
  </si>
  <si>
    <t>WPCSG - Cowes</t>
  </si>
  <si>
    <t>GFCT - Luton</t>
  </si>
  <si>
    <t>LIONS - Telford</t>
  </si>
  <si>
    <t>GFCT - Salford</t>
  </si>
  <si>
    <t>GFCT - Uttoxeter</t>
  </si>
  <si>
    <t>GFCT - Heslington</t>
  </si>
  <si>
    <t>CHAPS - Felixstowe</t>
  </si>
  <si>
    <t>PCaSO - Haywards Heath</t>
  </si>
  <si>
    <t>CTS - Horsham</t>
  </si>
  <si>
    <t>CPHA - St Austell</t>
  </si>
  <si>
    <t xml:space="preserve">19/05/22 - </t>
  </si>
  <si>
    <t>GFCT - Gnosall</t>
  </si>
  <si>
    <t>LIONS - Balsall Common</t>
  </si>
  <si>
    <t>PCaSO - Gosport</t>
  </si>
  <si>
    <t>LIONS - Hook</t>
  </si>
  <si>
    <t>CTS - Puttenham</t>
  </si>
  <si>
    <t>GFCT - Morecambe</t>
  </si>
  <si>
    <t>GFCT - Blackburn</t>
  </si>
  <si>
    <t>GFCT - Colchester</t>
  </si>
  <si>
    <t>CPHA - Helston</t>
  </si>
  <si>
    <t>GFCT - Birmingham</t>
  </si>
  <si>
    <t>CHAPS - London</t>
  </si>
  <si>
    <t>GFCT - Norwood</t>
  </si>
  <si>
    <t>GFCT - Branston</t>
  </si>
  <si>
    <t>GFCT - Burnely</t>
  </si>
  <si>
    <t>C&amp;W - PCSG Coventry</t>
  </si>
  <si>
    <t>GFCT - Aylesbury</t>
  </si>
  <si>
    <t xml:space="preserve">CTS - Chobham </t>
  </si>
  <si>
    <t>GFCT - Moor Hall</t>
  </si>
  <si>
    <t>GFCT - Oaksey Golf</t>
  </si>
  <si>
    <t>GFCT - Congleton Senior Aero</t>
  </si>
  <si>
    <t>GFCT - Kedleston GC</t>
  </si>
  <si>
    <t>CPHA - Redruth</t>
  </si>
  <si>
    <t>CPHA - West Pharma</t>
  </si>
  <si>
    <t>GFCT - Hinstock</t>
  </si>
  <si>
    <t>GFCT - West Kent FM Bromley</t>
  </si>
  <si>
    <t>GFCT Torbay</t>
  </si>
  <si>
    <t>Events</t>
  </si>
  <si>
    <t>Updated:</t>
  </si>
  <si>
    <t>Kidderminster Group - Testing Results</t>
  </si>
  <si>
    <t>*Aortic Aneurysm</t>
  </si>
  <si>
    <t>**Bladder Cancer</t>
  </si>
  <si>
    <t>Kidd/Golf Club</t>
  </si>
  <si>
    <t>Worcs Cricket</t>
  </si>
  <si>
    <t>Worcs Rugby Club</t>
  </si>
  <si>
    <t>Worces RC</t>
  </si>
  <si>
    <t xml:space="preserve">Updated </t>
  </si>
  <si>
    <t>NOTE: The analysis of the Kidderminster Reds covering the period 2004 to 2009 where the age breakdown is not available, have been analysed on a</t>
  </si>
  <si>
    <t>pro rata basis to the GFCT results as they account for under 4% of the total.</t>
  </si>
  <si>
    <t>ENTER DATA IN YELLOW BOXES ONLY</t>
  </si>
  <si>
    <t>NO</t>
  </si>
  <si>
    <t>TOTAL</t>
  </si>
  <si>
    <t>KIDDERS</t>
  </si>
  <si>
    <t>GFCT</t>
  </si>
  <si>
    <t>Rad. Prostat.</t>
  </si>
  <si>
    <t>Brachy.</t>
  </si>
  <si>
    <t>25 - 34</t>
  </si>
  <si>
    <t>35 - 39</t>
  </si>
  <si>
    <t>75 - 79</t>
  </si>
  <si>
    <t>RED LETTERS</t>
  </si>
  <si>
    <t>90 - 95</t>
  </si>
  <si>
    <t>GFCT LTD</t>
  </si>
  <si>
    <t>Charity Reg : 1109385</t>
  </si>
  <si>
    <t>01926 419959</t>
  </si>
  <si>
    <t>info@psatests.org.uk</t>
  </si>
  <si>
    <t>www.psatests.org.uk</t>
  </si>
  <si>
    <t xml:space="preserve">www.mypsatests.org.uk </t>
  </si>
  <si>
    <t>PCaSO - Seaford</t>
  </si>
  <si>
    <t>LIONS - Shirley</t>
  </si>
  <si>
    <t>SPCSG - Telford</t>
  </si>
  <si>
    <t>GFCT  - Northwich</t>
  </si>
  <si>
    <t>GFCT - Stoke-on-Trent</t>
  </si>
  <si>
    <t>GFCT - Dolgellau</t>
  </si>
  <si>
    <t>GFCT - Pwllheli</t>
  </si>
  <si>
    <t>GFCT - Caernarfon</t>
  </si>
  <si>
    <t>IWPCSG - Newport</t>
  </si>
  <si>
    <t>GFCT - HighWycombe</t>
  </si>
  <si>
    <t>GFCT - Hereford</t>
  </si>
  <si>
    <t>CHAPS - Clacton on Sea</t>
  </si>
  <si>
    <t>GFCT - Thame</t>
  </si>
  <si>
    <t>CPHA - Launceston</t>
  </si>
  <si>
    <t>Events 1561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</si>
</sst>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F800]dddd\,\ mmmm\ dd\,\ yyyy"/>
    <numFmt numFmtId="166" formatCode="dd/mm/yy;@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indexed="36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10"/>
      <color theme="3" tint="0.39997558519241921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color theme="0" tint="-0.499984740745262"/>
      <name val="Arial"/>
      <family val="2"/>
    </font>
    <font>
      <b/>
      <sz val="10"/>
      <color theme="4"/>
      <name val="Arial"/>
      <family val="2"/>
    </font>
    <font>
      <sz val="12"/>
      <name val="Arial"/>
      <family val="2"/>
    </font>
    <font>
      <b/>
      <sz val="16"/>
      <color theme="3" tint="0.39997558519241921"/>
      <name val="Arial"/>
      <family val="2"/>
    </font>
    <font>
      <sz val="10"/>
      <color theme="1"/>
      <name val="Arial"/>
      <family val="2"/>
    </font>
    <font>
      <b/>
      <sz val="14"/>
      <color indexed="8"/>
      <name val="Arial"/>
      <family val="2"/>
    </font>
    <font>
      <b/>
      <sz val="10"/>
      <color theme="3" tint="0.39997558519241921"/>
      <name val="Arial"/>
      <family val="2"/>
    </font>
    <font>
      <sz val="12"/>
      <color indexed="10"/>
      <name val="Arial"/>
      <family val="2"/>
    </font>
    <font>
      <sz val="11"/>
      <color rgb="FF006100"/>
      <name val="Calibri"/>
      <family val="2"/>
      <scheme val="minor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u/>
      <sz val="10"/>
      <color theme="1" tint="0.499984740745262"/>
      <name val="Arial"/>
      <family val="2"/>
    </font>
    <font>
      <u/>
      <sz val="14"/>
      <color theme="1" tint="0.499984740745262"/>
      <name val="Arial"/>
      <family val="2"/>
    </font>
    <font>
      <sz val="14"/>
      <color theme="1" tint="0.499984740745262"/>
      <name val="Arial"/>
      <family val="2"/>
    </font>
    <font>
      <u/>
      <sz val="11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sz val="11"/>
      <color theme="1" tint="0.499984740745262"/>
      <name val="Arial"/>
      <family val="2"/>
    </font>
    <font>
      <sz val="10"/>
      <color theme="3"/>
      <name val="Arial"/>
      <family val="2"/>
    </font>
    <font>
      <sz val="10"/>
      <name val="Calibri"/>
      <family val="2"/>
      <scheme val="minor"/>
    </font>
    <font>
      <sz val="10"/>
      <color theme="8"/>
      <name val="Arial"/>
      <family val="2"/>
    </font>
    <font>
      <sz val="10"/>
      <name val="Arial"/>
      <family val="2"/>
    </font>
    <font>
      <sz val="10"/>
      <color rgb="FF00610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8497B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6" fillId="22" borderId="0" applyNumberFormat="0" applyBorder="0" applyAlignment="0" applyProtection="0"/>
    <xf numFmtId="0" fontId="8" fillId="23" borderId="52">
      <alignment horizontal="center"/>
      <protection locked="0"/>
    </xf>
    <xf numFmtId="0" fontId="1" fillId="0" borderId="0"/>
    <xf numFmtId="0" fontId="8" fillId="23" borderId="58">
      <alignment horizontal="center"/>
      <protection locked="0"/>
    </xf>
    <xf numFmtId="9" fontId="48" fillId="0" borderId="0" applyFont="0" applyFill="0" applyBorder="0" applyAlignment="0" applyProtection="0"/>
  </cellStyleXfs>
  <cellXfs count="519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3" fillId="3" borderId="5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0" fontId="3" fillId="4" borderId="5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0" fontId="3" fillId="5" borderId="2" xfId="0" applyNumberFormat="1" applyFont="1" applyFill="1" applyBorder="1" applyAlignment="1">
      <alignment horizontal="center"/>
    </xf>
    <xf numFmtId="10" fontId="3" fillId="5" borderId="5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6" xfId="0" applyBorder="1"/>
    <xf numFmtId="0" fontId="3" fillId="5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17" fontId="0" fillId="7" borderId="10" xfId="0" applyNumberForma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3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7" fillId="0" borderId="20" xfId="0" applyFont="1" applyBorder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0" borderId="10" xfId="0" applyBorder="1"/>
    <xf numFmtId="0" fontId="0" fillId="2" borderId="8" xfId="0" applyFill="1" applyBorder="1"/>
    <xf numFmtId="1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10" fontId="3" fillId="8" borderId="21" xfId="0" applyNumberFormat="1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10" fontId="3" fillId="8" borderId="4" xfId="0" applyNumberFormat="1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10" fontId="3" fillId="8" borderId="27" xfId="0" applyNumberFormat="1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0" xfId="0" applyFont="1" applyAlignment="1">
      <alignment horizontal="right"/>
    </xf>
    <xf numFmtId="0" fontId="6" fillId="2" borderId="22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1" fillId="0" borderId="0" xfId="0" applyFont="1"/>
    <xf numFmtId="0" fontId="14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0" fillId="7" borderId="10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10" fontId="3" fillId="6" borderId="31" xfId="0" applyNumberFormat="1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0" fillId="0" borderId="13" xfId="0" applyBorder="1"/>
    <xf numFmtId="0" fontId="3" fillId="6" borderId="32" xfId="0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3" fillId="8" borderId="10" xfId="0" applyFont="1" applyFill="1" applyBorder="1" applyAlignment="1">
      <alignment horizontal="center"/>
    </xf>
    <xf numFmtId="0" fontId="0" fillId="2" borderId="35" xfId="0" applyFill="1" applyBorder="1"/>
    <xf numFmtId="0" fontId="8" fillId="0" borderId="13" xfId="0" applyFont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15" fillId="9" borderId="1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0" fillId="0" borderId="37" xfId="0" applyBorder="1"/>
    <xf numFmtId="0" fontId="8" fillId="0" borderId="28" xfId="0" applyFont="1" applyBorder="1" applyAlignment="1">
      <alignment horizontal="center"/>
    </xf>
    <xf numFmtId="0" fontId="0" fillId="9" borderId="0" xfId="0" applyFill="1" applyAlignment="1">
      <alignment horizontal="center"/>
    </xf>
    <xf numFmtId="0" fontId="0" fillId="7" borderId="3" xfId="0" applyFill="1" applyBorder="1" applyAlignment="1">
      <alignment horizontal="center"/>
    </xf>
    <xf numFmtId="0" fontId="3" fillId="9" borderId="38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0" fillId="9" borderId="0" xfId="0" applyFill="1"/>
    <xf numFmtId="0" fontId="0" fillId="0" borderId="20" xfId="0" applyBorder="1" applyAlignment="1">
      <alignment horizontal="center"/>
    </xf>
    <xf numFmtId="0" fontId="7" fillId="0" borderId="18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3" fillId="10" borderId="10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10" borderId="0" xfId="0" applyFill="1" applyAlignment="1">
      <alignment horizontal="center"/>
    </xf>
    <xf numFmtId="0" fontId="0" fillId="0" borderId="40" xfId="0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7" fillId="0" borderId="18" xfId="0" applyFont="1" applyBorder="1" applyAlignment="1">
      <alignment horizontal="left"/>
    </xf>
    <xf numFmtId="17" fontId="0" fillId="0" borderId="29" xfId="0" applyNumberFormat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34" xfId="0" applyFont="1" applyBorder="1"/>
    <xf numFmtId="0" fontId="20" fillId="0" borderId="0" xfId="0" applyFont="1" applyAlignment="1">
      <alignment horizontal="left"/>
    </xf>
    <xf numFmtId="0" fontId="7" fillId="0" borderId="24" xfId="0" applyFont="1" applyBorder="1"/>
    <xf numFmtId="0" fontId="7" fillId="0" borderId="1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0" fillId="0" borderId="42" xfId="0" applyBorder="1" applyAlignment="1">
      <alignment horizontal="center"/>
    </xf>
    <xf numFmtId="0" fontId="8" fillId="0" borderId="15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43" xfId="0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10" fillId="10" borderId="14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8" fillId="0" borderId="18" xfId="0" applyFont="1" applyBorder="1" applyAlignment="1">
      <alignment horizontal="left"/>
    </xf>
    <xf numFmtId="0" fontId="22" fillId="0" borderId="12" xfId="0" applyFont="1" applyBorder="1" applyAlignment="1" applyProtection="1">
      <alignment horizontal="left"/>
      <protection locked="0"/>
    </xf>
    <xf numFmtId="0" fontId="22" fillId="0" borderId="0" xfId="0" applyFont="1" applyAlignment="1">
      <alignment horizontal="left"/>
    </xf>
    <xf numFmtId="0" fontId="22" fillId="0" borderId="12" xfId="0" applyFont="1" applyBorder="1" applyAlignment="1">
      <alignment horizontal="left"/>
    </xf>
    <xf numFmtId="0" fontId="20" fillId="10" borderId="10" xfId="0" applyFont="1" applyFill="1" applyBorder="1" applyAlignment="1">
      <alignment horizontal="center"/>
    </xf>
    <xf numFmtId="10" fontId="3" fillId="5" borderId="8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10" fontId="3" fillId="8" borderId="8" xfId="0" applyNumberFormat="1" applyFont="1" applyFill="1" applyBorder="1" applyAlignment="1">
      <alignment horizontal="center"/>
    </xf>
    <xf numFmtId="0" fontId="3" fillId="0" borderId="8" xfId="0" applyFont="1" applyBorder="1"/>
    <xf numFmtId="0" fontId="8" fillId="0" borderId="8" xfId="0" applyFont="1" applyBorder="1" applyAlignment="1">
      <alignment horizontal="center"/>
    </xf>
    <xf numFmtId="17" fontId="8" fillId="0" borderId="8" xfId="0" applyNumberFormat="1" applyFont="1" applyBorder="1" applyAlignment="1">
      <alignment horizontal="center"/>
    </xf>
    <xf numFmtId="10" fontId="8" fillId="0" borderId="8" xfId="0" applyNumberFormat="1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2" fillId="0" borderId="0" xfId="0" applyFont="1"/>
    <xf numFmtId="0" fontId="3" fillId="8" borderId="33" xfId="0" applyFont="1" applyFill="1" applyBorder="1" applyAlignment="1">
      <alignment horizontal="center"/>
    </xf>
    <xf numFmtId="0" fontId="18" fillId="8" borderId="33" xfId="0" applyFont="1" applyFill="1" applyBorder="1" applyAlignment="1">
      <alignment horizontal="center"/>
    </xf>
    <xf numFmtId="10" fontId="3" fillId="8" borderId="33" xfId="0" applyNumberFormat="1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3" fontId="3" fillId="12" borderId="8" xfId="0" applyNumberFormat="1" applyFont="1" applyFill="1" applyBorder="1" applyAlignment="1">
      <alignment horizontal="center"/>
    </xf>
    <xf numFmtId="3" fontId="3" fillId="13" borderId="8" xfId="0" applyNumberFormat="1" applyFont="1" applyFill="1" applyBorder="1" applyAlignment="1">
      <alignment horizontal="center"/>
    </xf>
    <xf numFmtId="3" fontId="3" fillId="5" borderId="9" xfId="0" applyNumberFormat="1" applyFont="1" applyFill="1" applyBorder="1" applyAlignment="1">
      <alignment horizontal="center"/>
    </xf>
    <xf numFmtId="3" fontId="3" fillId="14" borderId="8" xfId="0" applyNumberFormat="1" applyFont="1" applyFill="1" applyBorder="1" applyAlignment="1">
      <alignment horizontal="center"/>
    </xf>
    <xf numFmtId="3" fontId="6" fillId="2" borderId="30" xfId="0" applyNumberFormat="1" applyFont="1" applyFill="1" applyBorder="1" applyAlignment="1">
      <alignment horizontal="center"/>
    </xf>
    <xf numFmtId="3" fontId="6" fillId="6" borderId="30" xfId="0" applyNumberFormat="1" applyFont="1" applyFill="1" applyBorder="1" applyAlignment="1">
      <alignment horizontal="center"/>
    </xf>
    <xf numFmtId="17" fontId="0" fillId="0" borderId="40" xfId="0" applyNumberFormat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17" fontId="0" fillId="0" borderId="24" xfId="0" applyNumberFormat="1" applyBorder="1" applyAlignment="1">
      <alignment horizontal="center"/>
    </xf>
    <xf numFmtId="0" fontId="23" fillId="0" borderId="12" xfId="0" applyFont="1" applyBorder="1" applyAlignment="1">
      <alignment horizontal="left"/>
    </xf>
    <xf numFmtId="0" fontId="10" fillId="10" borderId="13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left"/>
    </xf>
    <xf numFmtId="0" fontId="3" fillId="0" borderId="41" xfId="0" applyFont="1" applyBorder="1" applyAlignment="1">
      <alignment horizontal="center"/>
    </xf>
    <xf numFmtId="3" fontId="3" fillId="5" borderId="8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3" fillId="15" borderId="8" xfId="0" applyNumberFormat="1" applyFont="1" applyFill="1" applyBorder="1" applyAlignment="1">
      <alignment horizontal="center"/>
    </xf>
    <xf numFmtId="3" fontId="3" fillId="6" borderId="8" xfId="0" applyNumberFormat="1" applyFont="1" applyFill="1" applyBorder="1" applyAlignment="1">
      <alignment horizontal="center"/>
    </xf>
    <xf numFmtId="0" fontId="23" fillId="0" borderId="4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0" fillId="0" borderId="27" xfId="0" applyFont="1" applyBorder="1" applyAlignment="1">
      <alignment horizontal="left"/>
    </xf>
    <xf numFmtId="17" fontId="0" fillId="0" borderId="4" xfId="0" applyNumberFormat="1" applyBorder="1" applyAlignment="1">
      <alignment horizontal="center"/>
    </xf>
    <xf numFmtId="14" fontId="0" fillId="0" borderId="38" xfId="0" applyNumberFormat="1" applyBorder="1" applyAlignment="1">
      <alignment horizontal="center"/>
    </xf>
    <xf numFmtId="14" fontId="0" fillId="0" borderId="24" xfId="0" applyNumberFormat="1" applyBorder="1" applyAlignment="1">
      <alignment horizontal="center"/>
    </xf>
    <xf numFmtId="14" fontId="8" fillId="0" borderId="38" xfId="0" applyNumberFormat="1" applyFont="1" applyBorder="1" applyAlignment="1">
      <alignment horizontal="center"/>
    </xf>
    <xf numFmtId="0" fontId="24" fillId="0" borderId="0" xfId="0" applyFont="1"/>
    <xf numFmtId="0" fontId="10" fillId="10" borderId="47" xfId="0" applyFont="1" applyFill="1" applyBorder="1" applyAlignment="1">
      <alignment horizontal="center"/>
    </xf>
    <xf numFmtId="0" fontId="25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6" borderId="22" xfId="0" applyFont="1" applyFill="1" applyBorder="1" applyAlignment="1">
      <alignment horizontal="left"/>
    </xf>
    <xf numFmtId="0" fontId="6" fillId="6" borderId="41" xfId="0" applyFont="1" applyFill="1" applyBorder="1" applyAlignment="1">
      <alignment horizontal="left"/>
    </xf>
    <xf numFmtId="0" fontId="20" fillId="10" borderId="4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2" fillId="0" borderId="27" xfId="0" applyFont="1" applyBorder="1" applyAlignment="1">
      <alignment horizontal="left"/>
    </xf>
    <xf numFmtId="0" fontId="0" fillId="14" borderId="0" xfId="0" applyFill="1" applyAlignment="1">
      <alignment horizontal="center"/>
    </xf>
    <xf numFmtId="14" fontId="0" fillId="14" borderId="0" xfId="0" applyNumberFormat="1" applyFill="1" applyAlignment="1">
      <alignment horizontal="center"/>
    </xf>
    <xf numFmtId="0" fontId="10" fillId="14" borderId="0" xfId="0" applyFont="1" applyFill="1" applyAlignment="1">
      <alignment horizontal="center"/>
    </xf>
    <xf numFmtId="0" fontId="0" fillId="14" borderId="0" xfId="0" applyFill="1"/>
    <xf numFmtId="3" fontId="3" fillId="14" borderId="0" xfId="0" applyNumberFormat="1" applyFont="1" applyFill="1" applyAlignment="1">
      <alignment horizontal="center"/>
    </xf>
    <xf numFmtId="0" fontId="0" fillId="14" borderId="0" xfId="0" applyFill="1" applyAlignment="1">
      <alignment horizontal="left"/>
    </xf>
    <xf numFmtId="0" fontId="30" fillId="0" borderId="0" xfId="0" applyFont="1" applyAlignment="1">
      <alignment horizontal="left"/>
    </xf>
    <xf numFmtId="0" fontId="31" fillId="14" borderId="0" xfId="0" applyFont="1" applyFill="1" applyAlignment="1">
      <alignment horizontal="left"/>
    </xf>
    <xf numFmtId="3" fontId="3" fillId="12" borderId="24" xfId="0" applyNumberFormat="1" applyFont="1" applyFill="1" applyBorder="1" applyAlignment="1">
      <alignment horizontal="center"/>
    </xf>
    <xf numFmtId="3" fontId="3" fillId="13" borderId="24" xfId="0" applyNumberFormat="1" applyFont="1" applyFill="1" applyBorder="1" applyAlignment="1">
      <alignment horizontal="center"/>
    </xf>
    <xf numFmtId="3" fontId="3" fillId="18" borderId="24" xfId="0" applyNumberFormat="1" applyFont="1" applyFill="1" applyBorder="1" applyAlignment="1">
      <alignment horizontal="center"/>
    </xf>
    <xf numFmtId="0" fontId="30" fillId="14" borderId="0" xfId="0" applyFont="1" applyFill="1" applyAlignment="1">
      <alignment horizontal="left"/>
    </xf>
    <xf numFmtId="0" fontId="3" fillId="3" borderId="49" xfId="0" applyFont="1" applyFill="1" applyBorder="1" applyAlignment="1">
      <alignment horizontal="center"/>
    </xf>
    <xf numFmtId="0" fontId="3" fillId="4" borderId="49" xfId="0" applyFont="1" applyFill="1" applyBorder="1" applyAlignment="1">
      <alignment horizontal="center"/>
    </xf>
    <xf numFmtId="0" fontId="3" fillId="18" borderId="48" xfId="0" applyFont="1" applyFill="1" applyBorder="1" applyAlignment="1">
      <alignment horizontal="center"/>
    </xf>
    <xf numFmtId="3" fontId="3" fillId="2" borderId="50" xfId="0" applyNumberFormat="1" applyFont="1" applyFill="1" applyBorder="1" applyAlignment="1">
      <alignment horizontal="center"/>
    </xf>
    <xf numFmtId="0" fontId="30" fillId="17" borderId="45" xfId="0" applyFont="1" applyFill="1" applyBorder="1"/>
    <xf numFmtId="3" fontId="3" fillId="2" borderId="38" xfId="0" applyNumberFormat="1" applyFont="1" applyFill="1" applyBorder="1" applyAlignment="1">
      <alignment horizontal="center"/>
    </xf>
    <xf numFmtId="0" fontId="30" fillId="19" borderId="45" xfId="0" applyFont="1" applyFill="1" applyBorder="1"/>
    <xf numFmtId="0" fontId="0" fillId="19" borderId="48" xfId="0" applyFill="1" applyBorder="1"/>
    <xf numFmtId="0" fontId="30" fillId="16" borderId="45" xfId="0" applyFont="1" applyFill="1" applyBorder="1" applyAlignment="1">
      <alignment horizontal="left"/>
    </xf>
    <xf numFmtId="0" fontId="0" fillId="16" borderId="48" xfId="0" applyFill="1" applyBorder="1" applyAlignment="1">
      <alignment horizontal="left"/>
    </xf>
    <xf numFmtId="0" fontId="6" fillId="20" borderId="22" xfId="0" applyFont="1" applyFill="1" applyBorder="1" applyAlignment="1">
      <alignment horizontal="left"/>
    </xf>
    <xf numFmtId="0" fontId="6" fillId="17" borderId="46" xfId="0" applyFont="1" applyFill="1" applyBorder="1" applyAlignment="1">
      <alignment horizontal="right"/>
    </xf>
    <xf numFmtId="3" fontId="3" fillId="2" borderId="45" xfId="0" applyNumberFormat="1" applyFont="1" applyFill="1" applyBorder="1" applyAlignment="1">
      <alignment horizontal="center"/>
    </xf>
    <xf numFmtId="3" fontId="3" fillId="12" borderId="49" xfId="0" applyNumberFormat="1" applyFont="1" applyFill="1" applyBorder="1" applyAlignment="1">
      <alignment horizontal="center"/>
    </xf>
    <xf numFmtId="3" fontId="3" fillId="13" borderId="49" xfId="0" applyNumberFormat="1" applyFont="1" applyFill="1" applyBorder="1" applyAlignment="1">
      <alignment horizontal="center"/>
    </xf>
    <xf numFmtId="3" fontId="3" fillId="18" borderId="48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3" fillId="17" borderId="22" xfId="0" applyFont="1" applyFill="1" applyBorder="1"/>
    <xf numFmtId="0" fontId="6" fillId="20" borderId="8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0" fontId="25" fillId="0" borderId="0" xfId="0" applyFont="1" applyAlignment="1" applyProtection="1">
      <alignment horizontal="right"/>
      <protection locked="0"/>
    </xf>
    <xf numFmtId="0" fontId="25" fillId="0" borderId="0" xfId="0" applyFont="1" applyProtection="1">
      <protection locked="0"/>
    </xf>
    <xf numFmtId="3" fontId="25" fillId="0" borderId="0" xfId="0" applyNumberFormat="1" applyFont="1" applyAlignment="1" applyProtection="1">
      <alignment horizontal="center"/>
      <protection locked="0"/>
    </xf>
    <xf numFmtId="1" fontId="25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0" fontId="3" fillId="15" borderId="0" xfId="0" applyFont="1" applyFill="1"/>
    <xf numFmtId="0" fontId="3" fillId="15" borderId="0" xfId="0" applyFont="1" applyFill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8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27" fillId="0" borderId="0" xfId="0" applyFont="1" applyProtection="1">
      <protection locked="0"/>
    </xf>
    <xf numFmtId="0" fontId="2" fillId="0" borderId="0" xfId="2"/>
    <xf numFmtId="0" fontId="3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33" fillId="0" borderId="0" xfId="0" applyFont="1" applyAlignment="1" applyProtection="1">
      <alignment horizontal="left"/>
      <protection locked="0"/>
    </xf>
    <xf numFmtId="0" fontId="23" fillId="14" borderId="12" xfId="0" applyFont="1" applyFill="1" applyBorder="1" applyAlignment="1">
      <alignment horizontal="left"/>
    </xf>
    <xf numFmtId="0" fontId="22" fillId="14" borderId="0" xfId="0" applyFont="1" applyFill="1"/>
    <xf numFmtId="0" fontId="23" fillId="14" borderId="4" xfId="0" applyFont="1" applyFill="1" applyBorder="1" applyAlignment="1">
      <alignment horizontal="left"/>
    </xf>
    <xf numFmtId="15" fontId="8" fillId="14" borderId="0" xfId="0" applyNumberFormat="1" applyFont="1" applyFill="1" applyAlignment="1">
      <alignment horizontal="center"/>
    </xf>
    <xf numFmtId="0" fontId="22" fillId="14" borderId="27" xfId="0" applyFont="1" applyFill="1" applyBorder="1" applyAlignment="1">
      <alignment horizontal="left"/>
    </xf>
    <xf numFmtId="0" fontId="22" fillId="14" borderId="15" xfId="0" applyFont="1" applyFill="1" applyBorder="1" applyAlignment="1">
      <alignment horizontal="left"/>
    </xf>
    <xf numFmtId="0" fontId="22" fillId="14" borderId="4" xfId="0" applyFont="1" applyFill="1" applyBorder="1" applyAlignment="1">
      <alignment horizontal="left"/>
    </xf>
    <xf numFmtId="0" fontId="23" fillId="14" borderId="8" xfId="0" applyFont="1" applyFill="1" applyBorder="1" applyAlignment="1">
      <alignment horizontal="left"/>
    </xf>
    <xf numFmtId="0" fontId="22" fillId="14" borderId="8" xfId="0" applyFont="1" applyFill="1" applyBorder="1"/>
    <xf numFmtId="0" fontId="22" fillId="14" borderId="8" xfId="0" applyFont="1" applyFill="1" applyBorder="1" applyAlignment="1">
      <alignment horizontal="left"/>
    </xf>
    <xf numFmtId="0" fontId="8" fillId="14" borderId="8" xfId="0" applyFont="1" applyFill="1" applyBorder="1" applyAlignment="1">
      <alignment horizontal="center"/>
    </xf>
    <xf numFmtId="10" fontId="8" fillId="14" borderId="8" xfId="0" applyNumberFormat="1" applyFont="1" applyFill="1" applyBorder="1" applyAlignment="1">
      <alignment horizontal="center"/>
    </xf>
    <xf numFmtId="0" fontId="23" fillId="0" borderId="8" xfId="0" applyFont="1" applyBorder="1"/>
    <xf numFmtId="0" fontId="34" fillId="8" borderId="8" xfId="0" applyFont="1" applyFill="1" applyBorder="1" applyAlignment="1">
      <alignment horizontal="center"/>
    </xf>
    <xf numFmtId="0" fontId="23" fillId="0" borderId="8" xfId="0" applyFont="1" applyBorder="1" applyAlignment="1" applyProtection="1">
      <alignment horizontal="left"/>
      <protection locked="0"/>
    </xf>
    <xf numFmtId="0" fontId="23" fillId="0" borderId="8" xfId="0" applyFont="1" applyBorder="1" applyProtection="1">
      <protection locked="0"/>
    </xf>
    <xf numFmtId="0" fontId="3" fillId="0" borderId="22" xfId="0" applyFont="1" applyBorder="1" applyAlignment="1">
      <alignment horizontal="center"/>
    </xf>
    <xf numFmtId="0" fontId="3" fillId="8" borderId="22" xfId="0" applyFont="1" applyFill="1" applyBorder="1" applyAlignment="1">
      <alignment horizontal="center"/>
    </xf>
    <xf numFmtId="0" fontId="3" fillId="8" borderId="41" xfId="0" applyFont="1" applyFill="1" applyBorder="1" applyAlignment="1">
      <alignment horizontal="center"/>
    </xf>
    <xf numFmtId="0" fontId="18" fillId="8" borderId="41" xfId="0" applyFont="1" applyFill="1" applyBorder="1" applyAlignment="1">
      <alignment horizontal="center"/>
    </xf>
    <xf numFmtId="10" fontId="3" fillId="8" borderId="41" xfId="0" applyNumberFormat="1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5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3" fillId="8" borderId="20" xfId="0" applyFont="1" applyFill="1" applyBorder="1" applyAlignment="1">
      <alignment horizontal="center"/>
    </xf>
    <xf numFmtId="10" fontId="8" fillId="14" borderId="22" xfId="0" applyNumberFormat="1" applyFont="1" applyFill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14" fontId="3" fillId="17" borderId="30" xfId="0" applyNumberFormat="1" applyFont="1" applyFill="1" applyBorder="1" applyAlignment="1">
      <alignment horizontal="left"/>
    </xf>
    <xf numFmtId="0" fontId="23" fillId="0" borderId="55" xfId="0" applyFont="1" applyBorder="1" applyAlignment="1">
      <alignment horizontal="left"/>
    </xf>
    <xf numFmtId="0" fontId="8" fillId="0" borderId="24" xfId="0" applyFont="1" applyBorder="1" applyAlignment="1" applyProtection="1">
      <alignment horizontal="center"/>
      <protection locked="0"/>
    </xf>
    <xf numFmtId="0" fontId="32" fillId="15" borderId="0" xfId="0" applyFont="1" applyFill="1" applyAlignment="1" applyProtection="1">
      <alignment horizontal="center"/>
      <protection locked="0"/>
    </xf>
    <xf numFmtId="0" fontId="23" fillId="0" borderId="0" xfId="0" applyFont="1" applyAlignment="1">
      <alignment horizontal="left"/>
    </xf>
    <xf numFmtId="0" fontId="23" fillId="0" borderId="0" xfId="0" applyFont="1"/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56" xfId="0" applyFont="1" applyBorder="1" applyAlignment="1" applyProtection="1">
      <alignment horizontal="center"/>
      <protection locked="0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0" borderId="0" xfId="0" applyFont="1"/>
    <xf numFmtId="0" fontId="39" fillId="0" borderId="0" xfId="1" applyFont="1" applyAlignment="1" applyProtection="1"/>
    <xf numFmtId="0" fontId="41" fillId="0" borderId="0" xfId="0" applyFont="1" applyAlignment="1">
      <alignment horizontal="center"/>
    </xf>
    <xf numFmtId="0" fontId="42" fillId="0" borderId="0" xfId="1" applyFont="1" applyAlignment="1" applyProtection="1">
      <alignment horizontal="center"/>
    </xf>
    <xf numFmtId="0" fontId="43" fillId="0" borderId="0" xfId="0" applyFont="1" applyAlignment="1">
      <alignment horizontal="center"/>
    </xf>
    <xf numFmtId="14" fontId="44" fillId="0" borderId="0" xfId="0" applyNumberFormat="1" applyFont="1" applyAlignment="1">
      <alignment horizontal="center" vertical="center"/>
    </xf>
    <xf numFmtId="0" fontId="40" fillId="0" borderId="0" xfId="1" applyFont="1" applyAlignment="1" applyProtection="1"/>
    <xf numFmtId="0" fontId="23" fillId="0" borderId="57" xfId="0" applyFont="1" applyBorder="1" applyAlignment="1">
      <alignment horizontal="left"/>
    </xf>
    <xf numFmtId="0" fontId="45" fillId="0" borderId="8" xfId="0" applyFont="1" applyBorder="1"/>
    <xf numFmtId="0" fontId="45" fillId="14" borderId="8" xfId="0" applyFont="1" applyFill="1" applyBorder="1"/>
    <xf numFmtId="0" fontId="8" fillId="0" borderId="8" xfId="0" applyFont="1" applyBorder="1"/>
    <xf numFmtId="0" fontId="8" fillId="0" borderId="11" xfId="0" applyFont="1" applyBorder="1"/>
    <xf numFmtId="0" fontId="8" fillId="24" borderId="11" xfId="0" applyFont="1" applyFill="1" applyBorder="1"/>
    <xf numFmtId="0" fontId="8" fillId="2" borderId="11" xfId="0" applyFont="1" applyFill="1" applyBorder="1"/>
    <xf numFmtId="0" fontId="8" fillId="14" borderId="8" xfId="0" applyFont="1" applyFill="1" applyBorder="1"/>
    <xf numFmtId="0" fontId="8" fillId="0" borderId="5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0" fontId="8" fillId="0" borderId="22" xfId="0" applyNumberFormat="1" applyFont="1" applyBorder="1" applyAlignment="1">
      <alignment horizontal="center"/>
    </xf>
    <xf numFmtId="0" fontId="32" fillId="0" borderId="8" xfId="0" applyFont="1" applyBorder="1"/>
    <xf numFmtId="0" fontId="3" fillId="2" borderId="59" xfId="0" applyFont="1" applyFill="1" applyBorder="1" applyAlignment="1">
      <alignment horizontal="center"/>
    </xf>
    <xf numFmtId="0" fontId="3" fillId="2" borderId="57" xfId="0" applyFont="1" applyFill="1" applyBorder="1" applyAlignment="1">
      <alignment horizontal="left"/>
    </xf>
    <xf numFmtId="17" fontId="0" fillId="0" borderId="59" xfId="0" applyNumberFormat="1" applyBorder="1" applyAlignment="1">
      <alignment horizontal="center"/>
    </xf>
    <xf numFmtId="0" fontId="0" fillId="0" borderId="57" xfId="0" applyBorder="1" applyAlignment="1">
      <alignment horizontal="left"/>
    </xf>
    <xf numFmtId="17" fontId="8" fillId="0" borderId="59" xfId="0" applyNumberFormat="1" applyFont="1" applyBorder="1" applyAlignment="1">
      <alignment horizontal="center"/>
    </xf>
    <xf numFmtId="0" fontId="8" fillId="0" borderId="57" xfId="0" applyFont="1" applyBorder="1" applyAlignment="1">
      <alignment horizontal="left"/>
    </xf>
    <xf numFmtId="0" fontId="0" fillId="7" borderId="47" xfId="0" applyFill="1" applyBorder="1" applyAlignment="1">
      <alignment horizontal="center"/>
    </xf>
    <xf numFmtId="0" fontId="15" fillId="7" borderId="47" xfId="0" applyFont="1" applyFill="1" applyBorder="1" applyAlignment="1">
      <alignment horizontal="center"/>
    </xf>
    <xf numFmtId="0" fontId="3" fillId="9" borderId="59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10" fillId="7" borderId="4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1" xfId="0" applyBorder="1"/>
    <xf numFmtId="0" fontId="7" fillId="9" borderId="10" xfId="0" applyFont="1" applyFill="1" applyBorder="1" applyAlignment="1">
      <alignment horizontal="center"/>
    </xf>
    <xf numFmtId="0" fontId="17" fillId="0" borderId="57" xfId="0" applyFont="1" applyBorder="1" applyAlignment="1">
      <alignment horizontal="left"/>
    </xf>
    <xf numFmtId="0" fontId="7" fillId="0" borderId="57" xfId="0" applyFont="1" applyBorder="1" applyAlignment="1">
      <alignment horizontal="left"/>
    </xf>
    <xf numFmtId="17" fontId="0" fillId="0" borderId="56" xfId="0" applyNumberForma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51" xfId="0" applyFont="1" applyBorder="1" applyAlignment="1">
      <alignment horizontal="center"/>
    </xf>
    <xf numFmtId="0" fontId="21" fillId="0" borderId="57" xfId="0" applyFont="1" applyBorder="1" applyAlignment="1">
      <alignment horizontal="left"/>
    </xf>
    <xf numFmtId="0" fontId="20" fillId="0" borderId="57" xfId="0" applyFont="1" applyBorder="1" applyAlignment="1">
      <alignment horizontal="left"/>
    </xf>
    <xf numFmtId="0" fontId="22" fillId="0" borderId="57" xfId="0" applyFont="1" applyBorder="1" applyAlignment="1">
      <alignment horizontal="left"/>
    </xf>
    <xf numFmtId="0" fontId="20" fillId="0" borderId="55" xfId="0" applyFont="1" applyBorder="1" applyAlignment="1">
      <alignment horizontal="left"/>
    </xf>
    <xf numFmtId="0" fontId="10" fillId="10" borderId="51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14" fontId="0" fillId="0" borderId="59" xfId="0" applyNumberFormat="1" applyBorder="1" applyAlignment="1">
      <alignment horizontal="center"/>
    </xf>
    <xf numFmtId="14" fontId="0" fillId="0" borderId="57" xfId="0" applyNumberFormat="1" applyBorder="1" applyAlignment="1">
      <alignment horizontal="center"/>
    </xf>
    <xf numFmtId="14" fontId="0" fillId="0" borderId="55" xfId="0" applyNumberFormat="1" applyBorder="1" applyAlignment="1">
      <alignment horizontal="center"/>
    </xf>
    <xf numFmtId="14" fontId="0" fillId="14" borderId="59" xfId="0" applyNumberFormat="1" applyFill="1" applyBorder="1" applyAlignment="1">
      <alignment horizontal="center"/>
    </xf>
    <xf numFmtId="14" fontId="8" fillId="0" borderId="59" xfId="0" applyNumberFormat="1" applyFont="1" applyBorder="1"/>
    <xf numFmtId="14" fontId="8" fillId="0" borderId="59" xfId="0" applyNumberFormat="1" applyFont="1" applyBorder="1" applyAlignment="1">
      <alignment horizontal="center"/>
    </xf>
    <xf numFmtId="14" fontId="3" fillId="0" borderId="59" xfId="0" applyNumberFormat="1" applyFont="1" applyBorder="1" applyAlignment="1">
      <alignment horizontal="center"/>
    </xf>
    <xf numFmtId="0" fontId="29" fillId="0" borderId="57" xfId="0" applyFont="1" applyBorder="1" applyAlignment="1">
      <alignment horizontal="left"/>
    </xf>
    <xf numFmtId="14" fontId="0" fillId="0" borderId="59" xfId="0" applyNumberFormat="1" applyBorder="1"/>
    <xf numFmtId="0" fontId="22" fillId="0" borderId="59" xfId="0" applyFont="1" applyBorder="1"/>
    <xf numFmtId="0" fontId="20" fillId="0" borderId="51" xfId="0" applyFont="1" applyBorder="1" applyAlignment="1">
      <alignment horizontal="center"/>
    </xf>
    <xf numFmtId="14" fontId="0" fillId="0" borderId="56" xfId="0" applyNumberFormat="1" applyBorder="1"/>
    <xf numFmtId="0" fontId="22" fillId="0" borderId="56" xfId="0" applyFont="1" applyBorder="1"/>
    <xf numFmtId="0" fontId="23" fillId="0" borderId="59" xfId="0" applyFont="1" applyBorder="1" applyAlignment="1">
      <alignment horizontal="left"/>
    </xf>
    <xf numFmtId="3" fontId="3" fillId="12" borderId="59" xfId="0" applyNumberFormat="1" applyFont="1" applyFill="1" applyBorder="1" applyAlignment="1">
      <alignment horizontal="center"/>
    </xf>
    <xf numFmtId="3" fontId="3" fillId="13" borderId="59" xfId="0" applyNumberFormat="1" applyFont="1" applyFill="1" applyBorder="1" applyAlignment="1">
      <alignment horizontal="center"/>
    </xf>
    <xf numFmtId="3" fontId="3" fillId="18" borderId="59" xfId="0" applyNumberFormat="1" applyFont="1" applyFill="1" applyBorder="1" applyAlignment="1">
      <alignment horizontal="center"/>
    </xf>
    <xf numFmtId="3" fontId="12" fillId="0" borderId="0" xfId="0" applyNumberFormat="1" applyFont="1"/>
    <xf numFmtId="0" fontId="0" fillId="0" borderId="60" xfId="0" applyBorder="1" applyAlignment="1">
      <alignment horizontal="center"/>
    </xf>
    <xf numFmtId="0" fontId="0" fillId="0" borderId="60" xfId="0" applyBorder="1"/>
    <xf numFmtId="0" fontId="8" fillId="0" borderId="60" xfId="0" applyFont="1" applyBorder="1" applyAlignment="1">
      <alignment horizontal="center"/>
    </xf>
    <xf numFmtId="0" fontId="5" fillId="0" borderId="60" xfId="0" applyFont="1" applyBorder="1"/>
    <xf numFmtId="0" fontId="0" fillId="0" borderId="61" xfId="0" applyBorder="1" applyAlignment="1">
      <alignment horizontal="center"/>
    </xf>
    <xf numFmtId="0" fontId="0" fillId="0" borderId="61" xfId="0" applyBorder="1"/>
    <xf numFmtId="0" fontId="8" fillId="0" borderId="61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59" xfId="0" applyFont="1" applyBorder="1" applyAlignment="1" applyProtection="1">
      <alignment horizontal="center"/>
      <protection locked="0"/>
    </xf>
    <xf numFmtId="0" fontId="22" fillId="14" borderId="57" xfId="0" applyFont="1" applyFill="1" applyBorder="1" applyAlignment="1">
      <alignment horizontal="left"/>
    </xf>
    <xf numFmtId="0" fontId="23" fillId="14" borderId="57" xfId="0" applyFont="1" applyFill="1" applyBorder="1" applyAlignment="1">
      <alignment horizontal="left"/>
    </xf>
    <xf numFmtId="0" fontId="23" fillId="14" borderId="55" xfId="0" applyFont="1" applyFill="1" applyBorder="1" applyAlignment="1">
      <alignment horizontal="left"/>
    </xf>
    <xf numFmtId="15" fontId="8" fillId="14" borderId="59" xfId="0" applyNumberFormat="1" applyFont="1" applyFill="1" applyBorder="1" applyAlignment="1">
      <alignment horizontal="center"/>
    </xf>
    <xf numFmtId="0" fontId="21" fillId="14" borderId="59" xfId="0" applyFont="1" applyFill="1" applyBorder="1" applyAlignment="1">
      <alignment horizontal="left"/>
    </xf>
    <xf numFmtId="0" fontId="22" fillId="14" borderId="59" xfId="0" applyFont="1" applyFill="1" applyBorder="1"/>
    <xf numFmtId="0" fontId="22" fillId="14" borderId="56" xfId="0" applyFont="1" applyFill="1" applyBorder="1"/>
    <xf numFmtId="15" fontId="32" fillId="14" borderId="59" xfId="2" applyNumberFormat="1" applyFont="1" applyFill="1" applyBorder="1" applyAlignment="1">
      <alignment horizontal="center"/>
    </xf>
    <xf numFmtId="0" fontId="8" fillId="14" borderId="59" xfId="0" applyFont="1" applyFill="1" applyBorder="1" applyAlignment="1" applyProtection="1">
      <alignment horizontal="center"/>
      <protection locked="0"/>
    </xf>
    <xf numFmtId="0" fontId="45" fillId="0" borderId="59" xfId="0" applyFont="1" applyBorder="1" applyAlignment="1" applyProtection="1">
      <alignment horizontal="center"/>
      <protection locked="0"/>
    </xf>
    <xf numFmtId="0" fontId="32" fillId="0" borderId="59" xfId="0" applyFont="1" applyBorder="1" applyAlignment="1" applyProtection="1">
      <alignment horizontal="center"/>
      <protection locked="0"/>
    </xf>
    <xf numFmtId="0" fontId="45" fillId="14" borderId="59" xfId="0" applyFont="1" applyFill="1" applyBorder="1" applyAlignment="1" applyProtection="1">
      <alignment horizontal="center"/>
      <protection locked="0"/>
    </xf>
    <xf numFmtId="0" fontId="23" fillId="24" borderId="59" xfId="0" applyFont="1" applyFill="1" applyBorder="1" applyAlignment="1">
      <alignment horizontal="left"/>
    </xf>
    <xf numFmtId="0" fontId="8" fillId="24" borderId="59" xfId="0" applyFont="1" applyFill="1" applyBorder="1" applyAlignment="1" applyProtection="1">
      <alignment horizontal="center"/>
      <protection locked="0"/>
    </xf>
    <xf numFmtId="49" fontId="8" fillId="0" borderId="59" xfId="0" applyNumberFormat="1" applyFont="1" applyBorder="1" applyAlignment="1">
      <alignment horizontal="center"/>
    </xf>
    <xf numFmtId="0" fontId="23" fillId="0" borderId="59" xfId="0" applyFont="1" applyBorder="1" applyAlignment="1">
      <alignment horizontal="left" wrapText="1"/>
    </xf>
    <xf numFmtId="15" fontId="8" fillId="0" borderId="59" xfId="0" applyNumberFormat="1" applyFont="1" applyBorder="1" applyAlignment="1">
      <alignment horizontal="center"/>
    </xf>
    <xf numFmtId="15" fontId="46" fillId="0" borderId="59" xfId="0" applyNumberFormat="1" applyFont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0" fontId="3" fillId="8" borderId="62" xfId="0" applyFont="1" applyFill="1" applyBorder="1" applyAlignment="1">
      <alignment horizontal="center"/>
    </xf>
    <xf numFmtId="0" fontId="3" fillId="8" borderId="63" xfId="0" applyFont="1" applyFill="1" applyBorder="1" applyAlignment="1">
      <alignment horizontal="center"/>
    </xf>
    <xf numFmtId="17" fontId="0" fillId="0" borderId="62" xfId="0" applyNumberFormat="1" applyBorder="1" applyAlignment="1">
      <alignment horizontal="center"/>
    </xf>
    <xf numFmtId="0" fontId="0" fillId="0" borderId="62" xfId="0" applyBorder="1"/>
    <xf numFmtId="0" fontId="0" fillId="0" borderId="63" xfId="0" applyBorder="1" applyAlignment="1">
      <alignment horizontal="center"/>
    </xf>
    <xf numFmtId="10" fontId="0" fillId="0" borderId="63" xfId="0" applyNumberFormat="1" applyBorder="1" applyAlignment="1">
      <alignment horizontal="center"/>
    </xf>
    <xf numFmtId="0" fontId="8" fillId="0" borderId="62" xfId="0" applyFont="1" applyBorder="1"/>
    <xf numFmtId="0" fontId="0" fillId="0" borderId="64" xfId="0" applyBorder="1"/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10" fontId="3" fillId="0" borderId="66" xfId="0" applyNumberFormat="1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8" borderId="65" xfId="0" applyFont="1" applyFill="1" applyBorder="1" applyAlignment="1">
      <alignment horizontal="center"/>
    </xf>
    <xf numFmtId="0" fontId="3" fillId="8" borderId="66" xfId="0" applyFont="1" applyFill="1" applyBorder="1" applyAlignment="1">
      <alignment horizontal="center"/>
    </xf>
    <xf numFmtId="10" fontId="3" fillId="8" borderId="66" xfId="0" applyNumberFormat="1" applyFont="1" applyFill="1" applyBorder="1" applyAlignment="1">
      <alignment horizontal="center"/>
    </xf>
    <xf numFmtId="0" fontId="3" fillId="8" borderId="67" xfId="0" applyFont="1" applyFill="1" applyBorder="1" applyAlignment="1">
      <alignment horizontal="center"/>
    </xf>
    <xf numFmtId="0" fontId="3" fillId="8" borderId="64" xfId="0" applyFont="1" applyFill="1" applyBorder="1" applyAlignment="1">
      <alignment horizontal="center"/>
    </xf>
    <xf numFmtId="0" fontId="0" fillId="0" borderId="68" xfId="0" applyBorder="1" applyAlignment="1">
      <alignment horizontal="center"/>
    </xf>
    <xf numFmtId="0" fontId="4" fillId="2" borderId="62" xfId="0" applyFont="1" applyFill="1" applyBorder="1" applyAlignment="1">
      <alignment horizontal="center"/>
    </xf>
    <xf numFmtId="0" fontId="25" fillId="15" borderId="62" xfId="0" applyFont="1" applyFill="1" applyBorder="1" applyAlignment="1" applyProtection="1">
      <alignment horizontal="right"/>
      <protection locked="0"/>
    </xf>
    <xf numFmtId="10" fontId="25" fillId="0" borderId="62" xfId="0" applyNumberFormat="1" applyFont="1" applyBorder="1" applyAlignment="1" applyProtection="1">
      <alignment horizontal="right"/>
      <protection locked="0"/>
    </xf>
    <xf numFmtId="0" fontId="8" fillId="0" borderId="62" xfId="0" applyFont="1" applyBorder="1" applyAlignment="1" applyProtection="1">
      <alignment horizontal="center"/>
      <protection locked="0"/>
    </xf>
    <xf numFmtId="0" fontId="3" fillId="0" borderId="62" xfId="0" applyFont="1" applyBorder="1" applyAlignment="1" applyProtection="1">
      <alignment horizontal="right"/>
      <protection locked="0"/>
    </xf>
    <xf numFmtId="10" fontId="3" fillId="0" borderId="62" xfId="0" applyNumberFormat="1" applyFont="1" applyBorder="1" applyAlignment="1" applyProtection="1">
      <alignment horizontal="right"/>
      <protection locked="0"/>
    </xf>
    <xf numFmtId="0" fontId="6" fillId="0" borderId="62" xfId="0" applyFont="1" applyBorder="1" applyAlignment="1" applyProtection="1">
      <alignment horizontal="center"/>
      <protection locked="0"/>
    </xf>
    <xf numFmtId="10" fontId="3" fillId="0" borderId="62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4" fontId="28" fillId="0" borderId="63" xfId="0" applyNumberFormat="1" applyFont="1" applyBorder="1"/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28" fillId="0" borderId="63" xfId="0" applyFont="1" applyBorder="1"/>
    <xf numFmtId="14" fontId="0" fillId="0" borderId="69" xfId="0" applyNumberFormat="1" applyBorder="1" applyAlignment="1">
      <alignment horizontal="center"/>
    </xf>
    <xf numFmtId="14" fontId="0" fillId="0" borderId="70" xfId="0" applyNumberForma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47" fillId="0" borderId="62" xfId="0" applyFont="1" applyBorder="1" applyAlignment="1">
      <alignment horizontal="left"/>
    </xf>
    <xf numFmtId="0" fontId="47" fillId="14" borderId="59" xfId="0" applyFont="1" applyFill="1" applyBorder="1" applyAlignment="1">
      <alignment horizontal="left"/>
    </xf>
    <xf numFmtId="0" fontId="47" fillId="0" borderId="59" xfId="0" applyFont="1" applyBorder="1" applyAlignment="1">
      <alignment horizontal="left"/>
    </xf>
    <xf numFmtId="0" fontId="47" fillId="24" borderId="59" xfId="0" applyFont="1" applyFill="1" applyBorder="1" applyAlignment="1">
      <alignment horizontal="left"/>
    </xf>
    <xf numFmtId="9" fontId="3" fillId="2" borderId="11" xfId="7" applyFont="1" applyFill="1" applyBorder="1" applyAlignment="1">
      <alignment horizontal="center"/>
    </xf>
    <xf numFmtId="10" fontId="3" fillId="2" borderId="11" xfId="7" applyNumberFormat="1" applyFont="1" applyFill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0" fillId="0" borderId="60" xfId="0" applyFont="1" applyBorder="1"/>
    <xf numFmtId="0" fontId="0" fillId="0" borderId="6" xfId="0" applyFont="1" applyBorder="1"/>
    <xf numFmtId="0" fontId="0" fillId="0" borderId="61" xfId="0" applyFont="1" applyBorder="1" applyAlignment="1">
      <alignment horizontal="center"/>
    </xf>
    <xf numFmtId="0" fontId="0" fillId="0" borderId="61" xfId="0" applyFont="1" applyBorder="1"/>
    <xf numFmtId="0" fontId="0" fillId="0" borderId="0" xfId="0" applyFont="1"/>
    <xf numFmtId="17" fontId="0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8" xfId="0" applyFont="1" applyBorder="1"/>
    <xf numFmtId="10" fontId="0" fillId="0" borderId="22" xfId="0" applyNumberFormat="1" applyFont="1" applyBorder="1" applyAlignment="1">
      <alignment horizontal="center"/>
    </xf>
    <xf numFmtId="0" fontId="0" fillId="14" borderId="8" xfId="0" applyFont="1" applyFill="1" applyBorder="1" applyAlignment="1">
      <alignment horizontal="center"/>
    </xf>
    <xf numFmtId="10" fontId="0" fillId="14" borderId="8" xfId="0" applyNumberFormat="1" applyFont="1" applyFill="1" applyBorder="1" applyAlignment="1">
      <alignment horizontal="center"/>
    </xf>
    <xf numFmtId="10" fontId="0" fillId="14" borderId="22" xfId="0" applyNumberFormat="1" applyFont="1" applyFill="1" applyBorder="1" applyAlignment="1">
      <alignment horizontal="center"/>
    </xf>
    <xf numFmtId="17" fontId="0" fillId="0" borderId="59" xfId="0" applyNumberFormat="1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3" xfId="0" applyFont="1" applyBorder="1"/>
    <xf numFmtId="10" fontId="0" fillId="0" borderId="33" xfId="0" applyNumberFormat="1" applyFont="1" applyBorder="1" applyAlignment="1">
      <alignment horizontal="center"/>
    </xf>
    <xf numFmtId="10" fontId="0" fillId="0" borderId="53" xfId="0" applyNumberFormat="1" applyFont="1" applyBorder="1" applyAlignment="1">
      <alignment horizontal="center"/>
    </xf>
    <xf numFmtId="15" fontId="0" fillId="14" borderId="24" xfId="0" applyNumberFormat="1" applyFont="1" applyFill="1" applyBorder="1" applyAlignment="1">
      <alignment horizontal="center"/>
    </xf>
    <xf numFmtId="0" fontId="0" fillId="14" borderId="20" xfId="0" applyFont="1" applyFill="1" applyBorder="1" applyAlignment="1">
      <alignment horizontal="center"/>
    </xf>
    <xf numFmtId="0" fontId="0" fillId="14" borderId="8" xfId="0" applyFont="1" applyFill="1" applyBorder="1"/>
    <xf numFmtId="15" fontId="0" fillId="14" borderId="59" xfId="0" applyNumberFormat="1" applyFont="1" applyFill="1" applyBorder="1" applyAlignment="1">
      <alignment horizontal="center"/>
    </xf>
    <xf numFmtId="0" fontId="0" fillId="14" borderId="51" xfId="0" applyFont="1" applyFill="1" applyBorder="1" applyAlignment="1">
      <alignment horizontal="center"/>
    </xf>
    <xf numFmtId="15" fontId="0" fillId="14" borderId="57" xfId="0" applyNumberFormat="1" applyFont="1" applyFill="1" applyBorder="1" applyAlignment="1">
      <alignment horizontal="center"/>
    </xf>
    <xf numFmtId="0" fontId="0" fillId="0" borderId="37" xfId="0" applyFont="1" applyBorder="1"/>
    <xf numFmtId="0" fontId="0" fillId="14" borderId="59" xfId="0" applyFont="1" applyFill="1" applyBorder="1" applyAlignment="1">
      <alignment horizontal="center"/>
    </xf>
    <xf numFmtId="10" fontId="0" fillId="14" borderId="30" xfId="0" applyNumberFormat="1" applyFont="1" applyFill="1" applyBorder="1" applyAlignment="1">
      <alignment horizontal="center"/>
    </xf>
    <xf numFmtId="15" fontId="0" fillId="14" borderId="55" xfId="0" applyNumberFormat="1" applyFont="1" applyFill="1" applyBorder="1" applyAlignment="1">
      <alignment horizontal="center"/>
    </xf>
    <xf numFmtId="15" fontId="0" fillId="14" borderId="56" xfId="0" applyNumberFormat="1" applyFont="1" applyFill="1" applyBorder="1" applyAlignment="1">
      <alignment horizontal="center"/>
    </xf>
    <xf numFmtId="15" fontId="0" fillId="0" borderId="59" xfId="0" applyNumberFormat="1" applyFont="1" applyBorder="1" applyAlignment="1">
      <alignment horizontal="center"/>
    </xf>
    <xf numFmtId="0" fontId="49" fillId="22" borderId="0" xfId="3" applyFont="1"/>
    <xf numFmtId="0" fontId="0" fillId="0" borderId="11" xfId="0" applyFont="1" applyBorder="1" applyAlignment="1">
      <alignment horizontal="center"/>
    </xf>
    <xf numFmtId="10" fontId="0" fillId="0" borderId="11" xfId="0" applyNumberFormat="1" applyFont="1" applyBorder="1" applyAlignment="1">
      <alignment horizontal="center"/>
    </xf>
    <xf numFmtId="10" fontId="0" fillId="0" borderId="7" xfId="0" applyNumberFormat="1" applyFont="1" applyBorder="1" applyAlignment="1">
      <alignment horizontal="center"/>
    </xf>
    <xf numFmtId="0" fontId="0" fillId="0" borderId="11" xfId="0" applyFont="1" applyBorder="1"/>
    <xf numFmtId="164" fontId="0" fillId="0" borderId="59" xfId="0" applyNumberFormat="1" applyFont="1" applyBorder="1" applyAlignment="1">
      <alignment horizontal="center"/>
    </xf>
    <xf numFmtId="14" fontId="0" fillId="0" borderId="59" xfId="0" applyNumberFormat="1" applyFont="1" applyBorder="1" applyAlignment="1">
      <alignment horizontal="center"/>
    </xf>
    <xf numFmtId="0" fontId="0" fillId="14" borderId="11" xfId="0" applyFont="1" applyFill="1" applyBorder="1"/>
    <xf numFmtId="0" fontId="0" fillId="14" borderId="0" xfId="0" applyFont="1" applyFill="1"/>
    <xf numFmtId="0" fontId="0" fillId="0" borderId="54" xfId="0" applyFont="1" applyBorder="1" applyAlignment="1">
      <alignment horizontal="center"/>
    </xf>
    <xf numFmtId="0" fontId="0" fillId="24" borderId="59" xfId="0" applyFont="1" applyFill="1" applyBorder="1" applyAlignment="1">
      <alignment horizontal="center"/>
    </xf>
    <xf numFmtId="0" fontId="0" fillId="24" borderId="54" xfId="0" applyFont="1" applyFill="1" applyBorder="1" applyAlignment="1">
      <alignment horizontal="center"/>
    </xf>
    <xf numFmtId="0" fontId="0" fillId="24" borderId="11" xfId="0" applyFont="1" applyFill="1" applyBorder="1" applyAlignment="1">
      <alignment horizontal="center"/>
    </xf>
    <xf numFmtId="10" fontId="0" fillId="24" borderId="8" xfId="0" applyNumberFormat="1" applyFont="1" applyFill="1" applyBorder="1" applyAlignment="1">
      <alignment horizontal="center"/>
    </xf>
    <xf numFmtId="10" fontId="0" fillId="24" borderId="22" xfId="0" applyNumberFormat="1" applyFont="1" applyFill="1" applyBorder="1" applyAlignment="1">
      <alignment horizontal="center"/>
    </xf>
    <xf numFmtId="0" fontId="0" fillId="24" borderId="0" xfId="0" applyFont="1" applyFill="1"/>
    <xf numFmtId="165" fontId="0" fillId="0" borderId="59" xfId="0" applyNumberFormat="1" applyFont="1" applyBorder="1" applyAlignment="1">
      <alignment horizontal="center"/>
    </xf>
    <xf numFmtId="166" fontId="0" fillId="0" borderId="59" xfId="0" applyNumberFormat="1" applyFont="1" applyBorder="1" applyAlignment="1">
      <alignment horizontal="center"/>
    </xf>
    <xf numFmtId="15" fontId="0" fillId="24" borderId="59" xfId="0" applyNumberFormat="1" applyFont="1" applyFill="1" applyBorder="1" applyAlignment="1">
      <alignment horizontal="center"/>
    </xf>
    <xf numFmtId="15" fontId="50" fillId="0" borderId="59" xfId="0" applyNumberFormat="1" applyFont="1" applyBorder="1" applyAlignment="1">
      <alignment horizontal="center"/>
    </xf>
    <xf numFmtId="0" fontId="50" fillId="0" borderId="54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10" fontId="50" fillId="0" borderId="8" xfId="0" applyNumberFormat="1" applyFont="1" applyBorder="1" applyAlignment="1">
      <alignment horizontal="center"/>
    </xf>
    <xf numFmtId="10" fontId="50" fillId="0" borderId="22" xfId="0" applyNumberFormat="1" applyFont="1" applyBorder="1" applyAlignment="1">
      <alignment horizontal="center"/>
    </xf>
    <xf numFmtId="0" fontId="50" fillId="0" borderId="59" xfId="0" applyFont="1" applyBorder="1" applyAlignment="1">
      <alignment horizontal="center"/>
    </xf>
    <xf numFmtId="15" fontId="50" fillId="0" borderId="62" xfId="0" applyNumberFormat="1" applyFont="1" applyBorder="1" applyAlignment="1">
      <alignment horizontal="center"/>
    </xf>
    <xf numFmtId="10" fontId="50" fillId="0" borderId="11" xfId="0" applyNumberFormat="1" applyFont="1" applyBorder="1" applyAlignment="1">
      <alignment horizontal="center"/>
    </xf>
    <xf numFmtId="10" fontId="50" fillId="0" borderId="7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15" fontId="51" fillId="0" borderId="62" xfId="0" applyNumberFormat="1" applyFont="1" applyBorder="1" applyAlignment="1">
      <alignment horizontal="center"/>
    </xf>
    <xf numFmtId="0" fontId="51" fillId="0" borderId="54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10" fontId="51" fillId="0" borderId="8" xfId="0" applyNumberFormat="1" applyFont="1" applyBorder="1" applyAlignment="1">
      <alignment horizontal="center"/>
    </xf>
    <xf numFmtId="10" fontId="51" fillId="0" borderId="22" xfId="0" applyNumberFormat="1" applyFont="1" applyBorder="1" applyAlignment="1">
      <alignment horizontal="center"/>
    </xf>
    <xf numFmtId="0" fontId="3" fillId="21" borderId="30" xfId="0" applyFont="1" applyFill="1" applyBorder="1"/>
    <xf numFmtId="10" fontId="0" fillId="0" borderId="30" xfId="0" applyNumberFormat="1" applyFont="1" applyBorder="1" applyAlignment="1">
      <alignment horizontal="center"/>
    </xf>
    <xf numFmtId="10" fontId="50" fillId="0" borderId="30" xfId="0" applyNumberFormat="1" applyFont="1" applyBorder="1" applyAlignment="1">
      <alignment horizontal="center"/>
    </xf>
    <xf numFmtId="0" fontId="52" fillId="0" borderId="62" xfId="0" applyFont="1" applyBorder="1" applyAlignment="1">
      <alignment horizontal="left"/>
    </xf>
    <xf numFmtId="0" fontId="0" fillId="0" borderId="43" xfId="0" applyFont="1" applyBorder="1" applyAlignment="1">
      <alignment horizontal="center"/>
    </xf>
    <xf numFmtId="0" fontId="0" fillId="0" borderId="6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6" borderId="22" xfId="0" applyFont="1" applyFill="1" applyBorder="1" applyAlignment="1">
      <alignment horizontal="left"/>
    </xf>
    <xf numFmtId="0" fontId="6" fillId="6" borderId="41" xfId="0" applyFont="1" applyFill="1" applyBorder="1" applyAlignment="1">
      <alignment horizontal="left"/>
    </xf>
    <xf numFmtId="10" fontId="0" fillId="0" borderId="0" xfId="0" applyNumberFormat="1" applyFont="1" applyAlignment="1">
      <alignment horizontal="center"/>
    </xf>
    <xf numFmtId="15" fontId="0" fillId="0" borderId="71" xfId="0" applyNumberFormat="1" applyFont="1" applyBorder="1" applyAlignment="1">
      <alignment horizontal="center"/>
    </xf>
    <xf numFmtId="0" fontId="23" fillId="0" borderId="71" xfId="0" applyFont="1" applyBorder="1" applyAlignment="1">
      <alignment horizontal="left"/>
    </xf>
    <xf numFmtId="0" fontId="8" fillId="0" borderId="71" xfId="0" applyFont="1" applyBorder="1" applyAlignment="1" applyProtection="1">
      <alignment horizontal="center"/>
      <protection locked="0"/>
    </xf>
  </cellXfs>
  <cellStyles count="8">
    <cellStyle name="Good" xfId="3" builtinId="26"/>
    <cellStyle name="Hyperlink" xfId="1" builtinId="8"/>
    <cellStyle name="Normal" xfId="0" builtinId="0"/>
    <cellStyle name="Normal 2" xfId="2" xr:uid="{00000000-0005-0000-0000-000031000000}"/>
    <cellStyle name="Normal 2 2" xfId="5" xr:uid="{416A78C7-A1DC-4293-9DA8-18AA2734955F}"/>
    <cellStyle name="Percent" xfId="7" builtinId="5"/>
    <cellStyle name="Style 1" xfId="4" xr:uid="{20DFA4DF-1642-4B41-9FC9-2BFFD50AADBA}"/>
    <cellStyle name="Style 1 2" xfId="6" xr:uid="{FA67EA5E-E45C-45FB-B2AC-234B31D64D57}"/>
  </cellStyles>
  <dxfs count="0"/>
  <tableStyles count="0" defaultTableStyle="TableStyleMedium9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Red Letters Issued by Age</a:t>
            </a:r>
          </a:p>
        </c:rich>
      </c:tx>
      <c:layout>
        <c:manualLayout>
          <c:xMode val="edge"/>
          <c:yMode val="edge"/>
          <c:x val="0.37681208453594461"/>
          <c:y val="2.6536242441060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116097966884032E-2"/>
          <c:y val="0.12566077908926088"/>
          <c:w val="0.92205591280472565"/>
          <c:h val="0.706988682352664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'Input Sheet'!$A$46:$A$58</c:f>
              <c:strCache>
                <c:ptCount val="13"/>
                <c:pt idx="0">
                  <c:v>25 - 34</c:v>
                </c:pt>
                <c:pt idx="1">
                  <c:v>35 - 39</c:v>
                </c:pt>
                <c:pt idx="2">
                  <c:v>40 - 44</c:v>
                </c:pt>
                <c:pt idx="3">
                  <c:v>45 - 49</c:v>
                </c:pt>
                <c:pt idx="4">
                  <c:v>50 - 54</c:v>
                </c:pt>
                <c:pt idx="5">
                  <c:v>55 - 59</c:v>
                </c:pt>
                <c:pt idx="6">
                  <c:v>60 - 64</c:v>
                </c:pt>
                <c:pt idx="7">
                  <c:v>65 - 69</c:v>
                </c:pt>
                <c:pt idx="8">
                  <c:v>70 - 74</c:v>
                </c:pt>
                <c:pt idx="9">
                  <c:v>75 - 79 </c:v>
                </c:pt>
                <c:pt idx="10">
                  <c:v>80 - 84</c:v>
                </c:pt>
                <c:pt idx="11">
                  <c:v>85 - 89</c:v>
                </c:pt>
                <c:pt idx="12">
                  <c:v>90 - 95</c:v>
                </c:pt>
              </c:strCache>
            </c:strRef>
          </c:cat>
          <c:val>
            <c:numRef>
              <c:f>'Input Sheet'!$B$46:$B$58</c:f>
              <c:numCache>
                <c:formatCode>General</c:formatCode>
                <c:ptCount val="13"/>
                <c:pt idx="0">
                  <c:v>5</c:v>
                </c:pt>
                <c:pt idx="1">
                  <c:v>7</c:v>
                </c:pt>
                <c:pt idx="2">
                  <c:v>47</c:v>
                </c:pt>
                <c:pt idx="3">
                  <c:v>249</c:v>
                </c:pt>
                <c:pt idx="4">
                  <c:v>429</c:v>
                </c:pt>
                <c:pt idx="5">
                  <c:v>911</c:v>
                </c:pt>
                <c:pt idx="6">
                  <c:v>1242</c:v>
                </c:pt>
                <c:pt idx="7">
                  <c:v>1918</c:v>
                </c:pt>
                <c:pt idx="8">
                  <c:v>1561</c:v>
                </c:pt>
                <c:pt idx="9">
                  <c:v>989</c:v>
                </c:pt>
                <c:pt idx="10">
                  <c:v>464</c:v>
                </c:pt>
                <c:pt idx="11">
                  <c:v>154</c:v>
                </c:pt>
                <c:pt idx="1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A-43E2-B033-61E4EC43C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50296"/>
        <c:axId val="107127160"/>
      </c:barChart>
      <c:catAx>
        <c:axId val="109050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 Ranges</a:t>
                </a:r>
              </a:p>
            </c:rich>
          </c:tx>
          <c:layout>
            <c:manualLayout>
              <c:xMode val="edge"/>
              <c:yMode val="edge"/>
              <c:x val="0.4720501668272723"/>
              <c:y val="0.94108810677295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127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27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50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659" l="0.74803149606299724" r="0.74803149606299724" t="0.98425196850393659" header="0.51181102362204722" footer="0.51181102362204722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Breakdown of Known Cancers by Age</a:t>
            </a:r>
          </a:p>
        </c:rich>
      </c:tx>
      <c:layout>
        <c:manualLayout>
          <c:xMode val="edge"/>
          <c:yMode val="edge"/>
          <c:x val="0.2647364731582465"/>
          <c:y val="2.38429172510518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787060038541838E-2"/>
          <c:y val="0.14694335389792879"/>
          <c:w val="0.92651718567784302"/>
          <c:h val="0.681996634885025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'Input Sheet'!$F$27:$F$37</c:f>
              <c:strCache>
                <c:ptCount val="11"/>
                <c:pt idx="0">
                  <c:v>40 - 44</c:v>
                </c:pt>
                <c:pt idx="1">
                  <c:v>45 - 49</c:v>
                </c:pt>
                <c:pt idx="2">
                  <c:v>50 - 54</c:v>
                </c:pt>
                <c:pt idx="3">
                  <c:v>55 - 59</c:v>
                </c:pt>
                <c:pt idx="4">
                  <c:v>60 - 64</c:v>
                </c:pt>
                <c:pt idx="5">
                  <c:v>65 - 69</c:v>
                </c:pt>
                <c:pt idx="6">
                  <c:v>70 - 74</c:v>
                </c:pt>
                <c:pt idx="7">
                  <c:v>75 - 79</c:v>
                </c:pt>
                <c:pt idx="8">
                  <c:v>80 - 84</c:v>
                </c:pt>
                <c:pt idx="9">
                  <c:v>85 - 89</c:v>
                </c:pt>
                <c:pt idx="10">
                  <c:v>90 - 94</c:v>
                </c:pt>
              </c:strCache>
            </c:strRef>
          </c:cat>
          <c:val>
            <c:numRef>
              <c:f>'Input Sheet'!$G$27:$G$37</c:f>
              <c:numCache>
                <c:formatCode>General</c:formatCode>
                <c:ptCount val="11"/>
                <c:pt idx="0">
                  <c:v>2</c:v>
                </c:pt>
                <c:pt idx="1">
                  <c:v>27</c:v>
                </c:pt>
                <c:pt idx="2">
                  <c:v>80</c:v>
                </c:pt>
                <c:pt idx="3">
                  <c:v>188</c:v>
                </c:pt>
                <c:pt idx="4">
                  <c:v>370</c:v>
                </c:pt>
                <c:pt idx="5">
                  <c:v>595</c:v>
                </c:pt>
                <c:pt idx="6">
                  <c:v>507</c:v>
                </c:pt>
                <c:pt idx="7">
                  <c:v>291</c:v>
                </c:pt>
                <c:pt idx="8">
                  <c:v>77</c:v>
                </c:pt>
                <c:pt idx="9">
                  <c:v>18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5-4B1B-BBA1-F99E571AC4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127552"/>
        <c:axId val="107124024"/>
      </c:barChart>
      <c:catAx>
        <c:axId val="10712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 Ranges</a:t>
                </a:r>
              </a:p>
            </c:rich>
          </c:tx>
          <c:layout>
            <c:manualLayout>
              <c:xMode val="edge"/>
              <c:yMode val="edge"/>
              <c:x val="0.47397989513299627"/>
              <c:y val="0.940869563482443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124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24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127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659" l="0.74803149606299724" r="0.74803149606299724" t="0.98425196850393659" header="0.51181102362204722" footer="0.51181102362204722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RED LETTERS VS CANCERS FOUND</a:t>
            </a:r>
          </a:p>
        </c:rich>
      </c:tx>
      <c:layout>
        <c:manualLayout>
          <c:xMode val="edge"/>
          <c:yMode val="edge"/>
          <c:x val="0.32221426189717767"/>
          <c:y val="2.6212310557954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85774049756334E-2"/>
          <c:y val="0.14649123006659925"/>
          <c:w val="0.77718186876293016"/>
          <c:h val="0.65787879684454242"/>
        </c:manualLayout>
      </c:layout>
      <c:barChart>
        <c:barDir val="col"/>
        <c:grouping val="clustered"/>
        <c:varyColors val="0"/>
        <c:ser>
          <c:idx val="0"/>
          <c:order val="0"/>
          <c:tx>
            <c:v>Red Letters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'Input Sheet'!$A$46:$A$58</c:f>
              <c:strCache>
                <c:ptCount val="13"/>
                <c:pt idx="0">
                  <c:v>25 - 34</c:v>
                </c:pt>
                <c:pt idx="1">
                  <c:v>35 - 39</c:v>
                </c:pt>
                <c:pt idx="2">
                  <c:v>40 - 44</c:v>
                </c:pt>
                <c:pt idx="3">
                  <c:v>45 - 49</c:v>
                </c:pt>
                <c:pt idx="4">
                  <c:v>50 - 54</c:v>
                </c:pt>
                <c:pt idx="5">
                  <c:v>55 - 59</c:v>
                </c:pt>
                <c:pt idx="6">
                  <c:v>60 - 64</c:v>
                </c:pt>
                <c:pt idx="7">
                  <c:v>65 - 69</c:v>
                </c:pt>
                <c:pt idx="8">
                  <c:v>70 - 74</c:v>
                </c:pt>
                <c:pt idx="9">
                  <c:v>75 - 79 </c:v>
                </c:pt>
                <c:pt idx="10">
                  <c:v>80 - 84</c:v>
                </c:pt>
                <c:pt idx="11">
                  <c:v>85 - 89</c:v>
                </c:pt>
                <c:pt idx="12">
                  <c:v>90 - 95</c:v>
                </c:pt>
              </c:strCache>
            </c:strRef>
          </c:cat>
          <c:val>
            <c:numRef>
              <c:f>'Input Sheet'!$B$46:$B$58</c:f>
              <c:numCache>
                <c:formatCode>General</c:formatCode>
                <c:ptCount val="13"/>
                <c:pt idx="0">
                  <c:v>5</c:v>
                </c:pt>
                <c:pt idx="1">
                  <c:v>7</c:v>
                </c:pt>
                <c:pt idx="2">
                  <c:v>47</c:v>
                </c:pt>
                <c:pt idx="3">
                  <c:v>249</c:v>
                </c:pt>
                <c:pt idx="4">
                  <c:v>429</c:v>
                </c:pt>
                <c:pt idx="5">
                  <c:v>911</c:v>
                </c:pt>
                <c:pt idx="6">
                  <c:v>1242</c:v>
                </c:pt>
                <c:pt idx="7">
                  <c:v>1918</c:v>
                </c:pt>
                <c:pt idx="8">
                  <c:v>1561</c:v>
                </c:pt>
                <c:pt idx="9">
                  <c:v>989</c:v>
                </c:pt>
                <c:pt idx="10">
                  <c:v>464</c:v>
                </c:pt>
                <c:pt idx="11">
                  <c:v>154</c:v>
                </c:pt>
                <c:pt idx="1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7-48D1-8408-ACEE6D0CB0AA}"/>
            </c:ext>
          </c:extLst>
        </c:ser>
        <c:ser>
          <c:idx val="1"/>
          <c:order val="1"/>
          <c:tx>
            <c:v>Ages of Known Cancers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'Input Sheet'!$A$46:$A$58</c:f>
              <c:strCache>
                <c:ptCount val="13"/>
                <c:pt idx="0">
                  <c:v>25 - 34</c:v>
                </c:pt>
                <c:pt idx="1">
                  <c:v>35 - 39</c:v>
                </c:pt>
                <c:pt idx="2">
                  <c:v>40 - 44</c:v>
                </c:pt>
                <c:pt idx="3">
                  <c:v>45 - 49</c:v>
                </c:pt>
                <c:pt idx="4">
                  <c:v>50 - 54</c:v>
                </c:pt>
                <c:pt idx="5">
                  <c:v>55 - 59</c:v>
                </c:pt>
                <c:pt idx="6">
                  <c:v>60 - 64</c:v>
                </c:pt>
                <c:pt idx="7">
                  <c:v>65 - 69</c:v>
                </c:pt>
                <c:pt idx="8">
                  <c:v>70 - 74</c:v>
                </c:pt>
                <c:pt idx="9">
                  <c:v>75 - 79 </c:v>
                </c:pt>
                <c:pt idx="10">
                  <c:v>80 - 84</c:v>
                </c:pt>
                <c:pt idx="11">
                  <c:v>85 - 89</c:v>
                </c:pt>
                <c:pt idx="12">
                  <c:v>90 - 95</c:v>
                </c:pt>
              </c:strCache>
            </c:strRef>
          </c:cat>
          <c:val>
            <c:numRef>
              <c:f>'Input Sheet'!$G$25:$G$37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27</c:v>
                </c:pt>
                <c:pt idx="4">
                  <c:v>80</c:v>
                </c:pt>
                <c:pt idx="5">
                  <c:v>188</c:v>
                </c:pt>
                <c:pt idx="6">
                  <c:v>370</c:v>
                </c:pt>
                <c:pt idx="7">
                  <c:v>595</c:v>
                </c:pt>
                <c:pt idx="8">
                  <c:v>507</c:v>
                </c:pt>
                <c:pt idx="9">
                  <c:v>291</c:v>
                </c:pt>
                <c:pt idx="10">
                  <c:v>77</c:v>
                </c:pt>
                <c:pt idx="11">
                  <c:v>18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7-48D1-8408-ACEE6D0CB0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125200"/>
        <c:axId val="107128728"/>
      </c:barChart>
      <c:catAx>
        <c:axId val="10712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 Ranges</a:t>
                </a:r>
              </a:p>
            </c:rich>
          </c:tx>
          <c:layout>
            <c:manualLayout>
              <c:xMode val="edge"/>
              <c:yMode val="edge"/>
              <c:x val="0.40525344197127949"/>
              <c:y val="0.930785606637880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128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28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125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392476933995741"/>
          <c:y val="0.43483898364351287"/>
          <c:w val="0.15826827537260468"/>
          <c:h val="0.108387165062477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659" l="0.74803149606299724" r="0.74803149606299724" t="0.98425196850393659" header="0.51181102362204722" footer="0.51181102362204722"/>
    <c:pageSetup paperSize="9" orientation="landscape" draft="1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Treatments - Kidderminster</a:t>
            </a:r>
          </a:p>
        </c:rich>
      </c:tx>
      <c:layout>
        <c:manualLayout>
          <c:xMode val="edge"/>
          <c:yMode val="edge"/>
          <c:x val="0.27575453790297877"/>
          <c:y val="2.643166045525448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303194110353124"/>
          <c:y val="0.41551085536492738"/>
          <c:w val="0.47160786880962685"/>
          <c:h val="0.2774815643704152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43-4FB0-9C89-4E2ED2967F9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43-4FB0-9C89-4E2ED2967F9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43-4FB0-9C89-4E2ED2967F9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43-4FB0-9C89-4E2ED2967F9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C43-4FB0-9C89-4E2ED2967F9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C43-4FB0-9C89-4E2ED2967F9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C43-4FB0-9C89-4E2ED2967F9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C43-4FB0-9C89-4E2ED2967F9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'Input Sheet'!$A$7:$A$16</c:f>
              <c:strCache>
                <c:ptCount val="10"/>
                <c:pt idx="0">
                  <c:v>Active Surveillance</c:v>
                </c:pt>
                <c:pt idx="1">
                  <c:v>Hormones</c:v>
                </c:pt>
                <c:pt idx="2">
                  <c:v>B.S.C.O.</c:v>
                </c:pt>
                <c:pt idx="3">
                  <c:v>Rad. Prostat.</c:v>
                </c:pt>
                <c:pt idx="4">
                  <c:v>D.X.R.T.</c:v>
                </c:pt>
                <c:pt idx="5">
                  <c:v>Brachy.</c:v>
                </c:pt>
                <c:pt idx="6">
                  <c:v>H.I.F.U.</c:v>
                </c:pt>
                <c:pt idx="7">
                  <c:v>Perineal Pro</c:v>
                </c:pt>
                <c:pt idx="8">
                  <c:v>Unknown</c:v>
                </c:pt>
                <c:pt idx="9">
                  <c:v>Chemotherapy</c:v>
                </c:pt>
              </c:strCache>
            </c:strRef>
          </c:cat>
          <c:val>
            <c:numRef>
              <c:f>'Input Sheet'!$B$7:$B$16</c:f>
              <c:numCache>
                <c:formatCode>General</c:formatCode>
                <c:ptCount val="10"/>
                <c:pt idx="0">
                  <c:v>27</c:v>
                </c:pt>
                <c:pt idx="1">
                  <c:v>22</c:v>
                </c:pt>
                <c:pt idx="2">
                  <c:v>2</c:v>
                </c:pt>
                <c:pt idx="3">
                  <c:v>36</c:v>
                </c:pt>
                <c:pt idx="4">
                  <c:v>61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C43-4FB0-9C89-4E2ED2967F9E}"/>
            </c:ext>
          </c:extLst>
        </c:ser>
        <c:ser>
          <c:idx val="1"/>
          <c:order val="1"/>
          <c:cat>
            <c:strRef>
              <c:f>'Input Sheet'!$A$7:$A$16</c:f>
              <c:strCache>
                <c:ptCount val="10"/>
                <c:pt idx="0">
                  <c:v>Active Surveillance</c:v>
                </c:pt>
                <c:pt idx="1">
                  <c:v>Hormones</c:v>
                </c:pt>
                <c:pt idx="2">
                  <c:v>B.S.C.O.</c:v>
                </c:pt>
                <c:pt idx="3">
                  <c:v>Rad. Prostat.</c:v>
                </c:pt>
                <c:pt idx="4">
                  <c:v>D.X.R.T.</c:v>
                </c:pt>
                <c:pt idx="5">
                  <c:v>Brachy.</c:v>
                </c:pt>
                <c:pt idx="6">
                  <c:v>H.I.F.U.</c:v>
                </c:pt>
                <c:pt idx="7">
                  <c:v>Perineal Pro</c:v>
                </c:pt>
                <c:pt idx="8">
                  <c:v>Unknown</c:v>
                </c:pt>
                <c:pt idx="9">
                  <c:v>Chemotherapy</c:v>
                </c:pt>
              </c:strCache>
            </c:strRef>
          </c:cat>
          <c:val>
            <c:numRef>
              <c:f>'Input Sheet'!$C$7:$C$16</c:f>
              <c:numCache>
                <c:formatCode>0.00%</c:formatCode>
                <c:ptCount val="10"/>
                <c:pt idx="0">
                  <c:v>0.16463414634146342</c:v>
                </c:pt>
                <c:pt idx="1">
                  <c:v>0.13414634146341464</c:v>
                </c:pt>
                <c:pt idx="2">
                  <c:v>1.2195121951219513E-2</c:v>
                </c:pt>
                <c:pt idx="3">
                  <c:v>0.21951219512195122</c:v>
                </c:pt>
                <c:pt idx="4">
                  <c:v>0.37195121951219512</c:v>
                </c:pt>
                <c:pt idx="5">
                  <c:v>6.7073170731707321E-2</c:v>
                </c:pt>
                <c:pt idx="6">
                  <c:v>6.0975609756097563E-3</c:v>
                </c:pt>
                <c:pt idx="7">
                  <c:v>0</c:v>
                </c:pt>
                <c:pt idx="8">
                  <c:v>2.4390243902439025E-2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0C2-4C8B-96DC-64AE7CFF9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38227035699958"/>
          <c:y val="0.37839702831920852"/>
          <c:w val="0.13779609678754054"/>
          <c:h val="0.351678968970404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66" r="0.75000000000000466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Treatments - GF CHARITY</a:t>
            </a:r>
          </a:p>
        </c:rich>
      </c:tx>
      <c:layout>
        <c:manualLayout>
          <c:xMode val="edge"/>
          <c:yMode val="edge"/>
          <c:x val="0.28988540298008963"/>
          <c:y val="2.64319473064133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306289006241188"/>
          <c:y val="0.42550278545570613"/>
          <c:w val="0.44071051368218922"/>
          <c:h val="0.2536384682032367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A7-4ABD-921E-C7A1C39330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A7-4ABD-921E-C7A1C39330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3A7-4ABD-921E-C7A1C393304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3A7-4ABD-921E-C7A1C393304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3A7-4ABD-921E-C7A1C393304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3A7-4ABD-921E-C7A1C393304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3A7-4ABD-921E-C7A1C393304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3A7-4ABD-921E-C7A1C39330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'Input Sheet'!$A$7:$A$17</c:f>
              <c:strCache>
                <c:ptCount val="11"/>
                <c:pt idx="0">
                  <c:v>Active Surveillance</c:v>
                </c:pt>
                <c:pt idx="1">
                  <c:v>Hormones</c:v>
                </c:pt>
                <c:pt idx="2">
                  <c:v>B.S.C.O.</c:v>
                </c:pt>
                <c:pt idx="3">
                  <c:v>Rad. Prostat.</c:v>
                </c:pt>
                <c:pt idx="4">
                  <c:v>D.X.R.T.</c:v>
                </c:pt>
                <c:pt idx="5">
                  <c:v>Brachy.</c:v>
                </c:pt>
                <c:pt idx="6">
                  <c:v>H.I.F.U.</c:v>
                </c:pt>
                <c:pt idx="7">
                  <c:v>Perineal Pro</c:v>
                </c:pt>
                <c:pt idx="8">
                  <c:v>Unknown</c:v>
                </c:pt>
                <c:pt idx="9">
                  <c:v>Chemotherapy</c:v>
                </c:pt>
                <c:pt idx="10">
                  <c:v>Hyperthermia</c:v>
                </c:pt>
              </c:strCache>
            </c:strRef>
          </c:cat>
          <c:val>
            <c:numRef>
              <c:f>'Input Sheet'!$E$7:$E$17</c:f>
              <c:numCache>
                <c:formatCode>General</c:formatCode>
                <c:ptCount val="11"/>
                <c:pt idx="0">
                  <c:v>447</c:v>
                </c:pt>
                <c:pt idx="1">
                  <c:v>194</c:v>
                </c:pt>
                <c:pt idx="2">
                  <c:v>1</c:v>
                </c:pt>
                <c:pt idx="3">
                  <c:v>523</c:v>
                </c:pt>
                <c:pt idx="4">
                  <c:v>622</c:v>
                </c:pt>
                <c:pt idx="5">
                  <c:v>120</c:v>
                </c:pt>
                <c:pt idx="6">
                  <c:v>5</c:v>
                </c:pt>
                <c:pt idx="7">
                  <c:v>3</c:v>
                </c:pt>
                <c:pt idx="8">
                  <c:v>72</c:v>
                </c:pt>
                <c:pt idx="9">
                  <c:v>7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3A7-4ABD-921E-C7A1C393304B}"/>
            </c:ext>
          </c:extLst>
        </c:ser>
        <c:ser>
          <c:idx val="1"/>
          <c:order val="1"/>
          <c:cat>
            <c:strRef>
              <c:f>'Input Sheet'!$A$7:$A$17</c:f>
              <c:strCache>
                <c:ptCount val="11"/>
                <c:pt idx="0">
                  <c:v>Active Surveillance</c:v>
                </c:pt>
                <c:pt idx="1">
                  <c:v>Hormones</c:v>
                </c:pt>
                <c:pt idx="2">
                  <c:v>B.S.C.O.</c:v>
                </c:pt>
                <c:pt idx="3">
                  <c:v>Rad. Prostat.</c:v>
                </c:pt>
                <c:pt idx="4">
                  <c:v>D.X.R.T.</c:v>
                </c:pt>
                <c:pt idx="5">
                  <c:v>Brachy.</c:v>
                </c:pt>
                <c:pt idx="6">
                  <c:v>H.I.F.U.</c:v>
                </c:pt>
                <c:pt idx="7">
                  <c:v>Perineal Pro</c:v>
                </c:pt>
                <c:pt idx="8">
                  <c:v>Unknown</c:v>
                </c:pt>
                <c:pt idx="9">
                  <c:v>Chemotherapy</c:v>
                </c:pt>
                <c:pt idx="10">
                  <c:v>Hyperthermia</c:v>
                </c:pt>
              </c:strCache>
            </c:strRef>
          </c:cat>
          <c:val>
            <c:numRef>
              <c:f>'Input Sheet'!$F$7:$F$17</c:f>
              <c:numCache>
                <c:formatCode>0.00%</c:formatCode>
                <c:ptCount val="11"/>
                <c:pt idx="0">
                  <c:v>0.22406015037593985</c:v>
                </c:pt>
                <c:pt idx="1">
                  <c:v>9.7243107769423562E-2</c:v>
                </c:pt>
                <c:pt idx="2">
                  <c:v>5.0125313283208019E-4</c:v>
                </c:pt>
                <c:pt idx="3">
                  <c:v>0.26215538847117792</c:v>
                </c:pt>
                <c:pt idx="4">
                  <c:v>0.31177944862155388</c:v>
                </c:pt>
                <c:pt idx="5">
                  <c:v>6.0150375939849621E-2</c:v>
                </c:pt>
                <c:pt idx="6">
                  <c:v>2.5062656641604009E-3</c:v>
                </c:pt>
                <c:pt idx="7">
                  <c:v>1.5037593984962407E-3</c:v>
                </c:pt>
                <c:pt idx="8">
                  <c:v>3.6090225563909777E-2</c:v>
                </c:pt>
                <c:pt idx="9">
                  <c:v>3.5087719298245615E-3</c:v>
                </c:pt>
                <c:pt idx="10">
                  <c:v>5.0125313283208019E-4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F1B-4170-BB8B-756654D7E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595790150737086"/>
          <c:y val="0.22077127613950218"/>
          <c:w val="0.19362526324525636"/>
          <c:h val="0.547326265589350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66" r="0.75000000000000466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Treatments</a:t>
            </a:r>
            <a:r>
              <a:rPr lang="en-GB" baseline="0"/>
              <a:t> </a:t>
            </a:r>
            <a:endParaRPr lang="en-GB"/>
          </a:p>
        </c:rich>
      </c:tx>
      <c:layout>
        <c:manualLayout>
          <c:xMode val="edge"/>
          <c:yMode val="edge"/>
          <c:x val="0.3673258909863158"/>
          <c:y val="2.647067905439155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10273643783131"/>
          <c:y val="0.42753372535455197"/>
          <c:w val="0.44359097455592894"/>
          <c:h val="0.254583189207889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DB-4C76-A9E9-D4E69327E4F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DB-4C76-A9E9-D4E69327E4F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DB-4C76-A9E9-D4E69327E4F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EDB-4C76-A9E9-D4E69327E4F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EDB-4C76-A9E9-D4E69327E4F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EDB-4C76-A9E9-D4E69327E4F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EDB-4C76-A9E9-D4E69327E4F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EDB-4C76-A9E9-D4E69327E4F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'Input Sheet'!$A$7:$A$17</c:f>
              <c:strCache>
                <c:ptCount val="11"/>
                <c:pt idx="0">
                  <c:v>Active Surveillance</c:v>
                </c:pt>
                <c:pt idx="1">
                  <c:v>Hormones</c:v>
                </c:pt>
                <c:pt idx="2">
                  <c:v>B.S.C.O.</c:v>
                </c:pt>
                <c:pt idx="3">
                  <c:v>Rad. Prostat.</c:v>
                </c:pt>
                <c:pt idx="4">
                  <c:v>D.X.R.T.</c:v>
                </c:pt>
                <c:pt idx="5">
                  <c:v>Brachy.</c:v>
                </c:pt>
                <c:pt idx="6">
                  <c:v>H.I.F.U.</c:v>
                </c:pt>
                <c:pt idx="7">
                  <c:v>Perineal Pro</c:v>
                </c:pt>
                <c:pt idx="8">
                  <c:v>Unknown</c:v>
                </c:pt>
                <c:pt idx="9">
                  <c:v>Chemotherapy</c:v>
                </c:pt>
                <c:pt idx="10">
                  <c:v>Hyperthermia</c:v>
                </c:pt>
              </c:strCache>
            </c:strRef>
          </c:cat>
          <c:val>
            <c:numRef>
              <c:f>'Input Sheet'!$B$7:$B$17</c:f>
              <c:numCache>
                <c:formatCode>General</c:formatCode>
                <c:ptCount val="11"/>
                <c:pt idx="0">
                  <c:v>27</c:v>
                </c:pt>
                <c:pt idx="1">
                  <c:v>22</c:v>
                </c:pt>
                <c:pt idx="2">
                  <c:v>2</c:v>
                </c:pt>
                <c:pt idx="3">
                  <c:v>36</c:v>
                </c:pt>
                <c:pt idx="4">
                  <c:v>61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EDB-4C76-A9E9-D4E69327E4FE}"/>
            </c:ext>
          </c:extLst>
        </c:ser>
        <c:ser>
          <c:idx val="1"/>
          <c:order val="1"/>
          <c:cat>
            <c:strRef>
              <c:f>'Input Sheet'!$A$7:$A$17</c:f>
              <c:strCache>
                <c:ptCount val="11"/>
                <c:pt idx="0">
                  <c:v>Active Surveillance</c:v>
                </c:pt>
                <c:pt idx="1">
                  <c:v>Hormones</c:v>
                </c:pt>
                <c:pt idx="2">
                  <c:v>B.S.C.O.</c:v>
                </c:pt>
                <c:pt idx="3">
                  <c:v>Rad. Prostat.</c:v>
                </c:pt>
                <c:pt idx="4">
                  <c:v>D.X.R.T.</c:v>
                </c:pt>
                <c:pt idx="5">
                  <c:v>Brachy.</c:v>
                </c:pt>
                <c:pt idx="6">
                  <c:v>H.I.F.U.</c:v>
                </c:pt>
                <c:pt idx="7">
                  <c:v>Perineal Pro</c:v>
                </c:pt>
                <c:pt idx="8">
                  <c:v>Unknown</c:v>
                </c:pt>
                <c:pt idx="9">
                  <c:v>Chemotherapy</c:v>
                </c:pt>
                <c:pt idx="10">
                  <c:v>Hyperthermia</c:v>
                </c:pt>
              </c:strCache>
            </c:strRef>
          </c:cat>
          <c:val>
            <c:numRef>
              <c:f>'Input Sheet'!$E$7:$E$17</c:f>
              <c:numCache>
                <c:formatCode>General</c:formatCode>
                <c:ptCount val="11"/>
                <c:pt idx="0">
                  <c:v>447</c:v>
                </c:pt>
                <c:pt idx="1">
                  <c:v>194</c:v>
                </c:pt>
                <c:pt idx="2">
                  <c:v>1</c:v>
                </c:pt>
                <c:pt idx="3">
                  <c:v>523</c:v>
                </c:pt>
                <c:pt idx="4">
                  <c:v>622</c:v>
                </c:pt>
                <c:pt idx="5">
                  <c:v>120</c:v>
                </c:pt>
                <c:pt idx="6">
                  <c:v>5</c:v>
                </c:pt>
                <c:pt idx="7">
                  <c:v>3</c:v>
                </c:pt>
                <c:pt idx="8">
                  <c:v>72</c:v>
                </c:pt>
                <c:pt idx="9">
                  <c:v>7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AAC-4390-915C-0F8A3708EC7E}"/>
            </c:ext>
          </c:extLst>
        </c:ser>
        <c:ser>
          <c:idx val="2"/>
          <c:order val="2"/>
          <c:cat>
            <c:strRef>
              <c:f>'Input Sheet'!$A$7:$A$17</c:f>
              <c:strCache>
                <c:ptCount val="11"/>
                <c:pt idx="0">
                  <c:v>Active Surveillance</c:v>
                </c:pt>
                <c:pt idx="1">
                  <c:v>Hormones</c:v>
                </c:pt>
                <c:pt idx="2">
                  <c:v>B.S.C.O.</c:v>
                </c:pt>
                <c:pt idx="3">
                  <c:v>Rad. Prostat.</c:v>
                </c:pt>
                <c:pt idx="4">
                  <c:v>D.X.R.T.</c:v>
                </c:pt>
                <c:pt idx="5">
                  <c:v>Brachy.</c:v>
                </c:pt>
                <c:pt idx="6">
                  <c:v>H.I.F.U.</c:v>
                </c:pt>
                <c:pt idx="7">
                  <c:v>Perineal Pro</c:v>
                </c:pt>
                <c:pt idx="8">
                  <c:v>Unknown</c:v>
                </c:pt>
                <c:pt idx="9">
                  <c:v>Chemotherapy</c:v>
                </c:pt>
                <c:pt idx="10">
                  <c:v>Hyperthermia</c:v>
                </c:pt>
              </c:strCache>
            </c:strRef>
          </c:cat>
          <c:val>
            <c:numRef>
              <c:f>'Input Sheet'!$F$7:$F$17</c:f>
              <c:numCache>
                <c:formatCode>0.00%</c:formatCode>
                <c:ptCount val="11"/>
                <c:pt idx="0">
                  <c:v>0.22406015037593985</c:v>
                </c:pt>
                <c:pt idx="1">
                  <c:v>9.7243107769423562E-2</c:v>
                </c:pt>
                <c:pt idx="2">
                  <c:v>5.0125313283208019E-4</c:v>
                </c:pt>
                <c:pt idx="3">
                  <c:v>0.26215538847117792</c:v>
                </c:pt>
                <c:pt idx="4">
                  <c:v>0.31177944862155388</c:v>
                </c:pt>
                <c:pt idx="5">
                  <c:v>6.0150375939849621E-2</c:v>
                </c:pt>
                <c:pt idx="6">
                  <c:v>2.5062656641604009E-3</c:v>
                </c:pt>
                <c:pt idx="7">
                  <c:v>1.5037593984962407E-3</c:v>
                </c:pt>
                <c:pt idx="8">
                  <c:v>3.6090225563909777E-2</c:v>
                </c:pt>
                <c:pt idx="9">
                  <c:v>3.5087719298245615E-3</c:v>
                </c:pt>
                <c:pt idx="10">
                  <c:v>5.0125313283208019E-4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AAC-4390-915C-0F8A3708E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037606157112538"/>
          <c:y val="0.21526359208359153"/>
          <c:w val="0.17735351459186605"/>
          <c:h val="0.522626391286650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66" r="0.75000000000000466" t="1" header="0.5" footer="0.5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0</xdr:rowOff>
    </xdr:from>
    <xdr:to>
      <xdr:col>8</xdr:col>
      <xdr:colOff>19774</xdr:colOff>
      <xdr:row>11</xdr:row>
      <xdr:rowOff>57150</xdr:rowOff>
    </xdr:to>
    <xdr:pic>
      <xdr:nvPicPr>
        <xdr:cNvPr id="14337" name="Picture 9">
          <a:extLst>
            <a:ext uri="{FF2B5EF4-FFF2-40B4-BE49-F238E27FC236}">
              <a16:creationId xmlns:a16="http://schemas.microsoft.com/office/drawing/2014/main" id="{00000000-0008-0000-0A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0"/>
          <a:ext cx="19145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</xdr:colOff>
      <xdr:row>0</xdr:row>
      <xdr:rowOff>22861</xdr:rowOff>
    </xdr:from>
    <xdr:to>
      <xdr:col>14</xdr:col>
      <xdr:colOff>495299</xdr:colOff>
      <xdr:row>30</xdr:row>
      <xdr:rowOff>0</xdr:rowOff>
    </xdr:to>
    <xdr:graphicFrame macro="">
      <xdr:nvGraphicFramePr>
        <xdr:cNvPr id="2049" name="Chart 4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</xdr:colOff>
      <xdr:row>0</xdr:row>
      <xdr:rowOff>0</xdr:rowOff>
    </xdr:from>
    <xdr:to>
      <xdr:col>15</xdr:col>
      <xdr:colOff>426720</xdr:colOff>
      <xdr:row>29</xdr:row>
      <xdr:rowOff>150495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5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0.53118</cdr:x>
      <cdr:y>0.84535</cdr:y>
    </cdr:from>
    <cdr:to>
      <cdr:x>0.54478</cdr:x>
      <cdr:y>0.90919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6680" y="5779059"/>
          <a:ext cx="127749" cy="420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55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22</xdr:col>
      <xdr:colOff>455271</xdr:colOff>
      <xdr:row>39</xdr:row>
      <xdr:rowOff>38582</xdr:rowOff>
    </xdr:to>
    <xdr:graphicFrame macro="">
      <xdr:nvGraphicFramePr>
        <xdr:cNvPr id="6145" name="Chart 2">
          <a:extLs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14</xdr:col>
      <xdr:colOff>0</xdr:colOff>
      <xdr:row>34</xdr:row>
      <xdr:rowOff>9525</xdr:rowOff>
    </xdr:to>
    <xdr:graphicFrame macro="">
      <xdr:nvGraphicFramePr>
        <xdr:cNvPr id="8193" name="Chart 1025">
          <a:extLst>
            <a:ext uri="{FF2B5EF4-FFF2-40B4-BE49-F238E27FC236}">
              <a16:creationId xmlns:a16="http://schemas.microsoft.com/office/drawing/2014/main" id="{00000000-0008-0000-07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22860</xdr:rowOff>
    </xdr:from>
    <xdr:to>
      <xdr:col>16</xdr:col>
      <xdr:colOff>381000</xdr:colOff>
      <xdr:row>34</xdr:row>
      <xdr:rowOff>152400</xdr:rowOff>
    </xdr:to>
    <xdr:graphicFrame macro="">
      <xdr:nvGraphicFramePr>
        <xdr:cNvPr id="10241" name="Chart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163560</xdr:colOff>
      <xdr:row>37</xdr:row>
      <xdr:rowOff>54602</xdr:rowOff>
    </xdr:to>
    <xdr:graphicFrame macro="">
      <xdr:nvGraphicFramePr>
        <xdr:cNvPr id="12289" name="Chart 1">
          <a:extLst>
            <a:ext uri="{FF2B5EF4-FFF2-40B4-BE49-F238E27FC236}">
              <a16:creationId xmlns:a16="http://schemas.microsoft.com/office/drawing/2014/main" id="{00000000-0008-0000-0900-0000013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0.45502</cdr:x>
      <cdr:y>0.123</cdr:y>
    </cdr:from>
    <cdr:to>
      <cdr:x>0.71589</cdr:x>
      <cdr:y>0.18997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C0EF891-F580-4A57-BC2B-F506FEA36061}"/>
            </a:ext>
          </a:extLst>
        </cdr:cNvPr>
        <cdr:cNvSpPr txBox="1"/>
      </cdr:nvSpPr>
      <cdr:spPr>
        <a:xfrm xmlns:a="http://schemas.openxmlformats.org/drawingml/2006/main">
          <a:off x="5143505" y="769620"/>
          <a:ext cx="294894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0.47322</cdr:x>
      <cdr:y>0.12421</cdr:y>
    </cdr:from>
    <cdr:to>
      <cdr:x>0.68623</cdr:x>
      <cdr:y>0.17292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A23522D-B0AD-41A4-A37F-E4B1FCBC712C}"/>
            </a:ext>
          </a:extLst>
        </cdr:cNvPr>
        <cdr:cNvSpPr txBox="1"/>
      </cdr:nvSpPr>
      <cdr:spPr>
        <a:xfrm xmlns:a="http://schemas.openxmlformats.org/drawingml/2006/main">
          <a:off x="5349244" y="777240"/>
          <a:ext cx="240791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psatests.org.uk/" TargetMode="External"/><Relationship Id="rId2" Type="http://schemas.openxmlformats.org/officeDocument/2006/relationships/hyperlink" Target="http://www.psatests.org.uk/" TargetMode="External"/><Relationship Id="rId1" Type="http://schemas.openxmlformats.org/officeDocument/2006/relationships/hyperlink" Target="mailto:info@psatests.org.uk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psatests.org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5329-5BCA-4C96-86BB-2B0F0113749C}">
  <dimension ref="A2:R886"/>
  <sheetViews>
    <sheetView zoomScaleNormal="100" zoomScaleSheetLayoutView="100" workbookViewId="0">
      <pane ySplit="4" topLeftCell="A865" activePane="bottomLeft" state="frozen"/>
      <selection pane="bottomLeft" activeCell="B886" sqref="B886"/>
    </sheetView>
  </sheetViews>
  <sheetFormatPr defaultColWidth="8.81640625" defaultRowHeight="12.5" x14ac:dyDescent="0.25"/>
  <cols>
    <col min="1" max="1" width="2.26953125" customWidth="1"/>
    <col min="2" max="2" width="10.26953125" style="1" bestFit="1" customWidth="1"/>
    <col min="3" max="3" width="27.453125" style="16" customWidth="1"/>
    <col min="4" max="7" width="10" style="1" customWidth="1"/>
    <col min="8" max="8" width="0.81640625" style="1" customWidth="1"/>
    <col min="9" max="12" width="10" customWidth="1"/>
    <col min="13" max="13" width="14.453125" style="1" customWidth="1"/>
    <col min="14" max="14" width="21.26953125" customWidth="1"/>
    <col min="15" max="15" width="19.26953125" customWidth="1"/>
    <col min="16" max="16" width="10.1796875" bestFit="1" customWidth="1"/>
    <col min="17" max="17" width="18.1796875" customWidth="1"/>
  </cols>
  <sheetData>
    <row r="2" spans="2:14" ht="15.5" x14ac:dyDescent="0.35">
      <c r="D2" s="512" t="s">
        <v>0</v>
      </c>
      <c r="E2" s="512"/>
      <c r="F2" s="512"/>
      <c r="G2" s="512"/>
      <c r="H2" s="210"/>
      <c r="I2" s="512" t="s">
        <v>1</v>
      </c>
      <c r="J2" s="512"/>
      <c r="K2" s="512"/>
      <c r="L2" s="512"/>
    </row>
    <row r="3" spans="2:14" ht="6" customHeight="1" thickBot="1" x14ac:dyDescent="0.3"/>
    <row r="4" spans="2:14" ht="13" x14ac:dyDescent="0.3">
      <c r="B4" s="323" t="s">
        <v>2</v>
      </c>
      <c r="C4" s="324" t="s">
        <v>3</v>
      </c>
      <c r="D4" s="27" t="s">
        <v>4</v>
      </c>
      <c r="E4" s="104" t="s">
        <v>5</v>
      </c>
      <c r="F4" s="24" t="s">
        <v>6</v>
      </c>
      <c r="G4" s="19" t="s">
        <v>7</v>
      </c>
      <c r="H4" s="44"/>
      <c r="I4" s="27" t="s">
        <v>4</v>
      </c>
      <c r="J4" s="104" t="s">
        <v>5</v>
      </c>
      <c r="K4" s="24" t="s">
        <v>6</v>
      </c>
      <c r="L4" s="19" t="s">
        <v>7</v>
      </c>
      <c r="M4" s="106" t="s">
        <v>8</v>
      </c>
      <c r="N4" s="27" t="s">
        <v>9</v>
      </c>
    </row>
    <row r="5" spans="2:14" x14ac:dyDescent="0.25">
      <c r="B5" s="325">
        <v>38078</v>
      </c>
      <c r="C5" s="326" t="s">
        <v>0</v>
      </c>
      <c r="D5" s="28">
        <v>116</v>
      </c>
      <c r="E5" s="28">
        <v>10</v>
      </c>
      <c r="F5" s="20">
        <v>10</v>
      </c>
      <c r="G5" s="20">
        <v>96</v>
      </c>
      <c r="H5" s="45"/>
      <c r="I5" s="30"/>
      <c r="J5" s="30"/>
      <c r="K5" s="30"/>
      <c r="L5" s="105"/>
      <c r="M5" s="47">
        <v>7</v>
      </c>
      <c r="N5" s="48"/>
    </row>
    <row r="6" spans="2:14" x14ac:dyDescent="0.25">
      <c r="B6" s="325">
        <v>38169</v>
      </c>
      <c r="C6" s="326" t="s">
        <v>0</v>
      </c>
      <c r="D6" s="20">
        <v>195</v>
      </c>
      <c r="E6" s="20">
        <v>17</v>
      </c>
      <c r="F6" s="20">
        <v>19</v>
      </c>
      <c r="G6" s="20">
        <v>159</v>
      </c>
      <c r="H6" s="46"/>
      <c r="I6" s="21"/>
      <c r="J6" s="21"/>
      <c r="K6" s="21"/>
      <c r="L6" s="33"/>
      <c r="M6" s="47">
        <v>11</v>
      </c>
      <c r="N6" s="48"/>
    </row>
    <row r="7" spans="2:14" x14ac:dyDescent="0.25">
      <c r="B7" s="325">
        <v>38261</v>
      </c>
      <c r="C7" s="326" t="s">
        <v>0</v>
      </c>
      <c r="D7" s="20">
        <v>137</v>
      </c>
      <c r="E7" s="20">
        <v>15</v>
      </c>
      <c r="F7" s="20">
        <v>4</v>
      </c>
      <c r="G7" s="20">
        <v>118</v>
      </c>
      <c r="H7" s="46"/>
      <c r="I7" s="21"/>
      <c r="J7" s="21"/>
      <c r="K7" s="21"/>
      <c r="L7" s="33"/>
      <c r="M7" s="47">
        <v>5</v>
      </c>
      <c r="N7" s="48"/>
    </row>
    <row r="8" spans="2:14" x14ac:dyDescent="0.25">
      <c r="B8" s="325">
        <v>38443</v>
      </c>
      <c r="C8" s="326" t="s">
        <v>0</v>
      </c>
      <c r="D8" s="20">
        <v>116</v>
      </c>
      <c r="E8" s="20">
        <v>5</v>
      </c>
      <c r="F8" s="20">
        <v>17</v>
      </c>
      <c r="G8" s="20">
        <v>94</v>
      </c>
      <c r="H8" s="46"/>
      <c r="I8" s="21"/>
      <c r="J8" s="21"/>
      <c r="K8" s="21"/>
      <c r="L8" s="33"/>
      <c r="M8" s="47">
        <v>6</v>
      </c>
      <c r="N8" s="48"/>
    </row>
    <row r="9" spans="2:14" x14ac:dyDescent="0.25">
      <c r="B9" s="325">
        <v>38626</v>
      </c>
      <c r="C9" s="326" t="s">
        <v>0</v>
      </c>
      <c r="D9" s="20">
        <v>71</v>
      </c>
      <c r="E9" s="20">
        <v>5</v>
      </c>
      <c r="F9" s="20">
        <v>3</v>
      </c>
      <c r="G9" s="20">
        <v>63</v>
      </c>
      <c r="H9" s="46"/>
      <c r="I9" s="21"/>
      <c r="J9" s="21"/>
      <c r="K9" s="21"/>
      <c r="L9" s="33"/>
      <c r="M9" s="47">
        <v>6</v>
      </c>
      <c r="N9" s="48"/>
    </row>
    <row r="10" spans="2:14" x14ac:dyDescent="0.25">
      <c r="B10" s="325">
        <v>38626</v>
      </c>
      <c r="C10" s="326" t="s">
        <v>10</v>
      </c>
      <c r="D10" s="21"/>
      <c r="E10" s="21"/>
      <c r="F10" s="21"/>
      <c r="G10" s="21"/>
      <c r="H10" s="46"/>
      <c r="I10" s="20">
        <v>151</v>
      </c>
      <c r="J10" s="20">
        <v>10</v>
      </c>
      <c r="K10" s="20">
        <v>9</v>
      </c>
      <c r="L10" s="32">
        <v>132</v>
      </c>
      <c r="M10" s="47">
        <v>6</v>
      </c>
      <c r="N10" s="48"/>
    </row>
    <row r="11" spans="2:14" x14ac:dyDescent="0.25">
      <c r="B11" s="325">
        <v>38657</v>
      </c>
      <c r="C11" s="326" t="s">
        <v>10</v>
      </c>
      <c r="D11" s="21"/>
      <c r="E11" s="21"/>
      <c r="F11" s="21"/>
      <c r="G11" s="21"/>
      <c r="H11" s="46"/>
      <c r="I11" s="20">
        <v>110</v>
      </c>
      <c r="J11" s="20">
        <v>6</v>
      </c>
      <c r="K11" s="20">
        <v>7</v>
      </c>
      <c r="L11" s="32">
        <v>97</v>
      </c>
      <c r="M11" s="47">
        <v>6</v>
      </c>
      <c r="N11" s="48"/>
    </row>
    <row r="12" spans="2:14" x14ac:dyDescent="0.25">
      <c r="B12" s="325">
        <v>38657</v>
      </c>
      <c r="C12" s="326" t="s">
        <v>11</v>
      </c>
      <c r="D12" s="21"/>
      <c r="E12" s="21"/>
      <c r="F12" s="21"/>
      <c r="G12" s="21"/>
      <c r="H12" s="46"/>
      <c r="I12" s="20">
        <v>51</v>
      </c>
      <c r="J12" s="20">
        <v>4</v>
      </c>
      <c r="K12" s="20">
        <v>2</v>
      </c>
      <c r="L12" s="32">
        <v>45</v>
      </c>
      <c r="M12" s="47">
        <v>3</v>
      </c>
      <c r="N12" s="48"/>
    </row>
    <row r="13" spans="2:14" x14ac:dyDescent="0.25">
      <c r="B13" s="325">
        <v>38777</v>
      </c>
      <c r="C13" s="326" t="s">
        <v>10</v>
      </c>
      <c r="D13" s="21"/>
      <c r="E13" s="21"/>
      <c r="F13" s="21"/>
      <c r="G13" s="21"/>
      <c r="H13" s="46"/>
      <c r="I13" s="20">
        <v>108</v>
      </c>
      <c r="J13" s="20">
        <v>4</v>
      </c>
      <c r="K13" s="20">
        <v>6</v>
      </c>
      <c r="L13" s="32">
        <v>98</v>
      </c>
      <c r="M13" s="47">
        <v>3</v>
      </c>
      <c r="N13" s="48"/>
    </row>
    <row r="14" spans="2:14" x14ac:dyDescent="0.25">
      <c r="B14" s="325">
        <v>38808</v>
      </c>
      <c r="C14" s="326" t="s">
        <v>0</v>
      </c>
      <c r="D14" s="20">
        <v>152</v>
      </c>
      <c r="E14" s="20">
        <v>7</v>
      </c>
      <c r="F14" s="20">
        <v>21</v>
      </c>
      <c r="G14" s="20">
        <v>124</v>
      </c>
      <c r="H14" s="46"/>
      <c r="I14" s="21"/>
      <c r="J14" s="21"/>
      <c r="K14" s="21"/>
      <c r="L14" s="33"/>
      <c r="M14" s="47">
        <v>4</v>
      </c>
      <c r="N14" s="48"/>
    </row>
    <row r="15" spans="2:14" x14ac:dyDescent="0.25">
      <c r="B15" s="325">
        <v>38838</v>
      </c>
      <c r="C15" s="326" t="s">
        <v>10</v>
      </c>
      <c r="D15" s="21"/>
      <c r="E15" s="21"/>
      <c r="F15" s="21"/>
      <c r="G15" s="21"/>
      <c r="H15" s="46"/>
      <c r="I15" s="20">
        <v>131</v>
      </c>
      <c r="J15" s="20">
        <v>8</v>
      </c>
      <c r="K15" s="20">
        <v>6</v>
      </c>
      <c r="L15" s="32">
        <v>117</v>
      </c>
      <c r="M15" s="47">
        <v>6</v>
      </c>
      <c r="N15" s="48"/>
    </row>
    <row r="16" spans="2:14" x14ac:dyDescent="0.25">
      <c r="B16" s="325">
        <v>38869</v>
      </c>
      <c r="C16" s="326" t="s">
        <v>12</v>
      </c>
      <c r="D16" s="21"/>
      <c r="E16" s="21"/>
      <c r="F16" s="21"/>
      <c r="G16" s="21"/>
      <c r="H16" s="46"/>
      <c r="I16" s="20">
        <v>65</v>
      </c>
      <c r="J16" s="20">
        <v>6</v>
      </c>
      <c r="K16" s="20">
        <v>6</v>
      </c>
      <c r="L16" s="32">
        <v>53</v>
      </c>
      <c r="M16" s="47">
        <v>5</v>
      </c>
      <c r="N16" s="48"/>
    </row>
    <row r="17" spans="2:14" x14ac:dyDescent="0.25">
      <c r="B17" s="325">
        <v>38899</v>
      </c>
      <c r="C17" s="326" t="s">
        <v>0</v>
      </c>
      <c r="D17" s="20">
        <v>52</v>
      </c>
      <c r="E17" s="20">
        <v>3</v>
      </c>
      <c r="F17" s="20">
        <v>5</v>
      </c>
      <c r="G17" s="20">
        <v>44</v>
      </c>
      <c r="H17" s="46"/>
      <c r="I17" s="21"/>
      <c r="J17" s="21"/>
      <c r="K17" s="21"/>
      <c r="L17" s="33"/>
      <c r="M17" s="47">
        <v>2</v>
      </c>
      <c r="N17" s="48" t="s">
        <v>13</v>
      </c>
    </row>
    <row r="18" spans="2:14" x14ac:dyDescent="0.25">
      <c r="B18" s="325">
        <v>38961</v>
      </c>
      <c r="C18" s="326" t="s">
        <v>14</v>
      </c>
      <c r="D18" s="21"/>
      <c r="E18" s="21"/>
      <c r="F18" s="21"/>
      <c r="G18" s="21"/>
      <c r="H18" s="46"/>
      <c r="I18" s="20">
        <v>197</v>
      </c>
      <c r="J18" s="20">
        <v>9</v>
      </c>
      <c r="K18" s="20">
        <v>8</v>
      </c>
      <c r="L18" s="32">
        <v>180</v>
      </c>
      <c r="M18" s="47">
        <v>5</v>
      </c>
      <c r="N18" s="48"/>
    </row>
    <row r="19" spans="2:14" x14ac:dyDescent="0.25">
      <c r="B19" s="325">
        <v>38991</v>
      </c>
      <c r="C19" s="326" t="s">
        <v>0</v>
      </c>
      <c r="D19" s="20">
        <v>150</v>
      </c>
      <c r="E19" s="20">
        <v>10</v>
      </c>
      <c r="F19" s="20">
        <v>10</v>
      </c>
      <c r="G19" s="20">
        <v>130</v>
      </c>
      <c r="H19" s="46"/>
      <c r="I19" s="21"/>
      <c r="J19" s="21"/>
      <c r="K19" s="21"/>
      <c r="L19" s="33"/>
      <c r="M19" s="47">
        <v>5</v>
      </c>
      <c r="N19" s="48" t="s">
        <v>15</v>
      </c>
    </row>
    <row r="20" spans="2:14" x14ac:dyDescent="0.25">
      <c r="B20" s="325">
        <v>38991</v>
      </c>
      <c r="C20" s="326" t="s">
        <v>16</v>
      </c>
      <c r="D20" s="21"/>
      <c r="E20" s="21"/>
      <c r="F20" s="21"/>
      <c r="G20" s="21"/>
      <c r="H20" s="46"/>
      <c r="I20" s="20">
        <v>100</v>
      </c>
      <c r="J20" s="20">
        <v>4</v>
      </c>
      <c r="K20" s="20">
        <v>3</v>
      </c>
      <c r="L20" s="32">
        <v>93</v>
      </c>
      <c r="M20" s="47">
        <v>1</v>
      </c>
      <c r="N20" s="48"/>
    </row>
    <row r="21" spans="2:14" x14ac:dyDescent="0.25">
      <c r="B21" s="325">
        <v>39022</v>
      </c>
      <c r="C21" s="326" t="s">
        <v>17</v>
      </c>
      <c r="D21" s="21"/>
      <c r="E21" s="21"/>
      <c r="F21" s="21"/>
      <c r="G21" s="21"/>
      <c r="H21" s="46"/>
      <c r="I21" s="20">
        <v>59</v>
      </c>
      <c r="J21" s="20">
        <v>3</v>
      </c>
      <c r="K21" s="20">
        <v>2</v>
      </c>
      <c r="L21" s="32">
        <v>54</v>
      </c>
      <c r="M21" s="47">
        <v>1</v>
      </c>
      <c r="N21" s="48"/>
    </row>
    <row r="22" spans="2:14" x14ac:dyDescent="0.25">
      <c r="B22" s="325">
        <v>39083</v>
      </c>
      <c r="C22" s="326" t="s">
        <v>18</v>
      </c>
      <c r="D22" s="21"/>
      <c r="E22" s="21"/>
      <c r="F22" s="21"/>
      <c r="G22" s="21"/>
      <c r="H22" s="46"/>
      <c r="I22" s="20">
        <v>44</v>
      </c>
      <c r="J22" s="20">
        <v>5</v>
      </c>
      <c r="K22" s="20">
        <v>1</v>
      </c>
      <c r="L22" s="32">
        <v>38</v>
      </c>
      <c r="M22" s="47"/>
      <c r="N22" s="48"/>
    </row>
    <row r="23" spans="2:14" x14ac:dyDescent="0.25">
      <c r="B23" s="325">
        <v>39114</v>
      </c>
      <c r="C23" s="326" t="s">
        <v>19</v>
      </c>
      <c r="D23" s="21"/>
      <c r="E23" s="21"/>
      <c r="F23" s="21"/>
      <c r="G23" s="21"/>
      <c r="H23" s="46"/>
      <c r="I23" s="20">
        <v>92</v>
      </c>
      <c r="J23" s="20">
        <v>6</v>
      </c>
      <c r="K23" s="20">
        <v>8</v>
      </c>
      <c r="L23" s="32">
        <v>78</v>
      </c>
      <c r="M23" s="47">
        <v>4</v>
      </c>
      <c r="N23" s="48"/>
    </row>
    <row r="24" spans="2:14" x14ac:dyDescent="0.25">
      <c r="B24" s="325">
        <v>39114</v>
      </c>
      <c r="C24" s="326" t="s">
        <v>20</v>
      </c>
      <c r="D24" s="21"/>
      <c r="E24" s="21"/>
      <c r="F24" s="21"/>
      <c r="G24" s="21"/>
      <c r="H24" s="46"/>
      <c r="I24" s="20">
        <v>116</v>
      </c>
      <c r="J24" s="20">
        <v>7</v>
      </c>
      <c r="K24" s="20">
        <v>10</v>
      </c>
      <c r="L24" s="32">
        <v>99</v>
      </c>
      <c r="M24" s="47">
        <v>6</v>
      </c>
      <c r="N24" s="48"/>
    </row>
    <row r="25" spans="2:14" x14ac:dyDescent="0.25">
      <c r="B25" s="325">
        <v>39142</v>
      </c>
      <c r="C25" s="326" t="s">
        <v>21</v>
      </c>
      <c r="D25" s="20">
        <v>3</v>
      </c>
      <c r="E25" s="20">
        <v>0</v>
      </c>
      <c r="F25" s="20">
        <v>1</v>
      </c>
      <c r="G25" s="20">
        <v>2</v>
      </c>
      <c r="H25" s="46">
        <v>2</v>
      </c>
      <c r="I25" s="21"/>
      <c r="J25" s="21"/>
      <c r="K25" s="21"/>
      <c r="L25" s="21"/>
      <c r="M25" s="47"/>
      <c r="N25" s="48" t="s">
        <v>22</v>
      </c>
    </row>
    <row r="26" spans="2:14" x14ac:dyDescent="0.25">
      <c r="B26" s="325">
        <v>39142</v>
      </c>
      <c r="C26" s="326" t="s">
        <v>10</v>
      </c>
      <c r="D26" s="21"/>
      <c r="E26" s="21"/>
      <c r="F26" s="21"/>
      <c r="G26" s="21"/>
      <c r="H26" s="46"/>
      <c r="I26" s="20">
        <v>135</v>
      </c>
      <c r="J26" s="20">
        <v>10</v>
      </c>
      <c r="K26" s="20">
        <v>7</v>
      </c>
      <c r="L26" s="32">
        <v>118</v>
      </c>
      <c r="M26" s="47">
        <v>5</v>
      </c>
      <c r="N26" s="48"/>
    </row>
    <row r="27" spans="2:14" x14ac:dyDescent="0.25">
      <c r="B27" s="325">
        <v>39142</v>
      </c>
      <c r="C27" s="326" t="s">
        <v>18</v>
      </c>
      <c r="D27" s="39"/>
      <c r="E27" s="21"/>
      <c r="F27" s="21"/>
      <c r="G27" s="21"/>
      <c r="H27" s="46"/>
      <c r="I27" s="20">
        <v>49</v>
      </c>
      <c r="J27" s="20">
        <v>4</v>
      </c>
      <c r="K27" s="20">
        <v>3</v>
      </c>
      <c r="L27" s="32">
        <v>42</v>
      </c>
      <c r="M27" s="47">
        <v>3</v>
      </c>
      <c r="N27" s="48"/>
    </row>
    <row r="28" spans="2:14" x14ac:dyDescent="0.25">
      <c r="B28" s="325">
        <v>39173</v>
      </c>
      <c r="C28" s="326" t="s">
        <v>0</v>
      </c>
      <c r="D28" s="40">
        <v>160</v>
      </c>
      <c r="E28" s="20">
        <v>4</v>
      </c>
      <c r="F28" s="20">
        <v>10</v>
      </c>
      <c r="G28" s="20">
        <v>146</v>
      </c>
      <c r="H28" s="46"/>
      <c r="I28" s="21"/>
      <c r="J28" s="21"/>
      <c r="K28" s="21"/>
      <c r="L28" s="33"/>
      <c r="M28" s="47">
        <v>6</v>
      </c>
      <c r="N28" s="48"/>
    </row>
    <row r="29" spans="2:14" x14ac:dyDescent="0.25">
      <c r="B29" s="325">
        <v>39173</v>
      </c>
      <c r="C29" s="326" t="s">
        <v>11</v>
      </c>
      <c r="D29" s="21"/>
      <c r="E29" s="21"/>
      <c r="F29" s="21"/>
      <c r="G29" s="21"/>
      <c r="H29" s="46"/>
      <c r="I29" s="20">
        <v>45</v>
      </c>
      <c r="J29" s="20">
        <v>2</v>
      </c>
      <c r="K29" s="20">
        <v>2</v>
      </c>
      <c r="L29" s="32">
        <v>41</v>
      </c>
      <c r="M29" s="47">
        <v>1</v>
      </c>
      <c r="N29" s="48"/>
    </row>
    <row r="30" spans="2:14" x14ac:dyDescent="0.25">
      <c r="B30" s="325">
        <v>39203</v>
      </c>
      <c r="C30" s="326" t="s">
        <v>18</v>
      </c>
      <c r="D30" s="21"/>
      <c r="E30" s="21"/>
      <c r="F30" s="21"/>
      <c r="G30" s="21"/>
      <c r="H30" s="46"/>
      <c r="I30" s="20">
        <v>39</v>
      </c>
      <c r="J30" s="20">
        <v>0</v>
      </c>
      <c r="K30" s="20">
        <v>2</v>
      </c>
      <c r="L30" s="32">
        <v>37</v>
      </c>
      <c r="M30" s="47"/>
      <c r="N30" s="48"/>
    </row>
    <row r="31" spans="2:14" x14ac:dyDescent="0.25">
      <c r="B31" s="325">
        <v>39203</v>
      </c>
      <c r="C31" s="326" t="s">
        <v>23</v>
      </c>
      <c r="D31" s="21"/>
      <c r="E31" s="21"/>
      <c r="F31" s="21"/>
      <c r="G31" s="21"/>
      <c r="H31" s="46"/>
      <c r="I31" s="20">
        <v>169</v>
      </c>
      <c r="J31" s="20">
        <v>14</v>
      </c>
      <c r="K31" s="20">
        <v>12</v>
      </c>
      <c r="L31" s="32">
        <v>143</v>
      </c>
      <c r="M31" s="47">
        <v>7</v>
      </c>
      <c r="N31" s="48"/>
    </row>
    <row r="32" spans="2:14" x14ac:dyDescent="0.25">
      <c r="B32" s="325">
        <v>39234</v>
      </c>
      <c r="C32" s="326" t="s">
        <v>12</v>
      </c>
      <c r="D32" s="72"/>
      <c r="E32" s="72"/>
      <c r="F32" s="72"/>
      <c r="G32" s="72"/>
      <c r="H32" s="46"/>
      <c r="I32" s="20">
        <v>8</v>
      </c>
      <c r="J32" s="20">
        <v>1</v>
      </c>
      <c r="K32" s="20">
        <v>0</v>
      </c>
      <c r="L32" s="32">
        <v>7</v>
      </c>
      <c r="M32" s="47">
        <v>1</v>
      </c>
      <c r="N32" s="48"/>
    </row>
    <row r="33" spans="2:14" x14ac:dyDescent="0.25">
      <c r="B33" s="325">
        <v>39234</v>
      </c>
      <c r="C33" s="326" t="s">
        <v>21</v>
      </c>
      <c r="D33" s="40">
        <v>17</v>
      </c>
      <c r="E33" s="40">
        <v>4</v>
      </c>
      <c r="F33" s="40">
        <v>0</v>
      </c>
      <c r="G33" s="40">
        <v>13</v>
      </c>
      <c r="H33" s="46"/>
      <c r="I33" s="21"/>
      <c r="J33" s="21"/>
      <c r="K33" s="21"/>
      <c r="L33" s="33"/>
      <c r="M33" s="47">
        <v>1</v>
      </c>
      <c r="N33" s="48"/>
    </row>
    <row r="34" spans="2:14" x14ac:dyDescent="0.25">
      <c r="B34" s="325">
        <v>39264</v>
      </c>
      <c r="C34" s="326" t="s">
        <v>0</v>
      </c>
      <c r="D34" s="20">
        <v>36</v>
      </c>
      <c r="E34" s="20">
        <v>4</v>
      </c>
      <c r="F34" s="20">
        <v>5</v>
      </c>
      <c r="G34" s="20">
        <v>27</v>
      </c>
      <c r="H34" s="46"/>
      <c r="I34" s="21"/>
      <c r="J34" s="21"/>
      <c r="K34" s="21"/>
      <c r="L34" s="33"/>
      <c r="M34" s="47">
        <v>3</v>
      </c>
      <c r="N34" s="48"/>
    </row>
    <row r="35" spans="2:14" x14ac:dyDescent="0.25">
      <c r="B35" s="325">
        <v>39264</v>
      </c>
      <c r="C35" s="326" t="s">
        <v>24</v>
      </c>
      <c r="D35" s="21"/>
      <c r="E35" s="21"/>
      <c r="F35" s="21"/>
      <c r="G35" s="21"/>
      <c r="H35" s="46"/>
      <c r="I35" s="20">
        <v>62</v>
      </c>
      <c r="J35" s="20">
        <v>4</v>
      </c>
      <c r="K35" s="20">
        <v>2</v>
      </c>
      <c r="L35" s="32">
        <v>56</v>
      </c>
      <c r="M35" s="47">
        <v>2</v>
      </c>
      <c r="N35" s="48"/>
    </row>
    <row r="36" spans="2:14" x14ac:dyDescent="0.25">
      <c r="B36" s="325">
        <v>39295</v>
      </c>
      <c r="C36" s="326" t="s">
        <v>21</v>
      </c>
      <c r="D36" s="20">
        <v>17</v>
      </c>
      <c r="E36" s="20">
        <v>1</v>
      </c>
      <c r="F36" s="20">
        <v>1</v>
      </c>
      <c r="G36" s="20">
        <v>15</v>
      </c>
      <c r="H36" s="46"/>
      <c r="I36" s="21"/>
      <c r="J36" s="21"/>
      <c r="K36" s="21"/>
      <c r="L36" s="33"/>
      <c r="M36" s="47"/>
      <c r="N36" s="48"/>
    </row>
    <row r="37" spans="2:14" x14ac:dyDescent="0.25">
      <c r="B37" s="325">
        <v>39295</v>
      </c>
      <c r="C37" s="326" t="s">
        <v>18</v>
      </c>
      <c r="D37" s="21"/>
      <c r="E37" s="21"/>
      <c r="F37" s="21"/>
      <c r="G37" s="21"/>
      <c r="H37" s="46"/>
      <c r="I37" s="20">
        <v>29</v>
      </c>
      <c r="J37" s="20">
        <v>1</v>
      </c>
      <c r="K37" s="20">
        <v>2</v>
      </c>
      <c r="L37" s="32">
        <v>26</v>
      </c>
      <c r="M37" s="47"/>
      <c r="N37" s="48"/>
    </row>
    <row r="38" spans="2:14" x14ac:dyDescent="0.25">
      <c r="B38" s="325">
        <v>39295</v>
      </c>
      <c r="C38" s="326" t="s">
        <v>25</v>
      </c>
      <c r="D38" s="21"/>
      <c r="E38" s="21"/>
      <c r="F38" s="21"/>
      <c r="G38" s="21"/>
      <c r="H38" s="46"/>
      <c r="I38" s="20">
        <v>133</v>
      </c>
      <c r="J38" s="20">
        <v>11</v>
      </c>
      <c r="K38" s="20">
        <v>8</v>
      </c>
      <c r="L38" s="32">
        <v>114</v>
      </c>
      <c r="M38" s="47">
        <v>4</v>
      </c>
      <c r="N38" s="48"/>
    </row>
    <row r="39" spans="2:14" x14ac:dyDescent="0.25">
      <c r="B39" s="325">
        <v>39326</v>
      </c>
      <c r="C39" s="326" t="s">
        <v>21</v>
      </c>
      <c r="D39" s="20">
        <v>1</v>
      </c>
      <c r="E39" s="20">
        <v>0</v>
      </c>
      <c r="F39" s="20">
        <v>0</v>
      </c>
      <c r="G39" s="20">
        <v>1</v>
      </c>
      <c r="H39" s="46"/>
      <c r="I39" s="21"/>
      <c r="J39" s="21"/>
      <c r="K39" s="21"/>
      <c r="L39" s="21"/>
      <c r="M39" s="47"/>
      <c r="N39" s="48"/>
    </row>
    <row r="40" spans="2:14" x14ac:dyDescent="0.25">
      <c r="B40" s="325">
        <v>39326</v>
      </c>
      <c r="C40" s="326" t="s">
        <v>14</v>
      </c>
      <c r="D40" s="21"/>
      <c r="E40" s="21"/>
      <c r="F40" s="21"/>
      <c r="G40" s="21"/>
      <c r="H40" s="46"/>
      <c r="I40" s="20">
        <v>199</v>
      </c>
      <c r="J40" s="20">
        <v>14</v>
      </c>
      <c r="K40" s="20">
        <v>13</v>
      </c>
      <c r="L40" s="32">
        <v>172</v>
      </c>
      <c r="M40" s="47">
        <v>10</v>
      </c>
      <c r="N40" s="48"/>
    </row>
    <row r="41" spans="2:14" x14ac:dyDescent="0.25">
      <c r="B41" s="325">
        <v>39356</v>
      </c>
      <c r="C41" s="326" t="s">
        <v>0</v>
      </c>
      <c r="D41" s="20">
        <v>145</v>
      </c>
      <c r="E41" s="20">
        <v>9</v>
      </c>
      <c r="F41" s="20">
        <v>8</v>
      </c>
      <c r="G41" s="20">
        <v>128</v>
      </c>
      <c r="H41" s="46"/>
      <c r="I41" s="21"/>
      <c r="J41" s="21"/>
      <c r="K41" s="21"/>
      <c r="L41" s="33"/>
      <c r="M41" s="47">
        <v>5</v>
      </c>
      <c r="N41" s="48"/>
    </row>
    <row r="42" spans="2:14" x14ac:dyDescent="0.25">
      <c r="B42" s="325">
        <v>39356</v>
      </c>
      <c r="C42" s="326" t="s">
        <v>16</v>
      </c>
      <c r="D42" s="21"/>
      <c r="E42" s="21"/>
      <c r="F42" s="21"/>
      <c r="G42" s="21"/>
      <c r="H42" s="46"/>
      <c r="I42" s="20">
        <v>164</v>
      </c>
      <c r="J42" s="20">
        <v>10</v>
      </c>
      <c r="K42" s="20">
        <v>9</v>
      </c>
      <c r="L42" s="32">
        <v>145</v>
      </c>
      <c r="M42" s="47">
        <v>7</v>
      </c>
      <c r="N42" s="48"/>
    </row>
    <row r="43" spans="2:14" x14ac:dyDescent="0.25">
      <c r="B43" s="325">
        <v>39387</v>
      </c>
      <c r="C43" s="326" t="s">
        <v>18</v>
      </c>
      <c r="D43" s="21"/>
      <c r="E43" s="21"/>
      <c r="F43" s="21"/>
      <c r="G43" s="21"/>
      <c r="H43" s="46"/>
      <c r="I43" s="20">
        <v>47</v>
      </c>
      <c r="J43" s="40">
        <v>5</v>
      </c>
      <c r="K43" s="40">
        <v>5</v>
      </c>
      <c r="L43" s="42">
        <v>37</v>
      </c>
      <c r="M43" s="47">
        <v>4</v>
      </c>
      <c r="N43" s="49"/>
    </row>
    <row r="44" spans="2:14" x14ac:dyDescent="0.25">
      <c r="B44" s="325">
        <v>39387</v>
      </c>
      <c r="C44" s="43" t="s">
        <v>21</v>
      </c>
      <c r="D44" s="20">
        <v>1</v>
      </c>
      <c r="E44" s="20">
        <v>1</v>
      </c>
      <c r="F44" s="20">
        <v>0</v>
      </c>
      <c r="G44" s="20">
        <v>0</v>
      </c>
      <c r="I44" s="21"/>
      <c r="J44" s="21"/>
      <c r="K44" s="21"/>
      <c r="L44" s="33"/>
      <c r="M44" s="47"/>
      <c r="N44" s="48"/>
    </row>
    <row r="45" spans="2:14" ht="13" thickBot="1" x14ac:dyDescent="0.3">
      <c r="B45" s="325">
        <v>39417</v>
      </c>
      <c r="C45" s="43" t="s">
        <v>21</v>
      </c>
      <c r="D45" s="20">
        <v>3</v>
      </c>
      <c r="E45" s="20">
        <v>0</v>
      </c>
      <c r="F45" s="20">
        <v>0</v>
      </c>
      <c r="G45" s="20">
        <v>3</v>
      </c>
      <c r="I45" s="21"/>
      <c r="J45" s="21"/>
      <c r="K45" s="21"/>
      <c r="L45" s="33"/>
      <c r="M45" s="47">
        <v>0</v>
      </c>
      <c r="N45" s="48"/>
    </row>
    <row r="46" spans="2:14" ht="13.5" thickBot="1" x14ac:dyDescent="0.35">
      <c r="B46" s="325"/>
      <c r="C46" s="26" t="s">
        <v>26</v>
      </c>
      <c r="D46" s="29">
        <f t="shared" ref="D46:M46" si="0">SUM(D5:D45)</f>
        <v>1372</v>
      </c>
      <c r="E46" s="23">
        <f t="shared" si="0"/>
        <v>95</v>
      </c>
      <c r="F46" s="25">
        <f t="shared" si="0"/>
        <v>114</v>
      </c>
      <c r="G46" s="22">
        <f t="shared" si="0"/>
        <v>1163</v>
      </c>
      <c r="H46" s="31">
        <f t="shared" si="0"/>
        <v>2</v>
      </c>
      <c r="I46" s="29">
        <f t="shared" si="0"/>
        <v>2303</v>
      </c>
      <c r="J46" s="23">
        <f t="shared" si="0"/>
        <v>148</v>
      </c>
      <c r="K46" s="25">
        <f t="shared" si="0"/>
        <v>133</v>
      </c>
      <c r="L46" s="15">
        <f t="shared" si="0"/>
        <v>2022</v>
      </c>
      <c r="M46" s="56">
        <f t="shared" si="0"/>
        <v>151</v>
      </c>
      <c r="N46" s="53"/>
    </row>
    <row r="47" spans="2:14" ht="15.5" x14ac:dyDescent="0.35">
      <c r="D47" s="512" t="s">
        <v>0</v>
      </c>
      <c r="E47" s="512"/>
      <c r="F47" s="512"/>
      <c r="G47" s="512"/>
      <c r="H47" s="210"/>
      <c r="I47" s="512" t="s">
        <v>1</v>
      </c>
      <c r="J47" s="512"/>
      <c r="K47" s="512"/>
      <c r="L47" s="512"/>
    </row>
    <row r="48" spans="2:14" ht="6" customHeight="1" thickBot="1" x14ac:dyDescent="0.3"/>
    <row r="49" spans="2:14" ht="13" x14ac:dyDescent="0.3">
      <c r="B49" s="323" t="s">
        <v>2</v>
      </c>
      <c r="C49" s="324" t="s">
        <v>3</v>
      </c>
      <c r="D49" s="27" t="s">
        <v>4</v>
      </c>
      <c r="E49" s="104" t="s">
        <v>5</v>
      </c>
      <c r="F49" s="24" t="s">
        <v>6</v>
      </c>
      <c r="G49" s="19" t="s">
        <v>7</v>
      </c>
      <c r="H49" s="44"/>
      <c r="I49" s="27" t="s">
        <v>4</v>
      </c>
      <c r="J49" s="104" t="s">
        <v>5</v>
      </c>
      <c r="K49" s="24" t="s">
        <v>6</v>
      </c>
      <c r="L49" s="19" t="s">
        <v>7</v>
      </c>
      <c r="M49" s="106" t="s">
        <v>8</v>
      </c>
      <c r="N49" s="27" t="s">
        <v>9</v>
      </c>
    </row>
    <row r="50" spans="2:14" x14ac:dyDescent="0.25">
      <c r="B50" s="327">
        <v>39479</v>
      </c>
      <c r="C50" s="328" t="s">
        <v>21</v>
      </c>
      <c r="D50" s="20">
        <v>3</v>
      </c>
      <c r="E50" s="20">
        <v>0</v>
      </c>
      <c r="F50" s="20">
        <v>0</v>
      </c>
      <c r="G50" s="20">
        <v>3</v>
      </c>
      <c r="I50" s="89"/>
      <c r="J50" s="89"/>
      <c r="K50" s="89"/>
      <c r="L50" s="89"/>
      <c r="M50" s="32"/>
      <c r="N50" s="52"/>
    </row>
    <row r="51" spans="2:14" x14ac:dyDescent="0.25">
      <c r="B51" s="325">
        <v>39479</v>
      </c>
      <c r="C51" s="326" t="s">
        <v>18</v>
      </c>
      <c r="D51" s="21"/>
      <c r="E51" s="21"/>
      <c r="F51" s="21"/>
      <c r="G51" s="21"/>
      <c r="I51" s="20">
        <v>33</v>
      </c>
      <c r="J51" s="20">
        <v>1</v>
      </c>
      <c r="K51" s="20">
        <v>2</v>
      </c>
      <c r="L51" s="20">
        <v>30</v>
      </c>
      <c r="M51" s="32"/>
      <c r="N51" s="52"/>
    </row>
    <row r="52" spans="2:14" x14ac:dyDescent="0.25">
      <c r="B52" s="325">
        <v>39508</v>
      </c>
      <c r="C52" s="326" t="s">
        <v>21</v>
      </c>
      <c r="D52" s="20">
        <v>3</v>
      </c>
      <c r="E52" s="20">
        <v>0</v>
      </c>
      <c r="F52" s="20">
        <v>0</v>
      </c>
      <c r="G52" s="20">
        <v>3</v>
      </c>
      <c r="I52" s="21"/>
      <c r="J52" s="21"/>
      <c r="K52" s="21"/>
      <c r="L52" s="21"/>
      <c r="M52" s="32"/>
      <c r="N52" s="52"/>
    </row>
    <row r="53" spans="2:14" x14ac:dyDescent="0.25">
      <c r="B53" s="325">
        <v>39508</v>
      </c>
      <c r="C53" s="326" t="s">
        <v>27</v>
      </c>
      <c r="D53" s="20">
        <v>40</v>
      </c>
      <c r="E53" s="20">
        <v>5</v>
      </c>
      <c r="F53" s="20">
        <v>0</v>
      </c>
      <c r="G53" s="20">
        <v>35</v>
      </c>
      <c r="I53" s="21"/>
      <c r="J53" s="21"/>
      <c r="K53" s="21"/>
      <c r="L53" s="21"/>
      <c r="M53" s="32">
        <v>1</v>
      </c>
      <c r="N53" s="52"/>
    </row>
    <row r="54" spans="2:14" x14ac:dyDescent="0.25">
      <c r="B54" s="325">
        <v>39508</v>
      </c>
      <c r="C54" s="326" t="s">
        <v>28</v>
      </c>
      <c r="D54" s="21"/>
      <c r="E54" s="21"/>
      <c r="F54" s="21"/>
      <c r="G54" s="21"/>
      <c r="I54" s="20">
        <v>206</v>
      </c>
      <c r="J54" s="20">
        <v>11</v>
      </c>
      <c r="K54" s="20">
        <v>9</v>
      </c>
      <c r="L54" s="20">
        <v>186</v>
      </c>
      <c r="M54" s="32">
        <v>7</v>
      </c>
      <c r="N54" s="52"/>
    </row>
    <row r="55" spans="2:14" x14ac:dyDescent="0.25">
      <c r="B55" s="325">
        <v>39539</v>
      </c>
      <c r="C55" s="326" t="s">
        <v>0</v>
      </c>
      <c r="D55" s="20">
        <v>286</v>
      </c>
      <c r="E55" s="20">
        <v>18</v>
      </c>
      <c r="F55" s="20">
        <v>11</v>
      </c>
      <c r="G55" s="20">
        <v>257</v>
      </c>
      <c r="I55" s="21"/>
      <c r="J55" s="21"/>
      <c r="K55" s="21"/>
      <c r="L55" s="21"/>
      <c r="M55" s="32">
        <v>12</v>
      </c>
      <c r="N55" s="52"/>
    </row>
    <row r="56" spans="2:14" x14ac:dyDescent="0.25">
      <c r="B56" s="325">
        <v>39539</v>
      </c>
      <c r="C56" s="326" t="s">
        <v>18</v>
      </c>
      <c r="D56" s="21"/>
      <c r="E56" s="21"/>
      <c r="F56" s="21"/>
      <c r="G56" s="21"/>
      <c r="I56" s="20">
        <v>35</v>
      </c>
      <c r="J56" s="20">
        <v>3</v>
      </c>
      <c r="K56" s="20">
        <v>3</v>
      </c>
      <c r="L56" s="20">
        <v>29</v>
      </c>
      <c r="M56" s="32">
        <v>3</v>
      </c>
      <c r="N56" s="52"/>
    </row>
    <row r="57" spans="2:14" x14ac:dyDescent="0.25">
      <c r="B57" s="325">
        <v>39539</v>
      </c>
      <c r="C57" s="326" t="s">
        <v>21</v>
      </c>
      <c r="D57" s="20">
        <v>2</v>
      </c>
      <c r="E57" s="20">
        <v>0</v>
      </c>
      <c r="F57" s="20">
        <v>0</v>
      </c>
      <c r="G57" s="20">
        <v>2</v>
      </c>
      <c r="I57" s="21"/>
      <c r="J57" s="21"/>
      <c r="K57" s="21"/>
      <c r="L57" s="21"/>
      <c r="M57" s="32"/>
      <c r="N57" s="52"/>
    </row>
    <row r="58" spans="2:14" x14ac:dyDescent="0.25">
      <c r="B58" s="325">
        <v>39539</v>
      </c>
      <c r="C58" s="326" t="s">
        <v>19</v>
      </c>
      <c r="D58" s="21"/>
      <c r="E58" s="21"/>
      <c r="F58" s="21"/>
      <c r="G58" s="21"/>
      <c r="I58" s="20">
        <v>399</v>
      </c>
      <c r="J58" s="20">
        <v>23</v>
      </c>
      <c r="K58" s="20">
        <v>13</v>
      </c>
      <c r="L58" s="20">
        <v>363</v>
      </c>
      <c r="M58" s="32">
        <v>15</v>
      </c>
      <c r="N58" s="52"/>
    </row>
    <row r="59" spans="2:14" x14ac:dyDescent="0.25">
      <c r="B59" s="325">
        <v>39569</v>
      </c>
      <c r="C59" s="326" t="s">
        <v>29</v>
      </c>
      <c r="D59" s="20">
        <v>16</v>
      </c>
      <c r="E59" s="20">
        <v>0</v>
      </c>
      <c r="F59" s="20">
        <v>1</v>
      </c>
      <c r="G59" s="20">
        <v>15</v>
      </c>
      <c r="I59" s="21"/>
      <c r="J59" s="21"/>
      <c r="K59" s="21"/>
      <c r="L59" s="21"/>
      <c r="M59" s="32"/>
      <c r="N59" s="52"/>
    </row>
    <row r="60" spans="2:14" x14ac:dyDescent="0.25">
      <c r="B60" s="325">
        <v>39569</v>
      </c>
      <c r="C60" s="326" t="s">
        <v>23</v>
      </c>
      <c r="D60" s="21"/>
      <c r="E60" s="21"/>
      <c r="F60" s="21"/>
      <c r="G60" s="21"/>
      <c r="I60" s="20">
        <v>245</v>
      </c>
      <c r="J60" s="20">
        <v>10</v>
      </c>
      <c r="K60" s="20">
        <v>6</v>
      </c>
      <c r="L60" s="20">
        <v>229</v>
      </c>
      <c r="M60" s="32">
        <v>5</v>
      </c>
      <c r="N60" s="52"/>
    </row>
    <row r="61" spans="2:14" x14ac:dyDescent="0.25">
      <c r="B61" s="325">
        <v>39600</v>
      </c>
      <c r="C61" s="326" t="s">
        <v>18</v>
      </c>
      <c r="D61" s="21"/>
      <c r="E61" s="21"/>
      <c r="F61" s="21"/>
      <c r="G61" s="21"/>
      <c r="I61" s="20">
        <v>39</v>
      </c>
      <c r="J61" s="20">
        <v>2</v>
      </c>
      <c r="K61" s="20">
        <v>2</v>
      </c>
      <c r="L61" s="20">
        <v>35</v>
      </c>
      <c r="M61" s="32"/>
      <c r="N61" s="52"/>
    </row>
    <row r="62" spans="2:14" x14ac:dyDescent="0.25">
      <c r="B62" s="325">
        <v>39600</v>
      </c>
      <c r="C62" s="326" t="s">
        <v>28</v>
      </c>
      <c r="D62" s="21"/>
      <c r="E62" s="21"/>
      <c r="F62" s="21"/>
      <c r="G62" s="21"/>
      <c r="I62" s="20">
        <v>144</v>
      </c>
      <c r="J62" s="20">
        <v>10</v>
      </c>
      <c r="K62" s="20">
        <v>7</v>
      </c>
      <c r="L62" s="20">
        <v>127</v>
      </c>
      <c r="M62" s="32">
        <v>5</v>
      </c>
      <c r="N62" s="52"/>
    </row>
    <row r="63" spans="2:14" x14ac:dyDescent="0.25">
      <c r="B63" s="325">
        <v>39600</v>
      </c>
      <c r="C63" s="326" t="s">
        <v>30</v>
      </c>
      <c r="D63" s="20">
        <v>8</v>
      </c>
      <c r="E63" s="20">
        <v>0</v>
      </c>
      <c r="F63" s="20">
        <v>1</v>
      </c>
      <c r="G63" s="20">
        <v>7</v>
      </c>
      <c r="I63" s="21"/>
      <c r="J63" s="21"/>
      <c r="K63" s="21"/>
      <c r="L63" s="21"/>
      <c r="M63" s="32"/>
      <c r="N63" s="52"/>
    </row>
    <row r="64" spans="2:14" x14ac:dyDescent="0.25">
      <c r="B64" s="325">
        <v>39630</v>
      </c>
      <c r="C64" s="326" t="s">
        <v>31</v>
      </c>
      <c r="D64" s="21"/>
      <c r="E64" s="21"/>
      <c r="F64" s="21"/>
      <c r="G64" s="21"/>
      <c r="I64" s="20">
        <v>28</v>
      </c>
      <c r="J64" s="20">
        <v>3</v>
      </c>
      <c r="K64" s="20">
        <v>2</v>
      </c>
      <c r="L64" s="20">
        <v>23</v>
      </c>
      <c r="M64" s="32"/>
      <c r="N64" s="52"/>
    </row>
    <row r="65" spans="2:14" x14ac:dyDescent="0.25">
      <c r="B65" s="325">
        <v>39630</v>
      </c>
      <c r="C65" s="326" t="s">
        <v>0</v>
      </c>
      <c r="D65" s="20">
        <v>154</v>
      </c>
      <c r="E65" s="20">
        <v>10</v>
      </c>
      <c r="F65" s="20">
        <v>6</v>
      </c>
      <c r="G65" s="20">
        <v>138</v>
      </c>
      <c r="I65" s="21"/>
      <c r="J65" s="21"/>
      <c r="K65" s="21"/>
      <c r="L65" s="21"/>
      <c r="M65" s="32">
        <v>4</v>
      </c>
      <c r="N65" s="52"/>
    </row>
    <row r="66" spans="2:14" x14ac:dyDescent="0.25">
      <c r="B66" s="325">
        <v>39661</v>
      </c>
      <c r="C66" s="326" t="s">
        <v>32</v>
      </c>
      <c r="D66" s="21"/>
      <c r="E66" s="21"/>
      <c r="F66" s="21"/>
      <c r="G66" s="21"/>
      <c r="I66" s="20">
        <v>120</v>
      </c>
      <c r="J66" s="20">
        <v>7</v>
      </c>
      <c r="K66" s="20">
        <v>2</v>
      </c>
      <c r="L66" s="20">
        <v>111</v>
      </c>
      <c r="M66" s="32">
        <v>4</v>
      </c>
      <c r="N66" s="52" t="s">
        <v>33</v>
      </c>
    </row>
    <row r="67" spans="2:14" x14ac:dyDescent="0.25">
      <c r="B67" s="325">
        <v>39661</v>
      </c>
      <c r="C67" s="326" t="s">
        <v>34</v>
      </c>
      <c r="D67" s="21"/>
      <c r="E67" s="21"/>
      <c r="F67" s="21"/>
      <c r="G67" s="21"/>
      <c r="I67" s="20">
        <v>105</v>
      </c>
      <c r="J67" s="20">
        <v>5</v>
      </c>
      <c r="K67" s="20">
        <v>4</v>
      </c>
      <c r="L67" s="20">
        <v>96</v>
      </c>
      <c r="M67" s="32">
        <v>3</v>
      </c>
      <c r="N67" s="52"/>
    </row>
    <row r="68" spans="2:14" x14ac:dyDescent="0.25">
      <c r="B68" s="325">
        <v>39692</v>
      </c>
      <c r="C68" s="326" t="s">
        <v>14</v>
      </c>
      <c r="D68" s="21"/>
      <c r="E68" s="21"/>
      <c r="F68" s="21"/>
      <c r="G68" s="21"/>
      <c r="I68" s="20">
        <v>360</v>
      </c>
      <c r="J68" s="20">
        <v>22</v>
      </c>
      <c r="K68" s="20">
        <v>15</v>
      </c>
      <c r="L68" s="20">
        <v>323</v>
      </c>
      <c r="M68" s="42">
        <v>12</v>
      </c>
      <c r="N68" s="52"/>
    </row>
    <row r="69" spans="2:14" x14ac:dyDescent="0.25">
      <c r="B69" s="325">
        <v>39692</v>
      </c>
      <c r="C69" s="326" t="s">
        <v>20</v>
      </c>
      <c r="D69" s="20">
        <v>162</v>
      </c>
      <c r="E69" s="20">
        <v>12</v>
      </c>
      <c r="F69" s="20">
        <v>8</v>
      </c>
      <c r="G69" s="20">
        <v>142</v>
      </c>
      <c r="I69" s="21"/>
      <c r="J69" s="21"/>
      <c r="K69" s="21"/>
      <c r="L69" s="21"/>
      <c r="M69" s="32">
        <v>8</v>
      </c>
      <c r="N69" s="52"/>
    </row>
    <row r="70" spans="2:14" x14ac:dyDescent="0.25">
      <c r="B70" s="325">
        <v>39692</v>
      </c>
      <c r="C70" s="326" t="s">
        <v>18</v>
      </c>
      <c r="D70" s="21"/>
      <c r="E70" s="21"/>
      <c r="F70" s="21"/>
      <c r="G70" s="21"/>
      <c r="I70" s="20">
        <v>36</v>
      </c>
      <c r="J70" s="20">
        <v>0</v>
      </c>
      <c r="K70" s="20">
        <v>1</v>
      </c>
      <c r="L70" s="20">
        <v>35</v>
      </c>
      <c r="M70" s="32"/>
      <c r="N70" s="52"/>
    </row>
    <row r="71" spans="2:14" x14ac:dyDescent="0.25">
      <c r="B71" s="325">
        <v>39722</v>
      </c>
      <c r="C71" s="326" t="s">
        <v>35</v>
      </c>
      <c r="D71" s="21"/>
      <c r="E71" s="21"/>
      <c r="F71" s="21"/>
      <c r="G71" s="21"/>
      <c r="I71" s="20">
        <v>224</v>
      </c>
      <c r="J71" s="20">
        <v>16</v>
      </c>
      <c r="K71" s="20">
        <v>11</v>
      </c>
      <c r="L71" s="20">
        <v>197</v>
      </c>
      <c r="M71" s="32">
        <v>8</v>
      </c>
      <c r="N71" s="52"/>
    </row>
    <row r="72" spans="2:14" x14ac:dyDescent="0.25">
      <c r="B72" s="325">
        <v>39722</v>
      </c>
      <c r="C72" s="326" t="s">
        <v>16</v>
      </c>
      <c r="D72" s="21"/>
      <c r="E72" s="21"/>
      <c r="F72" s="21"/>
      <c r="G72" s="21"/>
      <c r="I72" s="20">
        <v>125</v>
      </c>
      <c r="J72" s="20">
        <v>5</v>
      </c>
      <c r="K72" s="20">
        <v>1</v>
      </c>
      <c r="L72" s="20">
        <v>119</v>
      </c>
      <c r="M72" s="32"/>
      <c r="N72" s="52"/>
    </row>
    <row r="73" spans="2:14" x14ac:dyDescent="0.25">
      <c r="B73" s="325">
        <v>39722</v>
      </c>
      <c r="C73" s="326" t="s">
        <v>0</v>
      </c>
      <c r="D73" s="20">
        <v>182</v>
      </c>
      <c r="E73" s="20">
        <v>14</v>
      </c>
      <c r="F73" s="20">
        <v>8</v>
      </c>
      <c r="G73" s="20">
        <v>160</v>
      </c>
      <c r="I73" s="21"/>
      <c r="J73" s="21"/>
      <c r="K73" s="21"/>
      <c r="L73" s="21"/>
      <c r="M73" s="32">
        <v>6</v>
      </c>
      <c r="N73" s="52"/>
    </row>
    <row r="74" spans="2:14" x14ac:dyDescent="0.25">
      <c r="B74" s="325">
        <v>39753</v>
      </c>
      <c r="C74" s="326" t="s">
        <v>19</v>
      </c>
      <c r="D74" s="21"/>
      <c r="E74" s="21"/>
      <c r="F74" s="21"/>
      <c r="G74" s="21"/>
      <c r="I74" s="20">
        <v>56</v>
      </c>
      <c r="J74" s="20">
        <v>3</v>
      </c>
      <c r="K74" s="20">
        <v>0</v>
      </c>
      <c r="L74" s="20">
        <v>53</v>
      </c>
      <c r="M74" s="32"/>
      <c r="N74" s="52"/>
    </row>
    <row r="75" spans="2:14" x14ac:dyDescent="0.25">
      <c r="B75" s="325">
        <v>39753</v>
      </c>
      <c r="C75" s="326" t="s">
        <v>36</v>
      </c>
      <c r="D75" s="21"/>
      <c r="E75" s="21"/>
      <c r="F75" s="21"/>
      <c r="G75" s="21"/>
      <c r="I75" s="20">
        <v>58</v>
      </c>
      <c r="J75" s="20">
        <v>1</v>
      </c>
      <c r="K75" s="20">
        <v>3</v>
      </c>
      <c r="L75" s="20">
        <v>54</v>
      </c>
      <c r="M75" s="32"/>
      <c r="N75" s="52"/>
    </row>
    <row r="76" spans="2:14" ht="13" thickBot="1" x14ac:dyDescent="0.3">
      <c r="B76" s="325">
        <v>39753</v>
      </c>
      <c r="C76" s="326" t="s">
        <v>18</v>
      </c>
      <c r="D76" s="87"/>
      <c r="E76" s="87"/>
      <c r="F76" s="87"/>
      <c r="G76" s="87"/>
      <c r="I76" s="20">
        <v>44</v>
      </c>
      <c r="J76" s="20">
        <v>2</v>
      </c>
      <c r="K76" s="20">
        <v>3</v>
      </c>
      <c r="L76" s="20">
        <v>39</v>
      </c>
      <c r="M76" s="32">
        <v>2</v>
      </c>
      <c r="N76" s="52"/>
    </row>
    <row r="77" spans="2:14" ht="13.5" thickBot="1" x14ac:dyDescent="0.35">
      <c r="B77" s="325"/>
      <c r="C77" s="26" t="s">
        <v>26</v>
      </c>
      <c r="D77" s="17">
        <f>SUM(D50:D76)+D46</f>
        <v>2228</v>
      </c>
      <c r="E77" s="18">
        <f>SUM(E50:E76)+E46</f>
        <v>154</v>
      </c>
      <c r="F77" s="50">
        <f>SUM(F50:F76)+F46</f>
        <v>149</v>
      </c>
      <c r="G77" s="51">
        <f>SUM(G50:G76)+G46</f>
        <v>1925</v>
      </c>
      <c r="H77" s="37"/>
      <c r="I77" s="17">
        <f>SUM(I50:I76)+I46</f>
        <v>4560</v>
      </c>
      <c r="J77" s="18">
        <f>SUM(J50:J76)+J46</f>
        <v>272</v>
      </c>
      <c r="K77" s="50">
        <f>SUM(K50:K76)+K46</f>
        <v>217</v>
      </c>
      <c r="L77" s="51">
        <f>SUM(L50:L76)+L46</f>
        <v>4071</v>
      </c>
      <c r="M77" s="56">
        <f>SUM(M50:M76)+M46</f>
        <v>246</v>
      </c>
      <c r="N77" s="53"/>
    </row>
    <row r="78" spans="2:14" ht="15.5" x14ac:dyDescent="0.35">
      <c r="D78" s="512" t="s">
        <v>0</v>
      </c>
      <c r="E78" s="512"/>
      <c r="F78" s="512"/>
      <c r="G78" s="512"/>
      <c r="H78" s="210"/>
      <c r="I78" s="512" t="s">
        <v>1</v>
      </c>
      <c r="J78" s="512"/>
      <c r="K78" s="512"/>
      <c r="L78" s="512"/>
    </row>
    <row r="79" spans="2:14" ht="6" customHeight="1" thickBot="1" x14ac:dyDescent="0.3"/>
    <row r="80" spans="2:14" ht="13" x14ac:dyDescent="0.3">
      <c r="B80" s="323" t="s">
        <v>2</v>
      </c>
      <c r="C80" s="324" t="s">
        <v>3</v>
      </c>
      <c r="D80" s="27" t="s">
        <v>4</v>
      </c>
      <c r="E80" s="104" t="s">
        <v>5</v>
      </c>
      <c r="F80" s="24" t="s">
        <v>6</v>
      </c>
      <c r="G80" s="19" t="s">
        <v>7</v>
      </c>
      <c r="H80" s="44"/>
      <c r="I80" s="27" t="s">
        <v>4</v>
      </c>
      <c r="J80" s="104" t="s">
        <v>5</v>
      </c>
      <c r="K80" s="24" t="s">
        <v>6</v>
      </c>
      <c r="L80" s="19" t="s">
        <v>7</v>
      </c>
      <c r="M80" s="106" t="s">
        <v>8</v>
      </c>
      <c r="N80" s="27" t="s">
        <v>9</v>
      </c>
    </row>
    <row r="81" spans="2:14" x14ac:dyDescent="0.25">
      <c r="B81" s="327">
        <v>39845</v>
      </c>
      <c r="C81" s="328" t="s">
        <v>18</v>
      </c>
      <c r="D81" s="21"/>
      <c r="E81" s="21"/>
      <c r="F81" s="21"/>
      <c r="G81" s="21"/>
      <c r="I81" s="40">
        <v>23</v>
      </c>
      <c r="J81" s="40">
        <v>2</v>
      </c>
      <c r="K81" s="40">
        <v>1</v>
      </c>
      <c r="L81" s="40">
        <v>20</v>
      </c>
      <c r="M81" s="32"/>
      <c r="N81" s="52"/>
    </row>
    <row r="82" spans="2:14" x14ac:dyDescent="0.25">
      <c r="B82" s="325">
        <v>39873</v>
      </c>
      <c r="C82" s="326" t="s">
        <v>37</v>
      </c>
      <c r="D82" s="21"/>
      <c r="E82" s="21"/>
      <c r="F82" s="21"/>
      <c r="G82" s="21"/>
      <c r="I82" s="20">
        <v>219</v>
      </c>
      <c r="J82" s="20">
        <v>15</v>
      </c>
      <c r="K82" s="20">
        <v>16</v>
      </c>
      <c r="L82" s="20">
        <v>188</v>
      </c>
      <c r="M82" s="32">
        <v>8</v>
      </c>
      <c r="N82" s="52"/>
    </row>
    <row r="83" spans="2:14" x14ac:dyDescent="0.25">
      <c r="B83" s="325">
        <v>39873</v>
      </c>
      <c r="C83" s="326" t="s">
        <v>28</v>
      </c>
      <c r="D83" s="21"/>
      <c r="E83" s="21"/>
      <c r="F83" s="21"/>
      <c r="G83" s="21"/>
      <c r="I83" s="20">
        <v>181</v>
      </c>
      <c r="J83" s="20">
        <v>10</v>
      </c>
      <c r="K83" s="20">
        <v>6</v>
      </c>
      <c r="L83" s="20">
        <v>165</v>
      </c>
      <c r="M83" s="32">
        <v>5</v>
      </c>
      <c r="N83" s="52"/>
    </row>
    <row r="84" spans="2:14" x14ac:dyDescent="0.25">
      <c r="B84" s="325">
        <v>39873</v>
      </c>
      <c r="C84" s="326" t="s">
        <v>18</v>
      </c>
      <c r="D84" s="21"/>
      <c r="E84" s="21"/>
      <c r="F84" s="21"/>
      <c r="G84" s="21"/>
      <c r="I84" s="20">
        <v>25</v>
      </c>
      <c r="J84" s="20">
        <v>2</v>
      </c>
      <c r="K84" s="20">
        <v>0</v>
      </c>
      <c r="L84" s="20">
        <v>23</v>
      </c>
      <c r="M84" s="32"/>
      <c r="N84" s="52"/>
    </row>
    <row r="85" spans="2:14" x14ac:dyDescent="0.25">
      <c r="B85" s="325">
        <v>39873</v>
      </c>
      <c r="C85" s="326" t="s">
        <v>38</v>
      </c>
      <c r="D85" s="20">
        <v>68</v>
      </c>
      <c r="E85" s="20">
        <v>4</v>
      </c>
      <c r="F85" s="20">
        <v>2</v>
      </c>
      <c r="G85" s="20">
        <v>62</v>
      </c>
      <c r="I85" s="21"/>
      <c r="J85" s="21"/>
      <c r="K85" s="21"/>
      <c r="L85" s="21"/>
      <c r="M85" s="32">
        <v>4</v>
      </c>
      <c r="N85" s="52"/>
    </row>
    <row r="86" spans="2:14" x14ac:dyDescent="0.25">
      <c r="B86" s="325">
        <v>39873</v>
      </c>
      <c r="C86" s="140" t="s">
        <v>39</v>
      </c>
      <c r="D86" s="329"/>
      <c r="E86" s="113"/>
      <c r="F86" s="329"/>
      <c r="G86" s="21"/>
      <c r="I86" s="20">
        <v>122</v>
      </c>
      <c r="J86" s="20">
        <v>2</v>
      </c>
      <c r="K86" s="20">
        <v>2</v>
      </c>
      <c r="L86" s="20">
        <v>118</v>
      </c>
      <c r="M86" s="32">
        <v>1</v>
      </c>
      <c r="N86" s="52"/>
    </row>
    <row r="87" spans="2:14" x14ac:dyDescent="0.25">
      <c r="B87" s="325">
        <v>39904</v>
      </c>
      <c r="C87" s="140" t="s">
        <v>40</v>
      </c>
      <c r="D87" s="330"/>
      <c r="E87" s="88"/>
      <c r="F87" s="88"/>
      <c r="G87" s="88"/>
      <c r="I87" s="20">
        <v>72</v>
      </c>
      <c r="J87" s="20">
        <v>9</v>
      </c>
      <c r="K87" s="20">
        <v>5</v>
      </c>
      <c r="L87" s="20">
        <v>58</v>
      </c>
      <c r="M87" s="32">
        <v>3</v>
      </c>
      <c r="N87" s="52"/>
    </row>
    <row r="88" spans="2:14" ht="13" x14ac:dyDescent="0.3">
      <c r="B88" s="325">
        <v>39904</v>
      </c>
      <c r="C88" s="143" t="s">
        <v>19</v>
      </c>
      <c r="D88" s="114"/>
      <c r="E88" s="331"/>
      <c r="F88" s="331"/>
      <c r="G88" s="331"/>
      <c r="I88" s="20">
        <v>401</v>
      </c>
      <c r="J88" s="20">
        <v>10</v>
      </c>
      <c r="K88" s="20">
        <v>9</v>
      </c>
      <c r="L88" s="20">
        <v>382</v>
      </c>
      <c r="M88" s="32">
        <v>8</v>
      </c>
      <c r="N88" s="52"/>
    </row>
    <row r="89" spans="2:14" x14ac:dyDescent="0.25">
      <c r="B89" s="325">
        <v>39904</v>
      </c>
      <c r="C89" s="140" t="s">
        <v>0</v>
      </c>
      <c r="D89" s="332">
        <v>248</v>
      </c>
      <c r="E89" s="20">
        <v>12</v>
      </c>
      <c r="F89" s="20">
        <v>11</v>
      </c>
      <c r="G89" s="20">
        <v>225</v>
      </c>
      <c r="I89" s="99"/>
      <c r="J89" s="99"/>
      <c r="K89" s="99"/>
      <c r="L89" s="99"/>
      <c r="M89" s="32">
        <v>6</v>
      </c>
      <c r="N89" s="52"/>
    </row>
    <row r="90" spans="2:14" x14ac:dyDescent="0.25">
      <c r="B90" s="325">
        <v>39904</v>
      </c>
      <c r="C90" s="140" t="s">
        <v>41</v>
      </c>
      <c r="D90" s="333"/>
      <c r="E90" s="87"/>
      <c r="F90" s="87"/>
      <c r="G90" s="87"/>
      <c r="I90" s="20">
        <v>49</v>
      </c>
      <c r="J90" s="20">
        <v>7</v>
      </c>
      <c r="K90" s="20">
        <v>0</v>
      </c>
      <c r="L90" s="20">
        <v>42</v>
      </c>
      <c r="M90" s="32">
        <v>4</v>
      </c>
      <c r="N90" s="52"/>
    </row>
    <row r="91" spans="2:14" x14ac:dyDescent="0.25">
      <c r="B91" s="325">
        <v>39934</v>
      </c>
      <c r="C91" s="326" t="s">
        <v>21</v>
      </c>
      <c r="D91" s="20">
        <v>1</v>
      </c>
      <c r="E91" s="20">
        <v>1</v>
      </c>
      <c r="F91" s="20">
        <v>0</v>
      </c>
      <c r="G91" s="20">
        <v>0</v>
      </c>
      <c r="I91" s="21"/>
      <c r="J91" s="21"/>
      <c r="K91" s="21"/>
      <c r="L91" s="21"/>
      <c r="M91" s="32"/>
      <c r="N91" s="52"/>
    </row>
    <row r="92" spans="2:14" x14ac:dyDescent="0.25">
      <c r="B92" s="325">
        <v>39934</v>
      </c>
      <c r="C92" s="326" t="s">
        <v>42</v>
      </c>
      <c r="D92" s="21"/>
      <c r="E92" s="21"/>
      <c r="F92" s="21"/>
      <c r="G92" s="21"/>
      <c r="I92" s="20">
        <v>264</v>
      </c>
      <c r="J92" s="20">
        <v>16</v>
      </c>
      <c r="K92" s="20">
        <v>8</v>
      </c>
      <c r="L92" s="20">
        <v>240</v>
      </c>
      <c r="M92" s="32">
        <v>8</v>
      </c>
      <c r="N92" s="52"/>
    </row>
    <row r="93" spans="2:14" x14ac:dyDescent="0.25">
      <c r="B93" s="325">
        <v>39965</v>
      </c>
      <c r="C93" s="326" t="s">
        <v>21</v>
      </c>
      <c r="D93" s="20">
        <v>1</v>
      </c>
      <c r="E93" s="20">
        <v>0</v>
      </c>
      <c r="F93" s="20">
        <v>0</v>
      </c>
      <c r="G93" s="20">
        <v>1</v>
      </c>
      <c r="I93" s="21"/>
      <c r="J93" s="21"/>
      <c r="K93" s="21"/>
      <c r="L93" s="21"/>
      <c r="M93" s="32"/>
      <c r="N93" s="52"/>
    </row>
    <row r="94" spans="2:14" x14ac:dyDescent="0.25">
      <c r="B94" s="325">
        <v>39965</v>
      </c>
      <c r="C94" s="326" t="s">
        <v>20</v>
      </c>
      <c r="D94" s="20">
        <v>76</v>
      </c>
      <c r="E94" s="20">
        <v>3</v>
      </c>
      <c r="F94" s="20">
        <v>3</v>
      </c>
      <c r="G94" s="20">
        <v>70</v>
      </c>
      <c r="I94" s="21"/>
      <c r="J94" s="21"/>
      <c r="K94" s="21"/>
      <c r="L94" s="21"/>
      <c r="M94" s="32"/>
      <c r="N94" s="52"/>
    </row>
    <row r="95" spans="2:14" x14ac:dyDescent="0.25">
      <c r="B95" s="325">
        <v>39965</v>
      </c>
      <c r="C95" s="326" t="s">
        <v>18</v>
      </c>
      <c r="D95" s="21"/>
      <c r="E95" s="21"/>
      <c r="F95" s="21"/>
      <c r="G95" s="21"/>
      <c r="I95" s="20">
        <v>38</v>
      </c>
      <c r="J95" s="20">
        <v>5</v>
      </c>
      <c r="K95" s="20">
        <v>1</v>
      </c>
      <c r="L95" s="20">
        <v>32</v>
      </c>
      <c r="M95" s="32"/>
      <c r="N95" s="52"/>
    </row>
    <row r="96" spans="2:14" x14ac:dyDescent="0.25">
      <c r="B96" s="325">
        <v>39965</v>
      </c>
      <c r="C96" s="326" t="s">
        <v>38</v>
      </c>
      <c r="D96" s="20">
        <v>86</v>
      </c>
      <c r="E96" s="20">
        <v>6</v>
      </c>
      <c r="F96" s="20">
        <v>6</v>
      </c>
      <c r="G96" s="20">
        <v>74</v>
      </c>
      <c r="I96" s="21"/>
      <c r="J96" s="21"/>
      <c r="K96" s="21"/>
      <c r="L96" s="21"/>
      <c r="M96" s="32">
        <v>1</v>
      </c>
      <c r="N96" s="52"/>
    </row>
    <row r="97" spans="2:14" x14ac:dyDescent="0.25">
      <c r="B97" s="325">
        <v>39995</v>
      </c>
      <c r="C97" s="326" t="s">
        <v>21</v>
      </c>
      <c r="D97" s="20">
        <v>1</v>
      </c>
      <c r="E97" s="20">
        <v>0</v>
      </c>
      <c r="F97" s="20">
        <v>0</v>
      </c>
      <c r="G97" s="20">
        <v>1</v>
      </c>
      <c r="I97" s="21"/>
      <c r="J97" s="21"/>
      <c r="K97" s="21"/>
      <c r="L97" s="21"/>
      <c r="M97" s="32"/>
      <c r="N97" s="52"/>
    </row>
    <row r="98" spans="2:14" x14ac:dyDescent="0.25">
      <c r="B98" s="325">
        <v>39995</v>
      </c>
      <c r="C98" s="326" t="s">
        <v>0</v>
      </c>
      <c r="D98" s="20">
        <v>183</v>
      </c>
      <c r="E98" s="20">
        <v>11</v>
      </c>
      <c r="F98" s="20">
        <v>6</v>
      </c>
      <c r="G98" s="20">
        <v>166</v>
      </c>
      <c r="I98" s="21"/>
      <c r="J98" s="21"/>
      <c r="K98" s="21"/>
      <c r="L98" s="21"/>
      <c r="M98" s="32">
        <v>11</v>
      </c>
      <c r="N98" s="52"/>
    </row>
    <row r="99" spans="2:14" x14ac:dyDescent="0.25">
      <c r="B99" s="325">
        <v>39995</v>
      </c>
      <c r="C99" s="328" t="s">
        <v>43</v>
      </c>
      <c r="D99" s="21"/>
      <c r="E99" s="21"/>
      <c r="F99" s="21"/>
      <c r="G99" s="21"/>
      <c r="I99" s="20">
        <v>17</v>
      </c>
      <c r="J99" s="20">
        <v>0</v>
      </c>
      <c r="K99" s="20">
        <v>2</v>
      </c>
      <c r="L99" s="20">
        <v>15</v>
      </c>
      <c r="M99" s="32"/>
      <c r="N99" s="52"/>
    </row>
    <row r="100" spans="2:14" x14ac:dyDescent="0.25">
      <c r="B100" s="325">
        <v>40026</v>
      </c>
      <c r="C100" s="326" t="s">
        <v>20</v>
      </c>
      <c r="D100" s="20">
        <v>61</v>
      </c>
      <c r="E100" s="20">
        <v>7</v>
      </c>
      <c r="F100" s="20">
        <v>3</v>
      </c>
      <c r="G100" s="20">
        <v>51</v>
      </c>
      <c r="I100" s="21"/>
      <c r="J100" s="21"/>
      <c r="K100" s="21"/>
      <c r="L100" s="21"/>
      <c r="M100" s="32">
        <v>4</v>
      </c>
      <c r="N100" s="52"/>
    </row>
    <row r="101" spans="2:14" x14ac:dyDescent="0.25">
      <c r="B101" s="325">
        <v>40026</v>
      </c>
      <c r="C101" s="139" t="s">
        <v>21</v>
      </c>
      <c r="D101" s="1">
        <v>1</v>
      </c>
      <c r="E101" s="1">
        <v>0</v>
      </c>
      <c r="F101" s="1">
        <v>0</v>
      </c>
      <c r="G101" s="144">
        <v>1</v>
      </c>
      <c r="H101" s="144"/>
      <c r="I101" s="116"/>
      <c r="J101" s="116"/>
      <c r="K101" s="116"/>
      <c r="L101" s="116"/>
      <c r="N101" s="52"/>
    </row>
    <row r="102" spans="2:14" x14ac:dyDescent="0.25">
      <c r="B102" s="325">
        <v>40026</v>
      </c>
      <c r="C102" s="140" t="s">
        <v>44</v>
      </c>
      <c r="D102" s="332">
        <v>48</v>
      </c>
      <c r="E102" s="20">
        <v>5</v>
      </c>
      <c r="F102" s="20">
        <v>1</v>
      </c>
      <c r="G102" s="20">
        <v>42</v>
      </c>
      <c r="H102" s="144"/>
      <c r="I102" s="116"/>
      <c r="J102" s="116"/>
      <c r="K102" s="116"/>
      <c r="L102" s="116"/>
      <c r="M102" s="32">
        <v>2</v>
      </c>
      <c r="N102" s="52"/>
    </row>
    <row r="103" spans="2:14" x14ac:dyDescent="0.25">
      <c r="B103" s="325">
        <v>40026</v>
      </c>
      <c r="C103" s="141" t="s">
        <v>25</v>
      </c>
      <c r="D103" s="329"/>
      <c r="E103" s="21"/>
      <c r="F103" s="21"/>
      <c r="G103" s="21"/>
      <c r="I103" s="20">
        <v>101</v>
      </c>
      <c r="J103" s="20">
        <v>4</v>
      </c>
      <c r="K103" s="20">
        <v>2</v>
      </c>
      <c r="L103" s="20">
        <v>95</v>
      </c>
      <c r="M103" s="1">
        <v>1</v>
      </c>
      <c r="N103" s="52"/>
    </row>
    <row r="104" spans="2:14" x14ac:dyDescent="0.25">
      <c r="B104" s="325">
        <v>40026</v>
      </c>
      <c r="C104" s="140" t="s">
        <v>45</v>
      </c>
      <c r="D104" s="112"/>
      <c r="E104" s="112"/>
      <c r="F104" s="112"/>
      <c r="G104" s="145"/>
      <c r="I104" s="20">
        <v>324</v>
      </c>
      <c r="J104" s="20">
        <v>24</v>
      </c>
      <c r="K104" s="20">
        <v>13</v>
      </c>
      <c r="L104" s="20">
        <v>287</v>
      </c>
      <c r="M104" s="32">
        <v>12</v>
      </c>
      <c r="N104" s="52"/>
    </row>
    <row r="105" spans="2:14" x14ac:dyDescent="0.25">
      <c r="B105" s="325">
        <v>40057</v>
      </c>
      <c r="C105" s="140" t="s">
        <v>14</v>
      </c>
      <c r="D105" s="329"/>
      <c r="E105" s="21"/>
      <c r="F105" s="21"/>
      <c r="G105" s="21"/>
      <c r="I105" s="20">
        <v>430</v>
      </c>
      <c r="J105" s="20">
        <v>33</v>
      </c>
      <c r="K105" s="20">
        <v>9</v>
      </c>
      <c r="L105" s="20">
        <v>388</v>
      </c>
      <c r="M105" s="32">
        <v>7</v>
      </c>
      <c r="N105" s="52"/>
    </row>
    <row r="106" spans="2:14" x14ac:dyDescent="0.25">
      <c r="B106" s="325">
        <v>40057</v>
      </c>
      <c r="C106" s="140" t="s">
        <v>18</v>
      </c>
      <c r="D106" s="329"/>
      <c r="E106" s="21"/>
      <c r="F106" s="21"/>
      <c r="G106" s="21"/>
      <c r="I106" s="20">
        <v>26</v>
      </c>
      <c r="J106" s="20">
        <v>3</v>
      </c>
      <c r="K106" s="20">
        <v>1</v>
      </c>
      <c r="L106" s="20">
        <v>22</v>
      </c>
      <c r="M106" s="32">
        <v>1</v>
      </c>
      <c r="N106" s="52"/>
    </row>
    <row r="107" spans="2:14" x14ac:dyDescent="0.25">
      <c r="B107" s="325">
        <v>40057</v>
      </c>
      <c r="C107" s="140" t="s">
        <v>21</v>
      </c>
      <c r="D107" s="334">
        <v>11</v>
      </c>
      <c r="E107" s="40">
        <v>0</v>
      </c>
      <c r="F107" s="40">
        <v>0</v>
      </c>
      <c r="G107" s="40">
        <v>11</v>
      </c>
      <c r="I107" s="99"/>
      <c r="J107" s="99"/>
      <c r="K107" s="99"/>
      <c r="L107" s="99"/>
      <c r="M107" s="32"/>
      <c r="N107" s="52"/>
    </row>
    <row r="108" spans="2:14" x14ac:dyDescent="0.25">
      <c r="B108" s="325">
        <v>40087</v>
      </c>
      <c r="C108" s="140" t="s">
        <v>16</v>
      </c>
      <c r="D108" s="333"/>
      <c r="E108" s="87"/>
      <c r="F108" s="87"/>
      <c r="G108" s="87"/>
      <c r="H108" s="144"/>
      <c r="I108" s="332">
        <v>299</v>
      </c>
      <c r="J108" s="20">
        <v>12</v>
      </c>
      <c r="K108" s="20">
        <v>9</v>
      </c>
      <c r="L108" s="20">
        <v>278</v>
      </c>
      <c r="M108" s="32">
        <v>3</v>
      </c>
      <c r="N108" s="52"/>
    </row>
    <row r="109" spans="2:14" x14ac:dyDescent="0.25">
      <c r="B109" s="325">
        <v>40087</v>
      </c>
      <c r="C109" s="142" t="s">
        <v>0</v>
      </c>
      <c r="D109" s="334">
        <v>188</v>
      </c>
      <c r="E109" s="40">
        <v>15</v>
      </c>
      <c r="F109" s="40">
        <v>8</v>
      </c>
      <c r="G109" s="40">
        <v>165</v>
      </c>
      <c r="H109" s="144"/>
      <c r="I109" s="116"/>
      <c r="J109" s="116"/>
      <c r="K109" s="116"/>
      <c r="L109" s="116"/>
      <c r="M109" s="1">
        <v>5</v>
      </c>
      <c r="N109" s="52"/>
    </row>
    <row r="110" spans="2:14" x14ac:dyDescent="0.25">
      <c r="B110" s="325">
        <v>40087</v>
      </c>
      <c r="C110" s="142" t="s">
        <v>46</v>
      </c>
      <c r="D110" s="112"/>
      <c r="E110" s="112"/>
      <c r="F110" s="112"/>
      <c r="G110" s="146"/>
      <c r="H110" s="144"/>
      <c r="I110" s="332">
        <v>205</v>
      </c>
      <c r="J110" s="20">
        <v>11</v>
      </c>
      <c r="K110" s="20">
        <v>6</v>
      </c>
      <c r="L110" s="20">
        <v>188</v>
      </c>
      <c r="M110" s="32">
        <v>5</v>
      </c>
      <c r="N110" s="52"/>
    </row>
    <row r="111" spans="2:14" x14ac:dyDescent="0.25">
      <c r="B111" s="325">
        <v>40087</v>
      </c>
      <c r="C111" s="326" t="s">
        <v>47</v>
      </c>
      <c r="D111" s="40">
        <v>241</v>
      </c>
      <c r="E111" s="40">
        <v>23</v>
      </c>
      <c r="F111" s="40">
        <v>8</v>
      </c>
      <c r="G111" s="40">
        <v>210</v>
      </c>
      <c r="H111" s="144"/>
      <c r="I111" s="333"/>
      <c r="J111" s="87"/>
      <c r="K111" s="87"/>
      <c r="L111" s="87"/>
      <c r="M111" s="32">
        <v>7</v>
      </c>
      <c r="N111" s="52"/>
    </row>
    <row r="112" spans="2:14" x14ac:dyDescent="0.25">
      <c r="B112" s="325">
        <v>40087</v>
      </c>
      <c r="C112" s="328" t="s">
        <v>21</v>
      </c>
      <c r="D112" s="87"/>
      <c r="E112" s="87"/>
      <c r="F112" s="87"/>
      <c r="G112" s="87"/>
      <c r="H112" s="144"/>
      <c r="I112" s="332">
        <v>10</v>
      </c>
      <c r="J112" s="20">
        <v>2</v>
      </c>
      <c r="K112" s="20">
        <v>0</v>
      </c>
      <c r="L112" s="20">
        <v>8</v>
      </c>
      <c r="M112" s="32">
        <v>2</v>
      </c>
      <c r="N112" s="52"/>
    </row>
    <row r="113" spans="2:14" x14ac:dyDescent="0.25">
      <c r="B113" s="325">
        <v>40118</v>
      </c>
      <c r="C113" s="328" t="s">
        <v>21</v>
      </c>
      <c r="D113" s="20">
        <v>14</v>
      </c>
      <c r="E113" s="20">
        <v>1</v>
      </c>
      <c r="F113" s="20">
        <v>0</v>
      </c>
      <c r="G113" s="20">
        <v>13</v>
      </c>
      <c r="H113" s="144"/>
      <c r="I113" s="116"/>
      <c r="J113" s="116"/>
      <c r="K113" s="116"/>
      <c r="L113" s="116"/>
      <c r="M113" s="32">
        <v>1</v>
      </c>
      <c r="N113" s="52"/>
    </row>
    <row r="114" spans="2:14" x14ac:dyDescent="0.25">
      <c r="B114" s="325">
        <v>40118</v>
      </c>
      <c r="C114" s="328" t="s">
        <v>21</v>
      </c>
      <c r="D114" s="87"/>
      <c r="E114" s="87"/>
      <c r="F114" s="87"/>
      <c r="G114" s="87"/>
      <c r="H114" s="144"/>
      <c r="I114" s="332">
        <v>117</v>
      </c>
      <c r="J114" s="20">
        <v>15</v>
      </c>
      <c r="K114" s="20">
        <v>8</v>
      </c>
      <c r="L114" s="20">
        <v>94</v>
      </c>
      <c r="M114" s="32">
        <v>5</v>
      </c>
      <c r="N114" s="52"/>
    </row>
    <row r="115" spans="2:14" x14ac:dyDescent="0.25">
      <c r="B115" s="325">
        <v>40118</v>
      </c>
      <c r="C115" s="328" t="s">
        <v>16</v>
      </c>
      <c r="D115" s="87"/>
      <c r="E115" s="87"/>
      <c r="F115" s="87"/>
      <c r="G115" s="87"/>
      <c r="H115" s="144"/>
      <c r="I115" s="332">
        <v>99</v>
      </c>
      <c r="J115" s="20">
        <v>5</v>
      </c>
      <c r="K115" s="20">
        <v>5</v>
      </c>
      <c r="L115" s="20">
        <v>89</v>
      </c>
      <c r="M115" s="32">
        <v>3</v>
      </c>
      <c r="N115" s="52"/>
    </row>
    <row r="116" spans="2:14" x14ac:dyDescent="0.25">
      <c r="B116" s="325">
        <v>40118</v>
      </c>
      <c r="C116" s="328" t="s">
        <v>21</v>
      </c>
      <c r="D116" s="20">
        <v>11</v>
      </c>
      <c r="E116" s="20">
        <v>0</v>
      </c>
      <c r="F116" s="20">
        <v>0</v>
      </c>
      <c r="G116" s="20">
        <v>11</v>
      </c>
      <c r="H116" s="144"/>
      <c r="I116" s="116"/>
      <c r="J116" s="116"/>
      <c r="K116" s="116"/>
      <c r="L116" s="116"/>
      <c r="M116" s="32"/>
      <c r="N116" s="52"/>
    </row>
    <row r="117" spans="2:14" x14ac:dyDescent="0.25">
      <c r="B117" s="325">
        <v>40118</v>
      </c>
      <c r="C117" s="328" t="s">
        <v>48</v>
      </c>
      <c r="D117" s="87"/>
      <c r="E117" s="87"/>
      <c r="F117" s="87"/>
      <c r="G117" s="87"/>
      <c r="I117" s="20">
        <v>148</v>
      </c>
      <c r="J117" s="20">
        <v>9</v>
      </c>
      <c r="K117" s="20">
        <v>5</v>
      </c>
      <c r="L117" s="20">
        <v>134</v>
      </c>
      <c r="M117" s="32">
        <v>3</v>
      </c>
      <c r="N117" s="52"/>
    </row>
    <row r="118" spans="2:14" x14ac:dyDescent="0.25">
      <c r="B118" s="325">
        <v>40118</v>
      </c>
      <c r="C118" s="328" t="s">
        <v>21</v>
      </c>
      <c r="D118" s="87"/>
      <c r="E118" s="87"/>
      <c r="F118" s="87"/>
      <c r="G118" s="87"/>
      <c r="I118" s="335">
        <v>25</v>
      </c>
      <c r="J118" s="335">
        <v>0</v>
      </c>
      <c r="K118" s="335">
        <v>0</v>
      </c>
      <c r="L118" s="335">
        <v>25</v>
      </c>
      <c r="M118" s="73"/>
      <c r="N118" s="336"/>
    </row>
    <row r="119" spans="2:14" ht="13" thickBot="1" x14ac:dyDescent="0.3">
      <c r="B119" s="325">
        <v>40148</v>
      </c>
      <c r="C119" s="328" t="s">
        <v>21</v>
      </c>
      <c r="D119" s="87"/>
      <c r="E119" s="87"/>
      <c r="F119" s="87"/>
      <c r="G119" s="87"/>
      <c r="I119" s="335">
        <v>5</v>
      </c>
      <c r="J119" s="335">
        <v>0</v>
      </c>
      <c r="K119" s="335">
        <v>0</v>
      </c>
      <c r="L119" s="335">
        <v>5</v>
      </c>
      <c r="M119" s="73"/>
      <c r="N119" s="336"/>
    </row>
    <row r="120" spans="2:14" ht="13.5" thickBot="1" x14ac:dyDescent="0.35">
      <c r="B120" s="325"/>
      <c r="C120" s="26" t="s">
        <v>26</v>
      </c>
      <c r="D120" s="17">
        <f>SUM(D81:D119)+D77</f>
        <v>3467</v>
      </c>
      <c r="E120" s="18">
        <f>SUM(E81:E119)+E77</f>
        <v>242</v>
      </c>
      <c r="F120" s="50">
        <f>SUM(F81:F119)+F77</f>
        <v>197</v>
      </c>
      <c r="G120" s="51">
        <f>SUM(G81:G119)+G77</f>
        <v>3028</v>
      </c>
      <c r="H120" s="37"/>
      <c r="I120" s="17">
        <f>SUM(I81:I119)+I77</f>
        <v>7760</v>
      </c>
      <c r="J120" s="18">
        <f>SUM(J81:J119)+J77</f>
        <v>468</v>
      </c>
      <c r="K120" s="50">
        <f>SUM(K81:K119)+K77</f>
        <v>325</v>
      </c>
      <c r="L120" s="51">
        <f>SUM(L81:L119)+L77</f>
        <v>6967</v>
      </c>
      <c r="M120" s="56">
        <f>SUM(M81:M119)+M77</f>
        <v>366</v>
      </c>
      <c r="N120" s="53"/>
    </row>
    <row r="121" spans="2:14" ht="15.5" x14ac:dyDescent="0.35">
      <c r="D121" s="512" t="s">
        <v>0</v>
      </c>
      <c r="E121" s="512"/>
      <c r="F121" s="512"/>
      <c r="G121" s="512"/>
      <c r="H121" s="210"/>
      <c r="I121" s="512" t="s">
        <v>1</v>
      </c>
      <c r="J121" s="512"/>
      <c r="K121" s="512"/>
      <c r="L121" s="512"/>
    </row>
    <row r="122" spans="2:14" ht="6" customHeight="1" thickBot="1" x14ac:dyDescent="0.3"/>
    <row r="123" spans="2:14" ht="13" x14ac:dyDescent="0.3">
      <c r="B123" s="323" t="s">
        <v>2</v>
      </c>
      <c r="C123" s="324" t="s">
        <v>3</v>
      </c>
      <c r="D123" s="27" t="s">
        <v>4</v>
      </c>
      <c r="E123" s="104" t="s">
        <v>5</v>
      </c>
      <c r="F123" s="24" t="s">
        <v>6</v>
      </c>
      <c r="G123" s="19" t="s">
        <v>7</v>
      </c>
      <c r="H123" s="44"/>
      <c r="I123" s="27" t="s">
        <v>4</v>
      </c>
      <c r="J123" s="104" t="s">
        <v>5</v>
      </c>
      <c r="K123" s="24" t="s">
        <v>6</v>
      </c>
      <c r="L123" s="19" t="s">
        <v>7</v>
      </c>
      <c r="M123" s="106" t="s">
        <v>8</v>
      </c>
      <c r="N123" s="27" t="s">
        <v>9</v>
      </c>
    </row>
    <row r="124" spans="2:14" x14ac:dyDescent="0.25">
      <c r="B124" s="327">
        <v>40179</v>
      </c>
      <c r="C124" s="328" t="s">
        <v>21</v>
      </c>
      <c r="D124" s="99"/>
      <c r="E124" s="99"/>
      <c r="F124" s="99"/>
      <c r="G124" s="99"/>
      <c r="I124" s="98">
        <v>5</v>
      </c>
      <c r="J124" s="40">
        <v>0</v>
      </c>
      <c r="K124" s="40">
        <v>0</v>
      </c>
      <c r="L124" s="40">
        <v>5</v>
      </c>
      <c r="M124" s="32"/>
      <c r="N124" s="92"/>
    </row>
    <row r="125" spans="2:14" x14ac:dyDescent="0.25">
      <c r="B125" s="325">
        <v>40210</v>
      </c>
      <c r="C125" s="326" t="s">
        <v>49</v>
      </c>
      <c r="D125" s="20">
        <v>209</v>
      </c>
      <c r="E125" s="20">
        <v>14</v>
      </c>
      <c r="F125" s="20">
        <v>7</v>
      </c>
      <c r="G125" s="20">
        <v>188</v>
      </c>
      <c r="I125" s="99"/>
      <c r="J125" s="99"/>
      <c r="K125" s="99"/>
      <c r="L125" s="99"/>
      <c r="M125" s="32">
        <v>7</v>
      </c>
      <c r="N125" s="52"/>
    </row>
    <row r="126" spans="2:14" x14ac:dyDescent="0.25">
      <c r="B126" s="325">
        <v>40210</v>
      </c>
      <c r="C126" s="326" t="s">
        <v>21</v>
      </c>
      <c r="D126" s="99"/>
      <c r="E126" s="99"/>
      <c r="F126" s="99"/>
      <c r="G126" s="99"/>
      <c r="I126" s="20">
        <v>37</v>
      </c>
      <c r="J126" s="20">
        <v>0</v>
      </c>
      <c r="K126" s="20">
        <v>1</v>
      </c>
      <c r="L126" s="20">
        <v>36</v>
      </c>
      <c r="M126" s="32"/>
      <c r="N126" s="52"/>
    </row>
    <row r="127" spans="2:14" x14ac:dyDescent="0.25">
      <c r="B127" s="325">
        <v>40238</v>
      </c>
      <c r="C127" s="326" t="s">
        <v>18</v>
      </c>
      <c r="D127" s="99"/>
      <c r="E127" s="99"/>
      <c r="F127" s="99"/>
      <c r="G127" s="99"/>
      <c r="I127" s="20">
        <v>50</v>
      </c>
      <c r="J127" s="20">
        <v>2</v>
      </c>
      <c r="K127" s="20">
        <v>0</v>
      </c>
      <c r="L127" s="20">
        <v>48</v>
      </c>
      <c r="M127" s="32"/>
      <c r="N127" s="52"/>
    </row>
    <row r="128" spans="2:14" x14ac:dyDescent="0.25">
      <c r="B128" s="325">
        <v>40238</v>
      </c>
      <c r="C128" s="328" t="s">
        <v>50</v>
      </c>
      <c r="D128" s="99"/>
      <c r="E128" s="99"/>
      <c r="F128" s="99"/>
      <c r="G128" s="99"/>
      <c r="I128" s="20">
        <v>8</v>
      </c>
      <c r="J128" s="20">
        <v>0</v>
      </c>
      <c r="K128" s="20">
        <v>0</v>
      </c>
      <c r="L128" s="20">
        <v>8</v>
      </c>
      <c r="M128" s="32"/>
      <c r="N128" s="52"/>
    </row>
    <row r="129" spans="2:14" x14ac:dyDescent="0.25">
      <c r="B129" s="325">
        <v>40238</v>
      </c>
      <c r="C129" s="326" t="s">
        <v>51</v>
      </c>
      <c r="D129" s="99"/>
      <c r="E129" s="99"/>
      <c r="F129" s="99"/>
      <c r="G129" s="99"/>
      <c r="I129" s="20">
        <v>97</v>
      </c>
      <c r="J129" s="20">
        <v>10</v>
      </c>
      <c r="K129" s="20">
        <v>6</v>
      </c>
      <c r="L129" s="20">
        <v>81</v>
      </c>
      <c r="M129" s="32">
        <v>1</v>
      </c>
      <c r="N129" s="52"/>
    </row>
    <row r="130" spans="2:14" x14ac:dyDescent="0.25">
      <c r="B130" s="325">
        <v>40238</v>
      </c>
      <c r="C130" s="328" t="s">
        <v>52</v>
      </c>
      <c r="D130" s="100"/>
      <c r="E130" s="100"/>
      <c r="F130" s="100"/>
      <c r="G130" s="100"/>
      <c r="I130" s="20">
        <v>15</v>
      </c>
      <c r="J130" s="20">
        <v>2</v>
      </c>
      <c r="K130" s="20">
        <v>1</v>
      </c>
      <c r="L130" s="20">
        <v>12</v>
      </c>
      <c r="M130" s="32"/>
      <c r="N130" s="52"/>
    </row>
    <row r="131" spans="2:14" x14ac:dyDescent="0.25">
      <c r="B131" s="325">
        <v>40238</v>
      </c>
      <c r="C131" s="328" t="s">
        <v>53</v>
      </c>
      <c r="D131" s="99"/>
      <c r="E131" s="99"/>
      <c r="F131" s="99"/>
      <c r="G131" s="99"/>
      <c r="I131" s="20">
        <v>48</v>
      </c>
      <c r="J131" s="20">
        <v>5</v>
      </c>
      <c r="K131" s="20">
        <v>9</v>
      </c>
      <c r="L131" s="20">
        <v>34</v>
      </c>
      <c r="M131" s="32">
        <v>4</v>
      </c>
      <c r="N131" s="52"/>
    </row>
    <row r="132" spans="2:14" x14ac:dyDescent="0.25">
      <c r="B132" s="325">
        <v>40238</v>
      </c>
      <c r="C132" s="328" t="s">
        <v>54</v>
      </c>
      <c r="D132" s="99"/>
      <c r="E132" s="99"/>
      <c r="F132" s="99"/>
      <c r="G132" s="99"/>
      <c r="I132" s="20">
        <v>66</v>
      </c>
      <c r="J132" s="20">
        <v>2</v>
      </c>
      <c r="K132" s="20">
        <v>2</v>
      </c>
      <c r="L132" s="20">
        <v>62</v>
      </c>
      <c r="M132" s="32"/>
      <c r="N132" s="52"/>
    </row>
    <row r="133" spans="2:14" x14ac:dyDescent="0.25">
      <c r="B133" s="325">
        <v>40238</v>
      </c>
      <c r="C133" s="326" t="s">
        <v>49</v>
      </c>
      <c r="D133" s="40">
        <v>79</v>
      </c>
      <c r="E133" s="40">
        <v>10</v>
      </c>
      <c r="F133" s="40">
        <v>5</v>
      </c>
      <c r="G133" s="40">
        <v>64</v>
      </c>
      <c r="I133" s="99"/>
      <c r="J133" s="99"/>
      <c r="K133" s="99"/>
      <c r="L133" s="99"/>
      <c r="M133" s="32">
        <v>5</v>
      </c>
      <c r="N133" s="52"/>
    </row>
    <row r="134" spans="2:14" x14ac:dyDescent="0.25">
      <c r="B134" s="325">
        <v>40269</v>
      </c>
      <c r="C134" s="328" t="s">
        <v>53</v>
      </c>
      <c r="D134" s="99"/>
      <c r="E134" s="99"/>
      <c r="F134" s="99"/>
      <c r="G134" s="99"/>
      <c r="I134" s="20">
        <v>37</v>
      </c>
      <c r="J134" s="20">
        <v>2</v>
      </c>
      <c r="K134" s="20">
        <v>2</v>
      </c>
      <c r="L134" s="20">
        <v>33</v>
      </c>
      <c r="M134" s="32"/>
      <c r="N134" s="52"/>
    </row>
    <row r="135" spans="2:14" x14ac:dyDescent="0.25">
      <c r="B135" s="325">
        <v>40269</v>
      </c>
      <c r="C135" s="326" t="s">
        <v>16</v>
      </c>
      <c r="D135" s="99"/>
      <c r="E135" s="99"/>
      <c r="F135" s="99"/>
      <c r="G135" s="99"/>
      <c r="I135" s="20">
        <v>57</v>
      </c>
      <c r="J135" s="20">
        <v>5</v>
      </c>
      <c r="K135" s="20">
        <v>1</v>
      </c>
      <c r="L135" s="20">
        <v>51</v>
      </c>
      <c r="M135" s="32">
        <v>3</v>
      </c>
      <c r="N135" s="52"/>
    </row>
    <row r="136" spans="2:14" x14ac:dyDescent="0.25">
      <c r="B136" s="325">
        <v>40269</v>
      </c>
      <c r="C136" s="326" t="s">
        <v>0</v>
      </c>
      <c r="D136" s="20">
        <v>171</v>
      </c>
      <c r="E136" s="20">
        <v>7</v>
      </c>
      <c r="F136" s="20">
        <v>9</v>
      </c>
      <c r="G136" s="20">
        <v>155</v>
      </c>
      <c r="I136" s="99"/>
      <c r="J136" s="99"/>
      <c r="K136" s="99"/>
      <c r="L136" s="99"/>
      <c r="M136" s="32">
        <v>5</v>
      </c>
      <c r="N136" s="52"/>
    </row>
    <row r="137" spans="2:14" x14ac:dyDescent="0.25">
      <c r="B137" s="325">
        <v>40299</v>
      </c>
      <c r="C137" s="326" t="s">
        <v>16</v>
      </c>
      <c r="D137" s="99"/>
      <c r="E137" s="99"/>
      <c r="F137" s="99"/>
      <c r="G137" s="99"/>
      <c r="I137" s="20">
        <v>80</v>
      </c>
      <c r="J137" s="20">
        <v>2</v>
      </c>
      <c r="K137" s="20">
        <v>2</v>
      </c>
      <c r="L137" s="20">
        <v>76</v>
      </c>
      <c r="M137" s="32"/>
      <c r="N137" s="52"/>
    </row>
    <row r="138" spans="2:14" x14ac:dyDescent="0.25">
      <c r="B138" s="325">
        <v>40330</v>
      </c>
      <c r="C138" s="326" t="s">
        <v>16</v>
      </c>
      <c r="D138" s="99"/>
      <c r="E138" s="99"/>
      <c r="F138" s="99"/>
      <c r="G138" s="99"/>
      <c r="I138" s="20">
        <v>83</v>
      </c>
      <c r="J138" s="20">
        <v>7</v>
      </c>
      <c r="K138" s="20">
        <v>2</v>
      </c>
      <c r="L138" s="20">
        <v>74</v>
      </c>
      <c r="M138" s="32"/>
      <c r="N138" s="52"/>
    </row>
    <row r="139" spans="2:14" x14ac:dyDescent="0.25">
      <c r="B139" s="325">
        <v>40360</v>
      </c>
      <c r="C139" s="326" t="s">
        <v>55</v>
      </c>
      <c r="D139" s="99"/>
      <c r="E139" s="99"/>
      <c r="F139" s="99"/>
      <c r="G139" s="99"/>
      <c r="I139" s="20">
        <v>32</v>
      </c>
      <c r="J139" s="20">
        <v>1</v>
      </c>
      <c r="K139" s="20">
        <v>4</v>
      </c>
      <c r="L139" s="20">
        <v>27</v>
      </c>
      <c r="M139" s="32"/>
      <c r="N139" s="52"/>
    </row>
    <row r="140" spans="2:14" x14ac:dyDescent="0.25">
      <c r="B140" s="325">
        <v>40360</v>
      </c>
      <c r="C140" s="326" t="s">
        <v>16</v>
      </c>
      <c r="D140" s="99"/>
      <c r="E140" s="99"/>
      <c r="F140" s="99"/>
      <c r="G140" s="99"/>
      <c r="I140" s="20">
        <v>27</v>
      </c>
      <c r="J140" s="20">
        <v>4</v>
      </c>
      <c r="K140" s="20">
        <v>2</v>
      </c>
      <c r="L140" s="20">
        <v>21</v>
      </c>
      <c r="M140" s="32">
        <v>1</v>
      </c>
      <c r="N140" s="52"/>
    </row>
    <row r="141" spans="2:14" x14ac:dyDescent="0.25">
      <c r="B141" s="325">
        <v>40360</v>
      </c>
      <c r="C141" s="326" t="s">
        <v>0</v>
      </c>
      <c r="D141" s="20">
        <v>156</v>
      </c>
      <c r="E141" s="20">
        <v>11</v>
      </c>
      <c r="F141" s="20">
        <v>10</v>
      </c>
      <c r="G141" s="20">
        <v>135</v>
      </c>
      <c r="I141" s="99"/>
      <c r="J141" s="99"/>
      <c r="K141" s="99"/>
      <c r="L141" s="99"/>
      <c r="M141" s="32">
        <v>1</v>
      </c>
      <c r="N141" s="52"/>
    </row>
    <row r="142" spans="2:14" x14ac:dyDescent="0.25">
      <c r="B142" s="325">
        <v>40360</v>
      </c>
      <c r="C142" s="326" t="s">
        <v>44</v>
      </c>
      <c r="D142" s="20">
        <v>49</v>
      </c>
      <c r="E142" s="20">
        <v>3</v>
      </c>
      <c r="F142" s="20">
        <v>2</v>
      </c>
      <c r="G142" s="20">
        <v>44</v>
      </c>
      <c r="I142" s="99"/>
      <c r="J142" s="99"/>
      <c r="K142" s="99"/>
      <c r="L142" s="99"/>
      <c r="M142" s="32"/>
      <c r="N142" s="52"/>
    </row>
    <row r="143" spans="2:14" x14ac:dyDescent="0.25">
      <c r="B143" s="325">
        <v>40391</v>
      </c>
      <c r="C143" s="326" t="s">
        <v>16</v>
      </c>
      <c r="D143" s="99"/>
      <c r="E143" s="99"/>
      <c r="F143" s="99"/>
      <c r="G143" s="99"/>
      <c r="I143" s="20">
        <v>61</v>
      </c>
      <c r="J143" s="20">
        <v>2</v>
      </c>
      <c r="K143" s="20">
        <v>3</v>
      </c>
      <c r="L143" s="20">
        <v>56</v>
      </c>
      <c r="M143" s="32">
        <v>2</v>
      </c>
      <c r="N143" s="52"/>
    </row>
    <row r="144" spans="2:14" x14ac:dyDescent="0.25">
      <c r="B144" s="325">
        <v>40422</v>
      </c>
      <c r="C144" s="326" t="s">
        <v>14</v>
      </c>
      <c r="D144" s="99"/>
      <c r="E144" s="99"/>
      <c r="F144" s="99"/>
      <c r="G144" s="99"/>
      <c r="I144" s="20">
        <v>215</v>
      </c>
      <c r="J144" s="20">
        <v>5</v>
      </c>
      <c r="K144" s="20">
        <v>5</v>
      </c>
      <c r="L144" s="20">
        <v>205</v>
      </c>
      <c r="M144" s="32">
        <v>2</v>
      </c>
      <c r="N144" s="52"/>
    </row>
    <row r="145" spans="2:14" x14ac:dyDescent="0.25">
      <c r="B145" s="325">
        <v>40422</v>
      </c>
      <c r="C145" s="328" t="s">
        <v>54</v>
      </c>
      <c r="D145" s="99"/>
      <c r="E145" s="99"/>
      <c r="F145" s="99"/>
      <c r="G145" s="99"/>
      <c r="I145" s="20">
        <v>65</v>
      </c>
      <c r="J145" s="20">
        <v>1</v>
      </c>
      <c r="K145" s="20">
        <v>1</v>
      </c>
      <c r="L145" s="20">
        <v>63</v>
      </c>
      <c r="M145" s="32">
        <v>1</v>
      </c>
      <c r="N145" s="52"/>
    </row>
    <row r="146" spans="2:14" x14ac:dyDescent="0.25">
      <c r="B146" s="325">
        <v>40422</v>
      </c>
      <c r="C146" s="326" t="s">
        <v>56</v>
      </c>
      <c r="D146" s="103"/>
      <c r="E146" s="103"/>
      <c r="F146" s="103"/>
      <c r="G146" s="103"/>
      <c r="I146" s="20">
        <v>218</v>
      </c>
      <c r="J146" s="20">
        <v>21</v>
      </c>
      <c r="K146" s="20">
        <v>10</v>
      </c>
      <c r="L146" s="20">
        <v>187</v>
      </c>
      <c r="M146" s="32">
        <v>13</v>
      </c>
      <c r="N146" s="52"/>
    </row>
    <row r="147" spans="2:14" x14ac:dyDescent="0.25">
      <c r="B147" s="325">
        <v>40452</v>
      </c>
      <c r="C147" s="328" t="s">
        <v>57</v>
      </c>
      <c r="D147" s="102"/>
      <c r="E147" s="102"/>
      <c r="F147" s="102"/>
      <c r="G147" s="102"/>
      <c r="I147" s="20">
        <v>404</v>
      </c>
      <c r="J147" s="20">
        <v>30</v>
      </c>
      <c r="K147" s="20">
        <v>15</v>
      </c>
      <c r="L147" s="20">
        <v>359</v>
      </c>
      <c r="M147" s="32">
        <v>12</v>
      </c>
      <c r="N147" s="52"/>
    </row>
    <row r="148" spans="2:14" x14ac:dyDescent="0.25">
      <c r="B148" s="325">
        <v>40452</v>
      </c>
      <c r="C148" s="328" t="s">
        <v>58</v>
      </c>
      <c r="D148" s="102"/>
      <c r="E148" s="102"/>
      <c r="F148" s="102"/>
      <c r="G148" s="102"/>
      <c r="I148" s="20">
        <v>255</v>
      </c>
      <c r="J148" s="20">
        <v>9</v>
      </c>
      <c r="K148" s="20">
        <v>14</v>
      </c>
      <c r="L148" s="20">
        <v>232</v>
      </c>
      <c r="M148" s="32">
        <v>4</v>
      </c>
      <c r="N148" s="52"/>
    </row>
    <row r="149" spans="2:14" x14ac:dyDescent="0.25">
      <c r="B149" s="325">
        <v>40452</v>
      </c>
      <c r="C149" s="326" t="s">
        <v>0</v>
      </c>
      <c r="D149" s="40">
        <v>265</v>
      </c>
      <c r="E149" s="40">
        <v>5</v>
      </c>
      <c r="F149" s="40">
        <v>22</v>
      </c>
      <c r="G149" s="40">
        <v>238</v>
      </c>
      <c r="I149" s="102"/>
      <c r="J149" s="102"/>
      <c r="K149" s="102"/>
      <c r="L149" s="102"/>
      <c r="M149" s="32">
        <v>2</v>
      </c>
      <c r="N149" s="52"/>
    </row>
    <row r="150" spans="2:14" x14ac:dyDescent="0.25">
      <c r="B150" s="325">
        <v>40452</v>
      </c>
      <c r="C150" s="328" t="s">
        <v>54</v>
      </c>
      <c r="D150" s="103"/>
      <c r="E150" s="103"/>
      <c r="F150" s="103"/>
      <c r="G150" s="103"/>
      <c r="I150" s="40">
        <v>113</v>
      </c>
      <c r="J150" s="40">
        <v>1</v>
      </c>
      <c r="K150" s="40">
        <v>3</v>
      </c>
      <c r="L150" s="40">
        <v>109</v>
      </c>
      <c r="M150" s="32"/>
      <c r="N150" s="52"/>
    </row>
    <row r="151" spans="2:14" x14ac:dyDescent="0.25">
      <c r="B151" s="325">
        <v>40483</v>
      </c>
      <c r="C151" s="328" t="s">
        <v>59</v>
      </c>
      <c r="D151" s="102"/>
      <c r="E151" s="102"/>
      <c r="F151" s="102"/>
      <c r="G151" s="102"/>
      <c r="I151" s="20">
        <v>235</v>
      </c>
      <c r="J151" s="20">
        <v>12</v>
      </c>
      <c r="K151" s="20">
        <v>10</v>
      </c>
      <c r="L151" s="20">
        <v>213</v>
      </c>
      <c r="M151" s="32">
        <v>6</v>
      </c>
      <c r="N151" s="52"/>
    </row>
    <row r="152" spans="2:14" x14ac:dyDescent="0.25">
      <c r="B152" s="325">
        <v>40483</v>
      </c>
      <c r="C152" s="328" t="s">
        <v>20</v>
      </c>
      <c r="D152" s="40">
        <v>91</v>
      </c>
      <c r="E152" s="40">
        <v>8</v>
      </c>
      <c r="F152" s="40">
        <v>1</v>
      </c>
      <c r="G152" s="40">
        <v>82</v>
      </c>
      <c r="I152" s="99"/>
      <c r="J152" s="99"/>
      <c r="K152" s="99"/>
      <c r="L152" s="99"/>
      <c r="M152" s="32">
        <v>2</v>
      </c>
      <c r="N152" s="52"/>
    </row>
    <row r="153" spans="2:14" x14ac:dyDescent="0.25">
      <c r="B153" s="325">
        <v>40483</v>
      </c>
      <c r="C153" s="328" t="s">
        <v>54</v>
      </c>
      <c r="D153" s="102"/>
      <c r="E153" s="102"/>
      <c r="F153" s="102"/>
      <c r="G153" s="102"/>
      <c r="I153" s="20">
        <v>102</v>
      </c>
      <c r="J153" s="20">
        <v>2</v>
      </c>
      <c r="K153" s="20">
        <v>4</v>
      </c>
      <c r="L153" s="20">
        <v>96</v>
      </c>
      <c r="M153" s="32">
        <v>1</v>
      </c>
      <c r="N153" s="52"/>
    </row>
    <row r="154" spans="2:14" x14ac:dyDescent="0.25">
      <c r="B154" s="325">
        <v>40483</v>
      </c>
      <c r="C154" s="328" t="s">
        <v>60</v>
      </c>
      <c r="D154" s="102"/>
      <c r="E154" s="102"/>
      <c r="F154" s="102"/>
      <c r="G154" s="102"/>
      <c r="I154" s="20">
        <v>16</v>
      </c>
      <c r="J154" s="20">
        <v>0</v>
      </c>
      <c r="K154" s="20">
        <v>0</v>
      </c>
      <c r="L154" s="20">
        <v>16</v>
      </c>
      <c r="M154" s="32"/>
      <c r="N154" s="52"/>
    </row>
    <row r="155" spans="2:14" x14ac:dyDescent="0.25">
      <c r="B155" s="325">
        <v>40483</v>
      </c>
      <c r="C155" s="328" t="s">
        <v>47</v>
      </c>
      <c r="D155" s="40">
        <v>420</v>
      </c>
      <c r="E155" s="40">
        <v>28</v>
      </c>
      <c r="F155" s="40">
        <v>17</v>
      </c>
      <c r="G155" s="40">
        <v>375</v>
      </c>
      <c r="I155" s="99"/>
      <c r="J155" s="99"/>
      <c r="K155" s="99"/>
      <c r="L155" s="99"/>
      <c r="M155" s="32">
        <v>10</v>
      </c>
      <c r="N155" s="52"/>
    </row>
    <row r="156" spans="2:14" ht="13" thickBot="1" x14ac:dyDescent="0.3">
      <c r="B156" s="325">
        <v>40513</v>
      </c>
      <c r="C156" s="328" t="s">
        <v>61</v>
      </c>
      <c r="D156" s="102"/>
      <c r="E156" s="102"/>
      <c r="F156" s="102"/>
      <c r="G156" s="102"/>
      <c r="I156" s="20">
        <v>119</v>
      </c>
      <c r="J156" s="20">
        <v>9</v>
      </c>
      <c r="K156" s="20">
        <v>3</v>
      </c>
      <c r="L156" s="20">
        <v>107</v>
      </c>
      <c r="M156" s="32">
        <v>3</v>
      </c>
      <c r="N156" s="52"/>
    </row>
    <row r="157" spans="2:14" ht="13.5" thickBot="1" x14ac:dyDescent="0.35">
      <c r="B157" s="325"/>
      <c r="C157" s="26" t="s">
        <v>26</v>
      </c>
      <c r="D157" s="17">
        <f>SUM(D124:D156)+D120</f>
        <v>4907</v>
      </c>
      <c r="E157" s="18">
        <f>SUM(E124:E156)+E120</f>
        <v>328</v>
      </c>
      <c r="F157" s="50">
        <f>SUM(F124:F156)+F120</f>
        <v>270</v>
      </c>
      <c r="G157" s="51">
        <f>SUM(G124:G156)+G120</f>
        <v>4309</v>
      </c>
      <c r="H157" s="37"/>
      <c r="I157" s="17">
        <f>SUM(I124:I156)+I120</f>
        <v>10205</v>
      </c>
      <c r="J157" s="18">
        <f>SUM(J124:J156)+J120</f>
        <v>602</v>
      </c>
      <c r="K157" s="50">
        <f>SUM(K124:K156)+K120</f>
        <v>425</v>
      </c>
      <c r="L157" s="51">
        <f>SUM(L124:L156)+L120</f>
        <v>9178</v>
      </c>
      <c r="M157" s="17">
        <f>SUM(M124:M156)+M120</f>
        <v>451</v>
      </c>
      <c r="N157" s="53"/>
    </row>
    <row r="158" spans="2:14" ht="15.5" x14ac:dyDescent="0.35">
      <c r="D158" s="512" t="s">
        <v>0</v>
      </c>
      <c r="E158" s="512"/>
      <c r="F158" s="512"/>
      <c r="G158" s="512"/>
      <c r="H158" s="210"/>
      <c r="I158" s="512" t="s">
        <v>1</v>
      </c>
      <c r="J158" s="512"/>
      <c r="K158" s="512"/>
      <c r="L158" s="512"/>
    </row>
    <row r="159" spans="2:14" ht="6" customHeight="1" thickBot="1" x14ac:dyDescent="0.3"/>
    <row r="160" spans="2:14" ht="13" x14ac:dyDescent="0.3">
      <c r="B160" s="323" t="s">
        <v>2</v>
      </c>
      <c r="C160" s="324" t="s">
        <v>3</v>
      </c>
      <c r="D160" s="27" t="s">
        <v>4</v>
      </c>
      <c r="E160" s="104" t="s">
        <v>5</v>
      </c>
      <c r="F160" s="24" t="s">
        <v>6</v>
      </c>
      <c r="G160" s="19" t="s">
        <v>7</v>
      </c>
      <c r="H160" s="44"/>
      <c r="I160" s="27" t="s">
        <v>4</v>
      </c>
      <c r="J160" s="104" t="s">
        <v>5</v>
      </c>
      <c r="K160" s="24" t="s">
        <v>6</v>
      </c>
      <c r="L160" s="19" t="s">
        <v>7</v>
      </c>
      <c r="M160" s="106" t="s">
        <v>8</v>
      </c>
      <c r="N160" s="27" t="s">
        <v>9</v>
      </c>
    </row>
    <row r="161" spans="2:14" x14ac:dyDescent="0.25">
      <c r="B161" s="327">
        <v>40544</v>
      </c>
      <c r="C161" s="328" t="s">
        <v>62</v>
      </c>
      <c r="D161" s="99"/>
      <c r="E161" s="99"/>
      <c r="F161" s="99"/>
      <c r="G161" s="99"/>
      <c r="I161" s="98">
        <v>70</v>
      </c>
      <c r="J161" s="40">
        <v>3</v>
      </c>
      <c r="K161" s="40">
        <v>8</v>
      </c>
      <c r="L161" s="40">
        <v>59</v>
      </c>
      <c r="M161" s="32"/>
      <c r="N161" s="92"/>
    </row>
    <row r="162" spans="2:14" x14ac:dyDescent="0.25">
      <c r="B162" s="325">
        <v>40544</v>
      </c>
      <c r="C162" s="326" t="s">
        <v>62</v>
      </c>
      <c r="D162" s="99"/>
      <c r="E162" s="99"/>
      <c r="F162" s="99"/>
      <c r="G162" s="99"/>
      <c r="I162" s="20">
        <v>51</v>
      </c>
      <c r="J162" s="20">
        <v>0</v>
      </c>
      <c r="K162" s="20">
        <v>0</v>
      </c>
      <c r="L162" s="20">
        <v>51</v>
      </c>
      <c r="M162" s="32"/>
      <c r="N162" s="52"/>
    </row>
    <row r="163" spans="2:14" x14ac:dyDescent="0.25">
      <c r="B163" s="325">
        <v>40575</v>
      </c>
      <c r="C163" s="326" t="s">
        <v>63</v>
      </c>
      <c r="D163" s="20">
        <v>159</v>
      </c>
      <c r="E163" s="20">
        <v>5</v>
      </c>
      <c r="F163" s="20">
        <v>3</v>
      </c>
      <c r="G163" s="20">
        <v>151</v>
      </c>
      <c r="I163" s="99"/>
      <c r="J163" s="99"/>
      <c r="K163" s="99"/>
      <c r="L163" s="99"/>
      <c r="M163" s="32">
        <v>1</v>
      </c>
      <c r="N163" s="52"/>
    </row>
    <row r="164" spans="2:14" x14ac:dyDescent="0.25">
      <c r="B164" s="325">
        <v>40575</v>
      </c>
      <c r="C164" s="328" t="s">
        <v>64</v>
      </c>
      <c r="D164" s="99"/>
      <c r="E164" s="99"/>
      <c r="F164" s="99"/>
      <c r="G164" s="99"/>
      <c r="I164" s="20">
        <v>51</v>
      </c>
      <c r="J164" s="20">
        <v>4</v>
      </c>
      <c r="K164" s="20">
        <v>2</v>
      </c>
      <c r="L164" s="20">
        <v>45</v>
      </c>
      <c r="M164" s="32">
        <v>1</v>
      </c>
      <c r="N164" s="52"/>
    </row>
    <row r="165" spans="2:14" x14ac:dyDescent="0.25">
      <c r="B165" s="325">
        <v>40603</v>
      </c>
      <c r="C165" s="326" t="s">
        <v>34</v>
      </c>
      <c r="D165" s="99"/>
      <c r="E165" s="99"/>
      <c r="F165" s="99"/>
      <c r="G165" s="99"/>
      <c r="I165" s="20">
        <v>56</v>
      </c>
      <c r="J165" s="20">
        <v>3</v>
      </c>
      <c r="K165" s="20">
        <v>3</v>
      </c>
      <c r="L165" s="20">
        <v>50</v>
      </c>
      <c r="M165" s="32">
        <v>4</v>
      </c>
      <c r="N165" s="52"/>
    </row>
    <row r="166" spans="2:14" x14ac:dyDescent="0.25">
      <c r="B166" s="325">
        <v>40603</v>
      </c>
      <c r="C166" s="326" t="s">
        <v>65</v>
      </c>
      <c r="D166" s="99"/>
      <c r="E166" s="99"/>
      <c r="F166" s="99"/>
      <c r="G166" s="99"/>
      <c r="I166" s="20">
        <v>392</v>
      </c>
      <c r="J166" s="20">
        <v>19</v>
      </c>
      <c r="K166" s="20">
        <v>18</v>
      </c>
      <c r="L166" s="20">
        <v>355</v>
      </c>
      <c r="M166" s="32">
        <v>7</v>
      </c>
      <c r="N166" s="52"/>
    </row>
    <row r="167" spans="2:14" x14ac:dyDescent="0.25">
      <c r="B167" s="325">
        <v>40603</v>
      </c>
      <c r="C167" s="326" t="s">
        <v>16</v>
      </c>
      <c r="D167" s="100"/>
      <c r="E167" s="100"/>
      <c r="F167" s="100"/>
      <c r="G167" s="100"/>
      <c r="I167" s="20">
        <v>66</v>
      </c>
      <c r="J167" s="20">
        <v>2</v>
      </c>
      <c r="K167" s="20">
        <v>4</v>
      </c>
      <c r="L167" s="20">
        <v>60</v>
      </c>
      <c r="M167" s="32"/>
      <c r="N167" s="52"/>
    </row>
    <row r="168" spans="2:14" x14ac:dyDescent="0.25">
      <c r="B168" s="325">
        <v>40603</v>
      </c>
      <c r="C168" s="326" t="s">
        <v>66</v>
      </c>
      <c r="D168" s="99"/>
      <c r="E168" s="99"/>
      <c r="F168" s="99"/>
      <c r="G168" s="99"/>
      <c r="I168" s="20">
        <v>294</v>
      </c>
      <c r="J168" s="20">
        <v>24</v>
      </c>
      <c r="K168" s="20">
        <v>8</v>
      </c>
      <c r="L168" s="20">
        <v>262</v>
      </c>
      <c r="M168" s="32">
        <v>9</v>
      </c>
      <c r="N168" s="52"/>
    </row>
    <row r="169" spans="2:14" x14ac:dyDescent="0.25">
      <c r="B169" s="325">
        <v>40603</v>
      </c>
      <c r="C169" s="326" t="s">
        <v>67</v>
      </c>
      <c r="D169" s="99"/>
      <c r="E169" s="99"/>
      <c r="F169" s="99"/>
      <c r="G169" s="99"/>
      <c r="I169" s="20">
        <v>143</v>
      </c>
      <c r="J169" s="20">
        <v>15</v>
      </c>
      <c r="K169" s="20">
        <v>5</v>
      </c>
      <c r="L169" s="20">
        <v>123</v>
      </c>
      <c r="M169" s="32">
        <v>7</v>
      </c>
      <c r="N169" s="52"/>
    </row>
    <row r="170" spans="2:14" x14ac:dyDescent="0.25">
      <c r="B170" s="325">
        <v>40634</v>
      </c>
      <c r="C170" s="326" t="s">
        <v>68</v>
      </c>
      <c r="D170" s="103"/>
      <c r="E170" s="103"/>
      <c r="F170" s="103"/>
      <c r="G170" s="103"/>
      <c r="I170" s="20">
        <v>249</v>
      </c>
      <c r="J170" s="20">
        <v>22</v>
      </c>
      <c r="K170" s="20">
        <v>13</v>
      </c>
      <c r="L170" s="20">
        <v>214</v>
      </c>
      <c r="M170" s="32">
        <v>4</v>
      </c>
      <c r="N170" s="52"/>
    </row>
    <row r="171" spans="2:14" x14ac:dyDescent="0.25">
      <c r="B171" s="325">
        <v>40634</v>
      </c>
      <c r="C171" s="326" t="s">
        <v>69</v>
      </c>
      <c r="D171" s="99"/>
      <c r="E171" s="99"/>
      <c r="F171" s="99"/>
      <c r="G171" s="99"/>
      <c r="I171" s="20">
        <v>50</v>
      </c>
      <c r="J171" s="20">
        <v>4</v>
      </c>
      <c r="K171" s="20">
        <v>0</v>
      </c>
      <c r="L171" s="20">
        <v>46</v>
      </c>
      <c r="M171" s="32">
        <v>1</v>
      </c>
      <c r="N171" s="52"/>
    </row>
    <row r="172" spans="2:14" x14ac:dyDescent="0.25">
      <c r="B172" s="325">
        <v>40664</v>
      </c>
      <c r="C172" s="326" t="s">
        <v>70</v>
      </c>
      <c r="D172" s="99"/>
      <c r="E172" s="99"/>
      <c r="F172" s="99"/>
      <c r="G172" s="99"/>
      <c r="I172" s="20">
        <v>79</v>
      </c>
      <c r="J172" s="20">
        <v>8</v>
      </c>
      <c r="K172" s="20">
        <v>6</v>
      </c>
      <c r="L172" s="20">
        <v>65</v>
      </c>
      <c r="M172" s="32">
        <v>2</v>
      </c>
      <c r="N172" s="52"/>
    </row>
    <row r="173" spans="2:14" x14ac:dyDescent="0.25">
      <c r="B173" s="325">
        <v>40664</v>
      </c>
      <c r="C173" s="326" t="s">
        <v>61</v>
      </c>
      <c r="D173" s="99"/>
      <c r="E173" s="99"/>
      <c r="F173" s="99"/>
      <c r="G173" s="99"/>
      <c r="I173" s="20">
        <v>223</v>
      </c>
      <c r="J173" s="20">
        <v>17</v>
      </c>
      <c r="K173" s="20">
        <v>7</v>
      </c>
      <c r="L173" s="20">
        <v>199</v>
      </c>
      <c r="M173" s="32">
        <v>9</v>
      </c>
      <c r="N173" s="52"/>
    </row>
    <row r="174" spans="2:14" x14ac:dyDescent="0.25">
      <c r="B174" s="325">
        <v>40664</v>
      </c>
      <c r="C174" s="328" t="s">
        <v>71</v>
      </c>
      <c r="D174" s="337"/>
      <c r="E174" s="337"/>
      <c r="F174" s="337"/>
      <c r="G174" s="337"/>
      <c r="I174" s="20">
        <v>63</v>
      </c>
      <c r="J174" s="20">
        <v>0</v>
      </c>
      <c r="K174" s="20">
        <v>2</v>
      </c>
      <c r="L174" s="20">
        <v>61</v>
      </c>
      <c r="M174" s="32"/>
      <c r="N174" s="52"/>
    </row>
    <row r="175" spans="2:14" x14ac:dyDescent="0.25">
      <c r="B175" s="325">
        <v>40695</v>
      </c>
      <c r="C175" s="328" t="s">
        <v>72</v>
      </c>
      <c r="D175" s="99"/>
      <c r="E175" s="99"/>
      <c r="F175" s="99"/>
      <c r="G175" s="99"/>
      <c r="I175" s="20">
        <v>149</v>
      </c>
      <c r="J175" s="20">
        <v>10</v>
      </c>
      <c r="K175" s="20">
        <v>5</v>
      </c>
      <c r="L175" s="20">
        <v>134</v>
      </c>
      <c r="M175" s="32">
        <v>1</v>
      </c>
      <c r="N175" s="52"/>
    </row>
    <row r="176" spans="2:14" x14ac:dyDescent="0.25">
      <c r="B176" s="325">
        <v>40695</v>
      </c>
      <c r="C176" s="328" t="s">
        <v>71</v>
      </c>
      <c r="D176" s="102"/>
      <c r="E176" s="102"/>
      <c r="F176" s="102"/>
      <c r="G176" s="102"/>
      <c r="I176" s="20">
        <v>46</v>
      </c>
      <c r="J176" s="20">
        <v>0</v>
      </c>
      <c r="K176" s="20">
        <v>2</v>
      </c>
      <c r="L176" s="20">
        <v>44</v>
      </c>
      <c r="M176" s="32"/>
      <c r="N176" s="52"/>
    </row>
    <row r="177" spans="2:14" x14ac:dyDescent="0.25">
      <c r="B177" s="325">
        <v>40695</v>
      </c>
      <c r="C177" s="326" t="s">
        <v>73</v>
      </c>
      <c r="D177" s="99"/>
      <c r="E177" s="99"/>
      <c r="F177" s="99"/>
      <c r="G177" s="99"/>
      <c r="I177" s="20">
        <v>83</v>
      </c>
      <c r="J177" s="20">
        <v>2</v>
      </c>
      <c r="K177" s="20">
        <v>3</v>
      </c>
      <c r="L177" s="20">
        <v>78</v>
      </c>
      <c r="M177" s="32">
        <v>1</v>
      </c>
      <c r="N177" s="52"/>
    </row>
    <row r="178" spans="2:14" x14ac:dyDescent="0.25">
      <c r="B178" s="325">
        <v>40695</v>
      </c>
      <c r="C178" s="326" t="s">
        <v>74</v>
      </c>
      <c r="D178" s="99"/>
      <c r="E178" s="99"/>
      <c r="F178" s="99"/>
      <c r="G178" s="99"/>
      <c r="I178" s="20">
        <v>112</v>
      </c>
      <c r="J178" s="20">
        <v>2</v>
      </c>
      <c r="K178" s="20">
        <v>3</v>
      </c>
      <c r="L178" s="20">
        <v>107</v>
      </c>
      <c r="M178" s="32"/>
      <c r="N178" s="52"/>
    </row>
    <row r="179" spans="2:14" x14ac:dyDescent="0.25">
      <c r="B179" s="325">
        <v>40725</v>
      </c>
      <c r="C179" s="326" t="s">
        <v>75</v>
      </c>
      <c r="D179" s="99"/>
      <c r="E179" s="99"/>
      <c r="F179" s="99"/>
      <c r="G179" s="99"/>
      <c r="I179" s="20">
        <v>39</v>
      </c>
      <c r="J179" s="20">
        <v>3</v>
      </c>
      <c r="K179" s="20">
        <v>2</v>
      </c>
      <c r="L179" s="20">
        <v>34</v>
      </c>
      <c r="M179" s="32">
        <v>3</v>
      </c>
      <c r="N179" s="52"/>
    </row>
    <row r="180" spans="2:14" ht="14" x14ac:dyDescent="0.3">
      <c r="B180" s="325">
        <v>40756</v>
      </c>
      <c r="C180" s="338" t="s">
        <v>71</v>
      </c>
      <c r="D180" s="99"/>
      <c r="E180" s="99"/>
      <c r="F180" s="99"/>
      <c r="G180" s="99"/>
      <c r="I180" s="20">
        <v>37</v>
      </c>
      <c r="J180" s="20">
        <v>5</v>
      </c>
      <c r="K180" s="20">
        <v>1</v>
      </c>
      <c r="L180" s="20">
        <v>31</v>
      </c>
      <c r="M180" s="32">
        <v>2</v>
      </c>
      <c r="N180" s="52"/>
    </row>
    <row r="181" spans="2:14" ht="14" x14ac:dyDescent="0.3">
      <c r="B181" s="325">
        <v>40756</v>
      </c>
      <c r="C181" s="338" t="s">
        <v>76</v>
      </c>
      <c r="D181" s="99"/>
      <c r="E181" s="99"/>
      <c r="F181" s="99"/>
      <c r="G181" s="99"/>
      <c r="I181" s="20">
        <v>36</v>
      </c>
      <c r="J181" s="20">
        <v>3</v>
      </c>
      <c r="K181" s="20">
        <v>2</v>
      </c>
      <c r="L181" s="20">
        <v>31</v>
      </c>
      <c r="M181" s="42">
        <v>1</v>
      </c>
      <c r="N181" s="52"/>
    </row>
    <row r="182" spans="2:14" x14ac:dyDescent="0.25">
      <c r="B182" s="325">
        <v>40787</v>
      </c>
      <c r="C182" s="326" t="s">
        <v>14</v>
      </c>
      <c r="D182" s="99"/>
      <c r="E182" s="99"/>
      <c r="F182" s="99"/>
      <c r="G182" s="99"/>
      <c r="I182" s="20">
        <v>440</v>
      </c>
      <c r="J182" s="20">
        <v>14</v>
      </c>
      <c r="K182" s="20">
        <v>6</v>
      </c>
      <c r="L182" s="20">
        <v>420</v>
      </c>
      <c r="M182" s="32">
        <v>7</v>
      </c>
      <c r="N182" s="52"/>
    </row>
    <row r="183" spans="2:14" ht="14" x14ac:dyDescent="0.3">
      <c r="B183" s="325">
        <v>40787</v>
      </c>
      <c r="C183" s="338" t="s">
        <v>77</v>
      </c>
      <c r="D183" s="99"/>
      <c r="E183" s="99"/>
      <c r="F183" s="99"/>
      <c r="G183" s="99"/>
      <c r="I183" s="20">
        <v>41</v>
      </c>
      <c r="J183" s="20">
        <v>3</v>
      </c>
      <c r="K183" s="20">
        <v>1</v>
      </c>
      <c r="L183" s="20">
        <v>37</v>
      </c>
      <c r="M183" s="32"/>
      <c r="N183" s="52"/>
    </row>
    <row r="184" spans="2:14" x14ac:dyDescent="0.25">
      <c r="B184" s="325">
        <v>40787</v>
      </c>
      <c r="C184" s="326" t="s">
        <v>45</v>
      </c>
      <c r="D184" s="103"/>
      <c r="E184" s="103"/>
      <c r="F184" s="103"/>
      <c r="G184" s="103"/>
      <c r="I184" s="20">
        <v>324</v>
      </c>
      <c r="J184" s="20">
        <v>12</v>
      </c>
      <c r="K184" s="20">
        <v>10</v>
      </c>
      <c r="L184" s="20">
        <v>302</v>
      </c>
      <c r="M184" s="32">
        <v>3</v>
      </c>
      <c r="N184" s="52"/>
    </row>
    <row r="185" spans="2:14" x14ac:dyDescent="0.25">
      <c r="B185" s="325">
        <v>40817</v>
      </c>
      <c r="C185" s="328" t="s">
        <v>58</v>
      </c>
      <c r="D185" s="102"/>
      <c r="E185" s="102"/>
      <c r="F185" s="102"/>
      <c r="G185" s="102"/>
      <c r="I185" s="20">
        <v>159</v>
      </c>
      <c r="J185" s="20">
        <v>10</v>
      </c>
      <c r="K185" s="20">
        <v>1</v>
      </c>
      <c r="L185" s="20">
        <v>148</v>
      </c>
      <c r="M185" s="32">
        <v>2</v>
      </c>
      <c r="N185" s="52"/>
    </row>
    <row r="186" spans="2:14" x14ac:dyDescent="0.25">
      <c r="B186" s="325">
        <v>40817</v>
      </c>
      <c r="C186" s="328" t="s">
        <v>78</v>
      </c>
      <c r="D186" s="102"/>
      <c r="E186" s="102"/>
      <c r="F186" s="102"/>
      <c r="G186" s="102"/>
      <c r="I186" s="20">
        <v>96</v>
      </c>
      <c r="J186" s="20">
        <v>8</v>
      </c>
      <c r="K186" s="20">
        <v>1</v>
      </c>
      <c r="L186" s="20">
        <v>87</v>
      </c>
      <c r="M186" s="32">
        <v>1</v>
      </c>
      <c r="N186" s="52"/>
    </row>
    <row r="187" spans="2:14" x14ac:dyDescent="0.25">
      <c r="B187" s="325">
        <v>40817</v>
      </c>
      <c r="C187" s="328" t="s">
        <v>79</v>
      </c>
      <c r="D187" s="103"/>
      <c r="E187" s="103"/>
      <c r="F187" s="103"/>
      <c r="G187" s="103"/>
      <c r="I187" s="40">
        <v>317</v>
      </c>
      <c r="J187" s="40">
        <v>22</v>
      </c>
      <c r="K187" s="40">
        <v>9</v>
      </c>
      <c r="L187" s="40">
        <v>286</v>
      </c>
      <c r="M187" s="32">
        <v>5</v>
      </c>
      <c r="N187" s="52"/>
    </row>
    <row r="188" spans="2:14" ht="14" x14ac:dyDescent="0.3">
      <c r="B188" s="325">
        <v>40817</v>
      </c>
      <c r="C188" s="338" t="s">
        <v>71</v>
      </c>
      <c r="D188" s="103"/>
      <c r="E188" s="103"/>
      <c r="F188" s="103"/>
      <c r="G188" s="103"/>
      <c r="I188" s="40">
        <v>56</v>
      </c>
      <c r="J188" s="40">
        <v>1</v>
      </c>
      <c r="K188" s="40">
        <v>1</v>
      </c>
      <c r="L188" s="40">
        <v>54</v>
      </c>
      <c r="M188" s="32"/>
      <c r="N188" s="52"/>
    </row>
    <row r="189" spans="2:14" x14ac:dyDescent="0.25">
      <c r="B189" s="325">
        <v>40817</v>
      </c>
      <c r="C189" s="328" t="s">
        <v>80</v>
      </c>
      <c r="D189" s="103"/>
      <c r="E189" s="103"/>
      <c r="F189" s="103"/>
      <c r="G189" s="103"/>
      <c r="I189" s="40">
        <v>462</v>
      </c>
      <c r="J189" s="40">
        <v>28</v>
      </c>
      <c r="K189" s="40">
        <v>14</v>
      </c>
      <c r="L189" s="40">
        <v>420</v>
      </c>
      <c r="M189" s="32">
        <v>14</v>
      </c>
      <c r="N189" s="52"/>
    </row>
    <row r="190" spans="2:14" x14ac:dyDescent="0.25">
      <c r="B190" s="325">
        <v>40817</v>
      </c>
      <c r="C190" s="328" t="s">
        <v>81</v>
      </c>
      <c r="D190" s="103"/>
      <c r="E190" s="103"/>
      <c r="F190" s="103"/>
      <c r="G190" s="103"/>
      <c r="I190" s="40">
        <v>583</v>
      </c>
      <c r="J190" s="40">
        <v>24</v>
      </c>
      <c r="K190" s="40">
        <v>24</v>
      </c>
      <c r="L190" s="40">
        <v>535</v>
      </c>
      <c r="M190" s="32">
        <v>7</v>
      </c>
      <c r="N190" s="52"/>
    </row>
    <row r="191" spans="2:14" x14ac:dyDescent="0.25">
      <c r="B191" s="325">
        <v>40817</v>
      </c>
      <c r="C191" s="339" t="s">
        <v>82</v>
      </c>
      <c r="D191" s="103"/>
      <c r="E191" s="103"/>
      <c r="F191" s="103"/>
      <c r="G191" s="103"/>
      <c r="I191" s="40">
        <v>19</v>
      </c>
      <c r="J191" s="40">
        <v>0</v>
      </c>
      <c r="K191" s="40">
        <v>0</v>
      </c>
      <c r="L191" s="40">
        <v>19</v>
      </c>
      <c r="M191" s="32"/>
      <c r="N191" s="52"/>
    </row>
    <row r="192" spans="2:14" x14ac:dyDescent="0.25">
      <c r="B192" s="325">
        <v>40817</v>
      </c>
      <c r="C192" s="339" t="s">
        <v>83</v>
      </c>
      <c r="D192" s="103"/>
      <c r="E192" s="103"/>
      <c r="F192" s="103"/>
      <c r="G192" s="103"/>
      <c r="I192" s="40">
        <v>3</v>
      </c>
      <c r="J192" s="40">
        <v>0</v>
      </c>
      <c r="K192" s="40">
        <v>0</v>
      </c>
      <c r="L192" s="40">
        <v>3</v>
      </c>
      <c r="M192" s="32"/>
      <c r="N192" s="52"/>
    </row>
    <row r="193" spans="2:14" x14ac:dyDescent="0.25">
      <c r="B193" s="325">
        <v>40848</v>
      </c>
      <c r="C193" s="328" t="s">
        <v>84</v>
      </c>
      <c r="D193" s="103"/>
      <c r="E193" s="103"/>
      <c r="F193" s="103"/>
      <c r="G193" s="103"/>
      <c r="I193" s="40">
        <v>196</v>
      </c>
      <c r="J193" s="40">
        <v>9</v>
      </c>
      <c r="K193" s="40">
        <v>5</v>
      </c>
      <c r="L193" s="40">
        <v>182</v>
      </c>
      <c r="M193" s="32">
        <v>3</v>
      </c>
      <c r="N193" s="52"/>
    </row>
    <row r="194" spans="2:14" x14ac:dyDescent="0.25">
      <c r="B194" s="325">
        <v>40848</v>
      </c>
      <c r="C194" s="328" t="s">
        <v>85</v>
      </c>
      <c r="D194" s="102"/>
      <c r="E194" s="102"/>
      <c r="F194" s="102"/>
      <c r="G194" s="102"/>
      <c r="I194" s="20">
        <v>201</v>
      </c>
      <c r="J194" s="20">
        <v>11</v>
      </c>
      <c r="K194" s="20">
        <v>1</v>
      </c>
      <c r="L194" s="20">
        <v>189</v>
      </c>
      <c r="M194" s="32">
        <v>2</v>
      </c>
      <c r="N194" s="52"/>
    </row>
    <row r="195" spans="2:14" x14ac:dyDescent="0.25">
      <c r="B195" s="325">
        <v>40848</v>
      </c>
      <c r="C195" s="339" t="s">
        <v>86</v>
      </c>
      <c r="D195" s="103"/>
      <c r="E195" s="103"/>
      <c r="F195" s="103"/>
      <c r="G195" s="103"/>
      <c r="I195" s="20">
        <v>58</v>
      </c>
      <c r="J195" s="20">
        <v>0</v>
      </c>
      <c r="K195" s="20">
        <v>1</v>
      </c>
      <c r="L195" s="20">
        <v>57</v>
      </c>
      <c r="M195" s="32"/>
      <c r="N195" s="52"/>
    </row>
    <row r="196" spans="2:14" x14ac:dyDescent="0.25">
      <c r="B196" s="327">
        <v>40848</v>
      </c>
      <c r="C196" s="339" t="s">
        <v>87</v>
      </c>
      <c r="D196" s="103"/>
      <c r="E196" s="103"/>
      <c r="F196" s="103"/>
      <c r="G196" s="103"/>
      <c r="I196" s="20">
        <v>17</v>
      </c>
      <c r="J196" s="20">
        <v>1</v>
      </c>
      <c r="K196" s="20">
        <v>1</v>
      </c>
      <c r="L196" s="20">
        <v>15</v>
      </c>
      <c r="M196" s="32">
        <v>1</v>
      </c>
      <c r="N196" s="52"/>
    </row>
    <row r="197" spans="2:14" x14ac:dyDescent="0.25">
      <c r="B197" s="325">
        <v>40848</v>
      </c>
      <c r="C197" s="339" t="s">
        <v>88</v>
      </c>
      <c r="D197" s="102"/>
      <c r="E197" s="102"/>
      <c r="F197" s="102"/>
      <c r="G197" s="102"/>
      <c r="I197" s="20">
        <v>49</v>
      </c>
      <c r="J197" s="20">
        <v>3</v>
      </c>
      <c r="K197" s="20">
        <v>1</v>
      </c>
      <c r="L197" s="20">
        <v>45</v>
      </c>
      <c r="M197" s="32">
        <v>1</v>
      </c>
      <c r="N197" s="52"/>
    </row>
    <row r="198" spans="2:14" x14ac:dyDescent="0.25">
      <c r="B198" s="325">
        <v>40848</v>
      </c>
      <c r="C198" s="115" t="s">
        <v>89</v>
      </c>
      <c r="D198" s="102"/>
      <c r="E198" s="102"/>
      <c r="F198" s="102"/>
      <c r="G198" s="102"/>
      <c r="I198" s="117">
        <v>36</v>
      </c>
      <c r="J198" s="117">
        <v>0</v>
      </c>
      <c r="K198" s="117">
        <v>0</v>
      </c>
      <c r="L198" s="117">
        <v>36</v>
      </c>
      <c r="N198" s="52"/>
    </row>
    <row r="199" spans="2:14" x14ac:dyDescent="0.25">
      <c r="B199" s="325">
        <v>40848</v>
      </c>
      <c r="C199" s="339" t="s">
        <v>82</v>
      </c>
      <c r="D199" s="103"/>
      <c r="E199" s="103"/>
      <c r="F199" s="103"/>
      <c r="G199" s="103"/>
      <c r="I199" s="20">
        <v>46</v>
      </c>
      <c r="J199" s="20">
        <v>1</v>
      </c>
      <c r="K199" s="20">
        <v>1</v>
      </c>
      <c r="L199" s="20">
        <v>44</v>
      </c>
      <c r="M199" s="32"/>
      <c r="N199" s="52"/>
    </row>
    <row r="200" spans="2:14" x14ac:dyDescent="0.25">
      <c r="B200" s="325">
        <v>40878</v>
      </c>
      <c r="C200" s="339" t="s">
        <v>90</v>
      </c>
      <c r="D200" s="103"/>
      <c r="E200" s="103"/>
      <c r="F200" s="103"/>
      <c r="G200" s="103"/>
      <c r="I200" s="20">
        <v>18</v>
      </c>
      <c r="J200" s="20">
        <v>0</v>
      </c>
      <c r="K200" s="20">
        <v>0</v>
      </c>
      <c r="L200" s="20">
        <v>18</v>
      </c>
      <c r="M200" s="32"/>
      <c r="N200" s="52"/>
    </row>
    <row r="201" spans="2:14" x14ac:dyDescent="0.25">
      <c r="B201" s="325">
        <v>40878</v>
      </c>
      <c r="C201" s="339" t="s">
        <v>91</v>
      </c>
      <c r="D201" s="102"/>
      <c r="E201" s="102"/>
      <c r="F201" s="102"/>
      <c r="G201" s="102"/>
      <c r="I201" s="20">
        <v>31</v>
      </c>
      <c r="J201" s="20">
        <v>0</v>
      </c>
      <c r="K201" s="20">
        <v>0</v>
      </c>
      <c r="L201" s="20">
        <v>31</v>
      </c>
      <c r="M201" s="32"/>
      <c r="N201" s="52"/>
    </row>
    <row r="202" spans="2:14" x14ac:dyDescent="0.25">
      <c r="B202" s="325">
        <v>40878</v>
      </c>
      <c r="C202" s="339" t="s">
        <v>83</v>
      </c>
      <c r="D202" s="102"/>
      <c r="E202" s="102"/>
      <c r="F202" s="102"/>
      <c r="G202" s="102"/>
      <c r="I202" s="335">
        <v>27</v>
      </c>
      <c r="J202" s="335">
        <v>8</v>
      </c>
      <c r="K202" s="335">
        <v>1</v>
      </c>
      <c r="L202" s="335">
        <v>18</v>
      </c>
      <c r="M202" s="73">
        <v>1</v>
      </c>
      <c r="N202" s="336"/>
    </row>
    <row r="203" spans="2:14" ht="13" thickBot="1" x14ac:dyDescent="0.3">
      <c r="B203" s="325">
        <v>40878</v>
      </c>
      <c r="C203" s="339" t="s">
        <v>92</v>
      </c>
      <c r="D203" s="102"/>
      <c r="E203" s="102"/>
      <c r="F203" s="102"/>
      <c r="G203" s="102"/>
      <c r="I203" s="335">
        <v>6</v>
      </c>
      <c r="J203" s="335">
        <v>0</v>
      </c>
      <c r="K203" s="335">
        <v>0</v>
      </c>
      <c r="L203" s="335">
        <v>6</v>
      </c>
      <c r="M203" s="73"/>
      <c r="N203" s="336"/>
    </row>
    <row r="204" spans="2:14" ht="13.5" thickBot="1" x14ac:dyDescent="0.35">
      <c r="B204" s="325"/>
      <c r="C204" s="26" t="s">
        <v>26</v>
      </c>
      <c r="D204" s="17">
        <f>SUM(D161:D203)+D157</f>
        <v>5066</v>
      </c>
      <c r="E204" s="18">
        <f>SUM(E161:E203)+E157</f>
        <v>333</v>
      </c>
      <c r="F204" s="50">
        <f>SUM(F161:F203)+F157</f>
        <v>273</v>
      </c>
      <c r="G204" s="51">
        <f>SUM(G161:G203)+G157</f>
        <v>4460</v>
      </c>
      <c r="H204" s="37"/>
      <c r="I204" s="17">
        <f>SUM(I161:I203)+I157</f>
        <v>15679</v>
      </c>
      <c r="J204" s="18">
        <f>SUM(J161:J203)+J157</f>
        <v>903</v>
      </c>
      <c r="K204" s="50">
        <f>SUM(K161:K203)+K157</f>
        <v>597</v>
      </c>
      <c r="L204" s="51">
        <f>SUM(L161:L203)+L157</f>
        <v>14179</v>
      </c>
      <c r="M204" s="17">
        <f>SUM(M161:M203)+M157</f>
        <v>551</v>
      </c>
      <c r="N204" s="53"/>
    </row>
    <row r="205" spans="2:14" ht="15.5" x14ac:dyDescent="0.35">
      <c r="D205" s="512" t="s">
        <v>0</v>
      </c>
      <c r="E205" s="512"/>
      <c r="F205" s="512"/>
      <c r="G205" s="512"/>
      <c r="H205" s="210"/>
      <c r="I205" s="512" t="s">
        <v>1</v>
      </c>
      <c r="J205" s="512"/>
      <c r="K205" s="512"/>
      <c r="L205" s="512"/>
    </row>
    <row r="206" spans="2:14" ht="6" customHeight="1" thickBot="1" x14ac:dyDescent="0.3"/>
    <row r="207" spans="2:14" ht="13" x14ac:dyDescent="0.3">
      <c r="B207" s="323" t="s">
        <v>2</v>
      </c>
      <c r="C207" s="324" t="s">
        <v>3</v>
      </c>
      <c r="D207" s="27" t="s">
        <v>4</v>
      </c>
      <c r="E207" s="104" t="s">
        <v>5</v>
      </c>
      <c r="F207" s="24" t="s">
        <v>6</v>
      </c>
      <c r="G207" s="19" t="s">
        <v>7</v>
      </c>
      <c r="H207" s="44"/>
      <c r="I207" s="27" t="s">
        <v>4</v>
      </c>
      <c r="J207" s="104" t="s">
        <v>5</v>
      </c>
      <c r="K207" s="24" t="s">
        <v>6</v>
      </c>
      <c r="L207" s="19" t="s">
        <v>7</v>
      </c>
      <c r="M207" s="106" t="s">
        <v>8</v>
      </c>
      <c r="N207" s="27" t="s">
        <v>9</v>
      </c>
    </row>
    <row r="208" spans="2:14" ht="13" x14ac:dyDescent="0.3">
      <c r="B208" s="327">
        <v>40909</v>
      </c>
      <c r="C208" s="339" t="s">
        <v>87</v>
      </c>
      <c r="D208" s="120"/>
      <c r="E208" s="120"/>
      <c r="F208" s="120"/>
      <c r="G208" s="120"/>
      <c r="I208" s="20">
        <v>8</v>
      </c>
      <c r="J208" s="20">
        <v>0</v>
      </c>
      <c r="K208" s="20">
        <v>1</v>
      </c>
      <c r="L208" s="20">
        <v>7</v>
      </c>
      <c r="M208" s="32"/>
      <c r="N208" s="92"/>
    </row>
    <row r="209" spans="2:14" ht="13" x14ac:dyDescent="0.3">
      <c r="B209" s="325">
        <v>40940</v>
      </c>
      <c r="C209" s="339" t="s">
        <v>86</v>
      </c>
      <c r="D209" s="120"/>
      <c r="E209" s="120"/>
      <c r="F209" s="120"/>
      <c r="G209" s="120"/>
      <c r="I209" s="20">
        <v>53</v>
      </c>
      <c r="J209" s="20">
        <v>3</v>
      </c>
      <c r="K209" s="20">
        <v>1</v>
      </c>
      <c r="L209" s="20">
        <v>49</v>
      </c>
      <c r="M209" s="32"/>
      <c r="N209" s="52"/>
    </row>
    <row r="210" spans="2:14" ht="13" x14ac:dyDescent="0.3">
      <c r="B210" s="325">
        <v>40940</v>
      </c>
      <c r="C210" s="339" t="s">
        <v>86</v>
      </c>
      <c r="D210" s="120"/>
      <c r="E210" s="120"/>
      <c r="F210" s="120"/>
      <c r="G210" s="120"/>
      <c r="I210" s="20">
        <v>53</v>
      </c>
      <c r="J210" s="20">
        <v>3</v>
      </c>
      <c r="K210" s="20">
        <v>3</v>
      </c>
      <c r="L210" s="20">
        <v>47</v>
      </c>
      <c r="M210" s="32">
        <v>1</v>
      </c>
      <c r="N210" s="52"/>
    </row>
    <row r="211" spans="2:14" ht="13" x14ac:dyDescent="0.3">
      <c r="B211" s="325">
        <v>40940</v>
      </c>
      <c r="C211" s="339" t="s">
        <v>82</v>
      </c>
      <c r="D211" s="120"/>
      <c r="E211" s="120"/>
      <c r="F211" s="120"/>
      <c r="G211" s="120"/>
      <c r="I211" s="20">
        <v>48</v>
      </c>
      <c r="J211" s="20">
        <v>0</v>
      </c>
      <c r="K211" s="20">
        <v>1</v>
      </c>
      <c r="L211" s="20">
        <v>47</v>
      </c>
      <c r="M211" s="32"/>
      <c r="N211" s="52"/>
    </row>
    <row r="212" spans="2:14" ht="13" x14ac:dyDescent="0.3">
      <c r="B212" s="325">
        <v>40940</v>
      </c>
      <c r="C212" s="339" t="s">
        <v>93</v>
      </c>
      <c r="D212" s="120"/>
      <c r="E212" s="120"/>
      <c r="F212" s="120"/>
      <c r="G212" s="120"/>
      <c r="I212" s="20">
        <v>38</v>
      </c>
      <c r="J212" s="20">
        <v>3</v>
      </c>
      <c r="K212" s="20">
        <v>0</v>
      </c>
      <c r="L212" s="20">
        <v>35</v>
      </c>
      <c r="M212" s="32">
        <v>2</v>
      </c>
      <c r="N212" s="52"/>
    </row>
    <row r="213" spans="2:14" ht="14" x14ac:dyDescent="0.3">
      <c r="B213" s="325">
        <v>40940</v>
      </c>
      <c r="C213" s="137" t="s">
        <v>38</v>
      </c>
      <c r="D213" s="120"/>
      <c r="E213" s="120"/>
      <c r="F213" s="120"/>
      <c r="G213" s="120"/>
      <c r="I213" s="117">
        <v>172</v>
      </c>
      <c r="J213" s="117">
        <v>3</v>
      </c>
      <c r="K213" s="117">
        <v>3</v>
      </c>
      <c r="L213" s="117">
        <v>166</v>
      </c>
      <c r="M213" s="32"/>
      <c r="N213" s="52"/>
    </row>
    <row r="214" spans="2:14" ht="13" x14ac:dyDescent="0.3">
      <c r="B214" s="325">
        <v>40940</v>
      </c>
      <c r="C214" s="339" t="s">
        <v>94</v>
      </c>
      <c r="D214" s="120"/>
      <c r="E214" s="120"/>
      <c r="F214" s="120"/>
      <c r="G214" s="120"/>
      <c r="I214" s="20">
        <v>13</v>
      </c>
      <c r="J214" s="20">
        <v>1</v>
      </c>
      <c r="K214" s="20">
        <v>1</v>
      </c>
      <c r="L214" s="20">
        <v>11</v>
      </c>
      <c r="M214" s="32"/>
      <c r="N214" s="52"/>
    </row>
    <row r="215" spans="2:14" ht="13" x14ac:dyDescent="0.3">
      <c r="B215" s="325">
        <v>40969</v>
      </c>
      <c r="C215" s="339" t="s">
        <v>95</v>
      </c>
      <c r="D215" s="120"/>
      <c r="E215" s="120"/>
      <c r="F215" s="120"/>
      <c r="G215" s="120"/>
      <c r="I215" s="40">
        <v>42</v>
      </c>
      <c r="J215" s="40">
        <v>2</v>
      </c>
      <c r="K215" s="40">
        <v>0</v>
      </c>
      <c r="L215" s="40">
        <v>40</v>
      </c>
      <c r="M215" s="32">
        <v>1</v>
      </c>
      <c r="N215" s="52"/>
    </row>
    <row r="216" spans="2:14" ht="13" x14ac:dyDescent="0.3">
      <c r="B216" s="325">
        <v>40969</v>
      </c>
      <c r="C216" s="339" t="s">
        <v>86</v>
      </c>
      <c r="D216" s="120"/>
      <c r="E216" s="120"/>
      <c r="F216" s="120"/>
      <c r="G216" s="120"/>
      <c r="I216" s="20">
        <v>34</v>
      </c>
      <c r="J216" s="20">
        <v>0</v>
      </c>
      <c r="K216" s="20">
        <v>2</v>
      </c>
      <c r="L216" s="20">
        <v>32</v>
      </c>
      <c r="M216" s="32"/>
      <c r="N216" s="52"/>
    </row>
    <row r="217" spans="2:14" ht="13" x14ac:dyDescent="0.3">
      <c r="B217" s="325">
        <v>40969</v>
      </c>
      <c r="C217" s="339" t="s">
        <v>93</v>
      </c>
      <c r="D217" s="120"/>
      <c r="E217" s="120"/>
      <c r="F217" s="120"/>
      <c r="G217" s="120"/>
      <c r="I217" s="20">
        <v>24</v>
      </c>
      <c r="J217" s="20">
        <v>5</v>
      </c>
      <c r="K217" s="20">
        <v>0</v>
      </c>
      <c r="L217" s="20">
        <v>19</v>
      </c>
      <c r="M217" s="32">
        <v>1</v>
      </c>
      <c r="N217" s="52"/>
    </row>
    <row r="218" spans="2:14" ht="13" x14ac:dyDescent="0.3">
      <c r="B218" s="325">
        <v>40969</v>
      </c>
      <c r="C218" s="339" t="s">
        <v>96</v>
      </c>
      <c r="D218" s="120"/>
      <c r="E218" s="120"/>
      <c r="F218" s="120"/>
      <c r="G218" s="120"/>
      <c r="I218" s="40">
        <v>37</v>
      </c>
      <c r="J218" s="40">
        <v>0</v>
      </c>
      <c r="K218" s="40">
        <v>2</v>
      </c>
      <c r="L218" s="40">
        <v>35</v>
      </c>
      <c r="M218" s="32"/>
      <c r="N218" s="52"/>
    </row>
    <row r="219" spans="2:14" ht="13" x14ac:dyDescent="0.3">
      <c r="B219" s="325">
        <v>40969</v>
      </c>
      <c r="C219" s="339" t="s">
        <v>87</v>
      </c>
      <c r="D219" s="120"/>
      <c r="E219" s="120"/>
      <c r="F219" s="120"/>
      <c r="G219" s="120"/>
      <c r="I219" s="20">
        <v>14</v>
      </c>
      <c r="J219" s="20">
        <v>1</v>
      </c>
      <c r="K219" s="20">
        <v>1</v>
      </c>
      <c r="L219" s="20">
        <v>12</v>
      </c>
      <c r="M219" s="32"/>
      <c r="N219" s="52"/>
    </row>
    <row r="220" spans="2:14" ht="13" x14ac:dyDescent="0.3">
      <c r="B220" s="325">
        <v>40969</v>
      </c>
      <c r="C220" s="339" t="s">
        <v>82</v>
      </c>
      <c r="D220" s="120"/>
      <c r="E220" s="120"/>
      <c r="F220" s="120"/>
      <c r="G220" s="120"/>
      <c r="I220" s="20">
        <v>82</v>
      </c>
      <c r="J220" s="20">
        <v>3</v>
      </c>
      <c r="K220" s="20">
        <v>0</v>
      </c>
      <c r="L220" s="20">
        <v>79</v>
      </c>
      <c r="M220" s="32"/>
      <c r="N220" s="52"/>
    </row>
    <row r="221" spans="2:14" ht="13" x14ac:dyDescent="0.3">
      <c r="B221" s="325">
        <v>40969</v>
      </c>
      <c r="C221" s="339" t="s">
        <v>90</v>
      </c>
      <c r="D221" s="120"/>
      <c r="E221" s="120"/>
      <c r="F221" s="120"/>
      <c r="G221" s="120"/>
      <c r="I221" s="20">
        <v>41</v>
      </c>
      <c r="J221" s="20">
        <v>1</v>
      </c>
      <c r="K221" s="20">
        <v>1</v>
      </c>
      <c r="L221" s="20">
        <v>39</v>
      </c>
      <c r="M221" s="32"/>
      <c r="N221" s="52"/>
    </row>
    <row r="222" spans="2:14" ht="13" x14ac:dyDescent="0.3">
      <c r="B222" s="325">
        <v>41000</v>
      </c>
      <c r="C222" s="339" t="s">
        <v>95</v>
      </c>
      <c r="D222" s="120"/>
      <c r="E222" s="120"/>
      <c r="F222" s="120"/>
      <c r="G222" s="120"/>
      <c r="I222" s="40">
        <v>37</v>
      </c>
      <c r="J222" s="40">
        <v>0</v>
      </c>
      <c r="K222" s="40">
        <v>0</v>
      </c>
      <c r="L222" s="40">
        <v>37</v>
      </c>
      <c r="M222" s="32"/>
      <c r="N222" s="52"/>
    </row>
    <row r="223" spans="2:14" ht="13" x14ac:dyDescent="0.3">
      <c r="B223" s="325">
        <v>41000</v>
      </c>
      <c r="C223" s="339" t="s">
        <v>97</v>
      </c>
      <c r="D223" s="120"/>
      <c r="E223" s="120"/>
      <c r="F223" s="120"/>
      <c r="G223" s="120"/>
      <c r="I223" s="20">
        <v>18</v>
      </c>
      <c r="J223" s="20">
        <v>4</v>
      </c>
      <c r="K223" s="20">
        <v>0</v>
      </c>
      <c r="L223" s="20">
        <v>14</v>
      </c>
      <c r="M223" s="32"/>
      <c r="N223" s="52"/>
    </row>
    <row r="224" spans="2:14" x14ac:dyDescent="0.25">
      <c r="B224" s="325">
        <v>41000</v>
      </c>
      <c r="C224" s="339" t="s">
        <v>98</v>
      </c>
      <c r="D224" s="109"/>
      <c r="E224" s="109"/>
      <c r="F224" s="109"/>
      <c r="G224" s="109"/>
      <c r="I224" s="20">
        <v>24</v>
      </c>
      <c r="J224" s="20">
        <v>2</v>
      </c>
      <c r="K224" s="20">
        <v>0</v>
      </c>
      <c r="L224" s="20">
        <v>22</v>
      </c>
      <c r="M224" s="32">
        <v>1</v>
      </c>
      <c r="N224" s="52"/>
    </row>
    <row r="225" spans="2:14" x14ac:dyDescent="0.25">
      <c r="B225" s="325">
        <v>41000</v>
      </c>
      <c r="C225" s="339" t="s">
        <v>86</v>
      </c>
      <c r="D225" s="107"/>
      <c r="E225" s="107"/>
      <c r="F225" s="107"/>
      <c r="G225" s="107"/>
      <c r="I225" s="20">
        <v>43</v>
      </c>
      <c r="J225" s="20">
        <v>0</v>
      </c>
      <c r="K225" s="20">
        <v>1</v>
      </c>
      <c r="L225" s="20">
        <v>42</v>
      </c>
      <c r="M225" s="32"/>
      <c r="N225" s="52"/>
    </row>
    <row r="226" spans="2:14" x14ac:dyDescent="0.25">
      <c r="B226" s="325">
        <v>41000</v>
      </c>
      <c r="C226" s="339" t="s">
        <v>99</v>
      </c>
      <c r="D226" s="107"/>
      <c r="E226" s="107"/>
      <c r="F226" s="107"/>
      <c r="G226" s="107"/>
      <c r="I226" s="20">
        <v>12</v>
      </c>
      <c r="J226" s="20">
        <v>0</v>
      </c>
      <c r="K226" s="20">
        <v>0</v>
      </c>
      <c r="L226" s="20">
        <v>12</v>
      </c>
      <c r="M226" s="32"/>
      <c r="N226" s="52"/>
    </row>
    <row r="227" spans="2:14" x14ac:dyDescent="0.25">
      <c r="B227" s="325">
        <v>41000</v>
      </c>
      <c r="C227" s="339" t="s">
        <v>98</v>
      </c>
      <c r="D227" s="107"/>
      <c r="E227" s="107"/>
      <c r="F227" s="107"/>
      <c r="G227" s="107"/>
      <c r="I227" s="20">
        <v>13</v>
      </c>
      <c r="J227" s="20">
        <v>1</v>
      </c>
      <c r="K227" s="20">
        <v>2</v>
      </c>
      <c r="L227" s="20">
        <v>10</v>
      </c>
      <c r="M227" s="32"/>
      <c r="N227" s="52"/>
    </row>
    <row r="228" spans="2:14" x14ac:dyDescent="0.25">
      <c r="B228" s="325">
        <v>41000</v>
      </c>
      <c r="C228" s="339" t="s">
        <v>87</v>
      </c>
      <c r="D228" s="107"/>
      <c r="E228" s="107"/>
      <c r="F228" s="107"/>
      <c r="G228" s="107"/>
      <c r="I228" s="20">
        <v>2</v>
      </c>
      <c r="J228" s="20">
        <v>0</v>
      </c>
      <c r="K228" s="20">
        <v>0</v>
      </c>
      <c r="L228" s="20">
        <v>2</v>
      </c>
      <c r="M228" s="32"/>
      <c r="N228" s="52"/>
    </row>
    <row r="229" spans="2:14" x14ac:dyDescent="0.25">
      <c r="B229" s="325">
        <v>41030</v>
      </c>
      <c r="C229" s="339" t="s">
        <v>95</v>
      </c>
      <c r="D229" s="107"/>
      <c r="E229" s="107"/>
      <c r="F229" s="107"/>
      <c r="G229" s="107"/>
      <c r="I229" s="20">
        <v>29</v>
      </c>
      <c r="J229" s="20">
        <v>1</v>
      </c>
      <c r="K229" s="20">
        <v>0</v>
      </c>
      <c r="L229" s="20">
        <v>28</v>
      </c>
      <c r="M229" s="32"/>
      <c r="N229" s="52"/>
    </row>
    <row r="230" spans="2:14" x14ac:dyDescent="0.25">
      <c r="B230" s="325">
        <v>41030</v>
      </c>
      <c r="C230" s="339" t="s">
        <v>100</v>
      </c>
      <c r="D230" s="107"/>
      <c r="E230" s="107"/>
      <c r="F230" s="107"/>
      <c r="G230" s="107"/>
      <c r="I230" s="20">
        <v>21</v>
      </c>
      <c r="J230" s="20">
        <v>0</v>
      </c>
      <c r="K230" s="20">
        <v>1</v>
      </c>
      <c r="L230" s="20">
        <v>20</v>
      </c>
      <c r="M230" s="32"/>
      <c r="N230" s="52"/>
    </row>
    <row r="231" spans="2:14" x14ac:dyDescent="0.25">
      <c r="B231" s="325">
        <v>41030</v>
      </c>
      <c r="C231" s="339" t="s">
        <v>101</v>
      </c>
      <c r="D231" s="107"/>
      <c r="E231" s="107"/>
      <c r="F231" s="107"/>
      <c r="G231" s="107"/>
      <c r="I231" s="20">
        <v>42</v>
      </c>
      <c r="J231" s="20">
        <v>2</v>
      </c>
      <c r="K231" s="20">
        <v>2</v>
      </c>
      <c r="L231" s="20">
        <v>38</v>
      </c>
      <c r="M231" s="32"/>
      <c r="N231" s="52"/>
    </row>
    <row r="232" spans="2:14" x14ac:dyDescent="0.25">
      <c r="B232" s="325">
        <v>41030</v>
      </c>
      <c r="C232" s="339" t="s">
        <v>82</v>
      </c>
      <c r="D232" s="108"/>
      <c r="E232" s="108"/>
      <c r="F232" s="108"/>
      <c r="G232" s="108"/>
      <c r="I232" s="20">
        <v>61</v>
      </c>
      <c r="J232" s="20">
        <v>3</v>
      </c>
      <c r="K232" s="20">
        <v>1</v>
      </c>
      <c r="L232" s="20">
        <v>57</v>
      </c>
      <c r="M232" s="32"/>
      <c r="N232" s="52"/>
    </row>
    <row r="233" spans="2:14" x14ac:dyDescent="0.25">
      <c r="B233" s="325">
        <v>41030</v>
      </c>
      <c r="C233" s="339" t="s">
        <v>102</v>
      </c>
      <c r="D233" s="109"/>
      <c r="E233" s="109"/>
      <c r="F233" s="109"/>
      <c r="G233" s="109"/>
      <c r="I233" s="20">
        <v>80</v>
      </c>
      <c r="J233" s="20">
        <v>6</v>
      </c>
      <c r="K233" s="20">
        <v>4</v>
      </c>
      <c r="L233" s="20">
        <v>70</v>
      </c>
      <c r="M233" s="32">
        <v>1</v>
      </c>
      <c r="N233" s="52"/>
    </row>
    <row r="234" spans="2:14" x14ac:dyDescent="0.25">
      <c r="B234" s="325">
        <v>41030</v>
      </c>
      <c r="C234" s="328" t="s">
        <v>103</v>
      </c>
      <c r="D234" s="109"/>
      <c r="E234" s="109"/>
      <c r="F234" s="109"/>
      <c r="G234" s="109"/>
      <c r="I234" s="20">
        <v>97</v>
      </c>
      <c r="J234" s="20">
        <v>8</v>
      </c>
      <c r="K234" s="20">
        <v>3</v>
      </c>
      <c r="L234" s="20">
        <v>86</v>
      </c>
      <c r="M234" s="32">
        <v>3</v>
      </c>
      <c r="N234" s="52"/>
    </row>
    <row r="235" spans="2:14" x14ac:dyDescent="0.25">
      <c r="B235" s="325">
        <v>41030</v>
      </c>
      <c r="C235" s="328" t="s">
        <v>104</v>
      </c>
      <c r="D235" s="108"/>
      <c r="E235" s="108"/>
      <c r="F235" s="108"/>
      <c r="G235" s="108"/>
      <c r="I235" s="40">
        <v>145</v>
      </c>
      <c r="J235" s="40">
        <v>11</v>
      </c>
      <c r="K235" s="40">
        <v>5</v>
      </c>
      <c r="L235" s="40">
        <v>129</v>
      </c>
      <c r="M235" s="32">
        <v>3</v>
      </c>
      <c r="N235" s="52"/>
    </row>
    <row r="236" spans="2:14" x14ac:dyDescent="0.25">
      <c r="B236" s="325">
        <v>41030</v>
      </c>
      <c r="C236" s="339" t="s">
        <v>87</v>
      </c>
      <c r="D236" s="108"/>
      <c r="E236" s="108"/>
      <c r="F236" s="108"/>
      <c r="G236" s="108"/>
      <c r="I236" s="40">
        <v>2</v>
      </c>
      <c r="J236" s="40">
        <v>0</v>
      </c>
      <c r="K236" s="40">
        <v>0</v>
      </c>
      <c r="L236" s="40">
        <v>2</v>
      </c>
      <c r="M236" s="32"/>
      <c r="N236" s="52"/>
    </row>
    <row r="237" spans="2:14" x14ac:dyDescent="0.25">
      <c r="B237" s="325">
        <v>41030</v>
      </c>
      <c r="C237" s="339" t="s">
        <v>100</v>
      </c>
      <c r="D237" s="108"/>
      <c r="E237" s="108"/>
      <c r="F237" s="108"/>
      <c r="G237" s="108"/>
      <c r="I237" s="40">
        <v>18</v>
      </c>
      <c r="J237" s="40">
        <v>0</v>
      </c>
      <c r="K237" s="40">
        <v>0</v>
      </c>
      <c r="L237" s="40">
        <v>18</v>
      </c>
      <c r="M237" s="32"/>
      <c r="N237" s="52"/>
    </row>
    <row r="238" spans="2:14" x14ac:dyDescent="0.25">
      <c r="B238" s="325">
        <v>41061</v>
      </c>
      <c r="C238" s="339" t="s">
        <v>105</v>
      </c>
      <c r="D238" s="108"/>
      <c r="E238" s="108"/>
      <c r="F238" s="108"/>
      <c r="G238" s="108"/>
      <c r="I238" s="40">
        <v>38</v>
      </c>
      <c r="J238" s="40">
        <v>2</v>
      </c>
      <c r="K238" s="40">
        <v>2</v>
      </c>
      <c r="L238" s="40">
        <v>34</v>
      </c>
      <c r="M238" s="32">
        <v>1</v>
      </c>
      <c r="N238" s="52"/>
    </row>
    <row r="239" spans="2:14" x14ac:dyDescent="0.25">
      <c r="B239" s="325">
        <v>41061</v>
      </c>
      <c r="C239" s="339" t="s">
        <v>106</v>
      </c>
      <c r="D239" s="108"/>
      <c r="E239" s="108"/>
      <c r="F239" s="108"/>
      <c r="G239" s="108"/>
      <c r="I239" s="40">
        <v>60</v>
      </c>
      <c r="J239" s="40">
        <v>4</v>
      </c>
      <c r="K239" s="40">
        <v>2</v>
      </c>
      <c r="L239" s="40">
        <v>54</v>
      </c>
      <c r="M239" s="32">
        <v>1</v>
      </c>
      <c r="N239" s="52"/>
    </row>
    <row r="240" spans="2:14" x14ac:dyDescent="0.25">
      <c r="B240" s="325">
        <v>41061</v>
      </c>
      <c r="C240" s="339" t="s">
        <v>99</v>
      </c>
      <c r="D240" s="108"/>
      <c r="E240" s="108"/>
      <c r="F240" s="108"/>
      <c r="G240" s="108"/>
      <c r="I240" s="40">
        <v>19</v>
      </c>
      <c r="J240" s="40">
        <v>0</v>
      </c>
      <c r="K240" s="40">
        <v>1</v>
      </c>
      <c r="L240" s="40">
        <v>18</v>
      </c>
      <c r="M240" s="32"/>
      <c r="N240" s="52"/>
    </row>
    <row r="241" spans="1:14" x14ac:dyDescent="0.25">
      <c r="B241" s="340">
        <v>41061</v>
      </c>
      <c r="C241" s="339" t="s">
        <v>102</v>
      </c>
      <c r="D241" s="108"/>
      <c r="E241" s="108"/>
      <c r="F241" s="108"/>
      <c r="G241" s="108"/>
      <c r="I241" s="40">
        <v>105</v>
      </c>
      <c r="J241" s="40">
        <v>4</v>
      </c>
      <c r="K241" s="40">
        <v>2</v>
      </c>
      <c r="L241" s="40">
        <v>99</v>
      </c>
      <c r="M241" s="32">
        <v>1</v>
      </c>
      <c r="N241" s="52"/>
    </row>
    <row r="242" spans="1:14" x14ac:dyDescent="0.25">
      <c r="B242" s="340">
        <v>41061</v>
      </c>
      <c r="C242" s="126" t="s">
        <v>83</v>
      </c>
      <c r="D242" s="108"/>
      <c r="E242" s="108"/>
      <c r="F242" s="108"/>
      <c r="G242" s="108"/>
      <c r="I242" s="40">
        <v>16</v>
      </c>
      <c r="J242" s="40">
        <v>3</v>
      </c>
      <c r="K242" s="40">
        <v>1</v>
      </c>
      <c r="L242" s="40">
        <v>12</v>
      </c>
      <c r="M242" s="32"/>
      <c r="N242" s="52"/>
    </row>
    <row r="243" spans="1:14" x14ac:dyDescent="0.25">
      <c r="B243" s="325">
        <v>41091</v>
      </c>
      <c r="C243" s="118" t="s">
        <v>107</v>
      </c>
      <c r="D243" s="109"/>
      <c r="E243" s="109"/>
      <c r="F243" s="109"/>
      <c r="G243" s="109"/>
      <c r="I243" s="20">
        <v>70</v>
      </c>
      <c r="J243" s="20">
        <v>0</v>
      </c>
      <c r="K243" s="20">
        <v>1</v>
      </c>
      <c r="L243" s="20">
        <v>69</v>
      </c>
      <c r="M243" s="32"/>
      <c r="N243" s="52"/>
    </row>
    <row r="244" spans="1:14" x14ac:dyDescent="0.25">
      <c r="A244" s="110"/>
      <c r="B244" s="325">
        <v>41091</v>
      </c>
      <c r="C244" s="119" t="s">
        <v>108</v>
      </c>
      <c r="D244" s="108"/>
      <c r="E244" s="108"/>
      <c r="F244" s="108"/>
      <c r="G244" s="108"/>
      <c r="I244" s="20">
        <v>20</v>
      </c>
      <c r="J244" s="20">
        <v>0</v>
      </c>
      <c r="K244" s="20">
        <v>1</v>
      </c>
      <c r="L244" s="20">
        <v>19</v>
      </c>
      <c r="M244" s="32"/>
      <c r="N244" s="52"/>
    </row>
    <row r="245" spans="1:14" x14ac:dyDescent="0.25">
      <c r="A245" s="110"/>
      <c r="B245" s="325">
        <v>41091</v>
      </c>
      <c r="C245" s="119" t="s">
        <v>87</v>
      </c>
      <c r="D245" s="108"/>
      <c r="E245" s="108"/>
      <c r="F245" s="108"/>
      <c r="G245" s="108"/>
      <c r="I245" s="20">
        <v>21</v>
      </c>
      <c r="J245" s="20">
        <v>3</v>
      </c>
      <c r="K245" s="20">
        <v>1</v>
      </c>
      <c r="L245" s="20">
        <v>17</v>
      </c>
      <c r="M245" s="32">
        <v>2</v>
      </c>
      <c r="N245" s="52"/>
    </row>
    <row r="246" spans="1:14" x14ac:dyDescent="0.25">
      <c r="B246" s="325">
        <v>41091</v>
      </c>
      <c r="C246" s="339" t="s">
        <v>83</v>
      </c>
      <c r="D246" s="109"/>
      <c r="E246" s="109"/>
      <c r="F246" s="109"/>
      <c r="G246" s="109"/>
      <c r="I246" s="20">
        <v>39</v>
      </c>
      <c r="J246" s="20">
        <v>4</v>
      </c>
      <c r="K246" s="20">
        <v>0</v>
      </c>
      <c r="L246" s="20">
        <v>35</v>
      </c>
      <c r="M246" s="32">
        <v>1</v>
      </c>
      <c r="N246" s="52"/>
    </row>
    <row r="247" spans="1:14" x14ac:dyDescent="0.25">
      <c r="B247" s="325">
        <v>41122</v>
      </c>
      <c r="C247" s="339" t="s">
        <v>108</v>
      </c>
      <c r="D247" s="109"/>
      <c r="E247" s="109"/>
      <c r="F247" s="109"/>
      <c r="G247" s="109"/>
      <c r="I247" s="20">
        <v>47</v>
      </c>
      <c r="J247" s="20">
        <v>3</v>
      </c>
      <c r="K247" s="20">
        <v>2</v>
      </c>
      <c r="L247" s="20">
        <v>42</v>
      </c>
      <c r="M247" s="32"/>
      <c r="N247" s="52"/>
    </row>
    <row r="248" spans="1:14" x14ac:dyDescent="0.25">
      <c r="B248" s="325">
        <v>41122</v>
      </c>
      <c r="C248" s="339" t="s">
        <v>107</v>
      </c>
      <c r="D248" s="108"/>
      <c r="E248" s="108"/>
      <c r="F248" s="108"/>
      <c r="G248" s="108"/>
      <c r="I248" s="20">
        <v>49</v>
      </c>
      <c r="J248" s="20">
        <v>0</v>
      </c>
      <c r="K248" s="20">
        <v>2</v>
      </c>
      <c r="L248" s="20">
        <v>47</v>
      </c>
      <c r="M248" s="32">
        <v>1</v>
      </c>
      <c r="N248" s="52"/>
    </row>
    <row r="249" spans="1:14" x14ac:dyDescent="0.25">
      <c r="B249" s="325">
        <v>41122</v>
      </c>
      <c r="C249" s="339" t="s">
        <v>109</v>
      </c>
      <c r="D249" s="108"/>
      <c r="E249" s="108"/>
      <c r="F249" s="108"/>
      <c r="G249" s="108"/>
      <c r="I249" s="20">
        <v>115</v>
      </c>
      <c r="J249" s="20">
        <v>6</v>
      </c>
      <c r="K249" s="20">
        <v>8</v>
      </c>
      <c r="L249" s="20">
        <v>101</v>
      </c>
      <c r="M249" s="32">
        <v>2</v>
      </c>
      <c r="N249" s="52"/>
    </row>
    <row r="250" spans="1:14" x14ac:dyDescent="0.25">
      <c r="B250" s="325">
        <v>41122</v>
      </c>
      <c r="C250" s="339" t="s">
        <v>107</v>
      </c>
      <c r="D250" s="109"/>
      <c r="E250" s="109"/>
      <c r="F250" s="109"/>
      <c r="G250" s="109"/>
      <c r="I250" s="20">
        <v>56</v>
      </c>
      <c r="J250" s="20">
        <v>5</v>
      </c>
      <c r="K250" s="20">
        <v>1</v>
      </c>
      <c r="L250" s="20">
        <v>50</v>
      </c>
      <c r="M250" s="32">
        <v>2</v>
      </c>
      <c r="N250" s="52"/>
    </row>
    <row r="251" spans="1:14" x14ac:dyDescent="0.25">
      <c r="B251" s="325">
        <v>41122</v>
      </c>
      <c r="C251" s="339" t="s">
        <v>87</v>
      </c>
      <c r="D251" s="109"/>
      <c r="E251" s="109"/>
      <c r="F251" s="109"/>
      <c r="G251" s="109"/>
      <c r="I251" s="335">
        <v>44</v>
      </c>
      <c r="J251" s="335">
        <v>3</v>
      </c>
      <c r="K251" s="335">
        <v>2</v>
      </c>
      <c r="L251" s="335">
        <v>39</v>
      </c>
      <c r="M251" s="73">
        <v>1</v>
      </c>
      <c r="N251" s="336"/>
    </row>
    <row r="252" spans="1:14" x14ac:dyDescent="0.25">
      <c r="B252" s="325">
        <v>41153</v>
      </c>
      <c r="C252" s="339" t="s">
        <v>107</v>
      </c>
      <c r="D252" s="109"/>
      <c r="E252" s="109"/>
      <c r="F252" s="109"/>
      <c r="G252" s="109"/>
      <c r="I252" s="335">
        <v>51</v>
      </c>
      <c r="J252" s="335">
        <v>9</v>
      </c>
      <c r="K252" s="335">
        <v>1</v>
      </c>
      <c r="L252" s="335">
        <v>41</v>
      </c>
      <c r="M252" s="73">
        <v>2</v>
      </c>
      <c r="N252" s="336"/>
    </row>
    <row r="253" spans="1:14" x14ac:dyDescent="0.25">
      <c r="B253" s="325">
        <v>41153</v>
      </c>
      <c r="C253" s="339" t="s">
        <v>86</v>
      </c>
      <c r="D253" s="109"/>
      <c r="E253" s="109"/>
      <c r="F253" s="109"/>
      <c r="G253" s="109"/>
      <c r="I253" s="335">
        <v>47</v>
      </c>
      <c r="J253" s="335">
        <v>0</v>
      </c>
      <c r="K253" s="335">
        <v>4</v>
      </c>
      <c r="L253" s="335">
        <v>43</v>
      </c>
      <c r="M253" s="73"/>
      <c r="N253" s="336"/>
    </row>
    <row r="254" spans="1:14" x14ac:dyDescent="0.25">
      <c r="B254" s="325">
        <v>41153</v>
      </c>
      <c r="C254" s="339" t="s">
        <v>83</v>
      </c>
      <c r="D254" s="109"/>
      <c r="E254" s="109"/>
      <c r="F254" s="109"/>
      <c r="G254" s="109"/>
      <c r="I254" s="335">
        <v>53</v>
      </c>
      <c r="J254" s="335">
        <v>4</v>
      </c>
      <c r="K254" s="335">
        <v>3</v>
      </c>
      <c r="L254" s="335">
        <v>46</v>
      </c>
      <c r="M254" s="73"/>
      <c r="N254" s="336"/>
    </row>
    <row r="255" spans="1:14" x14ac:dyDescent="0.25">
      <c r="B255" s="325">
        <v>41153</v>
      </c>
      <c r="C255" s="339" t="s">
        <v>86</v>
      </c>
      <c r="D255" s="109"/>
      <c r="E255" s="109"/>
      <c r="F255" s="109"/>
      <c r="G255" s="109"/>
      <c r="I255" s="335">
        <v>34</v>
      </c>
      <c r="J255" s="335">
        <v>0</v>
      </c>
      <c r="K255" s="335">
        <v>0</v>
      </c>
      <c r="L255" s="335">
        <v>34</v>
      </c>
      <c r="M255" s="73"/>
      <c r="N255" s="336"/>
    </row>
    <row r="256" spans="1:14" x14ac:dyDescent="0.25">
      <c r="B256" s="325">
        <v>41153</v>
      </c>
      <c r="C256" s="339" t="s">
        <v>108</v>
      </c>
      <c r="D256" s="109"/>
      <c r="E256" s="109"/>
      <c r="F256" s="109"/>
      <c r="G256" s="109"/>
      <c r="I256" s="335">
        <v>44</v>
      </c>
      <c r="J256" s="335">
        <v>4</v>
      </c>
      <c r="K256" s="335">
        <v>1</v>
      </c>
      <c r="L256" s="335">
        <v>39</v>
      </c>
      <c r="M256" s="73">
        <v>1</v>
      </c>
      <c r="N256" s="336"/>
    </row>
    <row r="257" spans="2:14" x14ac:dyDescent="0.25">
      <c r="B257" s="325">
        <v>41153</v>
      </c>
      <c r="C257" s="339" t="s">
        <v>107</v>
      </c>
      <c r="D257" s="109"/>
      <c r="E257" s="109"/>
      <c r="F257" s="109"/>
      <c r="G257" s="109"/>
      <c r="I257" s="335">
        <v>39</v>
      </c>
      <c r="J257" s="335">
        <v>0</v>
      </c>
      <c r="K257" s="335">
        <v>4</v>
      </c>
      <c r="L257" s="335">
        <v>35</v>
      </c>
      <c r="M257" s="73"/>
      <c r="N257" s="336"/>
    </row>
    <row r="258" spans="2:14" x14ac:dyDescent="0.25">
      <c r="B258" s="325">
        <v>41153</v>
      </c>
      <c r="C258" s="339" t="s">
        <v>87</v>
      </c>
      <c r="D258" s="109"/>
      <c r="E258" s="109"/>
      <c r="F258" s="109"/>
      <c r="G258" s="109"/>
      <c r="I258" s="335">
        <v>7</v>
      </c>
      <c r="J258" s="335">
        <v>0</v>
      </c>
      <c r="K258" s="335">
        <v>1</v>
      </c>
      <c r="L258" s="335">
        <v>6</v>
      </c>
      <c r="M258" s="73"/>
      <c r="N258" s="336"/>
    </row>
    <row r="259" spans="2:14" x14ac:dyDescent="0.25">
      <c r="B259" s="325">
        <v>41153</v>
      </c>
      <c r="C259" s="328" t="s">
        <v>110</v>
      </c>
      <c r="D259" s="109"/>
      <c r="E259" s="109"/>
      <c r="F259" s="109"/>
      <c r="G259" s="109"/>
      <c r="I259" s="335">
        <v>223</v>
      </c>
      <c r="J259" s="335">
        <v>14</v>
      </c>
      <c r="K259" s="335">
        <v>6</v>
      </c>
      <c r="L259" s="335">
        <v>203</v>
      </c>
      <c r="M259" s="73">
        <v>8</v>
      </c>
      <c r="N259" s="336"/>
    </row>
    <row r="260" spans="2:14" x14ac:dyDescent="0.25">
      <c r="B260" s="325">
        <v>41183</v>
      </c>
      <c r="C260" s="339" t="s">
        <v>107</v>
      </c>
      <c r="D260" s="109"/>
      <c r="E260" s="109"/>
      <c r="F260" s="109"/>
      <c r="G260" s="109"/>
      <c r="I260" s="335">
        <v>48</v>
      </c>
      <c r="J260" s="335">
        <v>1</v>
      </c>
      <c r="K260" s="335">
        <v>1</v>
      </c>
      <c r="L260" s="335">
        <v>46</v>
      </c>
      <c r="M260" s="73">
        <v>1</v>
      </c>
      <c r="N260" s="336"/>
    </row>
    <row r="261" spans="2:14" x14ac:dyDescent="0.25">
      <c r="B261" s="325">
        <v>41183</v>
      </c>
      <c r="C261" s="339" t="s">
        <v>111</v>
      </c>
      <c r="D261" s="109"/>
      <c r="E261" s="109"/>
      <c r="F261" s="109"/>
      <c r="G261" s="109"/>
      <c r="I261" s="335">
        <v>30</v>
      </c>
      <c r="J261" s="335">
        <v>1</v>
      </c>
      <c r="K261" s="335">
        <v>0</v>
      </c>
      <c r="L261" s="335">
        <v>29</v>
      </c>
      <c r="M261" s="73"/>
      <c r="N261" s="336"/>
    </row>
    <row r="262" spans="2:14" x14ac:dyDescent="0.25">
      <c r="B262" s="325">
        <v>41183</v>
      </c>
      <c r="C262" s="339" t="s">
        <v>100</v>
      </c>
      <c r="D262" s="109"/>
      <c r="E262" s="109"/>
      <c r="F262" s="109"/>
      <c r="G262" s="109"/>
      <c r="I262" s="335">
        <v>28</v>
      </c>
      <c r="J262" s="335">
        <v>0</v>
      </c>
      <c r="K262" s="335">
        <v>0</v>
      </c>
      <c r="L262" s="335">
        <v>28</v>
      </c>
      <c r="M262" s="73"/>
      <c r="N262" s="336"/>
    </row>
    <row r="263" spans="2:14" x14ac:dyDescent="0.25">
      <c r="B263" s="325">
        <v>41183</v>
      </c>
      <c r="C263" s="339" t="s">
        <v>86</v>
      </c>
      <c r="D263" s="109"/>
      <c r="E263" s="109"/>
      <c r="F263" s="109"/>
      <c r="G263" s="109"/>
      <c r="I263" s="335">
        <v>56</v>
      </c>
      <c r="J263" s="335">
        <v>3</v>
      </c>
      <c r="K263" s="335">
        <v>0</v>
      </c>
      <c r="L263" s="335">
        <v>53</v>
      </c>
      <c r="M263" s="73"/>
      <c r="N263" s="336"/>
    </row>
    <row r="264" spans="2:14" x14ac:dyDescent="0.25">
      <c r="B264" s="325">
        <v>41183</v>
      </c>
      <c r="C264" s="339" t="s">
        <v>108</v>
      </c>
      <c r="D264" s="109"/>
      <c r="E264" s="109"/>
      <c r="F264" s="109"/>
      <c r="G264" s="109"/>
      <c r="I264" s="335">
        <v>23</v>
      </c>
      <c r="J264" s="335">
        <v>0</v>
      </c>
      <c r="K264" s="335">
        <v>0</v>
      </c>
      <c r="L264" s="335">
        <v>23</v>
      </c>
      <c r="M264" s="73"/>
      <c r="N264" s="336"/>
    </row>
    <row r="265" spans="2:14" x14ac:dyDescent="0.25">
      <c r="B265" s="325">
        <v>41183</v>
      </c>
      <c r="C265" s="339" t="s">
        <v>83</v>
      </c>
      <c r="D265" s="109"/>
      <c r="E265" s="109"/>
      <c r="F265" s="109"/>
      <c r="G265" s="109"/>
      <c r="I265" s="335">
        <v>65</v>
      </c>
      <c r="J265" s="335">
        <v>1</v>
      </c>
      <c r="K265" s="335">
        <v>3</v>
      </c>
      <c r="L265" s="335">
        <v>61</v>
      </c>
      <c r="M265" s="73"/>
      <c r="N265" s="336"/>
    </row>
    <row r="266" spans="2:14" x14ac:dyDescent="0.25">
      <c r="B266" s="325">
        <v>41183</v>
      </c>
      <c r="C266" s="339" t="s">
        <v>112</v>
      </c>
      <c r="D266" s="109"/>
      <c r="E266" s="109"/>
      <c r="F266" s="109"/>
      <c r="G266" s="109"/>
      <c r="I266" s="335">
        <v>60</v>
      </c>
      <c r="J266" s="335">
        <v>6</v>
      </c>
      <c r="K266" s="335">
        <v>1</v>
      </c>
      <c r="L266" s="335">
        <v>53</v>
      </c>
      <c r="M266" s="73">
        <v>1</v>
      </c>
      <c r="N266" s="336"/>
    </row>
    <row r="267" spans="2:14" x14ac:dyDescent="0.25">
      <c r="B267" s="325">
        <v>41183</v>
      </c>
      <c r="C267" s="328" t="s">
        <v>113</v>
      </c>
      <c r="D267" s="109"/>
      <c r="E267" s="109"/>
      <c r="F267" s="109"/>
      <c r="G267" s="109"/>
      <c r="I267" s="335">
        <v>150</v>
      </c>
      <c r="J267" s="335">
        <v>12</v>
      </c>
      <c r="K267" s="335">
        <v>4</v>
      </c>
      <c r="L267" s="335">
        <v>134</v>
      </c>
      <c r="M267" s="73">
        <v>8</v>
      </c>
      <c r="N267" s="336"/>
    </row>
    <row r="268" spans="2:14" x14ac:dyDescent="0.25">
      <c r="B268" s="325">
        <v>41183</v>
      </c>
      <c r="C268" s="339" t="s">
        <v>83</v>
      </c>
      <c r="D268" s="109"/>
      <c r="E268" s="109"/>
      <c r="F268" s="109"/>
      <c r="G268" s="109"/>
      <c r="I268" s="335">
        <v>20</v>
      </c>
      <c r="J268" s="335">
        <v>0</v>
      </c>
      <c r="K268" s="335">
        <v>0</v>
      </c>
      <c r="L268" s="335">
        <v>20</v>
      </c>
      <c r="M268" s="73"/>
      <c r="N268" s="336"/>
    </row>
    <row r="269" spans="2:14" x14ac:dyDescent="0.25">
      <c r="B269" s="325">
        <v>41183</v>
      </c>
      <c r="C269" s="339" t="s">
        <v>87</v>
      </c>
      <c r="D269" s="109"/>
      <c r="E269" s="109"/>
      <c r="F269" s="109"/>
      <c r="G269" s="109"/>
      <c r="I269" s="335">
        <v>82</v>
      </c>
      <c r="J269" s="335">
        <v>8</v>
      </c>
      <c r="K269" s="335">
        <v>3</v>
      </c>
      <c r="L269" s="335">
        <v>71</v>
      </c>
      <c r="M269" s="73">
        <v>2</v>
      </c>
      <c r="N269" s="336"/>
    </row>
    <row r="270" spans="2:14" x14ac:dyDescent="0.25">
      <c r="B270" s="325">
        <v>41214</v>
      </c>
      <c r="C270" s="339" t="s">
        <v>114</v>
      </c>
      <c r="D270" s="109"/>
      <c r="E270" s="109"/>
      <c r="F270" s="109"/>
      <c r="G270" s="109"/>
      <c r="I270" s="335">
        <v>37</v>
      </c>
      <c r="J270" s="335">
        <v>4</v>
      </c>
      <c r="K270" s="335">
        <v>0</v>
      </c>
      <c r="L270" s="335">
        <v>33</v>
      </c>
      <c r="M270" s="73">
        <v>1</v>
      </c>
      <c r="N270" s="336"/>
    </row>
    <row r="271" spans="2:14" x14ac:dyDescent="0.25">
      <c r="B271" s="325">
        <v>41214</v>
      </c>
      <c r="C271" s="339" t="s">
        <v>107</v>
      </c>
      <c r="D271" s="109"/>
      <c r="E271" s="109"/>
      <c r="F271" s="109"/>
      <c r="G271" s="109"/>
      <c r="I271" s="335">
        <v>45</v>
      </c>
      <c r="J271" s="335">
        <v>1</v>
      </c>
      <c r="K271" s="335">
        <v>0</v>
      </c>
      <c r="L271" s="335">
        <v>44</v>
      </c>
      <c r="M271" s="73"/>
      <c r="N271" s="336"/>
    </row>
    <row r="272" spans="2:14" x14ac:dyDescent="0.25">
      <c r="B272" s="325">
        <v>41214</v>
      </c>
      <c r="C272" s="339" t="s">
        <v>83</v>
      </c>
      <c r="D272" s="109"/>
      <c r="E272" s="109"/>
      <c r="F272" s="109"/>
      <c r="G272" s="109"/>
      <c r="I272" s="335">
        <v>73</v>
      </c>
      <c r="J272" s="335">
        <v>7</v>
      </c>
      <c r="K272" s="335">
        <v>2</v>
      </c>
      <c r="L272" s="335">
        <v>64</v>
      </c>
      <c r="M272" s="73"/>
      <c r="N272" s="336"/>
    </row>
    <row r="273" spans="2:14" x14ac:dyDescent="0.25">
      <c r="B273" s="325">
        <v>41214</v>
      </c>
      <c r="C273" s="339" t="s">
        <v>86</v>
      </c>
      <c r="D273" s="109"/>
      <c r="E273" s="109"/>
      <c r="F273" s="109"/>
      <c r="G273" s="109"/>
      <c r="I273" s="335">
        <v>65</v>
      </c>
      <c r="J273" s="335">
        <v>2</v>
      </c>
      <c r="K273" s="335">
        <v>3</v>
      </c>
      <c r="L273" s="335">
        <v>60</v>
      </c>
      <c r="M273" s="73">
        <v>1</v>
      </c>
      <c r="N273" s="336"/>
    </row>
    <row r="274" spans="2:14" x14ac:dyDescent="0.25">
      <c r="B274" s="325">
        <v>41214</v>
      </c>
      <c r="C274" s="339" t="s">
        <v>115</v>
      </c>
      <c r="D274" s="109"/>
      <c r="E274" s="109"/>
      <c r="F274" s="109"/>
      <c r="G274" s="109"/>
      <c r="I274" s="335">
        <v>17</v>
      </c>
      <c r="J274" s="335">
        <v>0</v>
      </c>
      <c r="K274" s="335">
        <v>0</v>
      </c>
      <c r="L274" s="335">
        <v>17</v>
      </c>
      <c r="M274" s="73"/>
      <c r="N274" s="336"/>
    </row>
    <row r="275" spans="2:14" x14ac:dyDescent="0.25">
      <c r="B275" s="325">
        <v>41214</v>
      </c>
      <c r="C275" s="328" t="s">
        <v>116</v>
      </c>
      <c r="D275" s="109"/>
      <c r="E275" s="109"/>
      <c r="F275" s="109"/>
      <c r="G275" s="109"/>
      <c r="I275" s="335">
        <v>605</v>
      </c>
      <c r="J275" s="335">
        <v>27</v>
      </c>
      <c r="K275" s="335">
        <v>28</v>
      </c>
      <c r="L275" s="335">
        <v>550</v>
      </c>
      <c r="M275" s="73">
        <v>7</v>
      </c>
      <c r="N275" s="336"/>
    </row>
    <row r="276" spans="2:14" x14ac:dyDescent="0.25">
      <c r="B276" s="325">
        <v>41214</v>
      </c>
      <c r="C276" s="339" t="s">
        <v>87</v>
      </c>
      <c r="D276" s="109"/>
      <c r="E276" s="109"/>
      <c r="F276" s="109"/>
      <c r="G276" s="109"/>
      <c r="I276" s="335">
        <v>7</v>
      </c>
      <c r="J276" s="335">
        <v>2</v>
      </c>
      <c r="K276" s="335">
        <v>0</v>
      </c>
      <c r="L276" s="335">
        <v>5</v>
      </c>
      <c r="M276" s="73"/>
      <c r="N276" s="336"/>
    </row>
    <row r="277" spans="2:14" x14ac:dyDescent="0.25">
      <c r="B277" s="325">
        <v>41214</v>
      </c>
      <c r="C277" s="339" t="s">
        <v>100</v>
      </c>
      <c r="D277" s="109"/>
      <c r="E277" s="109"/>
      <c r="F277" s="109"/>
      <c r="G277" s="109"/>
      <c r="I277" s="335">
        <v>60</v>
      </c>
      <c r="J277" s="335">
        <v>0</v>
      </c>
      <c r="K277" s="335">
        <v>3</v>
      </c>
      <c r="L277" s="335">
        <v>57</v>
      </c>
      <c r="M277" s="73">
        <v>1</v>
      </c>
      <c r="N277" s="336"/>
    </row>
    <row r="278" spans="2:14" x14ac:dyDescent="0.25">
      <c r="B278" s="325">
        <v>41244</v>
      </c>
      <c r="C278" s="339" t="s">
        <v>107</v>
      </c>
      <c r="D278" s="109"/>
      <c r="E278" s="109"/>
      <c r="F278" s="109"/>
      <c r="G278" s="109"/>
      <c r="I278" s="335">
        <v>67</v>
      </c>
      <c r="J278" s="335">
        <v>4</v>
      </c>
      <c r="K278" s="335">
        <v>0</v>
      </c>
      <c r="L278" s="335">
        <v>63</v>
      </c>
      <c r="M278" s="73">
        <v>1</v>
      </c>
      <c r="N278" s="336"/>
    </row>
    <row r="279" spans="2:14" x14ac:dyDescent="0.25">
      <c r="B279" s="325">
        <v>41244</v>
      </c>
      <c r="C279" s="339" t="s">
        <v>108</v>
      </c>
      <c r="D279" s="109"/>
      <c r="E279" s="109"/>
      <c r="F279" s="109"/>
      <c r="G279" s="109"/>
      <c r="I279" s="335">
        <v>28</v>
      </c>
      <c r="J279" s="335">
        <v>1</v>
      </c>
      <c r="K279" s="335">
        <v>0</v>
      </c>
      <c r="L279" s="335">
        <v>27</v>
      </c>
      <c r="M279" s="73"/>
      <c r="N279" s="336"/>
    </row>
    <row r="280" spans="2:14" ht="13" thickBot="1" x14ac:dyDescent="0.3">
      <c r="B280" s="325">
        <v>41244</v>
      </c>
      <c r="C280" s="339" t="s">
        <v>83</v>
      </c>
      <c r="D280" s="109"/>
      <c r="E280" s="109"/>
      <c r="F280" s="109"/>
      <c r="G280" s="109"/>
      <c r="I280" s="335">
        <v>49</v>
      </c>
      <c r="J280" s="335">
        <v>2</v>
      </c>
      <c r="K280" s="335">
        <v>2</v>
      </c>
      <c r="L280" s="335">
        <v>45</v>
      </c>
      <c r="M280" s="73">
        <v>1</v>
      </c>
      <c r="N280" s="336"/>
    </row>
    <row r="281" spans="2:14" ht="13.5" thickBot="1" x14ac:dyDescent="0.35">
      <c r="B281" s="325"/>
      <c r="C281" s="125" t="s">
        <v>26</v>
      </c>
      <c r="D281" s="17">
        <f>SUM(D208:D280)+D204</f>
        <v>5066</v>
      </c>
      <c r="E281" s="18">
        <f>SUM(E208:E280)+E204</f>
        <v>333</v>
      </c>
      <c r="F281" s="50">
        <f>SUM(F208:F280)+F204</f>
        <v>273</v>
      </c>
      <c r="G281" s="121">
        <f>SUM(G208:G280)+G204</f>
        <v>4460</v>
      </c>
      <c r="H281" s="37"/>
      <c r="I281" s="17">
        <f>SUM(I208:I280)+I204</f>
        <v>19794</v>
      </c>
      <c r="J281" s="18">
        <f>SUM(J208:J280)+J204</f>
        <v>1116</v>
      </c>
      <c r="K281" s="50">
        <f>SUM(K208:K280)+K204</f>
        <v>728</v>
      </c>
      <c r="L281" s="51">
        <f>SUM(L208:L280)+L204</f>
        <v>17950</v>
      </c>
      <c r="M281" s="17">
        <f>SUM(M208:M280)+M204</f>
        <v>611</v>
      </c>
      <c r="N281" s="53"/>
    </row>
    <row r="282" spans="2:14" ht="15.5" x14ac:dyDescent="0.35">
      <c r="D282" s="512" t="s">
        <v>0</v>
      </c>
      <c r="E282" s="512"/>
      <c r="F282" s="512"/>
      <c r="G282" s="512"/>
      <c r="H282" s="210"/>
      <c r="I282" s="512" t="s">
        <v>1</v>
      </c>
      <c r="J282" s="512"/>
      <c r="K282" s="512"/>
      <c r="L282" s="512"/>
    </row>
    <row r="283" spans="2:14" ht="6" customHeight="1" thickBot="1" x14ac:dyDescent="0.3"/>
    <row r="284" spans="2:14" ht="13" x14ac:dyDescent="0.3">
      <c r="B284" s="323" t="s">
        <v>2</v>
      </c>
      <c r="C284" s="324" t="s">
        <v>3</v>
      </c>
      <c r="D284" s="27" t="s">
        <v>4</v>
      </c>
      <c r="E284" s="104" t="s">
        <v>5</v>
      </c>
      <c r="F284" s="24" t="s">
        <v>6</v>
      </c>
      <c r="G284" s="147" t="s">
        <v>7</v>
      </c>
      <c r="H284" s="149"/>
      <c r="I284" s="27" t="s">
        <v>4</v>
      </c>
      <c r="J284" s="104" t="s">
        <v>5</v>
      </c>
      <c r="K284" s="24" t="s">
        <v>6</v>
      </c>
      <c r="L284" s="19" t="s">
        <v>7</v>
      </c>
      <c r="M284" s="106" t="s">
        <v>8</v>
      </c>
      <c r="N284" s="27" t="s">
        <v>9</v>
      </c>
    </row>
    <row r="285" spans="2:14" x14ac:dyDescent="0.25">
      <c r="B285" s="325">
        <v>41275</v>
      </c>
      <c r="C285" s="341" t="s">
        <v>107</v>
      </c>
      <c r="D285" s="123"/>
      <c r="E285" s="123"/>
      <c r="F285" s="123"/>
      <c r="G285" s="123"/>
      <c r="H285" s="117"/>
      <c r="I285" s="335">
        <v>62</v>
      </c>
      <c r="J285" s="335">
        <v>5</v>
      </c>
      <c r="K285" s="335">
        <v>4</v>
      </c>
      <c r="L285" s="335">
        <v>53</v>
      </c>
      <c r="N285" s="92"/>
    </row>
    <row r="286" spans="2:14" ht="13" thickBot="1" x14ac:dyDescent="0.3">
      <c r="B286" s="325">
        <v>41275</v>
      </c>
      <c r="C286" s="339" t="s">
        <v>117</v>
      </c>
      <c r="D286" s="109"/>
      <c r="E286" s="109"/>
      <c r="F286" s="109"/>
      <c r="G286" s="148"/>
      <c r="H286" s="150"/>
      <c r="I286" s="335">
        <v>56</v>
      </c>
      <c r="J286" s="335">
        <v>0</v>
      </c>
      <c r="K286" s="335">
        <v>3</v>
      </c>
      <c r="L286" s="335">
        <v>53</v>
      </c>
      <c r="M286" s="124"/>
      <c r="N286" s="52"/>
    </row>
    <row r="287" spans="2:14" ht="13" thickBot="1" x14ac:dyDescent="0.3">
      <c r="B287" s="325">
        <v>41275</v>
      </c>
      <c r="C287" s="328" t="s">
        <v>118</v>
      </c>
      <c r="D287" s="109"/>
      <c r="E287" s="109"/>
      <c r="F287" s="109"/>
      <c r="G287" s="109"/>
      <c r="H287" s="122"/>
      <c r="I287" s="335">
        <v>496</v>
      </c>
      <c r="J287" s="335">
        <v>27</v>
      </c>
      <c r="K287" s="335">
        <v>13</v>
      </c>
      <c r="L287" s="335">
        <v>456</v>
      </c>
      <c r="M287" s="124">
        <v>14</v>
      </c>
      <c r="N287" s="52"/>
    </row>
    <row r="288" spans="2:14" x14ac:dyDescent="0.25">
      <c r="B288" s="325">
        <v>41275</v>
      </c>
      <c r="C288" s="339" t="s">
        <v>119</v>
      </c>
      <c r="D288" s="109"/>
      <c r="E288" s="109"/>
      <c r="F288" s="109"/>
      <c r="G288" s="109"/>
      <c r="I288" s="20">
        <v>47</v>
      </c>
      <c r="J288" s="20">
        <v>3</v>
      </c>
      <c r="K288" s="20">
        <v>2</v>
      </c>
      <c r="L288" s="20">
        <v>42</v>
      </c>
      <c r="M288" s="124">
        <v>2</v>
      </c>
      <c r="N288" s="52"/>
    </row>
    <row r="289" spans="2:14" x14ac:dyDescent="0.25">
      <c r="B289" s="325">
        <v>41275</v>
      </c>
      <c r="C289" s="342" t="s">
        <v>120</v>
      </c>
      <c r="D289" s="109"/>
      <c r="E289" s="109"/>
      <c r="F289" s="109"/>
      <c r="G289" s="109"/>
      <c r="H289" s="47"/>
      <c r="I289" s="20">
        <v>26</v>
      </c>
      <c r="J289" s="20">
        <v>0</v>
      </c>
      <c r="K289" s="20">
        <v>0</v>
      </c>
      <c r="L289" s="20">
        <v>26</v>
      </c>
      <c r="M289" s="124"/>
      <c r="N289" s="52"/>
    </row>
    <row r="290" spans="2:14" ht="13" x14ac:dyDescent="0.3">
      <c r="B290" s="325">
        <v>41306</v>
      </c>
      <c r="C290" s="339" t="s">
        <v>121</v>
      </c>
      <c r="D290" s="120"/>
      <c r="E290" s="120"/>
      <c r="F290" s="120"/>
      <c r="G290" s="120"/>
      <c r="H290" s="47"/>
      <c r="I290" s="20">
        <v>36</v>
      </c>
      <c r="J290" s="20">
        <v>1</v>
      </c>
      <c r="K290" s="20">
        <v>1</v>
      </c>
      <c r="L290" s="20">
        <v>34</v>
      </c>
      <c r="M290" s="124"/>
      <c r="N290" s="52"/>
    </row>
    <row r="291" spans="2:14" ht="13" x14ac:dyDescent="0.3">
      <c r="B291" s="325">
        <v>41306</v>
      </c>
      <c r="C291" s="342" t="s">
        <v>120</v>
      </c>
      <c r="D291" s="120"/>
      <c r="E291" s="120"/>
      <c r="F291" s="120"/>
      <c r="G291" s="120"/>
      <c r="I291" s="20">
        <v>9</v>
      </c>
      <c r="J291" s="20">
        <v>1</v>
      </c>
      <c r="K291" s="20">
        <v>0</v>
      </c>
      <c r="L291" s="20">
        <v>8</v>
      </c>
      <c r="M291" s="124"/>
      <c r="N291" s="52"/>
    </row>
    <row r="292" spans="2:14" ht="13" x14ac:dyDescent="0.3">
      <c r="B292" s="325">
        <v>41306</v>
      </c>
      <c r="C292" s="339" t="s">
        <v>122</v>
      </c>
      <c r="D292" s="120"/>
      <c r="E292" s="120"/>
      <c r="F292" s="120"/>
      <c r="G292" s="120"/>
      <c r="I292" s="20">
        <v>34</v>
      </c>
      <c r="J292" s="20">
        <v>1</v>
      </c>
      <c r="K292" s="20">
        <v>2</v>
      </c>
      <c r="L292" s="20">
        <v>31</v>
      </c>
      <c r="M292" s="124"/>
      <c r="N292" s="52"/>
    </row>
    <row r="293" spans="2:14" ht="13" x14ac:dyDescent="0.3">
      <c r="B293" s="325">
        <v>41306</v>
      </c>
      <c r="C293" s="339" t="s">
        <v>117</v>
      </c>
      <c r="D293" s="120"/>
      <c r="E293" s="120"/>
      <c r="F293" s="120"/>
      <c r="G293" s="120"/>
      <c r="I293" s="40">
        <v>53</v>
      </c>
      <c r="J293" s="40">
        <v>5</v>
      </c>
      <c r="K293" s="40">
        <v>1</v>
      </c>
      <c r="L293" s="40">
        <v>47</v>
      </c>
      <c r="M293" s="124"/>
      <c r="N293" s="52"/>
    </row>
    <row r="294" spans="2:14" ht="13" x14ac:dyDescent="0.3">
      <c r="B294" s="325">
        <v>41306</v>
      </c>
      <c r="C294" s="339" t="s">
        <v>99</v>
      </c>
      <c r="D294" s="120"/>
      <c r="E294" s="120"/>
      <c r="F294" s="120"/>
      <c r="G294" s="120"/>
      <c r="I294" s="20">
        <v>14</v>
      </c>
      <c r="J294" s="20">
        <v>2</v>
      </c>
      <c r="K294" s="20">
        <v>1</v>
      </c>
      <c r="L294" s="20">
        <v>11</v>
      </c>
      <c r="M294" s="124">
        <v>1</v>
      </c>
      <c r="N294" s="52"/>
    </row>
    <row r="295" spans="2:14" ht="13" x14ac:dyDescent="0.3">
      <c r="B295" s="325">
        <v>41306</v>
      </c>
      <c r="C295" s="339" t="s">
        <v>120</v>
      </c>
      <c r="D295" s="120"/>
      <c r="E295" s="120"/>
      <c r="F295" s="120"/>
      <c r="G295" s="120"/>
      <c r="I295" s="20">
        <v>7</v>
      </c>
      <c r="J295" s="20">
        <v>1</v>
      </c>
      <c r="K295" s="20">
        <v>0</v>
      </c>
      <c r="L295" s="20">
        <v>6</v>
      </c>
      <c r="M295" s="73"/>
      <c r="N295" s="52"/>
    </row>
    <row r="296" spans="2:14" ht="13" x14ac:dyDescent="0.3">
      <c r="B296" s="325">
        <v>41306</v>
      </c>
      <c r="C296" s="339" t="s">
        <v>123</v>
      </c>
      <c r="D296" s="120"/>
      <c r="E296" s="120"/>
      <c r="F296" s="120"/>
      <c r="G296" s="120"/>
      <c r="I296" s="40">
        <v>7</v>
      </c>
      <c r="J296" s="40">
        <v>0</v>
      </c>
      <c r="K296" s="40">
        <v>0</v>
      </c>
      <c r="L296" s="40">
        <v>7</v>
      </c>
      <c r="M296" s="73"/>
      <c r="N296" s="52"/>
    </row>
    <row r="297" spans="2:14" ht="13" x14ac:dyDescent="0.3">
      <c r="B297" s="325">
        <v>41306</v>
      </c>
      <c r="C297" s="339" t="s">
        <v>124</v>
      </c>
      <c r="D297" s="120"/>
      <c r="E297" s="120"/>
      <c r="F297" s="120"/>
      <c r="G297" s="120"/>
      <c r="I297" s="20">
        <v>71</v>
      </c>
      <c r="J297" s="20">
        <v>3</v>
      </c>
      <c r="K297" s="20">
        <v>5</v>
      </c>
      <c r="L297" s="20">
        <v>63</v>
      </c>
      <c r="M297" s="73">
        <v>1</v>
      </c>
      <c r="N297" s="52"/>
    </row>
    <row r="298" spans="2:14" ht="13" x14ac:dyDescent="0.3">
      <c r="B298" s="325">
        <v>41306</v>
      </c>
      <c r="C298" s="328" t="s">
        <v>125</v>
      </c>
      <c r="D298" s="120"/>
      <c r="E298" s="120"/>
      <c r="F298" s="120"/>
      <c r="G298" s="120"/>
      <c r="I298" s="20">
        <v>160</v>
      </c>
      <c r="J298" s="20">
        <v>2</v>
      </c>
      <c r="K298" s="20">
        <v>5</v>
      </c>
      <c r="L298" s="20">
        <v>153</v>
      </c>
      <c r="M298" s="73">
        <v>2</v>
      </c>
      <c r="N298" s="52"/>
    </row>
    <row r="299" spans="2:14" ht="13" x14ac:dyDescent="0.3">
      <c r="B299" s="325">
        <v>41306</v>
      </c>
      <c r="C299" s="339" t="s">
        <v>126</v>
      </c>
      <c r="D299" s="120"/>
      <c r="E299" s="120"/>
      <c r="F299" s="120"/>
      <c r="G299" s="120"/>
      <c r="I299" s="20">
        <v>7</v>
      </c>
      <c r="J299" s="20">
        <v>0</v>
      </c>
      <c r="K299" s="20">
        <v>0</v>
      </c>
      <c r="L299" s="20">
        <v>7</v>
      </c>
      <c r="M299" s="73"/>
      <c r="N299" s="52"/>
    </row>
    <row r="300" spans="2:14" ht="13" x14ac:dyDescent="0.3">
      <c r="B300" s="325">
        <v>41334</v>
      </c>
      <c r="C300" s="339" t="s">
        <v>123</v>
      </c>
      <c r="D300" s="120"/>
      <c r="E300" s="120"/>
      <c r="F300" s="120"/>
      <c r="G300" s="120"/>
      <c r="I300" s="40">
        <v>1</v>
      </c>
      <c r="J300" s="40">
        <v>0</v>
      </c>
      <c r="K300" s="40">
        <v>1</v>
      </c>
      <c r="L300" s="40">
        <v>0</v>
      </c>
      <c r="M300" s="73"/>
      <c r="N300" s="52"/>
    </row>
    <row r="301" spans="2:14" ht="13" x14ac:dyDescent="0.3">
      <c r="B301" s="325">
        <v>41334</v>
      </c>
      <c r="C301" s="339" t="s">
        <v>90</v>
      </c>
      <c r="D301" s="120"/>
      <c r="E301" s="120"/>
      <c r="F301" s="120"/>
      <c r="G301" s="120"/>
      <c r="I301" s="20">
        <v>68</v>
      </c>
      <c r="J301" s="20">
        <v>4</v>
      </c>
      <c r="K301" s="20">
        <v>4</v>
      </c>
      <c r="L301" s="20">
        <v>60</v>
      </c>
      <c r="M301" s="73">
        <v>2</v>
      </c>
      <c r="N301" s="52"/>
    </row>
    <row r="302" spans="2:14" x14ac:dyDescent="0.25">
      <c r="B302" s="325">
        <v>41334</v>
      </c>
      <c r="C302" s="339" t="s">
        <v>127</v>
      </c>
      <c r="D302" s="107"/>
      <c r="E302" s="107"/>
      <c r="F302" s="107"/>
      <c r="G302" s="107"/>
      <c r="I302" s="20">
        <v>43</v>
      </c>
      <c r="J302" s="20">
        <v>3</v>
      </c>
      <c r="K302" s="20">
        <v>2</v>
      </c>
      <c r="L302" s="20">
        <v>38</v>
      </c>
      <c r="M302" s="73">
        <v>1</v>
      </c>
      <c r="N302" s="52"/>
    </row>
    <row r="303" spans="2:14" x14ac:dyDescent="0.25">
      <c r="B303" s="325">
        <v>41334</v>
      </c>
      <c r="C303" s="339" t="s">
        <v>128</v>
      </c>
      <c r="D303" s="107"/>
      <c r="E303" s="107"/>
      <c r="F303" s="107"/>
      <c r="G303" s="107"/>
      <c r="I303" s="20">
        <v>16</v>
      </c>
      <c r="J303" s="20">
        <v>0</v>
      </c>
      <c r="K303" s="20">
        <v>1</v>
      </c>
      <c r="L303" s="20">
        <v>15</v>
      </c>
      <c r="M303" s="73">
        <v>1</v>
      </c>
      <c r="N303" s="52"/>
    </row>
    <row r="304" spans="2:14" x14ac:dyDescent="0.25">
      <c r="B304" s="325">
        <v>41334</v>
      </c>
      <c r="C304" s="339" t="s">
        <v>129</v>
      </c>
      <c r="D304" s="107"/>
      <c r="E304" s="107"/>
      <c r="F304" s="107"/>
      <c r="G304" s="107"/>
      <c r="I304" s="20">
        <v>58</v>
      </c>
      <c r="J304" s="20">
        <v>6</v>
      </c>
      <c r="K304" s="20">
        <v>1</v>
      </c>
      <c r="L304" s="20">
        <v>51</v>
      </c>
      <c r="M304" s="73"/>
      <c r="N304" s="52"/>
    </row>
    <row r="305" spans="2:14" x14ac:dyDescent="0.25">
      <c r="B305" s="325">
        <v>41334</v>
      </c>
      <c r="C305" s="339" t="s">
        <v>130</v>
      </c>
      <c r="D305" s="107"/>
      <c r="E305" s="107"/>
      <c r="F305" s="107"/>
      <c r="G305" s="107"/>
      <c r="I305" s="20">
        <v>37</v>
      </c>
      <c r="J305" s="20">
        <v>3</v>
      </c>
      <c r="K305" s="20">
        <v>0</v>
      </c>
      <c r="L305" s="20">
        <v>34</v>
      </c>
      <c r="M305" s="73">
        <v>1</v>
      </c>
      <c r="N305" s="52"/>
    </row>
    <row r="306" spans="2:14" x14ac:dyDescent="0.25">
      <c r="B306" s="325">
        <v>41334</v>
      </c>
      <c r="C306" s="339" t="s">
        <v>126</v>
      </c>
      <c r="D306" s="107"/>
      <c r="E306" s="107"/>
      <c r="F306" s="107"/>
      <c r="G306" s="107"/>
      <c r="I306" s="20">
        <v>23</v>
      </c>
      <c r="J306" s="20">
        <v>1</v>
      </c>
      <c r="K306" s="20">
        <v>1</v>
      </c>
      <c r="L306" s="20">
        <v>21</v>
      </c>
      <c r="M306" s="73"/>
      <c r="N306" s="52"/>
    </row>
    <row r="307" spans="2:14" x14ac:dyDescent="0.25">
      <c r="B307" s="325">
        <v>41334</v>
      </c>
      <c r="C307" s="339" t="s">
        <v>131</v>
      </c>
      <c r="D307" s="107"/>
      <c r="E307" s="107"/>
      <c r="F307" s="107"/>
      <c r="G307" s="107"/>
      <c r="I307" s="20">
        <v>56</v>
      </c>
      <c r="J307" s="20">
        <v>4</v>
      </c>
      <c r="K307" s="20">
        <v>2</v>
      </c>
      <c r="L307" s="20">
        <v>50</v>
      </c>
      <c r="M307" s="73">
        <v>2</v>
      </c>
      <c r="N307" s="52"/>
    </row>
    <row r="308" spans="2:14" x14ac:dyDescent="0.25">
      <c r="B308" s="325">
        <v>41334</v>
      </c>
      <c r="C308" s="339" t="s">
        <v>132</v>
      </c>
      <c r="D308" s="107"/>
      <c r="E308" s="107"/>
      <c r="F308" s="107"/>
      <c r="G308" s="107"/>
      <c r="I308" s="20">
        <v>3</v>
      </c>
      <c r="J308" s="20">
        <v>0</v>
      </c>
      <c r="K308" s="20">
        <v>0</v>
      </c>
      <c r="L308" s="20">
        <v>3</v>
      </c>
      <c r="M308" s="73"/>
      <c r="N308" s="52"/>
    </row>
    <row r="309" spans="2:14" x14ac:dyDescent="0.25">
      <c r="B309" s="325">
        <v>41334</v>
      </c>
      <c r="C309" s="339" t="s">
        <v>133</v>
      </c>
      <c r="D309" s="108"/>
      <c r="E309" s="108"/>
      <c r="F309" s="108"/>
      <c r="G309" s="108"/>
      <c r="I309" s="20">
        <v>111</v>
      </c>
      <c r="J309" s="20">
        <v>16</v>
      </c>
      <c r="K309" s="20">
        <v>4</v>
      </c>
      <c r="L309" s="20">
        <v>91</v>
      </c>
      <c r="M309" s="73">
        <v>3</v>
      </c>
      <c r="N309" s="52"/>
    </row>
    <row r="310" spans="2:14" x14ac:dyDescent="0.25">
      <c r="B310" s="325">
        <v>41334</v>
      </c>
      <c r="C310" s="339" t="s">
        <v>123</v>
      </c>
      <c r="D310" s="109"/>
      <c r="E310" s="109"/>
      <c r="F310" s="109"/>
      <c r="G310" s="109"/>
      <c r="I310" s="20">
        <v>5</v>
      </c>
      <c r="J310" s="20">
        <v>0</v>
      </c>
      <c r="K310" s="20">
        <v>0</v>
      </c>
      <c r="L310" s="20">
        <v>5</v>
      </c>
      <c r="M310" s="73"/>
      <c r="N310" s="52"/>
    </row>
    <row r="311" spans="2:14" x14ac:dyDescent="0.25">
      <c r="B311" s="325">
        <v>41365</v>
      </c>
      <c r="C311" s="339" t="s">
        <v>134</v>
      </c>
      <c r="D311" s="109"/>
      <c r="E311" s="109"/>
      <c r="F311" s="109"/>
      <c r="G311" s="109"/>
      <c r="I311" s="20">
        <v>33</v>
      </c>
      <c r="J311" s="20">
        <v>2</v>
      </c>
      <c r="K311" s="20">
        <v>0</v>
      </c>
      <c r="L311" s="20">
        <v>31</v>
      </c>
      <c r="M311" s="73"/>
      <c r="N311" s="52"/>
    </row>
    <row r="312" spans="2:14" x14ac:dyDescent="0.25">
      <c r="B312" s="325">
        <v>41365</v>
      </c>
      <c r="C312" s="339" t="s">
        <v>90</v>
      </c>
      <c r="D312" s="108"/>
      <c r="E312" s="108"/>
      <c r="F312" s="108"/>
      <c r="G312" s="108"/>
      <c r="I312" s="40">
        <v>32</v>
      </c>
      <c r="J312" s="40">
        <v>4</v>
      </c>
      <c r="K312" s="40">
        <v>0</v>
      </c>
      <c r="L312" s="40">
        <v>28</v>
      </c>
      <c r="M312" s="73"/>
      <c r="N312" s="52"/>
    </row>
    <row r="313" spans="2:14" x14ac:dyDescent="0.25">
      <c r="B313" s="325">
        <v>41365</v>
      </c>
      <c r="C313" s="339" t="s">
        <v>123</v>
      </c>
      <c r="D313" s="108"/>
      <c r="E313" s="108"/>
      <c r="F313" s="108"/>
      <c r="G313" s="108"/>
      <c r="I313" s="40">
        <v>24</v>
      </c>
      <c r="J313" s="40">
        <v>7</v>
      </c>
      <c r="K313" s="40">
        <v>1</v>
      </c>
      <c r="L313" s="40">
        <v>16</v>
      </c>
      <c r="M313" s="73"/>
      <c r="N313" s="52"/>
    </row>
    <row r="314" spans="2:14" x14ac:dyDescent="0.25">
      <c r="B314" s="325">
        <v>41365</v>
      </c>
      <c r="C314" s="339" t="s">
        <v>135</v>
      </c>
      <c r="D314" s="108"/>
      <c r="E314" s="108"/>
      <c r="F314" s="108"/>
      <c r="G314" s="108"/>
      <c r="I314" s="40">
        <v>80</v>
      </c>
      <c r="J314" s="40">
        <v>4</v>
      </c>
      <c r="K314" s="40">
        <v>4</v>
      </c>
      <c r="L314" s="40">
        <v>72</v>
      </c>
      <c r="M314" s="73">
        <v>3</v>
      </c>
      <c r="N314" s="52"/>
    </row>
    <row r="315" spans="2:14" x14ac:dyDescent="0.25">
      <c r="B315" s="325">
        <v>41365</v>
      </c>
      <c r="C315" s="339" t="s">
        <v>86</v>
      </c>
      <c r="D315" s="108"/>
      <c r="E315" s="108"/>
      <c r="F315" s="108"/>
      <c r="G315" s="108"/>
      <c r="I315" s="40">
        <v>66</v>
      </c>
      <c r="J315" s="40">
        <v>4</v>
      </c>
      <c r="K315" s="40">
        <v>2</v>
      </c>
      <c r="L315" s="40">
        <v>60</v>
      </c>
      <c r="M315" s="73">
        <v>2</v>
      </c>
      <c r="N315" s="52"/>
    </row>
    <row r="316" spans="2:14" x14ac:dyDescent="0.25">
      <c r="B316" s="325">
        <v>41365</v>
      </c>
      <c r="C316" s="339" t="s">
        <v>136</v>
      </c>
      <c r="D316" s="108"/>
      <c r="E316" s="108"/>
      <c r="F316" s="108"/>
      <c r="G316" s="108"/>
      <c r="I316" s="40">
        <v>52</v>
      </c>
      <c r="J316" s="40">
        <v>2</v>
      </c>
      <c r="K316" s="40">
        <v>2</v>
      </c>
      <c r="L316" s="40">
        <v>48</v>
      </c>
      <c r="M316" s="73">
        <v>2</v>
      </c>
      <c r="N316" s="52"/>
    </row>
    <row r="317" spans="2:14" x14ac:dyDescent="0.25">
      <c r="B317" s="325">
        <v>41365</v>
      </c>
      <c r="C317" s="328" t="s">
        <v>137</v>
      </c>
      <c r="D317" s="108"/>
      <c r="E317" s="108"/>
      <c r="F317" s="108"/>
      <c r="G317" s="108"/>
      <c r="I317" s="40">
        <v>286</v>
      </c>
      <c r="J317" s="40">
        <v>14</v>
      </c>
      <c r="K317" s="40">
        <v>6</v>
      </c>
      <c r="L317" s="40">
        <v>266</v>
      </c>
      <c r="M317" s="73">
        <v>5</v>
      </c>
      <c r="N317" s="52"/>
    </row>
    <row r="318" spans="2:14" x14ac:dyDescent="0.25">
      <c r="B318" s="325">
        <v>41365</v>
      </c>
      <c r="C318" s="339" t="s">
        <v>90</v>
      </c>
      <c r="D318" s="108"/>
      <c r="E318" s="108"/>
      <c r="F318" s="108"/>
      <c r="G318" s="108"/>
      <c r="I318" s="40">
        <v>41</v>
      </c>
      <c r="J318" s="40">
        <v>4</v>
      </c>
      <c r="K318" s="40">
        <v>0</v>
      </c>
      <c r="L318" s="40">
        <v>37</v>
      </c>
      <c r="M318" s="73">
        <v>1</v>
      </c>
      <c r="N318" s="52"/>
    </row>
    <row r="319" spans="2:14" x14ac:dyDescent="0.25">
      <c r="B319" s="325">
        <v>41365</v>
      </c>
      <c r="C319" s="126" t="s">
        <v>83</v>
      </c>
      <c r="D319" s="108"/>
      <c r="E319" s="108"/>
      <c r="F319" s="108"/>
      <c r="G319" s="108"/>
      <c r="I319" s="40">
        <v>66</v>
      </c>
      <c r="J319" s="40">
        <v>0</v>
      </c>
      <c r="K319" s="40">
        <v>1</v>
      </c>
      <c r="L319" s="40">
        <v>65</v>
      </c>
      <c r="M319" s="73"/>
      <c r="N319" s="52"/>
    </row>
    <row r="320" spans="2:14" x14ac:dyDescent="0.25">
      <c r="B320" s="325">
        <v>41365</v>
      </c>
      <c r="C320" s="118" t="s">
        <v>138</v>
      </c>
      <c r="D320" s="109"/>
      <c r="E320" s="109"/>
      <c r="F320" s="109"/>
      <c r="G320" s="109"/>
      <c r="I320" s="20">
        <v>8</v>
      </c>
      <c r="J320" s="20">
        <v>0</v>
      </c>
      <c r="K320" s="20">
        <v>1</v>
      </c>
      <c r="L320" s="20">
        <v>7</v>
      </c>
      <c r="M320" s="73"/>
      <c r="N320" s="52"/>
    </row>
    <row r="321" spans="1:14" x14ac:dyDescent="0.25">
      <c r="A321" s="110"/>
      <c r="B321" s="325">
        <v>41365</v>
      </c>
      <c r="C321" s="119" t="s">
        <v>136</v>
      </c>
      <c r="D321" s="108"/>
      <c r="E321" s="108"/>
      <c r="F321" s="108"/>
      <c r="G321" s="108"/>
      <c r="I321" s="20">
        <v>34</v>
      </c>
      <c r="J321" s="20">
        <v>3</v>
      </c>
      <c r="K321" s="20">
        <v>1</v>
      </c>
      <c r="L321" s="20">
        <v>30</v>
      </c>
      <c r="M321" s="73"/>
      <c r="N321" s="52"/>
    </row>
    <row r="322" spans="1:14" x14ac:dyDescent="0.25">
      <c r="A322" s="110"/>
      <c r="B322" s="325">
        <v>41365</v>
      </c>
      <c r="C322" s="119" t="s">
        <v>139</v>
      </c>
      <c r="D322" s="108"/>
      <c r="E322" s="108"/>
      <c r="F322" s="108"/>
      <c r="G322" s="108"/>
      <c r="I322" s="20">
        <v>94</v>
      </c>
      <c r="J322" s="20">
        <v>8</v>
      </c>
      <c r="K322" s="20">
        <v>10</v>
      </c>
      <c r="L322" s="20">
        <v>76</v>
      </c>
      <c r="M322" s="73">
        <v>3</v>
      </c>
      <c r="N322" s="52"/>
    </row>
    <row r="323" spans="1:14" x14ac:dyDescent="0.25">
      <c r="B323" s="325">
        <v>41395</v>
      </c>
      <c r="C323" s="339" t="s">
        <v>140</v>
      </c>
      <c r="D323" s="109"/>
      <c r="E323" s="109"/>
      <c r="F323" s="109"/>
      <c r="G323" s="109"/>
      <c r="I323" s="20">
        <v>54</v>
      </c>
      <c r="J323" s="20">
        <v>7</v>
      </c>
      <c r="K323" s="20">
        <v>1</v>
      </c>
      <c r="L323" s="20">
        <v>46</v>
      </c>
      <c r="M323" s="73">
        <v>2</v>
      </c>
      <c r="N323" s="52"/>
    </row>
    <row r="324" spans="1:14" x14ac:dyDescent="0.25">
      <c r="B324" s="325">
        <v>41395</v>
      </c>
      <c r="C324" s="339" t="s">
        <v>141</v>
      </c>
      <c r="D324" s="109"/>
      <c r="E324" s="109"/>
      <c r="F324" s="109"/>
      <c r="G324" s="109"/>
      <c r="I324" s="20">
        <v>30</v>
      </c>
      <c r="J324" s="20">
        <v>2</v>
      </c>
      <c r="K324" s="20">
        <v>0</v>
      </c>
      <c r="L324" s="20">
        <v>28</v>
      </c>
      <c r="M324" s="73"/>
      <c r="N324" s="52"/>
    </row>
    <row r="325" spans="1:14" x14ac:dyDescent="0.25">
      <c r="B325" s="325">
        <v>41395</v>
      </c>
      <c r="C325" s="339" t="s">
        <v>142</v>
      </c>
      <c r="D325" s="108"/>
      <c r="E325" s="108"/>
      <c r="F325" s="108"/>
      <c r="G325" s="108"/>
      <c r="I325" s="20">
        <v>16</v>
      </c>
      <c r="J325" s="20">
        <v>1</v>
      </c>
      <c r="K325" s="20">
        <v>0</v>
      </c>
      <c r="L325" s="20">
        <v>15</v>
      </c>
      <c r="M325" s="73">
        <v>1</v>
      </c>
      <c r="N325" s="52"/>
    </row>
    <row r="326" spans="1:14" x14ac:dyDescent="0.25">
      <c r="B326" s="325">
        <v>41395</v>
      </c>
      <c r="C326" s="339" t="s">
        <v>136</v>
      </c>
      <c r="D326" s="108"/>
      <c r="E326" s="108"/>
      <c r="F326" s="108"/>
      <c r="G326" s="108"/>
      <c r="I326" s="20">
        <v>56</v>
      </c>
      <c r="J326" s="20">
        <v>4</v>
      </c>
      <c r="K326" s="20">
        <v>2</v>
      </c>
      <c r="L326" s="20">
        <v>50</v>
      </c>
      <c r="M326" s="73">
        <v>1</v>
      </c>
      <c r="N326" s="52"/>
    </row>
    <row r="327" spans="1:14" x14ac:dyDescent="0.25">
      <c r="B327" s="325">
        <v>41395</v>
      </c>
      <c r="C327" s="339" t="s">
        <v>143</v>
      </c>
      <c r="D327" s="109"/>
      <c r="E327" s="109"/>
      <c r="F327" s="109"/>
      <c r="G327" s="109"/>
      <c r="I327" s="20">
        <v>50</v>
      </c>
      <c r="J327" s="20">
        <v>2</v>
      </c>
      <c r="K327" s="20">
        <v>0</v>
      </c>
      <c r="L327" s="20">
        <v>48</v>
      </c>
      <c r="M327" s="73"/>
      <c r="N327" s="52"/>
    </row>
    <row r="328" spans="1:14" x14ac:dyDescent="0.25">
      <c r="B328" s="325">
        <v>41395</v>
      </c>
      <c r="C328" s="339" t="s">
        <v>123</v>
      </c>
      <c r="D328" s="109"/>
      <c r="E328" s="109"/>
      <c r="F328" s="109"/>
      <c r="G328" s="109"/>
      <c r="I328" s="335">
        <v>10</v>
      </c>
      <c r="J328" s="335">
        <v>1</v>
      </c>
      <c r="K328" s="335">
        <v>0</v>
      </c>
      <c r="L328" s="335">
        <v>9</v>
      </c>
      <c r="M328" s="73"/>
      <c r="N328" s="336"/>
    </row>
    <row r="329" spans="1:14" x14ac:dyDescent="0.25">
      <c r="B329" s="325">
        <v>41426</v>
      </c>
      <c r="C329" s="339" t="s">
        <v>144</v>
      </c>
      <c r="D329" s="109"/>
      <c r="E329" s="109"/>
      <c r="F329" s="109"/>
      <c r="G329" s="109"/>
      <c r="I329" s="335">
        <v>82</v>
      </c>
      <c r="J329" s="335">
        <v>6</v>
      </c>
      <c r="K329" s="335">
        <v>2</v>
      </c>
      <c r="L329" s="335">
        <v>74</v>
      </c>
      <c r="M329" s="73">
        <v>2</v>
      </c>
      <c r="N329" s="336"/>
    </row>
    <row r="330" spans="1:14" x14ac:dyDescent="0.25">
      <c r="B330" s="325">
        <v>41426</v>
      </c>
      <c r="C330" s="339" t="s">
        <v>136</v>
      </c>
      <c r="D330" s="109"/>
      <c r="E330" s="109"/>
      <c r="F330" s="109"/>
      <c r="G330" s="109"/>
      <c r="I330" s="335">
        <v>6</v>
      </c>
      <c r="J330" s="335">
        <v>0</v>
      </c>
      <c r="K330" s="335">
        <v>0</v>
      </c>
      <c r="L330" s="335">
        <v>6</v>
      </c>
      <c r="M330" s="73"/>
      <c r="N330" s="336"/>
    </row>
    <row r="331" spans="1:14" x14ac:dyDescent="0.25">
      <c r="B331" s="325">
        <v>41426</v>
      </c>
      <c r="C331" s="339" t="s">
        <v>145</v>
      </c>
      <c r="D331" s="109"/>
      <c r="E331" s="109"/>
      <c r="F331" s="109"/>
      <c r="G331" s="109"/>
      <c r="I331" s="335">
        <v>42</v>
      </c>
      <c r="J331" s="335">
        <v>2</v>
      </c>
      <c r="K331" s="335">
        <v>1</v>
      </c>
      <c r="L331" s="335">
        <v>39</v>
      </c>
      <c r="M331" s="73"/>
      <c r="N331" s="336"/>
    </row>
    <row r="332" spans="1:14" x14ac:dyDescent="0.25">
      <c r="B332" s="325">
        <v>41426</v>
      </c>
      <c r="C332" s="339" t="s">
        <v>146</v>
      </c>
      <c r="D332" s="109"/>
      <c r="E332" s="109"/>
      <c r="F332" s="109"/>
      <c r="G332" s="109"/>
      <c r="I332" s="335">
        <v>54</v>
      </c>
      <c r="J332" s="335">
        <v>8</v>
      </c>
      <c r="K332" s="335">
        <v>2</v>
      </c>
      <c r="L332" s="335">
        <v>44</v>
      </c>
      <c r="M332" s="73">
        <v>4</v>
      </c>
      <c r="N332" s="336"/>
    </row>
    <row r="333" spans="1:14" x14ac:dyDescent="0.25">
      <c r="B333" s="325">
        <v>41426</v>
      </c>
      <c r="C333" s="339" t="s">
        <v>147</v>
      </c>
      <c r="D333" s="109"/>
      <c r="E333" s="109"/>
      <c r="F333" s="109"/>
      <c r="G333" s="109"/>
      <c r="I333" s="335">
        <v>47</v>
      </c>
      <c r="J333" s="335">
        <v>1</v>
      </c>
      <c r="K333" s="335">
        <v>3</v>
      </c>
      <c r="L333" s="335">
        <v>43</v>
      </c>
      <c r="M333" s="73"/>
      <c r="N333" s="336"/>
    </row>
    <row r="334" spans="1:14" x14ac:dyDescent="0.25">
      <c r="B334" s="325">
        <v>41426</v>
      </c>
      <c r="C334" s="339" t="s">
        <v>136</v>
      </c>
      <c r="D334" s="109"/>
      <c r="E334" s="109"/>
      <c r="F334" s="109"/>
      <c r="G334" s="109"/>
      <c r="I334" s="335">
        <v>68</v>
      </c>
      <c r="J334" s="335">
        <v>3</v>
      </c>
      <c r="K334" s="335">
        <v>2</v>
      </c>
      <c r="L334" s="335">
        <v>63</v>
      </c>
      <c r="M334" s="73"/>
      <c r="N334" s="336"/>
    </row>
    <row r="335" spans="1:14" x14ac:dyDescent="0.25">
      <c r="B335" s="325">
        <v>41426</v>
      </c>
      <c r="C335" s="339" t="s">
        <v>140</v>
      </c>
      <c r="D335" s="109"/>
      <c r="E335" s="109"/>
      <c r="F335" s="109"/>
      <c r="G335" s="109"/>
      <c r="I335" s="335">
        <v>60</v>
      </c>
      <c r="J335" s="335">
        <v>0</v>
      </c>
      <c r="K335" s="335">
        <v>2</v>
      </c>
      <c r="L335" s="335">
        <v>58</v>
      </c>
      <c r="M335" s="73"/>
      <c r="N335" s="336"/>
    </row>
    <row r="336" spans="1:14" x14ac:dyDescent="0.25">
      <c r="B336" s="325">
        <v>41426</v>
      </c>
      <c r="C336" s="339" t="s">
        <v>148</v>
      </c>
      <c r="D336" s="109"/>
      <c r="E336" s="109"/>
      <c r="F336" s="109"/>
      <c r="G336" s="109"/>
      <c r="H336" s="117"/>
      <c r="I336" s="138">
        <v>82</v>
      </c>
      <c r="J336" s="335">
        <v>7</v>
      </c>
      <c r="K336" s="335">
        <v>1</v>
      </c>
      <c r="L336" s="335">
        <v>74</v>
      </c>
      <c r="M336" s="73">
        <v>3</v>
      </c>
      <c r="N336" s="336"/>
    </row>
    <row r="337" spans="2:14" x14ac:dyDescent="0.25">
      <c r="B337" s="325">
        <v>41426</v>
      </c>
      <c r="C337" s="135" t="s">
        <v>149</v>
      </c>
      <c r="D337" s="109"/>
      <c r="E337" s="109"/>
      <c r="F337" s="109"/>
      <c r="G337" s="109"/>
      <c r="H337" s="117"/>
      <c r="I337" s="124">
        <v>108</v>
      </c>
      <c r="J337" s="73">
        <v>8</v>
      </c>
      <c r="K337" s="73">
        <v>7</v>
      </c>
      <c r="L337" s="73">
        <v>93</v>
      </c>
      <c r="M337" s="73">
        <v>3</v>
      </c>
      <c r="N337" s="336"/>
    </row>
    <row r="338" spans="2:14" x14ac:dyDescent="0.25">
      <c r="B338" s="325">
        <v>41456</v>
      </c>
      <c r="C338" s="135" t="s">
        <v>149</v>
      </c>
      <c r="D338" s="109"/>
      <c r="E338" s="109"/>
      <c r="F338" s="109"/>
      <c r="G338" s="109"/>
      <c r="H338" s="117"/>
      <c r="I338" s="124">
        <v>101</v>
      </c>
      <c r="J338" s="73">
        <v>8</v>
      </c>
      <c r="K338" s="73">
        <v>4</v>
      </c>
      <c r="L338" s="73">
        <v>89</v>
      </c>
      <c r="M338" s="73">
        <v>2</v>
      </c>
      <c r="N338" s="336"/>
    </row>
    <row r="339" spans="2:14" x14ac:dyDescent="0.25">
      <c r="B339" s="325">
        <v>41456</v>
      </c>
      <c r="C339" s="135" t="s">
        <v>127</v>
      </c>
      <c r="D339" s="109"/>
      <c r="E339" s="109"/>
      <c r="F339" s="109"/>
      <c r="G339" s="109"/>
      <c r="H339" s="117"/>
      <c r="I339" s="124">
        <v>37</v>
      </c>
      <c r="J339" s="73">
        <v>3</v>
      </c>
      <c r="K339" s="73">
        <v>3</v>
      </c>
      <c r="L339" s="73">
        <v>31</v>
      </c>
      <c r="M339" s="73"/>
      <c r="N339" s="336"/>
    </row>
    <row r="340" spans="2:14" x14ac:dyDescent="0.25">
      <c r="B340" s="325">
        <v>41456</v>
      </c>
      <c r="C340" s="135" t="s">
        <v>150</v>
      </c>
      <c r="D340" s="109"/>
      <c r="E340" s="109"/>
      <c r="F340" s="109"/>
      <c r="G340" s="109"/>
      <c r="H340" s="117"/>
      <c r="I340" s="124">
        <v>31</v>
      </c>
      <c r="J340" s="73">
        <v>2</v>
      </c>
      <c r="K340" s="73">
        <v>6</v>
      </c>
      <c r="L340" s="73">
        <v>23</v>
      </c>
      <c r="M340" s="73"/>
      <c r="N340" s="336"/>
    </row>
    <row r="341" spans="2:14" x14ac:dyDescent="0.25">
      <c r="B341" s="325">
        <v>41456</v>
      </c>
      <c r="C341" s="135" t="s">
        <v>149</v>
      </c>
      <c r="D341" s="109"/>
      <c r="E341" s="109"/>
      <c r="F341" s="109"/>
      <c r="G341" s="109"/>
      <c r="H341" s="117"/>
      <c r="I341" s="124">
        <v>89</v>
      </c>
      <c r="J341" s="73">
        <v>12</v>
      </c>
      <c r="K341" s="73">
        <v>5</v>
      </c>
      <c r="L341" s="73">
        <v>72</v>
      </c>
      <c r="M341" s="73">
        <v>4</v>
      </c>
      <c r="N341" s="336"/>
    </row>
    <row r="342" spans="2:14" x14ac:dyDescent="0.25">
      <c r="B342" s="325">
        <v>41456</v>
      </c>
      <c r="C342" s="135" t="s">
        <v>144</v>
      </c>
      <c r="D342" s="109"/>
      <c r="E342" s="109"/>
      <c r="F342" s="109"/>
      <c r="G342" s="109"/>
      <c r="H342" s="117"/>
      <c r="I342" s="124">
        <v>94</v>
      </c>
      <c r="J342" s="73">
        <v>7</v>
      </c>
      <c r="K342" s="73">
        <v>3</v>
      </c>
      <c r="L342" s="73">
        <v>84</v>
      </c>
      <c r="M342" s="73">
        <v>2</v>
      </c>
      <c r="N342" s="336"/>
    </row>
    <row r="343" spans="2:14" x14ac:dyDescent="0.25">
      <c r="B343" s="325">
        <v>41456</v>
      </c>
      <c r="C343" s="135" t="s">
        <v>90</v>
      </c>
      <c r="D343" s="109"/>
      <c r="E343" s="109"/>
      <c r="F343" s="109"/>
      <c r="G343" s="109"/>
      <c r="H343" s="117"/>
      <c r="I343" s="124">
        <v>58</v>
      </c>
      <c r="J343" s="73">
        <v>6</v>
      </c>
      <c r="K343" s="73">
        <v>0</v>
      </c>
      <c r="L343" s="73">
        <v>52</v>
      </c>
      <c r="M343" s="73">
        <v>3</v>
      </c>
      <c r="N343" s="336"/>
    </row>
    <row r="344" spans="2:14" x14ac:dyDescent="0.25">
      <c r="B344" s="325">
        <v>41456</v>
      </c>
      <c r="C344" s="339" t="s">
        <v>149</v>
      </c>
      <c r="D344" s="109"/>
      <c r="E344" s="109"/>
      <c r="F344" s="109"/>
      <c r="G344" s="109"/>
      <c r="H344" s="117"/>
      <c r="I344" s="138">
        <v>64</v>
      </c>
      <c r="J344" s="335">
        <v>8</v>
      </c>
      <c r="K344" s="335">
        <v>4</v>
      </c>
      <c r="L344" s="335">
        <v>52</v>
      </c>
      <c r="M344" s="73">
        <v>2</v>
      </c>
      <c r="N344" s="336"/>
    </row>
    <row r="345" spans="2:14" x14ac:dyDescent="0.25">
      <c r="B345" s="325">
        <v>41456</v>
      </c>
      <c r="C345" s="339" t="s">
        <v>136</v>
      </c>
      <c r="D345" s="109"/>
      <c r="E345" s="109"/>
      <c r="F345" s="109"/>
      <c r="G345" s="109"/>
      <c r="H345" s="117"/>
      <c r="I345" s="138">
        <v>73</v>
      </c>
      <c r="J345" s="335">
        <v>5</v>
      </c>
      <c r="K345" s="335">
        <v>2</v>
      </c>
      <c r="L345" s="335">
        <v>66</v>
      </c>
      <c r="M345" s="73"/>
      <c r="N345" s="336"/>
    </row>
    <row r="346" spans="2:14" x14ac:dyDescent="0.25">
      <c r="B346" s="325">
        <v>41456</v>
      </c>
      <c r="C346" s="339" t="s">
        <v>142</v>
      </c>
      <c r="D346" s="109"/>
      <c r="E346" s="109"/>
      <c r="F346" s="109"/>
      <c r="G346" s="109"/>
      <c r="H346" s="117"/>
      <c r="I346" s="138">
        <v>26</v>
      </c>
      <c r="J346" s="335">
        <v>5</v>
      </c>
      <c r="K346" s="335">
        <v>0</v>
      </c>
      <c r="L346" s="335">
        <v>21</v>
      </c>
      <c r="M346" s="73">
        <v>2</v>
      </c>
      <c r="N346" s="336"/>
    </row>
    <row r="347" spans="2:14" x14ac:dyDescent="0.25">
      <c r="B347" s="325">
        <v>41456</v>
      </c>
      <c r="C347" s="339" t="s">
        <v>139</v>
      </c>
      <c r="D347" s="109"/>
      <c r="E347" s="109"/>
      <c r="F347" s="109"/>
      <c r="G347" s="109"/>
      <c r="H347" s="117"/>
      <c r="I347" s="138">
        <v>97</v>
      </c>
      <c r="J347" s="335">
        <v>6</v>
      </c>
      <c r="K347" s="335">
        <v>3</v>
      </c>
      <c r="L347" s="335">
        <v>88</v>
      </c>
      <c r="M347" s="73">
        <v>1</v>
      </c>
      <c r="N347" s="336"/>
    </row>
    <row r="348" spans="2:14" x14ac:dyDescent="0.25">
      <c r="B348" s="325">
        <v>41456</v>
      </c>
      <c r="C348" s="339" t="s">
        <v>151</v>
      </c>
      <c r="D348" s="109"/>
      <c r="E348" s="109"/>
      <c r="F348" s="109"/>
      <c r="G348" s="109"/>
      <c r="H348" s="117"/>
      <c r="I348" s="138">
        <v>16</v>
      </c>
      <c r="J348" s="335">
        <v>0</v>
      </c>
      <c r="K348" s="335">
        <v>0</v>
      </c>
      <c r="L348" s="335">
        <v>16</v>
      </c>
      <c r="M348" s="111"/>
      <c r="N348" s="336"/>
    </row>
    <row r="349" spans="2:14" x14ac:dyDescent="0.25">
      <c r="B349" s="325">
        <v>41487</v>
      </c>
      <c r="C349" s="339" t="s">
        <v>90</v>
      </c>
      <c r="D349" s="109"/>
      <c r="E349" s="109"/>
      <c r="F349" s="109"/>
      <c r="G349" s="109"/>
      <c r="H349" s="117"/>
      <c r="I349" s="138">
        <v>46</v>
      </c>
      <c r="J349" s="335">
        <v>3</v>
      </c>
      <c r="K349" s="335">
        <v>1</v>
      </c>
      <c r="L349" s="335">
        <v>42</v>
      </c>
      <c r="M349" s="73">
        <v>3</v>
      </c>
      <c r="N349" s="336"/>
    </row>
    <row r="350" spans="2:14" x14ac:dyDescent="0.25">
      <c r="B350" s="325">
        <v>41487</v>
      </c>
      <c r="C350" s="339" t="s">
        <v>136</v>
      </c>
      <c r="D350" s="109"/>
      <c r="E350" s="109"/>
      <c r="F350" s="109"/>
      <c r="G350" s="109"/>
      <c r="H350" s="117"/>
      <c r="I350" s="138">
        <v>52</v>
      </c>
      <c r="J350" s="335">
        <v>3</v>
      </c>
      <c r="K350" s="335">
        <v>3</v>
      </c>
      <c r="L350" s="335">
        <v>46</v>
      </c>
      <c r="M350" s="73">
        <v>1</v>
      </c>
      <c r="N350" s="336"/>
    </row>
    <row r="351" spans="2:14" x14ac:dyDescent="0.25">
      <c r="B351" s="325">
        <v>41487</v>
      </c>
      <c r="C351" s="339" t="s">
        <v>143</v>
      </c>
      <c r="D351" s="109"/>
      <c r="E351" s="109"/>
      <c r="F351" s="109"/>
      <c r="G351" s="109"/>
      <c r="H351" s="117"/>
      <c r="I351" s="138">
        <v>37</v>
      </c>
      <c r="J351" s="335">
        <v>0</v>
      </c>
      <c r="K351" s="335">
        <v>2</v>
      </c>
      <c r="L351" s="335">
        <v>35</v>
      </c>
      <c r="M351" s="73"/>
      <c r="N351" s="336"/>
    </row>
    <row r="352" spans="2:14" x14ac:dyDescent="0.25">
      <c r="B352" s="325">
        <v>41487</v>
      </c>
      <c r="C352" s="339" t="s">
        <v>136</v>
      </c>
      <c r="D352" s="109"/>
      <c r="E352" s="109"/>
      <c r="F352" s="109"/>
      <c r="G352" s="109"/>
      <c r="H352" s="117"/>
      <c r="I352" s="138">
        <v>24</v>
      </c>
      <c r="J352" s="335">
        <v>0</v>
      </c>
      <c r="K352" s="335">
        <v>0</v>
      </c>
      <c r="L352" s="335">
        <v>24</v>
      </c>
      <c r="M352" s="73"/>
      <c r="N352" s="336"/>
    </row>
    <row r="353" spans="2:14" x14ac:dyDescent="0.25">
      <c r="B353" s="325">
        <v>41487</v>
      </c>
      <c r="C353" s="339" t="s">
        <v>152</v>
      </c>
      <c r="D353" s="109"/>
      <c r="E353" s="109"/>
      <c r="F353" s="109"/>
      <c r="G353" s="109"/>
      <c r="H353" s="117"/>
      <c r="I353" s="138">
        <v>36</v>
      </c>
      <c r="J353" s="335">
        <v>5</v>
      </c>
      <c r="K353" s="335">
        <v>1</v>
      </c>
      <c r="L353" s="335">
        <v>30</v>
      </c>
      <c r="M353" s="73"/>
      <c r="N353" s="336"/>
    </row>
    <row r="354" spans="2:14" x14ac:dyDescent="0.25">
      <c r="B354" s="325">
        <v>41487</v>
      </c>
      <c r="C354" s="339" t="s">
        <v>153</v>
      </c>
      <c r="D354" s="109"/>
      <c r="E354" s="109"/>
      <c r="F354" s="109"/>
      <c r="G354" s="109"/>
      <c r="H354" s="117"/>
      <c r="I354" s="138">
        <v>24</v>
      </c>
      <c r="J354" s="335">
        <v>4</v>
      </c>
      <c r="K354" s="335">
        <v>1</v>
      </c>
      <c r="L354" s="335">
        <v>19</v>
      </c>
      <c r="M354" s="73"/>
      <c r="N354" s="336"/>
    </row>
    <row r="355" spans="2:14" x14ac:dyDescent="0.25">
      <c r="B355" s="325">
        <v>41487</v>
      </c>
      <c r="C355" s="339" t="s">
        <v>123</v>
      </c>
      <c r="D355" s="109"/>
      <c r="E355" s="109"/>
      <c r="F355" s="109"/>
      <c r="G355" s="109"/>
      <c r="H355" s="117"/>
      <c r="I355" s="138">
        <v>27</v>
      </c>
      <c r="J355" s="335">
        <v>3</v>
      </c>
      <c r="K355" s="335">
        <v>2</v>
      </c>
      <c r="L355" s="335">
        <v>22</v>
      </c>
      <c r="M355" s="73">
        <v>1</v>
      </c>
      <c r="N355" s="336"/>
    </row>
    <row r="356" spans="2:14" x14ac:dyDescent="0.25">
      <c r="B356" s="127">
        <v>41518</v>
      </c>
      <c r="C356" s="135" t="s">
        <v>86</v>
      </c>
      <c r="D356" s="109"/>
      <c r="E356" s="109"/>
      <c r="F356" s="109"/>
      <c r="G356" s="109"/>
      <c r="H356" s="117"/>
      <c r="I356" s="138">
        <v>49</v>
      </c>
      <c r="J356" s="335">
        <v>1</v>
      </c>
      <c r="K356" s="335">
        <v>2</v>
      </c>
      <c r="L356" s="335">
        <v>46</v>
      </c>
      <c r="M356" s="73"/>
      <c r="N356" s="336"/>
    </row>
    <row r="357" spans="2:14" x14ac:dyDescent="0.25">
      <c r="B357" s="127">
        <v>41518</v>
      </c>
      <c r="C357" s="135" t="s">
        <v>123</v>
      </c>
      <c r="D357" s="109"/>
      <c r="E357" s="109"/>
      <c r="F357" s="109"/>
      <c r="G357" s="109"/>
      <c r="H357" s="117"/>
      <c r="I357" s="138">
        <v>8</v>
      </c>
      <c r="J357" s="335">
        <v>1</v>
      </c>
      <c r="K357" s="335">
        <v>0</v>
      </c>
      <c r="L357" s="335">
        <v>7</v>
      </c>
      <c r="M357" s="73">
        <v>1</v>
      </c>
      <c r="N357" s="336"/>
    </row>
    <row r="358" spans="2:14" x14ac:dyDescent="0.25">
      <c r="B358" s="325">
        <v>41518</v>
      </c>
      <c r="C358" s="135" t="s">
        <v>136</v>
      </c>
      <c r="D358" s="109"/>
      <c r="E358" s="109"/>
      <c r="F358" s="109"/>
      <c r="G358" s="109"/>
      <c r="H358" s="117"/>
      <c r="I358" s="138">
        <v>56</v>
      </c>
      <c r="J358" s="335">
        <v>2</v>
      </c>
      <c r="K358" s="335">
        <v>4</v>
      </c>
      <c r="L358" s="335">
        <v>50</v>
      </c>
      <c r="M358" s="73">
        <v>2</v>
      </c>
      <c r="N358" s="336"/>
    </row>
    <row r="359" spans="2:14" x14ac:dyDescent="0.25">
      <c r="B359" s="325">
        <v>41518</v>
      </c>
      <c r="C359" s="339" t="s">
        <v>99</v>
      </c>
      <c r="D359" s="109"/>
      <c r="E359" s="109"/>
      <c r="F359" s="109"/>
      <c r="G359" s="109"/>
      <c r="H359" s="117"/>
      <c r="I359" s="138">
        <v>9</v>
      </c>
      <c r="J359" s="335">
        <v>1</v>
      </c>
      <c r="K359" s="335">
        <v>0</v>
      </c>
      <c r="L359" s="335">
        <v>8</v>
      </c>
      <c r="M359" s="73"/>
      <c r="N359" s="336"/>
    </row>
    <row r="360" spans="2:14" x14ac:dyDescent="0.25">
      <c r="B360" s="325">
        <v>41518</v>
      </c>
      <c r="C360" s="339" t="s">
        <v>154</v>
      </c>
      <c r="D360" s="109"/>
      <c r="E360" s="109"/>
      <c r="F360" s="109"/>
      <c r="G360" s="109"/>
      <c r="H360" s="117"/>
      <c r="I360" s="138">
        <v>70</v>
      </c>
      <c r="J360" s="335">
        <v>7</v>
      </c>
      <c r="K360" s="335">
        <v>0</v>
      </c>
      <c r="L360" s="335">
        <v>63</v>
      </c>
      <c r="M360" s="73">
        <v>3</v>
      </c>
      <c r="N360" s="336"/>
    </row>
    <row r="361" spans="2:14" x14ac:dyDescent="0.25">
      <c r="B361" s="325">
        <v>41518</v>
      </c>
      <c r="C361" s="339" t="s">
        <v>155</v>
      </c>
      <c r="D361" s="109"/>
      <c r="E361" s="109"/>
      <c r="F361" s="109"/>
      <c r="G361" s="109"/>
      <c r="H361" s="117"/>
      <c r="I361" s="138">
        <v>14</v>
      </c>
      <c r="J361" s="335">
        <v>0</v>
      </c>
      <c r="K361" s="335">
        <v>0</v>
      </c>
      <c r="L361" s="335">
        <v>14</v>
      </c>
      <c r="M361" s="73"/>
      <c r="N361" s="336"/>
    </row>
    <row r="362" spans="2:14" x14ac:dyDescent="0.25">
      <c r="B362" s="325">
        <v>41518</v>
      </c>
      <c r="C362" s="339" t="s">
        <v>140</v>
      </c>
      <c r="D362" s="109"/>
      <c r="E362" s="109"/>
      <c r="F362" s="109"/>
      <c r="G362" s="109"/>
      <c r="H362" s="117"/>
      <c r="I362" s="138">
        <v>57</v>
      </c>
      <c r="J362" s="335">
        <v>1</v>
      </c>
      <c r="K362" s="335">
        <v>1</v>
      </c>
      <c r="L362" s="335">
        <v>55</v>
      </c>
      <c r="M362" s="73"/>
      <c r="N362" s="336"/>
    </row>
    <row r="363" spans="2:14" x14ac:dyDescent="0.25">
      <c r="B363" s="325">
        <v>41518</v>
      </c>
      <c r="C363" s="339" t="s">
        <v>136</v>
      </c>
      <c r="D363" s="109"/>
      <c r="E363" s="109"/>
      <c r="F363" s="109"/>
      <c r="G363" s="109"/>
      <c r="H363" s="117"/>
      <c r="I363" s="138">
        <v>92</v>
      </c>
      <c r="J363" s="335">
        <v>9</v>
      </c>
      <c r="K363" s="335">
        <v>3</v>
      </c>
      <c r="L363" s="335">
        <v>80</v>
      </c>
      <c r="M363" s="73">
        <v>2</v>
      </c>
      <c r="N363" s="336"/>
    </row>
    <row r="364" spans="2:14" x14ac:dyDescent="0.25">
      <c r="B364" s="325">
        <v>41518</v>
      </c>
      <c r="C364" s="339" t="s">
        <v>136</v>
      </c>
      <c r="D364" s="109"/>
      <c r="E364" s="109"/>
      <c r="F364" s="109"/>
      <c r="G364" s="109"/>
      <c r="H364" s="117"/>
      <c r="I364" s="138">
        <v>104</v>
      </c>
      <c r="J364" s="335">
        <v>3</v>
      </c>
      <c r="K364" s="335">
        <v>5</v>
      </c>
      <c r="L364" s="335">
        <v>96</v>
      </c>
      <c r="M364" s="73">
        <v>1</v>
      </c>
      <c r="N364" s="336"/>
    </row>
    <row r="365" spans="2:14" x14ac:dyDescent="0.25">
      <c r="B365" s="325">
        <v>41518</v>
      </c>
      <c r="C365" s="339" t="s">
        <v>123</v>
      </c>
      <c r="D365" s="109"/>
      <c r="E365" s="109"/>
      <c r="F365" s="109"/>
      <c r="G365" s="109"/>
      <c r="H365" s="117"/>
      <c r="I365" s="138">
        <v>5</v>
      </c>
      <c r="J365" s="335">
        <v>0</v>
      </c>
      <c r="K365" s="335">
        <v>1</v>
      </c>
      <c r="L365" s="335">
        <v>4</v>
      </c>
      <c r="M365" s="73"/>
      <c r="N365" s="336"/>
    </row>
    <row r="366" spans="2:14" x14ac:dyDescent="0.25">
      <c r="B366" s="325">
        <v>41518</v>
      </c>
      <c r="C366" s="339" t="s">
        <v>83</v>
      </c>
      <c r="D366" s="109"/>
      <c r="E366" s="109"/>
      <c r="F366" s="109"/>
      <c r="G366" s="109"/>
      <c r="H366" s="117"/>
      <c r="I366" s="138">
        <v>80</v>
      </c>
      <c r="J366" s="335">
        <v>2</v>
      </c>
      <c r="K366" s="335">
        <v>1</v>
      </c>
      <c r="L366" s="335">
        <v>77</v>
      </c>
      <c r="M366" s="73"/>
      <c r="N366" s="336"/>
    </row>
    <row r="367" spans="2:14" x14ac:dyDescent="0.25">
      <c r="B367" s="325">
        <v>41548</v>
      </c>
      <c r="C367" s="339" t="s">
        <v>90</v>
      </c>
      <c r="D367" s="109"/>
      <c r="E367" s="109"/>
      <c r="F367" s="109"/>
      <c r="G367" s="109"/>
      <c r="H367" s="117"/>
      <c r="I367" s="138">
        <v>55</v>
      </c>
      <c r="J367" s="335">
        <v>3</v>
      </c>
      <c r="K367" s="335">
        <v>2</v>
      </c>
      <c r="L367" s="335">
        <v>50</v>
      </c>
      <c r="M367" s="73">
        <v>3</v>
      </c>
      <c r="N367" s="336"/>
    </row>
    <row r="368" spans="2:14" x14ac:dyDescent="0.25">
      <c r="B368" s="325">
        <v>41548</v>
      </c>
      <c r="C368" s="339" t="s">
        <v>145</v>
      </c>
      <c r="D368" s="109"/>
      <c r="E368" s="109"/>
      <c r="F368" s="109"/>
      <c r="G368" s="109"/>
      <c r="H368" s="117"/>
      <c r="I368" s="138">
        <v>39</v>
      </c>
      <c r="J368" s="335">
        <v>0</v>
      </c>
      <c r="K368" s="335">
        <v>0</v>
      </c>
      <c r="L368" s="335">
        <v>39</v>
      </c>
      <c r="M368" s="73"/>
      <c r="N368" s="336"/>
    </row>
    <row r="369" spans="2:14" x14ac:dyDescent="0.25">
      <c r="B369" s="325">
        <v>41548</v>
      </c>
      <c r="C369" s="339" t="s">
        <v>143</v>
      </c>
      <c r="D369" s="109"/>
      <c r="E369" s="109"/>
      <c r="F369" s="109"/>
      <c r="G369" s="109"/>
      <c r="H369" s="117"/>
      <c r="I369" s="138">
        <v>30</v>
      </c>
      <c r="J369" s="335">
        <v>0</v>
      </c>
      <c r="K369" s="335">
        <v>0</v>
      </c>
      <c r="L369" s="335">
        <v>30</v>
      </c>
      <c r="M369" s="73"/>
      <c r="N369" s="336"/>
    </row>
    <row r="370" spans="2:14" x14ac:dyDescent="0.25">
      <c r="B370" s="325">
        <v>41548</v>
      </c>
      <c r="C370" s="339" t="s">
        <v>156</v>
      </c>
      <c r="D370" s="109"/>
      <c r="E370" s="109"/>
      <c r="F370" s="109"/>
      <c r="G370" s="109"/>
      <c r="H370" s="117"/>
      <c r="I370" s="138">
        <v>67</v>
      </c>
      <c r="J370" s="335">
        <v>1</v>
      </c>
      <c r="K370" s="335">
        <v>0</v>
      </c>
      <c r="L370" s="335">
        <v>66</v>
      </c>
      <c r="M370" s="73">
        <v>1</v>
      </c>
      <c r="N370" s="336"/>
    </row>
    <row r="371" spans="2:14" x14ac:dyDescent="0.25">
      <c r="B371" s="325">
        <v>41548</v>
      </c>
      <c r="C371" s="339" t="s">
        <v>140</v>
      </c>
      <c r="D371" s="109"/>
      <c r="E371" s="109"/>
      <c r="F371" s="109"/>
      <c r="G371" s="109"/>
      <c r="H371" s="117"/>
      <c r="I371" s="138">
        <v>40</v>
      </c>
      <c r="J371" s="335">
        <v>3</v>
      </c>
      <c r="K371" s="335">
        <v>2</v>
      </c>
      <c r="L371" s="335">
        <v>35</v>
      </c>
      <c r="M371" s="73"/>
      <c r="N371" s="336"/>
    </row>
    <row r="372" spans="2:14" x14ac:dyDescent="0.25">
      <c r="B372" s="325">
        <v>41548</v>
      </c>
      <c r="C372" s="339" t="s">
        <v>141</v>
      </c>
      <c r="D372" s="109"/>
      <c r="E372" s="109"/>
      <c r="F372" s="109"/>
      <c r="G372" s="109"/>
      <c r="H372" s="117"/>
      <c r="I372" s="138">
        <v>36</v>
      </c>
      <c r="J372" s="335">
        <v>3</v>
      </c>
      <c r="K372" s="335">
        <v>2</v>
      </c>
      <c r="L372" s="335">
        <v>31</v>
      </c>
      <c r="M372" s="73">
        <v>1</v>
      </c>
      <c r="N372" s="336"/>
    </row>
    <row r="373" spans="2:14" x14ac:dyDescent="0.25">
      <c r="B373" s="325">
        <v>41548</v>
      </c>
      <c r="C373" s="339" t="s">
        <v>157</v>
      </c>
      <c r="D373" s="109"/>
      <c r="E373" s="109"/>
      <c r="F373" s="109"/>
      <c r="G373" s="109"/>
      <c r="H373" s="117"/>
      <c r="I373" s="138">
        <v>24</v>
      </c>
      <c r="J373" s="335">
        <v>2</v>
      </c>
      <c r="K373" s="335">
        <v>1</v>
      </c>
      <c r="L373" s="335">
        <v>21</v>
      </c>
      <c r="M373" s="73">
        <v>1</v>
      </c>
      <c r="N373" s="336"/>
    </row>
    <row r="374" spans="2:14" x14ac:dyDescent="0.25">
      <c r="B374" s="325">
        <v>41548</v>
      </c>
      <c r="C374" s="339" t="s">
        <v>140</v>
      </c>
      <c r="D374" s="109"/>
      <c r="E374" s="109"/>
      <c r="F374" s="109"/>
      <c r="G374" s="109"/>
      <c r="H374" s="117"/>
      <c r="I374" s="138">
        <v>64</v>
      </c>
      <c r="J374" s="335">
        <v>1</v>
      </c>
      <c r="K374" s="335">
        <v>1</v>
      </c>
      <c r="L374" s="335">
        <v>62</v>
      </c>
      <c r="M374" s="73">
        <v>1</v>
      </c>
      <c r="N374" s="336"/>
    </row>
    <row r="375" spans="2:14" x14ac:dyDescent="0.25">
      <c r="B375" s="325">
        <v>41548</v>
      </c>
      <c r="C375" s="339" t="s">
        <v>158</v>
      </c>
      <c r="D375" s="109"/>
      <c r="E375" s="109"/>
      <c r="F375" s="109"/>
      <c r="G375" s="109"/>
      <c r="H375" s="117"/>
      <c r="I375" s="138">
        <v>89</v>
      </c>
      <c r="J375" s="335">
        <v>5</v>
      </c>
      <c r="K375" s="335">
        <v>3</v>
      </c>
      <c r="L375" s="335">
        <v>81</v>
      </c>
      <c r="M375" s="73">
        <v>1</v>
      </c>
      <c r="N375" s="336"/>
    </row>
    <row r="376" spans="2:14" x14ac:dyDescent="0.25">
      <c r="B376" s="325">
        <v>41548</v>
      </c>
      <c r="C376" s="328" t="s">
        <v>113</v>
      </c>
      <c r="D376" s="109"/>
      <c r="E376" s="109"/>
      <c r="F376" s="109"/>
      <c r="G376" s="109"/>
      <c r="H376" s="117"/>
      <c r="I376" s="138">
        <v>336</v>
      </c>
      <c r="J376" s="335">
        <v>21</v>
      </c>
      <c r="K376" s="335">
        <v>10</v>
      </c>
      <c r="L376" s="335">
        <v>305</v>
      </c>
      <c r="M376" s="73">
        <v>2</v>
      </c>
      <c r="N376" s="336"/>
    </row>
    <row r="377" spans="2:14" x14ac:dyDescent="0.25">
      <c r="B377" s="325">
        <v>41548</v>
      </c>
      <c r="C377" s="339" t="s">
        <v>151</v>
      </c>
      <c r="D377" s="109"/>
      <c r="E377" s="109"/>
      <c r="F377" s="109"/>
      <c r="G377" s="109"/>
      <c r="H377" s="117"/>
      <c r="I377" s="138">
        <v>181</v>
      </c>
      <c r="J377" s="335">
        <v>10</v>
      </c>
      <c r="K377" s="335">
        <v>6</v>
      </c>
      <c r="L377" s="335">
        <v>165</v>
      </c>
      <c r="M377" s="73">
        <v>1</v>
      </c>
      <c r="N377" s="336"/>
    </row>
    <row r="378" spans="2:14" x14ac:dyDescent="0.25">
      <c r="B378" s="325">
        <v>41548</v>
      </c>
      <c r="C378" s="339" t="s">
        <v>136</v>
      </c>
      <c r="D378" s="109"/>
      <c r="E378" s="109"/>
      <c r="F378" s="109"/>
      <c r="G378" s="109"/>
      <c r="H378" s="117"/>
      <c r="I378" s="138">
        <v>39</v>
      </c>
      <c r="J378" s="335">
        <v>3</v>
      </c>
      <c r="K378" s="335">
        <v>5</v>
      </c>
      <c r="L378" s="335">
        <v>31</v>
      </c>
      <c r="M378" s="73"/>
      <c r="N378" s="336"/>
    </row>
    <row r="379" spans="2:14" x14ac:dyDescent="0.25">
      <c r="B379" s="325">
        <v>41548</v>
      </c>
      <c r="C379" s="339" t="s">
        <v>136</v>
      </c>
      <c r="D379" s="109"/>
      <c r="E379" s="109"/>
      <c r="F379" s="109"/>
      <c r="G379" s="109"/>
      <c r="H379" s="117"/>
      <c r="I379" s="138">
        <v>53</v>
      </c>
      <c r="J379" s="335">
        <v>11</v>
      </c>
      <c r="K379" s="335">
        <v>2</v>
      </c>
      <c r="L379" s="335">
        <v>40</v>
      </c>
      <c r="M379" s="73">
        <v>2</v>
      </c>
      <c r="N379" s="336"/>
    </row>
    <row r="380" spans="2:14" x14ac:dyDescent="0.25">
      <c r="B380" s="325">
        <v>41548</v>
      </c>
      <c r="C380" s="339" t="s">
        <v>159</v>
      </c>
      <c r="D380" s="109"/>
      <c r="E380" s="109"/>
      <c r="F380" s="109"/>
      <c r="G380" s="109"/>
      <c r="I380" s="335">
        <v>66</v>
      </c>
      <c r="J380" s="335">
        <v>5</v>
      </c>
      <c r="K380" s="335">
        <v>2</v>
      </c>
      <c r="L380" s="335">
        <v>59</v>
      </c>
      <c r="M380" s="73">
        <v>2</v>
      </c>
      <c r="N380" s="336"/>
    </row>
    <row r="381" spans="2:14" x14ac:dyDescent="0.25">
      <c r="B381" s="325">
        <v>41548</v>
      </c>
      <c r="C381" s="339" t="s">
        <v>145</v>
      </c>
      <c r="D381" s="109"/>
      <c r="E381" s="109"/>
      <c r="F381" s="109"/>
      <c r="G381" s="109"/>
      <c r="I381" s="335">
        <v>56</v>
      </c>
      <c r="J381" s="335">
        <v>1</v>
      </c>
      <c r="K381" s="335">
        <v>0</v>
      </c>
      <c r="L381" s="335">
        <v>55</v>
      </c>
      <c r="M381" s="73">
        <v>1</v>
      </c>
      <c r="N381" s="336"/>
    </row>
    <row r="382" spans="2:14" x14ac:dyDescent="0.25">
      <c r="B382" s="325">
        <v>41548</v>
      </c>
      <c r="C382" s="339" t="s">
        <v>83</v>
      </c>
      <c r="D382" s="109"/>
      <c r="E382" s="109"/>
      <c r="F382" s="109"/>
      <c r="G382" s="109"/>
      <c r="I382" s="335">
        <v>19</v>
      </c>
      <c r="J382" s="335">
        <v>0</v>
      </c>
      <c r="K382" s="335">
        <v>0</v>
      </c>
      <c r="L382" s="335">
        <v>19</v>
      </c>
      <c r="M382" s="73"/>
      <c r="N382" s="336"/>
    </row>
    <row r="383" spans="2:14" x14ac:dyDescent="0.25">
      <c r="B383" s="325">
        <v>41548</v>
      </c>
      <c r="C383" s="339" t="s">
        <v>123</v>
      </c>
      <c r="D383" s="109"/>
      <c r="E383" s="109"/>
      <c r="F383" s="109"/>
      <c r="G383" s="109"/>
      <c r="I383" s="335">
        <v>40</v>
      </c>
      <c r="J383" s="335">
        <v>0</v>
      </c>
      <c r="K383" s="335">
        <v>0</v>
      </c>
      <c r="L383" s="335">
        <v>40</v>
      </c>
      <c r="M383" s="73"/>
      <c r="N383" s="336"/>
    </row>
    <row r="384" spans="2:14" x14ac:dyDescent="0.25">
      <c r="B384" s="325">
        <v>41548</v>
      </c>
      <c r="C384" s="328" t="s">
        <v>160</v>
      </c>
      <c r="D384" s="109"/>
      <c r="E384" s="109"/>
      <c r="F384" s="109"/>
      <c r="G384" s="109"/>
      <c r="I384" s="335">
        <v>685</v>
      </c>
      <c r="J384" s="335">
        <v>20</v>
      </c>
      <c r="K384" s="335">
        <v>27</v>
      </c>
      <c r="L384" s="335">
        <v>638</v>
      </c>
      <c r="M384" s="73">
        <v>6</v>
      </c>
      <c r="N384" s="336"/>
    </row>
    <row r="385" spans="2:14" x14ac:dyDescent="0.25">
      <c r="B385" s="325">
        <v>41548</v>
      </c>
      <c r="C385" s="339" t="s">
        <v>161</v>
      </c>
      <c r="D385" s="109"/>
      <c r="E385" s="109"/>
      <c r="F385" s="109"/>
      <c r="G385" s="109"/>
      <c r="I385" s="335">
        <v>96</v>
      </c>
      <c r="J385" s="335">
        <v>10</v>
      </c>
      <c r="K385" s="335">
        <v>4</v>
      </c>
      <c r="L385" s="335">
        <v>82</v>
      </c>
      <c r="M385" s="73">
        <v>4</v>
      </c>
      <c r="N385" s="336"/>
    </row>
    <row r="386" spans="2:14" x14ac:dyDescent="0.25">
      <c r="B386" s="325">
        <v>41579</v>
      </c>
      <c r="C386" s="339" t="s">
        <v>127</v>
      </c>
      <c r="D386" s="109"/>
      <c r="E386" s="109"/>
      <c r="F386" s="109"/>
      <c r="G386" s="109"/>
      <c r="I386" s="335">
        <v>35</v>
      </c>
      <c r="J386" s="335">
        <v>3</v>
      </c>
      <c r="K386" s="335">
        <v>0</v>
      </c>
      <c r="L386" s="335">
        <v>32</v>
      </c>
      <c r="M386" s="73"/>
      <c r="N386" s="336"/>
    </row>
    <row r="387" spans="2:14" x14ac:dyDescent="0.25">
      <c r="B387" s="325">
        <v>41579</v>
      </c>
      <c r="C387" s="339" t="s">
        <v>162</v>
      </c>
      <c r="D387" s="109"/>
      <c r="E387" s="109"/>
      <c r="F387" s="109"/>
      <c r="G387" s="109"/>
      <c r="I387" s="335">
        <v>62</v>
      </c>
      <c r="J387" s="335">
        <v>10</v>
      </c>
      <c r="K387" s="335">
        <v>4</v>
      </c>
      <c r="L387" s="335">
        <v>48</v>
      </c>
      <c r="M387" s="73">
        <v>3</v>
      </c>
      <c r="N387" s="336"/>
    </row>
    <row r="388" spans="2:14" x14ac:dyDescent="0.25">
      <c r="B388" s="325">
        <v>41579</v>
      </c>
      <c r="C388" s="339" t="s">
        <v>163</v>
      </c>
      <c r="D388" s="109"/>
      <c r="E388" s="109"/>
      <c r="F388" s="109"/>
      <c r="G388" s="109"/>
      <c r="I388" s="335">
        <v>62</v>
      </c>
      <c r="J388" s="335">
        <v>3</v>
      </c>
      <c r="K388" s="335">
        <v>1</v>
      </c>
      <c r="L388" s="335">
        <v>58</v>
      </c>
      <c r="M388" s="73">
        <v>1</v>
      </c>
      <c r="N388" s="336"/>
    </row>
    <row r="389" spans="2:14" x14ac:dyDescent="0.25">
      <c r="B389" s="325">
        <v>41579</v>
      </c>
      <c r="C389" s="339" t="s">
        <v>83</v>
      </c>
      <c r="D389" s="109"/>
      <c r="E389" s="109"/>
      <c r="F389" s="109"/>
      <c r="G389" s="109"/>
      <c r="I389" s="343">
        <v>63</v>
      </c>
      <c r="J389" s="343">
        <v>4</v>
      </c>
      <c r="K389" s="343">
        <v>1</v>
      </c>
      <c r="L389" s="343">
        <v>58</v>
      </c>
      <c r="M389" s="73"/>
      <c r="N389" s="336"/>
    </row>
    <row r="390" spans="2:14" x14ac:dyDescent="0.25">
      <c r="B390" s="325">
        <v>41579</v>
      </c>
      <c r="C390" s="339" t="s">
        <v>164</v>
      </c>
      <c r="D390" s="109"/>
      <c r="E390" s="109"/>
      <c r="F390" s="109"/>
      <c r="G390" s="109"/>
      <c r="I390" s="335">
        <v>112</v>
      </c>
      <c r="J390" s="335">
        <v>8</v>
      </c>
      <c r="K390" s="335">
        <v>2</v>
      </c>
      <c r="L390" s="335">
        <v>102</v>
      </c>
      <c r="M390" s="73">
        <v>4</v>
      </c>
      <c r="N390" s="336"/>
    </row>
    <row r="391" spans="2:14" x14ac:dyDescent="0.25">
      <c r="B391" s="325">
        <v>41579</v>
      </c>
      <c r="C391" s="339" t="s">
        <v>143</v>
      </c>
      <c r="D391" s="109"/>
      <c r="E391" s="109"/>
      <c r="F391" s="109"/>
      <c r="G391" s="109"/>
      <c r="I391" s="335">
        <v>79</v>
      </c>
      <c r="J391" s="335">
        <v>3</v>
      </c>
      <c r="K391" s="335">
        <v>4</v>
      </c>
      <c r="L391" s="335">
        <v>72</v>
      </c>
      <c r="M391" s="73"/>
      <c r="N391" s="336"/>
    </row>
    <row r="392" spans="2:14" x14ac:dyDescent="0.25">
      <c r="B392" s="325">
        <v>41579</v>
      </c>
      <c r="C392" s="339" t="s">
        <v>145</v>
      </c>
      <c r="D392" s="109"/>
      <c r="E392" s="109"/>
      <c r="F392" s="109"/>
      <c r="G392" s="109"/>
      <c r="I392" s="335">
        <v>52</v>
      </c>
      <c r="J392" s="335">
        <v>0</v>
      </c>
      <c r="K392" s="335">
        <v>0</v>
      </c>
      <c r="L392" s="335">
        <v>52</v>
      </c>
      <c r="M392" s="73"/>
      <c r="N392" s="336"/>
    </row>
    <row r="393" spans="2:14" x14ac:dyDescent="0.25">
      <c r="B393" s="325">
        <v>41579</v>
      </c>
      <c r="C393" s="339" t="s">
        <v>136</v>
      </c>
      <c r="D393" s="109"/>
      <c r="E393" s="109"/>
      <c r="F393" s="109"/>
      <c r="G393" s="109"/>
      <c r="I393" s="335">
        <v>33</v>
      </c>
      <c r="J393" s="335">
        <v>1</v>
      </c>
      <c r="K393" s="335">
        <v>1</v>
      </c>
      <c r="L393" s="335">
        <v>31</v>
      </c>
      <c r="M393" s="73"/>
      <c r="N393" s="336"/>
    </row>
    <row r="394" spans="2:14" x14ac:dyDescent="0.25">
      <c r="B394" s="325">
        <v>41579</v>
      </c>
      <c r="C394" s="339" t="s">
        <v>142</v>
      </c>
      <c r="D394" s="109"/>
      <c r="E394" s="109"/>
      <c r="F394" s="109"/>
      <c r="G394" s="109"/>
      <c r="I394" s="335">
        <v>20</v>
      </c>
      <c r="J394" s="335">
        <v>3</v>
      </c>
      <c r="K394" s="335">
        <v>0</v>
      </c>
      <c r="L394" s="335">
        <v>17</v>
      </c>
      <c r="M394" s="73">
        <v>1</v>
      </c>
      <c r="N394" s="336"/>
    </row>
    <row r="395" spans="2:14" x14ac:dyDescent="0.25">
      <c r="B395" s="325">
        <v>41579</v>
      </c>
      <c r="C395" s="339" t="s">
        <v>140</v>
      </c>
      <c r="D395" s="109"/>
      <c r="E395" s="109"/>
      <c r="F395" s="109"/>
      <c r="G395" s="109"/>
      <c r="I395" s="335">
        <v>78</v>
      </c>
      <c r="J395" s="335">
        <v>3</v>
      </c>
      <c r="K395" s="335">
        <v>0</v>
      </c>
      <c r="L395" s="335">
        <v>75</v>
      </c>
      <c r="M395" s="73">
        <v>1</v>
      </c>
      <c r="N395" s="336"/>
    </row>
    <row r="396" spans="2:14" x14ac:dyDescent="0.25">
      <c r="B396" s="325">
        <v>41579</v>
      </c>
      <c r="C396" s="339" t="s">
        <v>158</v>
      </c>
      <c r="D396" s="109"/>
      <c r="E396" s="109"/>
      <c r="F396" s="109"/>
      <c r="G396" s="109"/>
      <c r="I396" s="335">
        <v>105</v>
      </c>
      <c r="J396" s="335">
        <v>7</v>
      </c>
      <c r="K396" s="335">
        <v>6</v>
      </c>
      <c r="L396" s="335">
        <v>92</v>
      </c>
      <c r="M396" s="73">
        <v>1</v>
      </c>
      <c r="N396" s="336"/>
    </row>
    <row r="397" spans="2:14" x14ac:dyDescent="0.25">
      <c r="B397" s="325">
        <v>41579</v>
      </c>
      <c r="C397" s="339" t="s">
        <v>83</v>
      </c>
      <c r="D397" s="109"/>
      <c r="E397" s="109"/>
      <c r="F397" s="109"/>
      <c r="G397" s="109"/>
      <c r="I397" s="335">
        <v>37</v>
      </c>
      <c r="J397" s="335">
        <v>2</v>
      </c>
      <c r="K397" s="335">
        <v>2</v>
      </c>
      <c r="L397" s="335">
        <v>33</v>
      </c>
      <c r="M397" s="73"/>
      <c r="N397" s="336"/>
    </row>
    <row r="398" spans="2:14" x14ac:dyDescent="0.25">
      <c r="B398" s="325">
        <v>41579</v>
      </c>
      <c r="C398" s="339" t="s">
        <v>165</v>
      </c>
      <c r="D398" s="109"/>
      <c r="E398" s="109"/>
      <c r="F398" s="109"/>
      <c r="G398" s="109"/>
      <c r="I398" s="335">
        <v>102</v>
      </c>
      <c r="J398" s="335">
        <v>3</v>
      </c>
      <c r="K398" s="335">
        <v>1</v>
      </c>
      <c r="L398" s="335">
        <v>98</v>
      </c>
      <c r="M398" s="73">
        <v>1</v>
      </c>
      <c r="N398" s="336"/>
    </row>
    <row r="399" spans="2:14" x14ac:dyDescent="0.25">
      <c r="B399" s="325">
        <v>41579</v>
      </c>
      <c r="C399" s="339" t="s">
        <v>145</v>
      </c>
      <c r="D399" s="109"/>
      <c r="E399" s="109"/>
      <c r="F399" s="109"/>
      <c r="G399" s="109"/>
      <c r="I399" s="335">
        <v>42</v>
      </c>
      <c r="J399" s="335">
        <v>2</v>
      </c>
      <c r="K399" s="335">
        <v>1</v>
      </c>
      <c r="L399" s="335">
        <v>39</v>
      </c>
      <c r="M399" s="73"/>
      <c r="N399" s="336"/>
    </row>
    <row r="400" spans="2:14" x14ac:dyDescent="0.25">
      <c r="B400" s="325">
        <v>41579</v>
      </c>
      <c r="C400" s="339" t="s">
        <v>123</v>
      </c>
      <c r="D400" s="109"/>
      <c r="E400" s="109"/>
      <c r="F400" s="109"/>
      <c r="G400" s="109"/>
      <c r="I400" s="335">
        <v>4</v>
      </c>
      <c r="J400" s="335">
        <v>0</v>
      </c>
      <c r="K400" s="335">
        <v>1</v>
      </c>
      <c r="L400" s="335">
        <v>3</v>
      </c>
      <c r="M400" s="73"/>
      <c r="N400" s="336"/>
    </row>
    <row r="401" spans="2:14" x14ac:dyDescent="0.25">
      <c r="B401" s="325">
        <v>41579</v>
      </c>
      <c r="C401" s="339" t="s">
        <v>166</v>
      </c>
      <c r="D401" s="109"/>
      <c r="E401" s="109"/>
      <c r="F401" s="109"/>
      <c r="G401" s="109"/>
      <c r="I401" s="335">
        <v>52</v>
      </c>
      <c r="J401" s="335">
        <v>2</v>
      </c>
      <c r="K401" s="335">
        <v>1</v>
      </c>
      <c r="L401" s="335">
        <v>49</v>
      </c>
      <c r="M401" s="73">
        <v>1</v>
      </c>
      <c r="N401" s="336"/>
    </row>
    <row r="402" spans="2:14" x14ac:dyDescent="0.25">
      <c r="B402" s="325">
        <v>41609</v>
      </c>
      <c r="C402" s="135" t="s">
        <v>160</v>
      </c>
      <c r="D402" s="109"/>
      <c r="E402" s="109"/>
      <c r="F402" s="109"/>
      <c r="G402" s="109"/>
      <c r="H402" s="117"/>
      <c r="I402" s="124">
        <v>26</v>
      </c>
      <c r="J402" s="73">
        <v>2</v>
      </c>
      <c r="K402" s="73">
        <v>1</v>
      </c>
      <c r="L402" s="73">
        <v>23</v>
      </c>
      <c r="M402" s="73"/>
      <c r="N402" s="336"/>
    </row>
    <row r="403" spans="2:14" x14ac:dyDescent="0.25">
      <c r="B403" s="325">
        <v>41609</v>
      </c>
      <c r="C403" s="135" t="s">
        <v>83</v>
      </c>
      <c r="D403" s="109"/>
      <c r="E403" s="109"/>
      <c r="F403" s="109"/>
      <c r="G403" s="109"/>
      <c r="H403" s="117"/>
      <c r="I403" s="124">
        <v>70</v>
      </c>
      <c r="J403" s="73">
        <v>7</v>
      </c>
      <c r="K403" s="73">
        <v>5</v>
      </c>
      <c r="L403" s="73">
        <v>58</v>
      </c>
      <c r="M403" s="73"/>
      <c r="N403" s="336"/>
    </row>
    <row r="404" spans="2:14" x14ac:dyDescent="0.25">
      <c r="B404" s="325">
        <v>41609</v>
      </c>
      <c r="C404" s="135" t="s">
        <v>167</v>
      </c>
      <c r="D404" s="109"/>
      <c r="E404" s="109"/>
      <c r="F404" s="109"/>
      <c r="G404" s="109"/>
      <c r="H404" s="117"/>
      <c r="I404" s="124">
        <v>50</v>
      </c>
      <c r="J404" s="73">
        <v>2</v>
      </c>
      <c r="K404" s="73">
        <v>2</v>
      </c>
      <c r="L404" s="73">
        <v>46</v>
      </c>
      <c r="M404" s="73"/>
      <c r="N404" s="336"/>
    </row>
    <row r="405" spans="2:14" x14ac:dyDescent="0.25">
      <c r="B405" s="325">
        <v>41609</v>
      </c>
      <c r="C405" s="135" t="s">
        <v>168</v>
      </c>
      <c r="D405" s="109"/>
      <c r="E405" s="109"/>
      <c r="F405" s="109"/>
      <c r="G405" s="109"/>
      <c r="H405" s="117"/>
      <c r="I405" s="124">
        <v>45</v>
      </c>
      <c r="J405" s="73">
        <v>1</v>
      </c>
      <c r="K405" s="73">
        <v>0</v>
      </c>
      <c r="L405" s="73">
        <v>44</v>
      </c>
      <c r="M405" s="73"/>
      <c r="N405" s="336"/>
    </row>
    <row r="406" spans="2:14" x14ac:dyDescent="0.25">
      <c r="B406" s="325">
        <v>41609</v>
      </c>
      <c r="C406" s="135" t="s">
        <v>83</v>
      </c>
      <c r="D406" s="109"/>
      <c r="E406" s="109"/>
      <c r="F406" s="109"/>
      <c r="G406" s="109"/>
      <c r="H406" s="117"/>
      <c r="I406" s="124">
        <v>62</v>
      </c>
      <c r="J406" s="73">
        <v>2</v>
      </c>
      <c r="K406" s="73">
        <v>0</v>
      </c>
      <c r="L406" s="73">
        <v>60</v>
      </c>
      <c r="M406" s="73"/>
      <c r="N406" s="336"/>
    </row>
    <row r="407" spans="2:14" x14ac:dyDescent="0.25">
      <c r="B407" s="325">
        <v>41609</v>
      </c>
      <c r="C407" s="135" t="s">
        <v>128</v>
      </c>
      <c r="D407" s="109"/>
      <c r="E407" s="109"/>
      <c r="F407" s="109"/>
      <c r="G407" s="109"/>
      <c r="H407" s="117"/>
      <c r="I407" s="124">
        <v>15</v>
      </c>
      <c r="J407" s="73">
        <v>0</v>
      </c>
      <c r="K407" s="73">
        <v>0</v>
      </c>
      <c r="L407" s="73">
        <v>15</v>
      </c>
      <c r="M407" s="73"/>
      <c r="N407" s="336"/>
    </row>
    <row r="408" spans="2:14" ht="13" thickBot="1" x14ac:dyDescent="0.3">
      <c r="B408" s="325">
        <v>41609</v>
      </c>
      <c r="C408" s="135" t="s">
        <v>164</v>
      </c>
      <c r="D408" s="109"/>
      <c r="E408" s="109"/>
      <c r="F408" s="109"/>
      <c r="G408" s="109"/>
      <c r="H408" s="150"/>
      <c r="I408" s="124">
        <v>51</v>
      </c>
      <c r="J408" s="73">
        <v>3</v>
      </c>
      <c r="K408" s="73">
        <v>4</v>
      </c>
      <c r="L408" s="73">
        <v>44</v>
      </c>
      <c r="M408" s="73">
        <v>1</v>
      </c>
      <c r="N408" s="336"/>
    </row>
    <row r="409" spans="2:14" ht="13.5" thickBot="1" x14ac:dyDescent="0.35">
      <c r="B409" s="127"/>
      <c r="C409" s="26" t="s">
        <v>26</v>
      </c>
      <c r="D409" s="17">
        <f t="shared" ref="D409:M409" si="1">SUM(D285:D408)+D281</f>
        <v>5066</v>
      </c>
      <c r="E409" s="18">
        <f t="shared" si="1"/>
        <v>333</v>
      </c>
      <c r="F409" s="50">
        <f t="shared" si="1"/>
        <v>273</v>
      </c>
      <c r="G409" s="51">
        <f t="shared" si="1"/>
        <v>4460</v>
      </c>
      <c r="H409" s="17">
        <f t="shared" si="1"/>
        <v>0</v>
      </c>
      <c r="I409" s="17">
        <f t="shared" si="1"/>
        <v>27629</v>
      </c>
      <c r="J409" s="18">
        <f t="shared" si="1"/>
        <v>1585</v>
      </c>
      <c r="K409" s="50">
        <f t="shared" si="1"/>
        <v>993</v>
      </c>
      <c r="L409" s="51">
        <f t="shared" si="1"/>
        <v>25051</v>
      </c>
      <c r="M409" s="17">
        <f t="shared" si="1"/>
        <v>743</v>
      </c>
      <c r="N409" s="53"/>
    </row>
    <row r="410" spans="2:14" ht="15.5" x14ac:dyDescent="0.35">
      <c r="D410" s="512" t="s">
        <v>0</v>
      </c>
      <c r="E410" s="512"/>
      <c r="F410" s="512"/>
      <c r="G410" s="512"/>
      <c r="H410" s="210"/>
      <c r="I410" s="512" t="s">
        <v>1</v>
      </c>
      <c r="J410" s="512"/>
      <c r="K410" s="512"/>
      <c r="L410" s="512"/>
    </row>
    <row r="411" spans="2:14" ht="6" customHeight="1" thickBot="1" x14ac:dyDescent="0.3"/>
    <row r="412" spans="2:14" ht="13" x14ac:dyDescent="0.3">
      <c r="B412" s="323" t="s">
        <v>2</v>
      </c>
      <c r="C412" s="324" t="s">
        <v>3</v>
      </c>
      <c r="D412" s="27" t="s">
        <v>4</v>
      </c>
      <c r="E412" s="104" t="s">
        <v>5</v>
      </c>
      <c r="F412" s="24" t="s">
        <v>6</v>
      </c>
      <c r="G412" s="19" t="s">
        <v>7</v>
      </c>
      <c r="H412" s="44"/>
      <c r="I412" s="27" t="s">
        <v>4</v>
      </c>
      <c r="J412" s="104" t="s">
        <v>5</v>
      </c>
      <c r="K412" s="24" t="s">
        <v>6</v>
      </c>
      <c r="L412" s="19" t="s">
        <v>7</v>
      </c>
      <c r="M412" s="106" t="s">
        <v>8</v>
      </c>
      <c r="N412" s="27" t="s">
        <v>9</v>
      </c>
    </row>
    <row r="413" spans="2:14" ht="13" x14ac:dyDescent="0.3">
      <c r="B413" s="340">
        <v>41640</v>
      </c>
      <c r="C413" s="133" t="s">
        <v>169</v>
      </c>
      <c r="D413" s="131"/>
      <c r="E413" s="131"/>
      <c r="F413" s="131"/>
      <c r="G413" s="131"/>
      <c r="H413" s="37"/>
      <c r="I413" s="132">
        <v>64</v>
      </c>
      <c r="J413" s="132">
        <v>1</v>
      </c>
      <c r="K413" s="132">
        <v>3</v>
      </c>
      <c r="L413" s="132">
        <v>60</v>
      </c>
      <c r="M413" s="73">
        <v>1</v>
      </c>
      <c r="N413" s="130"/>
    </row>
    <row r="414" spans="2:14" x14ac:dyDescent="0.25">
      <c r="B414" s="325">
        <v>41640</v>
      </c>
      <c r="C414" s="328" t="s">
        <v>170</v>
      </c>
      <c r="D414" s="109"/>
      <c r="E414" s="109"/>
      <c r="F414" s="109"/>
      <c r="G414" s="109"/>
      <c r="H414" s="117"/>
      <c r="I414" s="335">
        <v>56</v>
      </c>
      <c r="J414" s="335">
        <v>2</v>
      </c>
      <c r="K414" s="335">
        <v>1</v>
      </c>
      <c r="L414" s="335">
        <v>53</v>
      </c>
      <c r="M414" s="129">
        <v>1</v>
      </c>
      <c r="N414" s="52"/>
    </row>
    <row r="415" spans="2:14" x14ac:dyDescent="0.25">
      <c r="B415" s="325">
        <v>41640</v>
      </c>
      <c r="C415" s="328" t="s">
        <v>171</v>
      </c>
      <c r="D415" s="109"/>
      <c r="E415" s="109"/>
      <c r="F415" s="109"/>
      <c r="G415" s="109"/>
      <c r="H415" s="117"/>
      <c r="I415" s="20">
        <v>72</v>
      </c>
      <c r="J415" s="20">
        <v>7</v>
      </c>
      <c r="K415" s="20">
        <v>2</v>
      </c>
      <c r="L415" s="20">
        <v>63</v>
      </c>
      <c r="M415" s="73">
        <v>4</v>
      </c>
      <c r="N415" s="52"/>
    </row>
    <row r="416" spans="2:14" x14ac:dyDescent="0.25">
      <c r="B416" s="325">
        <v>41640</v>
      </c>
      <c r="C416" s="134" t="s">
        <v>172</v>
      </c>
      <c r="D416" s="109"/>
      <c r="E416" s="109"/>
      <c r="F416" s="109"/>
      <c r="G416" s="109"/>
      <c r="H416" s="117"/>
      <c r="I416" s="335">
        <v>62</v>
      </c>
      <c r="J416" s="117">
        <v>4</v>
      </c>
      <c r="K416" s="117">
        <v>4</v>
      </c>
      <c r="L416" s="117">
        <v>54</v>
      </c>
      <c r="M416" s="73"/>
      <c r="N416" s="52"/>
    </row>
    <row r="417" spans="2:14" x14ac:dyDescent="0.25">
      <c r="B417" s="325">
        <v>41640</v>
      </c>
      <c r="C417" s="328" t="s">
        <v>173</v>
      </c>
      <c r="D417" s="109"/>
      <c r="E417" s="109"/>
      <c r="F417" s="109"/>
      <c r="G417" s="109"/>
      <c r="H417" s="117"/>
      <c r="I417" s="20">
        <v>43</v>
      </c>
      <c r="J417" s="20">
        <v>1</v>
      </c>
      <c r="K417" s="20">
        <v>0</v>
      </c>
      <c r="L417" s="20">
        <v>42</v>
      </c>
      <c r="M417" s="73"/>
      <c r="N417" s="52"/>
    </row>
    <row r="418" spans="2:14" x14ac:dyDescent="0.25">
      <c r="B418" s="325">
        <v>41640</v>
      </c>
      <c r="C418" s="328" t="s">
        <v>145</v>
      </c>
      <c r="D418" s="109"/>
      <c r="E418" s="109"/>
      <c r="F418" s="109"/>
      <c r="G418" s="109"/>
      <c r="H418" s="117"/>
      <c r="I418" s="20">
        <v>24</v>
      </c>
      <c r="J418" s="20">
        <v>1</v>
      </c>
      <c r="K418" s="20">
        <v>0</v>
      </c>
      <c r="L418" s="335">
        <v>23</v>
      </c>
      <c r="M418" s="73"/>
      <c r="N418" s="52"/>
    </row>
    <row r="419" spans="2:14" ht="13" x14ac:dyDescent="0.3">
      <c r="B419" s="325">
        <v>41671</v>
      </c>
      <c r="C419" s="328" t="s">
        <v>118</v>
      </c>
      <c r="D419" s="120"/>
      <c r="E419" s="120"/>
      <c r="F419" s="120"/>
      <c r="G419" s="120"/>
      <c r="H419" s="117"/>
      <c r="I419" s="117">
        <v>450</v>
      </c>
      <c r="J419" s="117">
        <v>19</v>
      </c>
      <c r="K419" s="117">
        <v>10</v>
      </c>
      <c r="L419" s="20">
        <v>421</v>
      </c>
      <c r="M419" s="73">
        <v>8</v>
      </c>
      <c r="N419" s="52"/>
    </row>
    <row r="420" spans="2:14" ht="13" x14ac:dyDescent="0.3">
      <c r="B420" s="325">
        <v>41671</v>
      </c>
      <c r="C420" s="115" t="s">
        <v>174</v>
      </c>
      <c r="D420" s="120"/>
      <c r="E420" s="120"/>
      <c r="F420" s="120"/>
      <c r="G420" s="120"/>
      <c r="H420" s="117"/>
      <c r="I420" s="20">
        <v>82</v>
      </c>
      <c r="J420" s="20">
        <v>5</v>
      </c>
      <c r="K420" s="20">
        <v>1</v>
      </c>
      <c r="L420" s="20">
        <v>76</v>
      </c>
      <c r="M420" s="73">
        <v>2</v>
      </c>
      <c r="N420" s="52"/>
    </row>
    <row r="421" spans="2:14" ht="13" x14ac:dyDescent="0.3">
      <c r="B421" s="325">
        <v>41671</v>
      </c>
      <c r="C421" s="328" t="s">
        <v>175</v>
      </c>
      <c r="D421" s="120"/>
      <c r="E421" s="120"/>
      <c r="F421" s="120"/>
      <c r="G421" s="120"/>
      <c r="I421" s="20">
        <v>19</v>
      </c>
      <c r="J421" s="20">
        <v>1</v>
      </c>
      <c r="K421" s="20">
        <v>0</v>
      </c>
      <c r="L421" s="20">
        <v>18</v>
      </c>
      <c r="M421" s="73"/>
      <c r="N421" s="52"/>
    </row>
    <row r="422" spans="2:14" ht="13" x14ac:dyDescent="0.3">
      <c r="B422" s="325">
        <v>41671</v>
      </c>
      <c r="C422" s="328" t="s">
        <v>176</v>
      </c>
      <c r="D422" s="120"/>
      <c r="E422" s="120"/>
      <c r="F422" s="120"/>
      <c r="G422" s="120"/>
      <c r="I422" s="40">
        <v>172</v>
      </c>
      <c r="J422" s="40">
        <v>4</v>
      </c>
      <c r="K422" s="40">
        <v>2</v>
      </c>
      <c r="L422" s="334">
        <v>166</v>
      </c>
      <c r="M422" s="73">
        <v>2</v>
      </c>
      <c r="N422" s="52"/>
    </row>
    <row r="423" spans="2:14" ht="13" x14ac:dyDescent="0.3">
      <c r="B423" s="325">
        <v>41671</v>
      </c>
      <c r="C423" s="328" t="s">
        <v>177</v>
      </c>
      <c r="D423" s="120"/>
      <c r="E423" s="120"/>
      <c r="F423" s="120"/>
      <c r="G423" s="120"/>
      <c r="I423" s="20">
        <v>42</v>
      </c>
      <c r="J423" s="20">
        <v>2</v>
      </c>
      <c r="K423" s="20">
        <v>0</v>
      </c>
      <c r="L423" s="332">
        <v>40</v>
      </c>
      <c r="M423" s="73"/>
      <c r="N423" s="52"/>
    </row>
    <row r="424" spans="2:14" ht="13" x14ac:dyDescent="0.3">
      <c r="B424" s="325">
        <v>41671</v>
      </c>
      <c r="C424" s="344" t="s">
        <v>178</v>
      </c>
      <c r="D424" s="120"/>
      <c r="E424" s="120"/>
      <c r="F424" s="120"/>
      <c r="G424" s="120"/>
      <c r="I424" s="20">
        <v>88</v>
      </c>
      <c r="J424" s="20">
        <v>5</v>
      </c>
      <c r="K424" s="20">
        <v>2</v>
      </c>
      <c r="L424" s="20">
        <v>81</v>
      </c>
      <c r="M424" s="73">
        <v>1</v>
      </c>
      <c r="N424" s="52"/>
    </row>
    <row r="425" spans="2:14" ht="13" x14ac:dyDescent="0.3">
      <c r="B425" s="325">
        <v>41671</v>
      </c>
      <c r="C425" s="328" t="s">
        <v>179</v>
      </c>
      <c r="D425" s="120"/>
      <c r="E425" s="120"/>
      <c r="F425" s="120"/>
      <c r="G425" s="120"/>
      <c r="I425" s="40">
        <v>44</v>
      </c>
      <c r="J425" s="40">
        <v>6</v>
      </c>
      <c r="K425" s="40">
        <v>0</v>
      </c>
      <c r="L425" s="40">
        <v>38</v>
      </c>
      <c r="M425" s="73">
        <v>2</v>
      </c>
      <c r="N425" s="52"/>
    </row>
    <row r="426" spans="2:14" ht="13" x14ac:dyDescent="0.3">
      <c r="B426" s="325">
        <v>41671</v>
      </c>
      <c r="C426" s="345" t="s">
        <v>180</v>
      </c>
      <c r="D426" s="120"/>
      <c r="E426" s="120"/>
      <c r="F426" s="120"/>
      <c r="G426" s="120"/>
      <c r="I426" s="20">
        <v>93</v>
      </c>
      <c r="J426" s="20">
        <v>11</v>
      </c>
      <c r="K426" s="20">
        <v>5</v>
      </c>
      <c r="L426" s="20">
        <v>77</v>
      </c>
      <c r="M426" s="73"/>
      <c r="N426" s="52"/>
    </row>
    <row r="427" spans="2:14" ht="13" x14ac:dyDescent="0.3">
      <c r="B427" s="325">
        <v>41671</v>
      </c>
      <c r="C427" s="16" t="s">
        <v>181</v>
      </c>
      <c r="D427" s="120"/>
      <c r="E427" s="120"/>
      <c r="F427" s="120"/>
      <c r="G427" s="120"/>
      <c r="I427" s="20">
        <v>91</v>
      </c>
      <c r="J427" s="20">
        <v>5</v>
      </c>
      <c r="K427" s="20">
        <v>0</v>
      </c>
      <c r="L427" s="20">
        <v>86</v>
      </c>
      <c r="M427" s="73">
        <v>2</v>
      </c>
      <c r="N427" s="52"/>
    </row>
    <row r="428" spans="2:14" ht="13" x14ac:dyDescent="0.3">
      <c r="B428" s="327">
        <v>41699</v>
      </c>
      <c r="C428" s="328" t="s">
        <v>182</v>
      </c>
      <c r="D428" s="120"/>
      <c r="E428" s="120"/>
      <c r="F428" s="120"/>
      <c r="G428" s="120"/>
      <c r="I428" s="20">
        <v>26</v>
      </c>
      <c r="J428" s="20">
        <v>3</v>
      </c>
      <c r="K428" s="20">
        <v>0</v>
      </c>
      <c r="L428" s="20">
        <v>23</v>
      </c>
      <c r="M428" s="73">
        <v>1</v>
      </c>
      <c r="N428" s="52"/>
    </row>
    <row r="429" spans="2:14" ht="13" x14ac:dyDescent="0.3">
      <c r="B429" s="325">
        <v>41699</v>
      </c>
      <c r="C429" s="339" t="s">
        <v>123</v>
      </c>
      <c r="D429" s="120"/>
      <c r="E429" s="120"/>
      <c r="F429" s="120"/>
      <c r="G429" s="120"/>
      <c r="I429" s="40">
        <v>17</v>
      </c>
      <c r="J429" s="40">
        <v>0</v>
      </c>
      <c r="K429" s="40">
        <v>0</v>
      </c>
      <c r="L429" s="40">
        <v>17</v>
      </c>
      <c r="M429" s="73"/>
      <c r="N429" s="52"/>
    </row>
    <row r="430" spans="2:14" ht="13" x14ac:dyDescent="0.3">
      <c r="B430" s="325">
        <v>41699</v>
      </c>
      <c r="C430" s="339" t="s">
        <v>183</v>
      </c>
      <c r="D430" s="120"/>
      <c r="E430" s="120"/>
      <c r="F430" s="120"/>
      <c r="G430" s="120"/>
      <c r="I430" s="20">
        <v>18</v>
      </c>
      <c r="J430" s="20">
        <v>2</v>
      </c>
      <c r="K430" s="20">
        <v>0</v>
      </c>
      <c r="L430" s="20">
        <v>16</v>
      </c>
      <c r="M430" s="73">
        <v>1</v>
      </c>
      <c r="N430" s="52"/>
    </row>
    <row r="431" spans="2:14" x14ac:dyDescent="0.25">
      <c r="B431" s="325">
        <v>41699</v>
      </c>
      <c r="C431" s="344" t="s">
        <v>184</v>
      </c>
      <c r="D431" s="107"/>
      <c r="E431" s="107"/>
      <c r="F431" s="107"/>
      <c r="G431" s="107"/>
      <c r="I431" s="20">
        <v>97</v>
      </c>
      <c r="J431" s="20">
        <v>6</v>
      </c>
      <c r="K431" s="20">
        <v>1</v>
      </c>
      <c r="L431" s="20">
        <v>90</v>
      </c>
      <c r="M431" s="73">
        <v>2</v>
      </c>
      <c r="N431" s="52"/>
    </row>
    <row r="432" spans="2:14" x14ac:dyDescent="0.25">
      <c r="B432" s="325">
        <v>41699</v>
      </c>
      <c r="C432" s="339" t="s">
        <v>163</v>
      </c>
      <c r="D432" s="107"/>
      <c r="E432" s="107"/>
      <c r="F432" s="107"/>
      <c r="G432" s="107"/>
      <c r="I432" s="20">
        <v>66</v>
      </c>
      <c r="J432" s="20">
        <v>4</v>
      </c>
      <c r="K432" s="20">
        <v>1</v>
      </c>
      <c r="L432" s="20">
        <v>61</v>
      </c>
      <c r="M432" s="73">
        <v>2</v>
      </c>
      <c r="N432" s="52"/>
    </row>
    <row r="433" spans="2:14" x14ac:dyDescent="0.25">
      <c r="B433" s="325">
        <v>41699</v>
      </c>
      <c r="C433" s="328" t="s">
        <v>156</v>
      </c>
      <c r="D433" s="107"/>
      <c r="E433" s="107"/>
      <c r="F433" s="107"/>
      <c r="G433" s="107"/>
      <c r="I433" s="20">
        <v>66</v>
      </c>
      <c r="J433" s="20">
        <v>4</v>
      </c>
      <c r="K433" s="20">
        <v>2</v>
      </c>
      <c r="L433" s="20">
        <v>60</v>
      </c>
      <c r="M433" s="73"/>
      <c r="N433" s="52"/>
    </row>
    <row r="434" spans="2:14" x14ac:dyDescent="0.25">
      <c r="B434" s="325">
        <v>41699</v>
      </c>
      <c r="C434" s="328" t="s">
        <v>185</v>
      </c>
      <c r="D434" s="107"/>
      <c r="E434" s="107"/>
      <c r="F434" s="107"/>
      <c r="G434" s="107"/>
      <c r="I434" s="20">
        <v>63</v>
      </c>
      <c r="J434" s="20">
        <v>5</v>
      </c>
      <c r="K434" s="20">
        <v>3</v>
      </c>
      <c r="L434" s="20">
        <v>55</v>
      </c>
      <c r="M434" s="73">
        <v>1</v>
      </c>
      <c r="N434" s="52"/>
    </row>
    <row r="435" spans="2:14" x14ac:dyDescent="0.25">
      <c r="B435" s="325">
        <v>41699</v>
      </c>
      <c r="C435" s="339" t="s">
        <v>186</v>
      </c>
      <c r="D435" s="107"/>
      <c r="E435" s="107"/>
      <c r="F435" s="107"/>
      <c r="G435" s="107"/>
      <c r="I435" s="20">
        <v>124</v>
      </c>
      <c r="J435" s="20">
        <v>16</v>
      </c>
      <c r="K435" s="20">
        <v>6</v>
      </c>
      <c r="L435" s="20">
        <v>102</v>
      </c>
      <c r="M435" s="73">
        <v>2</v>
      </c>
      <c r="N435" s="52"/>
    </row>
    <row r="436" spans="2:14" x14ac:dyDescent="0.25">
      <c r="B436" s="325">
        <v>41699</v>
      </c>
      <c r="C436" s="344" t="s">
        <v>187</v>
      </c>
      <c r="D436" s="107"/>
      <c r="E436" s="107"/>
      <c r="F436" s="107"/>
      <c r="G436" s="107"/>
      <c r="I436" s="20">
        <v>63</v>
      </c>
      <c r="J436" s="20">
        <v>4</v>
      </c>
      <c r="K436" s="20">
        <v>1</v>
      </c>
      <c r="L436" s="20">
        <v>58</v>
      </c>
      <c r="M436" s="73"/>
      <c r="N436" s="52"/>
    </row>
    <row r="437" spans="2:14" x14ac:dyDescent="0.25">
      <c r="B437" s="325">
        <v>41699</v>
      </c>
      <c r="C437" s="344" t="s">
        <v>188</v>
      </c>
      <c r="D437" s="107"/>
      <c r="E437" s="107"/>
      <c r="F437" s="107"/>
      <c r="G437" s="107"/>
      <c r="I437" s="20">
        <v>89</v>
      </c>
      <c r="J437" s="20">
        <v>0</v>
      </c>
      <c r="K437" s="20">
        <v>0</v>
      </c>
      <c r="L437" s="20">
        <v>89</v>
      </c>
      <c r="M437" s="73"/>
      <c r="N437" s="52"/>
    </row>
    <row r="438" spans="2:14" x14ac:dyDescent="0.25">
      <c r="B438" s="325">
        <v>41699</v>
      </c>
      <c r="C438" s="344" t="s">
        <v>189</v>
      </c>
      <c r="D438" s="108"/>
      <c r="E438" s="108"/>
      <c r="F438" s="108"/>
      <c r="G438" s="108"/>
      <c r="I438" s="20">
        <v>82</v>
      </c>
      <c r="J438" s="20">
        <v>4</v>
      </c>
      <c r="K438" s="20">
        <v>3</v>
      </c>
      <c r="L438" s="20">
        <v>75</v>
      </c>
      <c r="M438" s="73">
        <v>1</v>
      </c>
      <c r="N438" s="52"/>
    </row>
    <row r="439" spans="2:14" x14ac:dyDescent="0.25">
      <c r="B439" s="325">
        <v>41699</v>
      </c>
      <c r="C439" s="339" t="s">
        <v>190</v>
      </c>
      <c r="D439" s="109"/>
      <c r="E439" s="109"/>
      <c r="F439" s="109"/>
      <c r="G439" s="109"/>
      <c r="I439" s="20">
        <v>149</v>
      </c>
      <c r="J439" s="20">
        <v>15</v>
      </c>
      <c r="K439" s="20">
        <v>3</v>
      </c>
      <c r="L439" s="20">
        <v>131</v>
      </c>
      <c r="M439" s="73">
        <v>3</v>
      </c>
      <c r="N439" s="52"/>
    </row>
    <row r="440" spans="2:14" x14ac:dyDescent="0.25">
      <c r="B440" s="325">
        <v>41699</v>
      </c>
      <c r="C440" s="344" t="s">
        <v>191</v>
      </c>
      <c r="D440" s="109"/>
      <c r="E440" s="109"/>
      <c r="F440" s="109"/>
      <c r="G440" s="109"/>
      <c r="I440" s="20">
        <v>177</v>
      </c>
      <c r="J440" s="20">
        <v>9</v>
      </c>
      <c r="K440" s="20">
        <v>16</v>
      </c>
      <c r="L440" s="20">
        <v>152</v>
      </c>
      <c r="M440" s="73">
        <v>4</v>
      </c>
      <c r="N440" s="52"/>
    </row>
    <row r="441" spans="2:14" x14ac:dyDescent="0.25">
      <c r="B441" s="325">
        <v>41699</v>
      </c>
      <c r="C441" s="328" t="s">
        <v>192</v>
      </c>
      <c r="D441" s="108"/>
      <c r="E441" s="108"/>
      <c r="F441" s="108"/>
      <c r="G441" s="108"/>
      <c r="I441" s="40">
        <v>92</v>
      </c>
      <c r="J441" s="40">
        <v>6</v>
      </c>
      <c r="K441" s="40">
        <v>2</v>
      </c>
      <c r="L441" s="40">
        <v>84</v>
      </c>
      <c r="M441" s="73">
        <v>3</v>
      </c>
      <c r="N441" s="52"/>
    </row>
    <row r="442" spans="2:14" x14ac:dyDescent="0.25">
      <c r="B442" s="325">
        <v>41730</v>
      </c>
      <c r="C442" s="344" t="s">
        <v>193</v>
      </c>
      <c r="D442" s="108"/>
      <c r="E442" s="108"/>
      <c r="F442" s="108"/>
      <c r="G442" s="108"/>
      <c r="I442" s="40">
        <v>8</v>
      </c>
      <c r="J442" s="40">
        <v>0</v>
      </c>
      <c r="K442" s="40">
        <v>0</v>
      </c>
      <c r="L442" s="40">
        <v>8</v>
      </c>
      <c r="M442" s="73"/>
      <c r="N442" s="52"/>
    </row>
    <row r="443" spans="2:14" x14ac:dyDescent="0.25">
      <c r="B443" s="325">
        <v>41730</v>
      </c>
      <c r="C443" s="344" t="s">
        <v>194</v>
      </c>
      <c r="D443" s="108"/>
      <c r="E443" s="108"/>
      <c r="F443" s="108"/>
      <c r="G443" s="108"/>
      <c r="I443" s="40">
        <v>61</v>
      </c>
      <c r="J443" s="40">
        <v>1</v>
      </c>
      <c r="K443" s="40">
        <v>0</v>
      </c>
      <c r="L443" s="40">
        <v>60</v>
      </c>
      <c r="M443" s="73"/>
      <c r="N443" s="52"/>
    </row>
    <row r="444" spans="2:14" x14ac:dyDescent="0.25">
      <c r="B444" s="325">
        <v>41730</v>
      </c>
      <c r="C444" s="344" t="s">
        <v>195</v>
      </c>
      <c r="D444" s="108"/>
      <c r="E444" s="108"/>
      <c r="F444" s="108"/>
      <c r="G444" s="108"/>
      <c r="I444" s="40">
        <v>76</v>
      </c>
      <c r="J444" s="40">
        <v>6</v>
      </c>
      <c r="K444" s="40">
        <v>1</v>
      </c>
      <c r="L444" s="40">
        <v>69</v>
      </c>
      <c r="M444" s="73">
        <v>2</v>
      </c>
      <c r="N444" s="52"/>
    </row>
    <row r="445" spans="2:14" x14ac:dyDescent="0.25">
      <c r="B445" s="325">
        <v>41730</v>
      </c>
      <c r="C445" s="328" t="s">
        <v>196</v>
      </c>
      <c r="D445" s="108"/>
      <c r="E445" s="108"/>
      <c r="F445" s="108"/>
      <c r="G445" s="108"/>
      <c r="I445" s="40">
        <v>77</v>
      </c>
      <c r="J445" s="40">
        <v>7</v>
      </c>
      <c r="K445" s="40">
        <v>1</v>
      </c>
      <c r="L445" s="40">
        <v>69</v>
      </c>
      <c r="M445" s="73">
        <v>2</v>
      </c>
      <c r="N445" s="52"/>
    </row>
    <row r="446" spans="2:14" x14ac:dyDescent="0.25">
      <c r="B446" s="325">
        <v>41730</v>
      </c>
      <c r="C446" s="344" t="s">
        <v>197</v>
      </c>
      <c r="D446" s="108"/>
      <c r="E446" s="108"/>
      <c r="F446" s="108"/>
      <c r="G446" s="108"/>
      <c r="I446" s="40">
        <v>27</v>
      </c>
      <c r="J446" s="40">
        <v>0</v>
      </c>
      <c r="K446" s="40">
        <v>1</v>
      </c>
      <c r="L446" s="40">
        <v>26</v>
      </c>
      <c r="M446" s="73"/>
      <c r="N446" s="52"/>
    </row>
    <row r="447" spans="2:14" x14ac:dyDescent="0.25">
      <c r="B447" s="325">
        <v>41730</v>
      </c>
      <c r="C447" s="344" t="s">
        <v>198</v>
      </c>
      <c r="D447" s="108"/>
      <c r="E447" s="108"/>
      <c r="F447" s="108"/>
      <c r="G447" s="108"/>
      <c r="I447" s="40">
        <v>106</v>
      </c>
      <c r="J447" s="40">
        <v>7</v>
      </c>
      <c r="K447" s="40">
        <v>3</v>
      </c>
      <c r="L447" s="40">
        <v>96</v>
      </c>
      <c r="M447" s="73">
        <v>4</v>
      </c>
      <c r="N447" s="52"/>
    </row>
    <row r="448" spans="2:14" x14ac:dyDescent="0.25">
      <c r="B448" s="325">
        <v>41730</v>
      </c>
      <c r="C448" s="155" t="s">
        <v>199</v>
      </c>
      <c r="D448" s="108"/>
      <c r="E448" s="108"/>
      <c r="F448" s="108"/>
      <c r="G448" s="108"/>
      <c r="I448" s="40">
        <v>119</v>
      </c>
      <c r="J448" s="40">
        <v>4</v>
      </c>
      <c r="K448" s="40">
        <v>1</v>
      </c>
      <c r="L448" s="40">
        <v>114</v>
      </c>
      <c r="M448" s="73"/>
      <c r="N448" s="52"/>
    </row>
    <row r="449" spans="2:14" x14ac:dyDescent="0.25">
      <c r="B449" s="325">
        <v>41730</v>
      </c>
      <c r="C449" s="153" t="s">
        <v>200</v>
      </c>
      <c r="D449" s="109"/>
      <c r="E449" s="109"/>
      <c r="F449" s="109"/>
      <c r="G449" s="109"/>
      <c r="I449" s="20">
        <v>43</v>
      </c>
      <c r="J449" s="20">
        <v>3</v>
      </c>
      <c r="K449" s="20">
        <v>1</v>
      </c>
      <c r="L449" s="20">
        <v>39</v>
      </c>
      <c r="M449" s="73">
        <v>1</v>
      </c>
      <c r="N449" s="52"/>
    </row>
    <row r="450" spans="2:14" x14ac:dyDescent="0.25">
      <c r="B450" s="325">
        <v>41730</v>
      </c>
      <c r="C450" s="153" t="s">
        <v>201</v>
      </c>
      <c r="D450" s="108"/>
      <c r="E450" s="108"/>
      <c r="F450" s="108"/>
      <c r="G450" s="108"/>
      <c r="I450" s="20">
        <v>29</v>
      </c>
      <c r="J450" s="20">
        <v>2</v>
      </c>
      <c r="K450" s="20">
        <v>1</v>
      </c>
      <c r="L450" s="20">
        <v>26</v>
      </c>
      <c r="M450" s="73">
        <v>1</v>
      </c>
      <c r="N450" s="52"/>
    </row>
    <row r="451" spans="2:14" x14ac:dyDescent="0.25">
      <c r="B451" s="325">
        <v>41730</v>
      </c>
      <c r="C451" s="154" t="s">
        <v>202</v>
      </c>
      <c r="D451" s="108"/>
      <c r="E451" s="108"/>
      <c r="F451" s="108"/>
      <c r="G451" s="108"/>
      <c r="I451" s="20">
        <v>81</v>
      </c>
      <c r="J451" s="20">
        <v>4</v>
      </c>
      <c r="K451" s="20">
        <v>5</v>
      </c>
      <c r="L451" s="20">
        <v>72</v>
      </c>
      <c r="M451" s="73"/>
      <c r="N451" s="52"/>
    </row>
    <row r="452" spans="2:14" x14ac:dyDescent="0.25">
      <c r="B452" s="325">
        <v>41730</v>
      </c>
      <c r="C452" s="151" t="s">
        <v>203</v>
      </c>
      <c r="D452" s="109"/>
      <c r="E452" s="109"/>
      <c r="F452" s="109"/>
      <c r="G452" s="109"/>
      <c r="I452" s="20">
        <v>6</v>
      </c>
      <c r="J452" s="20">
        <v>0</v>
      </c>
      <c r="K452" s="20">
        <v>1</v>
      </c>
      <c r="L452" s="20">
        <v>5</v>
      </c>
      <c r="M452" s="73"/>
      <c r="N452" s="52"/>
    </row>
    <row r="453" spans="2:14" x14ac:dyDescent="0.25">
      <c r="B453" s="325">
        <v>41730</v>
      </c>
      <c r="C453" s="151" t="s">
        <v>204</v>
      </c>
      <c r="D453" s="109"/>
      <c r="E453" s="109"/>
      <c r="F453" s="109"/>
      <c r="G453" s="109"/>
      <c r="I453" s="20">
        <v>83</v>
      </c>
      <c r="J453" s="20">
        <v>5</v>
      </c>
      <c r="K453" s="20">
        <v>2</v>
      </c>
      <c r="L453" s="20">
        <v>76</v>
      </c>
      <c r="M453" s="73"/>
      <c r="N453" s="52"/>
    </row>
    <row r="454" spans="2:14" x14ac:dyDescent="0.25">
      <c r="B454" s="325">
        <v>41760</v>
      </c>
      <c r="C454" s="152" t="s">
        <v>185</v>
      </c>
      <c r="D454" s="108"/>
      <c r="E454" s="108"/>
      <c r="F454" s="108"/>
      <c r="G454" s="108"/>
      <c r="I454" s="40">
        <v>191</v>
      </c>
      <c r="J454" s="40">
        <v>13</v>
      </c>
      <c r="K454" s="40">
        <v>4</v>
      </c>
      <c r="L454" s="40">
        <v>174</v>
      </c>
      <c r="M454" s="73">
        <v>5</v>
      </c>
      <c r="N454" s="52"/>
    </row>
    <row r="455" spans="2:14" x14ac:dyDescent="0.25">
      <c r="B455" s="325">
        <v>41760</v>
      </c>
      <c r="C455" s="153" t="s">
        <v>205</v>
      </c>
      <c r="D455" s="108"/>
      <c r="E455" s="108"/>
      <c r="F455" s="108"/>
      <c r="G455" s="108"/>
      <c r="I455" s="40">
        <v>53</v>
      </c>
      <c r="J455" s="40">
        <v>4</v>
      </c>
      <c r="K455" s="40">
        <v>1</v>
      </c>
      <c r="L455" s="40">
        <v>48</v>
      </c>
      <c r="M455" s="73"/>
      <c r="N455" s="52"/>
    </row>
    <row r="456" spans="2:14" x14ac:dyDescent="0.25">
      <c r="B456" s="325">
        <v>41760</v>
      </c>
      <c r="C456" s="153" t="s">
        <v>206</v>
      </c>
      <c r="D456" s="108"/>
      <c r="E456" s="108"/>
      <c r="F456" s="108"/>
      <c r="G456" s="108"/>
      <c r="I456" s="40">
        <v>43</v>
      </c>
      <c r="J456" s="40">
        <v>3</v>
      </c>
      <c r="K456" s="40">
        <v>2</v>
      </c>
      <c r="L456" s="40">
        <v>38</v>
      </c>
      <c r="M456" s="73">
        <v>1</v>
      </c>
      <c r="N456" s="52"/>
    </row>
    <row r="457" spans="2:14" x14ac:dyDescent="0.25">
      <c r="B457" s="325">
        <v>41760</v>
      </c>
      <c r="C457" s="153" t="s">
        <v>207</v>
      </c>
      <c r="D457" s="108"/>
      <c r="E457" s="108"/>
      <c r="F457" s="108"/>
      <c r="G457" s="108"/>
      <c r="I457" s="40">
        <v>65</v>
      </c>
      <c r="J457" s="40">
        <v>2</v>
      </c>
      <c r="K457" s="40">
        <v>3</v>
      </c>
      <c r="L457" s="40">
        <v>60</v>
      </c>
      <c r="M457" s="73">
        <v>2</v>
      </c>
      <c r="N457" s="52"/>
    </row>
    <row r="458" spans="2:14" x14ac:dyDescent="0.25">
      <c r="B458" s="325">
        <v>41760</v>
      </c>
      <c r="C458" s="346" t="s">
        <v>208</v>
      </c>
      <c r="D458" s="108"/>
      <c r="E458" s="108"/>
      <c r="F458" s="108"/>
      <c r="G458" s="108"/>
      <c r="I458" s="40">
        <v>37</v>
      </c>
      <c r="J458" s="40">
        <v>2</v>
      </c>
      <c r="K458" s="40">
        <v>1</v>
      </c>
      <c r="L458" s="40">
        <v>34</v>
      </c>
      <c r="M458" s="73">
        <v>1</v>
      </c>
      <c r="N458" s="52"/>
    </row>
    <row r="459" spans="2:14" x14ac:dyDescent="0.25">
      <c r="B459" s="325">
        <v>41760</v>
      </c>
      <c r="C459" s="346" t="s">
        <v>209</v>
      </c>
      <c r="D459" s="108"/>
      <c r="E459" s="108"/>
      <c r="F459" s="108"/>
      <c r="G459" s="108"/>
      <c r="I459" s="40">
        <v>211</v>
      </c>
      <c r="J459" s="40">
        <v>7</v>
      </c>
      <c r="K459" s="40">
        <v>6</v>
      </c>
      <c r="L459" s="40">
        <v>198</v>
      </c>
      <c r="M459" s="73">
        <v>3</v>
      </c>
      <c r="N459" s="52"/>
    </row>
    <row r="460" spans="2:14" x14ac:dyDescent="0.25">
      <c r="B460" s="325">
        <v>41760</v>
      </c>
      <c r="C460" s="126" t="s">
        <v>210</v>
      </c>
      <c r="D460" s="108"/>
      <c r="E460" s="108"/>
      <c r="F460" s="108"/>
      <c r="G460" s="108"/>
      <c r="I460" s="40">
        <v>123</v>
      </c>
      <c r="J460" s="40">
        <v>14</v>
      </c>
      <c r="K460" s="40">
        <v>9</v>
      </c>
      <c r="L460" s="40">
        <v>100</v>
      </c>
      <c r="M460" s="73">
        <v>2</v>
      </c>
      <c r="N460" s="52"/>
    </row>
    <row r="461" spans="2:14" x14ac:dyDescent="0.25">
      <c r="B461" s="325">
        <v>41760</v>
      </c>
      <c r="C461" s="118" t="s">
        <v>211</v>
      </c>
      <c r="D461" s="109"/>
      <c r="E461" s="109"/>
      <c r="F461" s="109"/>
      <c r="G461" s="109"/>
      <c r="I461" s="20">
        <v>36</v>
      </c>
      <c r="J461" s="20">
        <v>7</v>
      </c>
      <c r="K461" s="20">
        <v>3</v>
      </c>
      <c r="L461" s="20">
        <v>26</v>
      </c>
      <c r="M461" s="73"/>
      <c r="N461" s="52"/>
    </row>
    <row r="462" spans="2:14" x14ac:dyDescent="0.25">
      <c r="B462" s="325">
        <v>41760</v>
      </c>
      <c r="C462" s="156" t="s">
        <v>212</v>
      </c>
      <c r="D462" s="108"/>
      <c r="E462" s="108"/>
      <c r="F462" s="108"/>
      <c r="G462" s="108"/>
      <c r="I462" s="20">
        <v>73</v>
      </c>
      <c r="J462" s="20">
        <v>2</v>
      </c>
      <c r="K462" s="20">
        <v>3</v>
      </c>
      <c r="L462" s="20">
        <v>68</v>
      </c>
      <c r="M462" s="73"/>
      <c r="N462" s="52"/>
    </row>
    <row r="463" spans="2:14" x14ac:dyDescent="0.25">
      <c r="B463" s="325">
        <v>41760</v>
      </c>
      <c r="C463" s="156" t="s">
        <v>213</v>
      </c>
      <c r="D463" s="108"/>
      <c r="E463" s="108"/>
      <c r="F463" s="108"/>
      <c r="G463" s="108"/>
      <c r="I463" s="20">
        <v>76</v>
      </c>
      <c r="J463" s="20">
        <v>3</v>
      </c>
      <c r="K463" s="20">
        <v>7</v>
      </c>
      <c r="L463" s="20">
        <v>66</v>
      </c>
      <c r="M463" s="73">
        <v>1</v>
      </c>
      <c r="N463" s="52"/>
    </row>
    <row r="464" spans="2:14" x14ac:dyDescent="0.25">
      <c r="B464" s="325">
        <v>41760</v>
      </c>
      <c r="C464" s="346" t="s">
        <v>187</v>
      </c>
      <c r="D464" s="109"/>
      <c r="E464" s="109"/>
      <c r="F464" s="109"/>
      <c r="G464" s="109"/>
      <c r="I464" s="20">
        <v>18</v>
      </c>
      <c r="J464" s="20">
        <v>0</v>
      </c>
      <c r="K464" s="20">
        <v>1</v>
      </c>
      <c r="L464" s="20">
        <v>17</v>
      </c>
      <c r="M464" s="73"/>
      <c r="N464" s="52"/>
    </row>
    <row r="465" spans="2:14" x14ac:dyDescent="0.25">
      <c r="B465" s="325">
        <v>41791</v>
      </c>
      <c r="C465" s="157" t="s">
        <v>214</v>
      </c>
      <c r="D465" s="109"/>
      <c r="E465" s="109"/>
      <c r="F465" s="109"/>
      <c r="G465" s="109"/>
      <c r="I465" s="20">
        <v>22</v>
      </c>
      <c r="J465" s="20">
        <v>1</v>
      </c>
      <c r="K465" s="20">
        <v>1</v>
      </c>
      <c r="L465" s="20">
        <v>20</v>
      </c>
      <c r="M465" s="73">
        <v>1</v>
      </c>
      <c r="N465" s="52"/>
    </row>
    <row r="466" spans="2:14" x14ac:dyDescent="0.25">
      <c r="B466" s="325">
        <v>41791</v>
      </c>
      <c r="C466" s="115" t="s">
        <v>215</v>
      </c>
      <c r="D466" s="109"/>
      <c r="E466" s="109"/>
      <c r="F466" s="109"/>
      <c r="G466" s="109"/>
      <c r="I466" s="20">
        <v>243</v>
      </c>
      <c r="J466" s="20">
        <v>7</v>
      </c>
      <c r="K466" s="20">
        <v>4</v>
      </c>
      <c r="L466" s="20">
        <v>232</v>
      </c>
      <c r="M466" s="73">
        <v>1</v>
      </c>
      <c r="N466" s="52"/>
    </row>
    <row r="467" spans="2:14" x14ac:dyDescent="0.25">
      <c r="B467" s="325">
        <v>41791</v>
      </c>
      <c r="C467" s="339" t="s">
        <v>216</v>
      </c>
      <c r="D467" s="108"/>
      <c r="E467" s="108"/>
      <c r="F467" s="108"/>
      <c r="G467" s="108"/>
      <c r="I467" s="20">
        <v>7</v>
      </c>
      <c r="J467" s="20">
        <v>0</v>
      </c>
      <c r="K467" s="20">
        <v>0</v>
      </c>
      <c r="L467" s="20">
        <v>7</v>
      </c>
      <c r="M467" s="73"/>
      <c r="N467" s="52"/>
    </row>
    <row r="468" spans="2:14" x14ac:dyDescent="0.25">
      <c r="B468" s="325">
        <v>41791</v>
      </c>
      <c r="C468" s="344" t="s">
        <v>217</v>
      </c>
      <c r="D468" s="108"/>
      <c r="E468" s="108"/>
      <c r="F468" s="108"/>
      <c r="G468" s="108"/>
      <c r="I468" s="20">
        <v>39</v>
      </c>
      <c r="J468" s="20">
        <v>1</v>
      </c>
      <c r="K468" s="20">
        <v>4</v>
      </c>
      <c r="L468" s="20">
        <v>34</v>
      </c>
      <c r="M468" s="73"/>
      <c r="N468" s="52"/>
    </row>
    <row r="469" spans="2:14" x14ac:dyDescent="0.25">
      <c r="B469" s="325">
        <v>41791</v>
      </c>
      <c r="C469" s="339" t="s">
        <v>186</v>
      </c>
      <c r="D469" s="109"/>
      <c r="E469" s="109"/>
      <c r="F469" s="109"/>
      <c r="G469" s="109"/>
      <c r="I469" s="20">
        <v>75</v>
      </c>
      <c r="J469" s="20">
        <v>4</v>
      </c>
      <c r="K469" s="20">
        <v>6</v>
      </c>
      <c r="L469" s="20">
        <v>65</v>
      </c>
      <c r="M469" s="73">
        <v>1</v>
      </c>
      <c r="N469" s="52"/>
    </row>
    <row r="470" spans="2:14" x14ac:dyDescent="0.25">
      <c r="B470" s="325">
        <v>41791</v>
      </c>
      <c r="C470" s="344" t="s">
        <v>218</v>
      </c>
      <c r="D470" s="109"/>
      <c r="E470" s="109"/>
      <c r="F470" s="109"/>
      <c r="G470" s="109"/>
      <c r="I470" s="335">
        <v>21</v>
      </c>
      <c r="J470" s="335">
        <v>1</v>
      </c>
      <c r="K470" s="335">
        <v>0</v>
      </c>
      <c r="L470" s="335">
        <v>20</v>
      </c>
      <c r="M470" s="73"/>
      <c r="N470" s="336"/>
    </row>
    <row r="471" spans="2:14" x14ac:dyDescent="0.25">
      <c r="B471" s="325">
        <v>41791</v>
      </c>
      <c r="C471" s="344" t="s">
        <v>187</v>
      </c>
      <c r="D471" s="109"/>
      <c r="E471" s="109"/>
      <c r="F471" s="109"/>
      <c r="G471" s="109"/>
      <c r="I471" s="335">
        <v>15</v>
      </c>
      <c r="J471" s="335">
        <v>1</v>
      </c>
      <c r="K471" s="335">
        <v>0</v>
      </c>
      <c r="L471" s="335">
        <v>14</v>
      </c>
      <c r="M471" s="73"/>
      <c r="N471" s="336"/>
    </row>
    <row r="472" spans="2:14" x14ac:dyDescent="0.25">
      <c r="B472" s="325">
        <v>41791</v>
      </c>
      <c r="C472" s="344" t="s">
        <v>219</v>
      </c>
      <c r="D472" s="109"/>
      <c r="E472" s="109"/>
      <c r="F472" s="109"/>
      <c r="G472" s="109"/>
      <c r="I472" s="335">
        <v>64</v>
      </c>
      <c r="J472" s="335">
        <v>3</v>
      </c>
      <c r="K472" s="335">
        <v>3</v>
      </c>
      <c r="L472" s="335">
        <v>58</v>
      </c>
      <c r="M472" s="73">
        <v>1</v>
      </c>
      <c r="N472" s="336"/>
    </row>
    <row r="473" spans="2:14" x14ac:dyDescent="0.25">
      <c r="B473" s="325">
        <v>41791</v>
      </c>
      <c r="C473" s="344" t="s">
        <v>220</v>
      </c>
      <c r="D473" s="109"/>
      <c r="E473" s="109"/>
      <c r="F473" s="109"/>
      <c r="G473" s="109"/>
      <c r="I473" s="335">
        <v>75</v>
      </c>
      <c r="J473" s="335">
        <v>4</v>
      </c>
      <c r="K473" s="335">
        <v>2</v>
      </c>
      <c r="L473" s="335">
        <v>69</v>
      </c>
      <c r="M473" s="73">
        <v>1</v>
      </c>
      <c r="N473" s="336"/>
    </row>
    <row r="474" spans="2:14" x14ac:dyDescent="0.25">
      <c r="B474" s="325">
        <v>41791</v>
      </c>
      <c r="C474" s="339" t="s">
        <v>221</v>
      </c>
      <c r="D474" s="109"/>
      <c r="E474" s="109"/>
      <c r="F474" s="109"/>
      <c r="G474" s="109"/>
      <c r="I474" s="335">
        <v>8</v>
      </c>
      <c r="J474" s="335">
        <v>1</v>
      </c>
      <c r="K474" s="335">
        <v>0</v>
      </c>
      <c r="L474" s="335">
        <v>7</v>
      </c>
      <c r="M474" s="73"/>
      <c r="N474" s="336"/>
    </row>
    <row r="475" spans="2:14" x14ac:dyDescent="0.25">
      <c r="B475" s="325">
        <v>41791</v>
      </c>
      <c r="C475" s="339" t="s">
        <v>222</v>
      </c>
      <c r="D475" s="109"/>
      <c r="E475" s="109"/>
      <c r="F475" s="109"/>
      <c r="G475" s="109"/>
      <c r="I475" s="335">
        <v>44</v>
      </c>
      <c r="J475" s="335">
        <v>3</v>
      </c>
      <c r="K475" s="335">
        <v>1</v>
      </c>
      <c r="L475" s="335">
        <v>40</v>
      </c>
      <c r="M475" s="73"/>
      <c r="N475" s="336"/>
    </row>
    <row r="476" spans="2:14" x14ac:dyDescent="0.25">
      <c r="B476" s="325">
        <v>41821</v>
      </c>
      <c r="C476" s="339" t="s">
        <v>211</v>
      </c>
      <c r="D476" s="109"/>
      <c r="E476" s="109"/>
      <c r="F476" s="109"/>
      <c r="G476" s="109"/>
      <c r="I476" s="335">
        <v>107</v>
      </c>
      <c r="J476" s="335">
        <v>11</v>
      </c>
      <c r="K476" s="335">
        <v>4</v>
      </c>
      <c r="L476" s="335">
        <v>92</v>
      </c>
      <c r="M476" s="73">
        <v>2</v>
      </c>
      <c r="N476" s="336"/>
    </row>
    <row r="477" spans="2:14" x14ac:dyDescent="0.25">
      <c r="B477" s="325">
        <v>41821</v>
      </c>
      <c r="C477" s="339" t="s">
        <v>223</v>
      </c>
      <c r="D477" s="109"/>
      <c r="E477" s="109"/>
      <c r="F477" s="109"/>
      <c r="G477" s="109"/>
      <c r="I477" s="335">
        <v>79</v>
      </c>
      <c r="J477" s="335">
        <v>12</v>
      </c>
      <c r="K477" s="335">
        <v>4</v>
      </c>
      <c r="L477" s="335">
        <v>63</v>
      </c>
      <c r="M477" s="73">
        <v>4</v>
      </c>
      <c r="N477" s="336"/>
    </row>
    <row r="478" spans="2:14" x14ac:dyDescent="0.25">
      <c r="B478" s="325">
        <v>41821</v>
      </c>
      <c r="C478" s="339" t="s">
        <v>210</v>
      </c>
      <c r="D478" s="109"/>
      <c r="E478" s="109"/>
      <c r="F478" s="109"/>
      <c r="G478" s="109"/>
      <c r="I478" s="335">
        <v>100</v>
      </c>
      <c r="J478" s="335">
        <v>13</v>
      </c>
      <c r="K478" s="335">
        <v>8</v>
      </c>
      <c r="L478" s="335">
        <v>79</v>
      </c>
      <c r="M478" s="73">
        <v>2</v>
      </c>
      <c r="N478" s="336"/>
    </row>
    <row r="479" spans="2:14" x14ac:dyDescent="0.25">
      <c r="B479" s="325">
        <v>41821</v>
      </c>
      <c r="C479" s="346" t="s">
        <v>224</v>
      </c>
      <c r="D479" s="109"/>
      <c r="E479" s="109"/>
      <c r="F479" s="109"/>
      <c r="G479" s="109"/>
      <c r="I479" s="335">
        <v>59</v>
      </c>
      <c r="J479" s="335">
        <v>3</v>
      </c>
      <c r="K479" s="335">
        <v>1</v>
      </c>
      <c r="L479" s="335">
        <v>55</v>
      </c>
      <c r="M479" s="73">
        <v>1</v>
      </c>
      <c r="N479" s="336"/>
    </row>
    <row r="480" spans="2:14" x14ac:dyDescent="0.25">
      <c r="B480" s="325">
        <v>41821</v>
      </c>
      <c r="C480" s="339" t="s">
        <v>183</v>
      </c>
      <c r="D480" s="109"/>
      <c r="E480" s="109"/>
      <c r="F480" s="109"/>
      <c r="G480" s="109"/>
      <c r="I480" s="335">
        <v>26</v>
      </c>
      <c r="J480" s="335">
        <v>3</v>
      </c>
      <c r="K480" s="335">
        <v>2</v>
      </c>
      <c r="L480" s="335">
        <v>21</v>
      </c>
      <c r="M480" s="73">
        <v>2</v>
      </c>
      <c r="N480" s="336"/>
    </row>
    <row r="481" spans="2:14" x14ac:dyDescent="0.25">
      <c r="B481" s="325">
        <v>41821</v>
      </c>
      <c r="C481" s="346" t="s">
        <v>225</v>
      </c>
      <c r="D481" s="109"/>
      <c r="E481" s="109"/>
      <c r="F481" s="109"/>
      <c r="G481" s="109"/>
      <c r="I481" s="335">
        <v>65</v>
      </c>
      <c r="J481" s="335">
        <v>2</v>
      </c>
      <c r="K481" s="335">
        <v>2</v>
      </c>
      <c r="L481" s="335">
        <v>61</v>
      </c>
      <c r="M481" s="73">
        <v>1</v>
      </c>
      <c r="N481" s="336"/>
    </row>
    <row r="482" spans="2:14" x14ac:dyDescent="0.25">
      <c r="B482" s="325">
        <v>41821</v>
      </c>
      <c r="C482" s="346" t="s">
        <v>226</v>
      </c>
      <c r="D482" s="109"/>
      <c r="E482" s="109"/>
      <c r="F482" s="109"/>
      <c r="G482" s="109"/>
      <c r="I482" s="335">
        <v>43</v>
      </c>
      <c r="J482" s="335">
        <v>0</v>
      </c>
      <c r="K482" s="335">
        <v>2</v>
      </c>
      <c r="L482" s="335">
        <v>41</v>
      </c>
      <c r="M482" s="73"/>
      <c r="N482" s="336"/>
    </row>
    <row r="483" spans="2:14" x14ac:dyDescent="0.25">
      <c r="B483" s="325">
        <v>41821</v>
      </c>
      <c r="C483" s="346" t="s">
        <v>227</v>
      </c>
      <c r="D483" s="109"/>
      <c r="E483" s="109"/>
      <c r="F483" s="109"/>
      <c r="G483" s="109"/>
      <c r="I483" s="335">
        <v>5</v>
      </c>
      <c r="J483" s="335">
        <v>0</v>
      </c>
      <c r="K483" s="335">
        <v>0</v>
      </c>
      <c r="L483" s="335">
        <v>5</v>
      </c>
      <c r="M483" s="73"/>
      <c r="N483" s="336"/>
    </row>
    <row r="484" spans="2:14" x14ac:dyDescent="0.25">
      <c r="B484" s="325">
        <v>41821</v>
      </c>
      <c r="C484" s="339" t="s">
        <v>228</v>
      </c>
      <c r="D484" s="109"/>
      <c r="E484" s="109"/>
      <c r="F484" s="109"/>
      <c r="G484" s="109"/>
      <c r="I484" s="335">
        <v>31</v>
      </c>
      <c r="J484" s="335">
        <v>0</v>
      </c>
      <c r="K484" s="335">
        <v>1</v>
      </c>
      <c r="L484" s="335">
        <v>30</v>
      </c>
      <c r="M484" s="73"/>
      <c r="N484" s="336"/>
    </row>
    <row r="485" spans="2:14" x14ac:dyDescent="0.25">
      <c r="B485" s="325">
        <v>41821</v>
      </c>
      <c r="C485" s="311" t="s">
        <v>229</v>
      </c>
      <c r="D485" s="109"/>
      <c r="E485" s="109"/>
      <c r="F485" s="109"/>
      <c r="G485" s="109"/>
      <c r="I485" s="335">
        <v>6</v>
      </c>
      <c r="J485" s="335">
        <v>1</v>
      </c>
      <c r="K485" s="335">
        <v>0</v>
      </c>
      <c r="L485" s="335">
        <v>5</v>
      </c>
      <c r="M485" s="73">
        <v>1</v>
      </c>
      <c r="N485" s="336"/>
    </row>
    <row r="486" spans="2:14" x14ac:dyDescent="0.25">
      <c r="B486" s="325">
        <v>41821</v>
      </c>
      <c r="C486" s="339" t="s">
        <v>204</v>
      </c>
      <c r="D486" s="109"/>
      <c r="E486" s="109"/>
      <c r="F486" s="109"/>
      <c r="G486" s="109"/>
      <c r="I486" s="335">
        <v>38</v>
      </c>
      <c r="J486" s="335">
        <v>5</v>
      </c>
      <c r="K486" s="335">
        <v>3</v>
      </c>
      <c r="L486" s="335">
        <v>30</v>
      </c>
      <c r="M486" s="73"/>
      <c r="N486" s="336"/>
    </row>
    <row r="487" spans="2:14" x14ac:dyDescent="0.25">
      <c r="B487" s="325">
        <v>41821</v>
      </c>
      <c r="C487" s="311" t="s">
        <v>218</v>
      </c>
      <c r="D487" s="109"/>
      <c r="E487" s="109"/>
      <c r="F487" s="109"/>
      <c r="G487" s="109"/>
      <c r="I487" s="335">
        <v>14</v>
      </c>
      <c r="J487" s="335">
        <v>0</v>
      </c>
      <c r="K487" s="335">
        <v>1</v>
      </c>
      <c r="L487" s="335">
        <v>13</v>
      </c>
      <c r="M487" s="73"/>
      <c r="N487" s="336"/>
    </row>
    <row r="488" spans="2:14" x14ac:dyDescent="0.25">
      <c r="B488" s="325">
        <v>41821</v>
      </c>
      <c r="C488" s="339" t="s">
        <v>230</v>
      </c>
      <c r="D488" s="109"/>
      <c r="E488" s="109"/>
      <c r="F488" s="109"/>
      <c r="G488" s="109"/>
      <c r="I488" s="335">
        <v>72</v>
      </c>
      <c r="J488" s="335">
        <v>8</v>
      </c>
      <c r="K488" s="335">
        <v>3</v>
      </c>
      <c r="L488" s="335">
        <v>61</v>
      </c>
      <c r="M488" s="73">
        <v>2</v>
      </c>
      <c r="N488" s="336"/>
    </row>
    <row r="489" spans="2:14" x14ac:dyDescent="0.25">
      <c r="B489" s="325">
        <v>41852</v>
      </c>
      <c r="C489" s="311" t="s">
        <v>231</v>
      </c>
      <c r="D489" s="109"/>
      <c r="E489" s="109"/>
      <c r="F489" s="109"/>
      <c r="G489" s="109"/>
      <c r="I489" s="335">
        <v>25</v>
      </c>
      <c r="J489" s="335">
        <v>0</v>
      </c>
      <c r="K489" s="335">
        <v>0</v>
      </c>
      <c r="L489" s="335">
        <v>25</v>
      </c>
      <c r="M489" s="73"/>
      <c r="N489" s="336"/>
    </row>
    <row r="490" spans="2:14" x14ac:dyDescent="0.25">
      <c r="B490" s="325">
        <v>41852</v>
      </c>
      <c r="C490" s="311" t="s">
        <v>187</v>
      </c>
      <c r="D490" s="109"/>
      <c r="E490" s="109"/>
      <c r="F490" s="109"/>
      <c r="G490" s="109"/>
      <c r="I490" s="335">
        <v>23</v>
      </c>
      <c r="J490" s="335">
        <v>2</v>
      </c>
      <c r="K490" s="335">
        <v>0</v>
      </c>
      <c r="L490" s="335">
        <v>21</v>
      </c>
      <c r="M490" s="73"/>
      <c r="N490" s="336"/>
    </row>
    <row r="491" spans="2:14" x14ac:dyDescent="0.25">
      <c r="B491" s="325">
        <v>41852</v>
      </c>
      <c r="C491" s="311" t="s">
        <v>232</v>
      </c>
      <c r="D491" s="109"/>
      <c r="E491" s="109"/>
      <c r="F491" s="109"/>
      <c r="G491" s="109"/>
      <c r="I491" s="335">
        <v>125</v>
      </c>
      <c r="J491" s="335">
        <v>4</v>
      </c>
      <c r="K491" s="335">
        <v>3</v>
      </c>
      <c r="L491" s="335">
        <v>118</v>
      </c>
      <c r="M491" s="73">
        <v>2</v>
      </c>
      <c r="N491" s="336"/>
    </row>
    <row r="492" spans="2:14" x14ac:dyDescent="0.25">
      <c r="B492" s="325">
        <v>41852</v>
      </c>
      <c r="C492" s="311" t="s">
        <v>233</v>
      </c>
      <c r="D492" s="109"/>
      <c r="E492" s="109"/>
      <c r="F492" s="109"/>
      <c r="G492" s="109"/>
      <c r="I492" s="335">
        <v>33</v>
      </c>
      <c r="J492" s="335">
        <v>1</v>
      </c>
      <c r="K492" s="335">
        <v>1</v>
      </c>
      <c r="L492" s="335">
        <v>31</v>
      </c>
      <c r="M492" s="73">
        <v>1</v>
      </c>
      <c r="N492" s="336"/>
    </row>
    <row r="493" spans="2:14" x14ac:dyDescent="0.25">
      <c r="B493" s="325">
        <v>41883</v>
      </c>
      <c r="C493" s="346" t="s">
        <v>234</v>
      </c>
      <c r="D493" s="109"/>
      <c r="E493" s="109"/>
      <c r="F493" s="109"/>
      <c r="G493" s="109"/>
      <c r="I493" s="335">
        <v>1</v>
      </c>
      <c r="J493" s="335">
        <v>0</v>
      </c>
      <c r="K493" s="335">
        <v>1</v>
      </c>
      <c r="L493" s="335">
        <v>0</v>
      </c>
      <c r="M493" s="73"/>
      <c r="N493" s="336"/>
    </row>
    <row r="494" spans="2:14" x14ac:dyDescent="0.25">
      <c r="B494" s="325">
        <v>41883</v>
      </c>
      <c r="C494" s="339" t="s">
        <v>235</v>
      </c>
      <c r="D494" s="109"/>
      <c r="E494" s="109"/>
      <c r="F494" s="109"/>
      <c r="G494" s="109"/>
      <c r="I494" s="335">
        <v>203</v>
      </c>
      <c r="J494" s="335">
        <v>41</v>
      </c>
      <c r="K494" s="335">
        <v>11</v>
      </c>
      <c r="L494" s="335">
        <v>151</v>
      </c>
      <c r="M494" s="73">
        <v>7</v>
      </c>
      <c r="N494" s="336"/>
    </row>
    <row r="495" spans="2:14" x14ac:dyDescent="0.25">
      <c r="B495" s="325">
        <v>41883</v>
      </c>
      <c r="C495" s="346" t="s">
        <v>236</v>
      </c>
      <c r="D495" s="109"/>
      <c r="E495" s="109"/>
      <c r="F495" s="109"/>
      <c r="G495" s="109"/>
      <c r="I495" s="335">
        <v>64</v>
      </c>
      <c r="J495" s="335">
        <v>1</v>
      </c>
      <c r="K495" s="335">
        <v>1</v>
      </c>
      <c r="L495" s="335">
        <v>62</v>
      </c>
      <c r="M495" s="73">
        <v>2</v>
      </c>
      <c r="N495" s="336"/>
    </row>
    <row r="496" spans="2:14" x14ac:dyDescent="0.25">
      <c r="B496" s="325">
        <v>41883</v>
      </c>
      <c r="C496" s="328" t="s">
        <v>237</v>
      </c>
      <c r="D496" s="109"/>
      <c r="E496" s="109"/>
      <c r="F496" s="109"/>
      <c r="G496" s="109"/>
      <c r="I496" s="335">
        <v>95</v>
      </c>
      <c r="J496" s="335">
        <v>5</v>
      </c>
      <c r="K496" s="335">
        <v>5</v>
      </c>
      <c r="L496" s="335">
        <v>85</v>
      </c>
      <c r="M496" s="73">
        <v>1</v>
      </c>
      <c r="N496" s="336"/>
    </row>
    <row r="497" spans="2:14" x14ac:dyDescent="0.25">
      <c r="B497" s="325">
        <v>41883</v>
      </c>
      <c r="C497" s="311" t="s">
        <v>238</v>
      </c>
      <c r="D497" s="109"/>
      <c r="E497" s="109"/>
      <c r="F497" s="109"/>
      <c r="G497" s="109"/>
      <c r="I497" s="335">
        <v>55</v>
      </c>
      <c r="J497" s="335">
        <v>5</v>
      </c>
      <c r="K497" s="335">
        <v>2</v>
      </c>
      <c r="L497" s="335">
        <v>48</v>
      </c>
      <c r="M497" s="73"/>
      <c r="N497" s="336"/>
    </row>
    <row r="498" spans="2:14" x14ac:dyDescent="0.25">
      <c r="B498" s="325">
        <v>41883</v>
      </c>
      <c r="C498" s="339" t="s">
        <v>221</v>
      </c>
      <c r="D498" s="109"/>
      <c r="E498" s="109"/>
      <c r="F498" s="109"/>
      <c r="G498" s="109"/>
      <c r="I498" s="335">
        <v>18</v>
      </c>
      <c r="J498" s="335">
        <v>1</v>
      </c>
      <c r="K498" s="335">
        <v>1</v>
      </c>
      <c r="L498" s="335">
        <v>16</v>
      </c>
      <c r="M498" s="73"/>
      <c r="N498" s="336"/>
    </row>
    <row r="499" spans="2:14" x14ac:dyDescent="0.25">
      <c r="B499" s="325">
        <v>41913</v>
      </c>
      <c r="C499" s="311" t="s">
        <v>239</v>
      </c>
      <c r="D499" s="109"/>
      <c r="E499" s="109"/>
      <c r="F499" s="109"/>
      <c r="G499" s="109"/>
      <c r="I499" s="335">
        <v>213</v>
      </c>
      <c r="J499" s="335">
        <v>15</v>
      </c>
      <c r="K499" s="335">
        <v>2</v>
      </c>
      <c r="L499" s="335">
        <v>196</v>
      </c>
      <c r="M499" s="73">
        <v>5</v>
      </c>
      <c r="N499" s="336"/>
    </row>
    <row r="500" spans="2:14" x14ac:dyDescent="0.25">
      <c r="B500" s="325">
        <v>41913</v>
      </c>
      <c r="C500" s="311" t="s">
        <v>240</v>
      </c>
      <c r="D500" s="109"/>
      <c r="E500" s="109"/>
      <c r="F500" s="109"/>
      <c r="G500" s="109"/>
      <c r="I500" s="335">
        <v>46</v>
      </c>
      <c r="J500" s="335">
        <v>2</v>
      </c>
      <c r="K500" s="335">
        <v>1</v>
      </c>
      <c r="L500" s="335">
        <v>43</v>
      </c>
      <c r="M500" s="73"/>
      <c r="N500" s="336"/>
    </row>
    <row r="501" spans="2:14" x14ac:dyDescent="0.25">
      <c r="B501" s="325">
        <v>41913</v>
      </c>
      <c r="C501" s="311" t="s">
        <v>241</v>
      </c>
      <c r="D501" s="109"/>
      <c r="E501" s="109"/>
      <c r="F501" s="109"/>
      <c r="G501" s="109"/>
      <c r="I501" s="335">
        <v>76</v>
      </c>
      <c r="J501" s="335">
        <v>4</v>
      </c>
      <c r="K501" s="335">
        <v>4</v>
      </c>
      <c r="L501" s="335">
        <v>68</v>
      </c>
      <c r="M501" s="73">
        <v>1</v>
      </c>
      <c r="N501" s="336"/>
    </row>
    <row r="502" spans="2:14" x14ac:dyDescent="0.25">
      <c r="B502" s="325">
        <v>41913</v>
      </c>
      <c r="C502" s="339" t="s">
        <v>221</v>
      </c>
      <c r="D502" s="109"/>
      <c r="E502" s="109"/>
      <c r="F502" s="109"/>
      <c r="G502" s="109"/>
      <c r="I502" s="335">
        <v>39</v>
      </c>
      <c r="J502" s="335">
        <v>5</v>
      </c>
      <c r="K502" s="335">
        <v>0</v>
      </c>
      <c r="L502" s="335">
        <v>34</v>
      </c>
      <c r="M502" s="73">
        <v>2</v>
      </c>
      <c r="N502" s="336"/>
    </row>
    <row r="503" spans="2:14" x14ac:dyDescent="0.25">
      <c r="B503" s="325">
        <v>41913</v>
      </c>
      <c r="C503" s="311" t="s">
        <v>242</v>
      </c>
      <c r="D503" s="109"/>
      <c r="E503" s="109"/>
      <c r="F503" s="109"/>
      <c r="G503" s="109"/>
      <c r="I503" s="335">
        <v>362</v>
      </c>
      <c r="J503" s="335">
        <v>17</v>
      </c>
      <c r="K503" s="335">
        <v>13</v>
      </c>
      <c r="L503" s="335">
        <v>332</v>
      </c>
      <c r="M503" s="73">
        <v>5</v>
      </c>
      <c r="N503" s="336"/>
    </row>
    <row r="504" spans="2:14" x14ac:dyDescent="0.25">
      <c r="B504" s="325">
        <v>41913</v>
      </c>
      <c r="C504" s="311" t="s">
        <v>187</v>
      </c>
      <c r="D504" s="109"/>
      <c r="E504" s="109"/>
      <c r="F504" s="109"/>
      <c r="G504" s="109"/>
      <c r="I504" s="335">
        <v>7</v>
      </c>
      <c r="J504" s="335">
        <v>1</v>
      </c>
      <c r="K504" s="335">
        <v>0</v>
      </c>
      <c r="L504" s="335">
        <v>6</v>
      </c>
      <c r="M504" s="73"/>
      <c r="N504" s="336"/>
    </row>
    <row r="505" spans="2:14" x14ac:dyDescent="0.25">
      <c r="B505" s="325">
        <v>41913</v>
      </c>
      <c r="C505" s="311" t="s">
        <v>236</v>
      </c>
      <c r="D505" s="109"/>
      <c r="E505" s="109"/>
      <c r="F505" s="109"/>
      <c r="G505" s="109"/>
      <c r="I505" s="335">
        <v>92</v>
      </c>
      <c r="J505" s="335">
        <v>2</v>
      </c>
      <c r="K505" s="335">
        <v>1</v>
      </c>
      <c r="L505" s="335">
        <v>89</v>
      </c>
      <c r="M505" s="73"/>
      <c r="N505" s="336"/>
    </row>
    <row r="506" spans="2:14" x14ac:dyDescent="0.25">
      <c r="B506" s="325">
        <v>41913</v>
      </c>
      <c r="C506" s="311" t="s">
        <v>224</v>
      </c>
      <c r="D506" s="109"/>
      <c r="E506" s="109"/>
      <c r="F506" s="109"/>
      <c r="G506" s="109"/>
      <c r="I506" s="335">
        <v>55</v>
      </c>
      <c r="J506" s="335">
        <v>2</v>
      </c>
      <c r="K506" s="335">
        <v>1</v>
      </c>
      <c r="L506" s="335">
        <v>52</v>
      </c>
      <c r="M506" s="73">
        <v>1</v>
      </c>
      <c r="N506" s="336"/>
    </row>
    <row r="507" spans="2:14" x14ac:dyDescent="0.25">
      <c r="B507" s="325">
        <v>41913</v>
      </c>
      <c r="C507" s="311" t="s">
        <v>232</v>
      </c>
      <c r="D507" s="109"/>
      <c r="E507" s="109"/>
      <c r="F507" s="109"/>
      <c r="G507" s="109"/>
      <c r="I507" s="335">
        <v>157</v>
      </c>
      <c r="J507" s="335">
        <v>2</v>
      </c>
      <c r="K507" s="335">
        <v>5</v>
      </c>
      <c r="L507" s="335">
        <v>150</v>
      </c>
      <c r="M507" s="73">
        <v>1</v>
      </c>
      <c r="N507" s="336"/>
    </row>
    <row r="508" spans="2:14" x14ac:dyDescent="0.25">
      <c r="B508" s="325">
        <v>41913</v>
      </c>
      <c r="C508" s="311" t="s">
        <v>243</v>
      </c>
      <c r="D508" s="109"/>
      <c r="E508" s="109"/>
      <c r="F508" s="109"/>
      <c r="G508" s="109"/>
      <c r="I508" s="335">
        <v>41</v>
      </c>
      <c r="J508" s="335">
        <v>1</v>
      </c>
      <c r="K508" s="335">
        <v>0</v>
      </c>
      <c r="L508" s="335">
        <v>40</v>
      </c>
      <c r="M508" s="73"/>
      <c r="N508" s="336"/>
    </row>
    <row r="509" spans="2:14" x14ac:dyDescent="0.25">
      <c r="B509" s="325">
        <v>41913</v>
      </c>
      <c r="C509" s="311" t="s">
        <v>244</v>
      </c>
      <c r="D509" s="109"/>
      <c r="E509" s="109"/>
      <c r="F509" s="109"/>
      <c r="G509" s="109"/>
      <c r="I509" s="335">
        <v>97</v>
      </c>
      <c r="J509" s="335">
        <v>9</v>
      </c>
      <c r="K509" s="335">
        <v>8</v>
      </c>
      <c r="L509" s="335">
        <v>80</v>
      </c>
      <c r="M509" s="73">
        <v>2</v>
      </c>
      <c r="N509" s="336"/>
    </row>
    <row r="510" spans="2:14" x14ac:dyDescent="0.25">
      <c r="B510" s="325">
        <v>41913</v>
      </c>
      <c r="C510" s="339" t="s">
        <v>204</v>
      </c>
      <c r="D510" s="109"/>
      <c r="E510" s="109"/>
      <c r="F510" s="109"/>
      <c r="G510" s="109"/>
      <c r="I510" s="335">
        <v>52</v>
      </c>
      <c r="J510" s="335">
        <v>9</v>
      </c>
      <c r="K510" s="335">
        <v>0</v>
      </c>
      <c r="L510" s="335">
        <v>43</v>
      </c>
      <c r="M510" s="73"/>
      <c r="N510" s="336"/>
    </row>
    <row r="511" spans="2:14" x14ac:dyDescent="0.25">
      <c r="B511" s="325">
        <v>41913</v>
      </c>
      <c r="C511" s="311" t="s">
        <v>245</v>
      </c>
      <c r="D511" s="109"/>
      <c r="E511" s="109"/>
      <c r="F511" s="109"/>
      <c r="G511" s="109"/>
      <c r="I511" s="335">
        <v>147</v>
      </c>
      <c r="J511" s="335">
        <v>3</v>
      </c>
      <c r="K511" s="335">
        <v>8</v>
      </c>
      <c r="L511" s="335">
        <v>136</v>
      </c>
      <c r="M511" s="73"/>
      <c r="N511" s="336"/>
    </row>
    <row r="512" spans="2:14" x14ac:dyDescent="0.25">
      <c r="B512" s="325">
        <v>41913</v>
      </c>
      <c r="C512" s="311" t="s">
        <v>246</v>
      </c>
      <c r="D512" s="109"/>
      <c r="E512" s="109"/>
      <c r="F512" s="109"/>
      <c r="G512" s="109"/>
      <c r="I512" s="335">
        <v>744</v>
      </c>
      <c r="J512" s="335">
        <v>27</v>
      </c>
      <c r="K512" s="335">
        <v>29</v>
      </c>
      <c r="L512" s="335">
        <v>688</v>
      </c>
      <c r="M512" s="73">
        <v>2</v>
      </c>
      <c r="N512" s="336"/>
    </row>
    <row r="513" spans="2:14" x14ac:dyDescent="0.25">
      <c r="B513" s="325">
        <v>41913</v>
      </c>
      <c r="C513" s="339" t="s">
        <v>247</v>
      </c>
      <c r="D513" s="109"/>
      <c r="E513" s="109"/>
      <c r="F513" s="109"/>
      <c r="G513" s="109"/>
      <c r="I513" s="335">
        <v>167</v>
      </c>
      <c r="J513" s="335">
        <v>9</v>
      </c>
      <c r="K513" s="335">
        <v>5</v>
      </c>
      <c r="L513" s="335">
        <v>153</v>
      </c>
      <c r="M513" s="73">
        <v>2</v>
      </c>
      <c r="N513" s="336"/>
    </row>
    <row r="514" spans="2:14" x14ac:dyDescent="0.25">
      <c r="B514" s="325">
        <v>41913</v>
      </c>
      <c r="C514" s="311" t="s">
        <v>248</v>
      </c>
      <c r="D514" s="109"/>
      <c r="E514" s="109"/>
      <c r="F514" s="109"/>
      <c r="G514" s="109"/>
      <c r="I514" s="335">
        <v>7</v>
      </c>
      <c r="J514" s="335">
        <v>1</v>
      </c>
      <c r="K514" s="335">
        <v>0</v>
      </c>
      <c r="L514" s="335">
        <v>6</v>
      </c>
      <c r="M514" s="73"/>
      <c r="N514" s="336"/>
    </row>
    <row r="515" spans="2:14" x14ac:dyDescent="0.25">
      <c r="B515" s="325">
        <v>41944</v>
      </c>
      <c r="C515" s="339" t="s">
        <v>249</v>
      </c>
      <c r="D515" s="109"/>
      <c r="E515" s="109"/>
      <c r="F515" s="109"/>
      <c r="G515" s="109"/>
      <c r="I515" s="335">
        <v>110</v>
      </c>
      <c r="J515" s="335">
        <v>11</v>
      </c>
      <c r="K515" s="335">
        <v>9</v>
      </c>
      <c r="L515" s="335">
        <v>90</v>
      </c>
      <c r="M515" s="73"/>
      <c r="N515" s="336"/>
    </row>
    <row r="516" spans="2:14" x14ac:dyDescent="0.25">
      <c r="B516" s="325">
        <v>41944</v>
      </c>
      <c r="C516" s="311" t="s">
        <v>233</v>
      </c>
      <c r="D516" s="109"/>
      <c r="E516" s="109"/>
      <c r="F516" s="109"/>
      <c r="G516" s="109"/>
      <c r="I516" s="335">
        <v>68</v>
      </c>
      <c r="J516" s="335">
        <v>0</v>
      </c>
      <c r="K516" s="335">
        <v>1</v>
      </c>
      <c r="L516" s="335">
        <v>67</v>
      </c>
      <c r="M516" s="73"/>
      <c r="N516" s="336"/>
    </row>
    <row r="517" spans="2:14" x14ac:dyDescent="0.25">
      <c r="B517" s="325">
        <v>41944</v>
      </c>
      <c r="C517" s="311" t="s">
        <v>250</v>
      </c>
      <c r="D517" s="109"/>
      <c r="E517" s="109"/>
      <c r="F517" s="109"/>
      <c r="G517" s="109"/>
      <c r="I517" s="335">
        <v>11</v>
      </c>
      <c r="J517" s="335">
        <v>0</v>
      </c>
      <c r="K517" s="335">
        <v>0</v>
      </c>
      <c r="L517" s="335">
        <v>11</v>
      </c>
      <c r="M517" s="73"/>
      <c r="N517" s="336"/>
    </row>
    <row r="518" spans="2:14" x14ac:dyDescent="0.25">
      <c r="B518" s="325">
        <v>41944</v>
      </c>
      <c r="C518" s="346" t="s">
        <v>251</v>
      </c>
      <c r="D518" s="109"/>
      <c r="E518" s="109"/>
      <c r="F518" s="109"/>
      <c r="G518" s="109"/>
      <c r="I518" s="335">
        <v>67</v>
      </c>
      <c r="J518" s="124">
        <v>2</v>
      </c>
      <c r="K518" s="73">
        <v>2</v>
      </c>
      <c r="L518" s="335">
        <v>63</v>
      </c>
      <c r="M518" s="73">
        <v>1</v>
      </c>
      <c r="N518" s="336"/>
    </row>
    <row r="519" spans="2:14" x14ac:dyDescent="0.25">
      <c r="B519" s="325">
        <v>41944</v>
      </c>
      <c r="C519" s="136" t="s">
        <v>252</v>
      </c>
      <c r="D519" s="109"/>
      <c r="E519" s="109"/>
      <c r="F519" s="109"/>
      <c r="G519" s="109"/>
      <c r="I519" s="335">
        <v>137</v>
      </c>
      <c r="J519" s="124">
        <v>22</v>
      </c>
      <c r="K519" s="73">
        <v>8</v>
      </c>
      <c r="L519" s="335">
        <v>107</v>
      </c>
      <c r="M519" s="73">
        <v>2</v>
      </c>
      <c r="N519" s="336"/>
    </row>
    <row r="520" spans="2:14" x14ac:dyDescent="0.25">
      <c r="B520" s="325">
        <v>41944</v>
      </c>
      <c r="C520" s="158" t="s">
        <v>253</v>
      </c>
      <c r="D520" s="109"/>
      <c r="E520" s="109"/>
      <c r="F520" s="109"/>
      <c r="G520" s="109"/>
      <c r="I520" s="335">
        <v>116</v>
      </c>
      <c r="J520" s="124">
        <v>10</v>
      </c>
      <c r="K520" s="73">
        <v>9</v>
      </c>
      <c r="L520" s="335">
        <v>97</v>
      </c>
      <c r="M520" s="73">
        <v>4</v>
      </c>
      <c r="N520" s="336"/>
    </row>
    <row r="521" spans="2:14" x14ac:dyDescent="0.25">
      <c r="B521" s="325">
        <v>41944</v>
      </c>
      <c r="C521" s="136" t="s">
        <v>254</v>
      </c>
      <c r="D521" s="109"/>
      <c r="E521" s="109"/>
      <c r="F521" s="109"/>
      <c r="G521" s="109"/>
      <c r="I521" s="335">
        <v>11</v>
      </c>
      <c r="J521" s="124">
        <v>3</v>
      </c>
      <c r="K521" s="73">
        <v>0</v>
      </c>
      <c r="L521" s="335">
        <v>8</v>
      </c>
      <c r="M521" s="73">
        <v>1</v>
      </c>
      <c r="N521" s="336"/>
    </row>
    <row r="522" spans="2:14" x14ac:dyDescent="0.25">
      <c r="B522" s="325">
        <v>41944</v>
      </c>
      <c r="C522" s="158" t="s">
        <v>236</v>
      </c>
      <c r="D522" s="109"/>
      <c r="E522" s="109"/>
      <c r="F522" s="109"/>
      <c r="G522" s="109"/>
      <c r="I522" s="335">
        <v>99</v>
      </c>
      <c r="J522" s="124">
        <v>4</v>
      </c>
      <c r="K522" s="73">
        <v>2</v>
      </c>
      <c r="L522" s="335">
        <v>93</v>
      </c>
      <c r="M522" s="73"/>
      <c r="N522" s="336"/>
    </row>
    <row r="523" spans="2:14" x14ac:dyDescent="0.25">
      <c r="B523" s="325">
        <v>41944</v>
      </c>
      <c r="C523" s="136" t="s">
        <v>255</v>
      </c>
      <c r="D523" s="109"/>
      <c r="E523" s="109"/>
      <c r="F523" s="109"/>
      <c r="G523" s="109"/>
      <c r="I523" s="335">
        <v>79</v>
      </c>
      <c r="J523" s="124">
        <v>14</v>
      </c>
      <c r="K523" s="73">
        <v>5</v>
      </c>
      <c r="L523" s="335">
        <v>60</v>
      </c>
      <c r="M523" s="73">
        <v>2</v>
      </c>
      <c r="N523" s="336"/>
    </row>
    <row r="524" spans="2:14" x14ac:dyDescent="0.25">
      <c r="B524" s="325">
        <v>41944</v>
      </c>
      <c r="C524" s="158" t="s">
        <v>256</v>
      </c>
      <c r="D524" s="109"/>
      <c r="E524" s="109"/>
      <c r="F524" s="109"/>
      <c r="G524" s="109"/>
      <c r="I524" s="335">
        <v>19</v>
      </c>
      <c r="J524" s="124">
        <v>1</v>
      </c>
      <c r="K524" s="73">
        <v>1</v>
      </c>
      <c r="L524" s="335">
        <v>17</v>
      </c>
      <c r="M524" s="73"/>
      <c r="N524" s="336"/>
    </row>
    <row r="525" spans="2:14" x14ac:dyDescent="0.25">
      <c r="B525" s="325">
        <v>41944</v>
      </c>
      <c r="C525" s="158" t="s">
        <v>257</v>
      </c>
      <c r="D525" s="109"/>
      <c r="E525" s="109"/>
      <c r="F525" s="109"/>
      <c r="G525" s="109"/>
      <c r="I525" s="335">
        <v>25</v>
      </c>
      <c r="J525" s="124">
        <v>0</v>
      </c>
      <c r="K525" s="73">
        <v>0</v>
      </c>
      <c r="L525" s="335">
        <v>25</v>
      </c>
      <c r="M525" s="73"/>
      <c r="N525" s="336"/>
    </row>
    <row r="526" spans="2:14" x14ac:dyDescent="0.25">
      <c r="B526" s="325">
        <v>41944</v>
      </c>
      <c r="C526" s="158" t="s">
        <v>258</v>
      </c>
      <c r="D526" s="109"/>
      <c r="E526" s="109"/>
      <c r="F526" s="109"/>
      <c r="G526" s="109"/>
      <c r="I526" s="335">
        <v>62</v>
      </c>
      <c r="J526" s="124">
        <v>4</v>
      </c>
      <c r="K526" s="73">
        <v>1</v>
      </c>
      <c r="L526" s="335">
        <v>57</v>
      </c>
      <c r="M526" s="73">
        <v>2</v>
      </c>
      <c r="N526" s="336"/>
    </row>
    <row r="527" spans="2:14" ht="13" thickBot="1" x14ac:dyDescent="0.3">
      <c r="B527" s="325">
        <v>41974</v>
      </c>
      <c r="C527" s="345" t="s">
        <v>204</v>
      </c>
      <c r="D527" s="109"/>
      <c r="E527" s="109"/>
      <c r="F527" s="109"/>
      <c r="G527" s="109"/>
      <c r="I527" s="335">
        <v>125</v>
      </c>
      <c r="J527" s="335">
        <v>5</v>
      </c>
      <c r="K527" s="335">
        <v>5</v>
      </c>
      <c r="L527" s="335">
        <v>115</v>
      </c>
      <c r="M527" s="73">
        <v>1</v>
      </c>
      <c r="N527" s="336"/>
    </row>
    <row r="528" spans="2:14" ht="13.5" thickBot="1" x14ac:dyDescent="0.35">
      <c r="B528" s="127"/>
      <c r="C528" s="26" t="s">
        <v>26</v>
      </c>
      <c r="D528" s="174">
        <f t="shared" ref="D528:M528" si="2">SUM(D413:D527)+D409</f>
        <v>5066</v>
      </c>
      <c r="E528" s="175">
        <f t="shared" si="2"/>
        <v>333</v>
      </c>
      <c r="F528" s="176">
        <f t="shared" si="2"/>
        <v>273</v>
      </c>
      <c r="G528" s="177">
        <f t="shared" si="2"/>
        <v>4460</v>
      </c>
      <c r="H528" s="178">
        <f t="shared" si="2"/>
        <v>0</v>
      </c>
      <c r="I528" s="174">
        <f t="shared" si="2"/>
        <v>36933</v>
      </c>
      <c r="J528" s="175">
        <f t="shared" si="2"/>
        <v>2162</v>
      </c>
      <c r="K528" s="176">
        <f t="shared" si="2"/>
        <v>1315</v>
      </c>
      <c r="L528" s="177">
        <f t="shared" si="2"/>
        <v>33456</v>
      </c>
      <c r="M528" s="174">
        <f t="shared" si="2"/>
        <v>878</v>
      </c>
      <c r="N528" s="53"/>
    </row>
    <row r="529" spans="2:14" ht="15.5" x14ac:dyDescent="0.35">
      <c r="D529" s="512" t="s">
        <v>0</v>
      </c>
      <c r="E529" s="512"/>
      <c r="F529" s="512"/>
      <c r="G529" s="512"/>
      <c r="H529" s="210"/>
      <c r="I529" s="512" t="s">
        <v>1</v>
      </c>
      <c r="J529" s="512"/>
      <c r="K529" s="512"/>
      <c r="L529" s="512"/>
    </row>
    <row r="530" spans="2:14" ht="6" customHeight="1" thickBot="1" x14ac:dyDescent="0.3"/>
    <row r="531" spans="2:14" ht="13.5" thickBot="1" x14ac:dyDescent="0.35">
      <c r="B531" s="187" t="s">
        <v>2</v>
      </c>
      <c r="C531" s="188" t="s">
        <v>3</v>
      </c>
      <c r="D531" s="17" t="s">
        <v>4</v>
      </c>
      <c r="E531" s="18" t="s">
        <v>5</v>
      </c>
      <c r="F531" s="50" t="s">
        <v>6</v>
      </c>
      <c r="G531" s="51" t="s">
        <v>7</v>
      </c>
      <c r="H531" s="189"/>
      <c r="I531" s="17" t="s">
        <v>4</v>
      </c>
      <c r="J531" s="18" t="s">
        <v>5</v>
      </c>
      <c r="K531" s="50" t="s">
        <v>6</v>
      </c>
      <c r="L531" s="51" t="s">
        <v>7</v>
      </c>
      <c r="M531" s="161" t="s">
        <v>8</v>
      </c>
      <c r="N531" s="17" t="s">
        <v>9</v>
      </c>
    </row>
    <row r="532" spans="2:14" x14ac:dyDescent="0.25">
      <c r="B532" s="184">
        <f>' GFCT results by event'!B459</f>
        <v>42005</v>
      </c>
      <c r="C532" s="185" t="s">
        <v>259</v>
      </c>
      <c r="D532" s="186"/>
      <c r="E532" s="186"/>
      <c r="F532" s="186"/>
      <c r="G532" s="186"/>
      <c r="I532" s="117">
        <v>44</v>
      </c>
      <c r="J532" s="117">
        <v>1</v>
      </c>
      <c r="K532" s="117">
        <v>1</v>
      </c>
      <c r="L532" s="117">
        <v>42</v>
      </c>
      <c r="M532" s="47"/>
      <c r="N532" s="48"/>
    </row>
    <row r="533" spans="2:14" x14ac:dyDescent="0.25">
      <c r="B533" s="325">
        <f>' GFCT results by event'!B460</f>
        <v>42005</v>
      </c>
      <c r="C533" s="311" t="s">
        <v>260</v>
      </c>
      <c r="D533" s="109"/>
      <c r="E533" s="109"/>
      <c r="F533" s="109"/>
      <c r="G533" s="109"/>
      <c r="I533" s="335">
        <v>4</v>
      </c>
      <c r="J533" s="335">
        <v>0</v>
      </c>
      <c r="K533" s="335">
        <v>0</v>
      </c>
      <c r="L533" s="335">
        <v>4</v>
      </c>
      <c r="M533" s="73"/>
      <c r="N533" s="336"/>
    </row>
    <row r="534" spans="2:14" x14ac:dyDescent="0.25">
      <c r="B534" s="325">
        <f>' GFCT results by event'!B461</f>
        <v>42005</v>
      </c>
      <c r="C534" s="311" t="s">
        <v>236</v>
      </c>
      <c r="D534" s="109"/>
      <c r="E534" s="109"/>
      <c r="F534" s="109"/>
      <c r="G534" s="109"/>
      <c r="I534" s="335">
        <v>29</v>
      </c>
      <c r="J534" s="335">
        <v>0</v>
      </c>
      <c r="K534" s="335">
        <v>0</v>
      </c>
      <c r="L534" s="335">
        <v>29</v>
      </c>
      <c r="M534" s="73"/>
      <c r="N534" s="336"/>
    </row>
    <row r="535" spans="2:14" x14ac:dyDescent="0.25">
      <c r="B535" s="325">
        <f>' GFCT results by event'!B462</f>
        <v>42005</v>
      </c>
      <c r="C535" s="311" t="s">
        <v>261</v>
      </c>
      <c r="D535" s="109"/>
      <c r="E535" s="109"/>
      <c r="F535" s="109"/>
      <c r="G535" s="109"/>
      <c r="I535" s="335">
        <v>18</v>
      </c>
      <c r="J535" s="335">
        <v>1</v>
      </c>
      <c r="K535" s="335">
        <v>1</v>
      </c>
      <c r="L535" s="335">
        <v>16</v>
      </c>
      <c r="M535" s="73">
        <v>1</v>
      </c>
      <c r="N535" s="336"/>
    </row>
    <row r="536" spans="2:14" x14ac:dyDescent="0.25">
      <c r="B536" s="325">
        <f>' GFCT results by event'!B463</f>
        <v>42005</v>
      </c>
      <c r="C536" s="311" t="s">
        <v>236</v>
      </c>
      <c r="D536" s="109"/>
      <c r="E536" s="109"/>
      <c r="F536" s="109"/>
      <c r="G536" s="109"/>
      <c r="I536" s="335">
        <v>13</v>
      </c>
      <c r="J536" s="335">
        <v>0</v>
      </c>
      <c r="K536" s="335">
        <v>0</v>
      </c>
      <c r="L536" s="335">
        <v>13</v>
      </c>
      <c r="M536" s="73"/>
      <c r="N536" s="336"/>
    </row>
    <row r="537" spans="2:14" x14ac:dyDescent="0.25">
      <c r="B537" s="325">
        <f>' GFCT results by event'!B464</f>
        <v>42005</v>
      </c>
      <c r="C537" s="311" t="s">
        <v>262</v>
      </c>
      <c r="D537" s="109"/>
      <c r="E537" s="109"/>
      <c r="F537" s="109"/>
      <c r="G537" s="109"/>
      <c r="I537" s="335">
        <v>144</v>
      </c>
      <c r="J537" s="335">
        <v>8</v>
      </c>
      <c r="K537" s="335">
        <v>6</v>
      </c>
      <c r="L537" s="335">
        <v>130</v>
      </c>
      <c r="M537" s="73">
        <v>2</v>
      </c>
      <c r="N537" s="336"/>
    </row>
    <row r="538" spans="2:14" x14ac:dyDescent="0.25">
      <c r="B538" s="325">
        <f>' GFCT results by event'!B465</f>
        <v>42005</v>
      </c>
      <c r="C538" s="311" t="s">
        <v>263</v>
      </c>
      <c r="D538" s="109"/>
      <c r="E538" s="109"/>
      <c r="F538" s="109"/>
      <c r="G538" s="109"/>
      <c r="I538" s="335">
        <v>23</v>
      </c>
      <c r="J538" s="335">
        <v>0</v>
      </c>
      <c r="K538" s="335">
        <v>2</v>
      </c>
      <c r="L538" s="335">
        <v>21</v>
      </c>
      <c r="M538" s="73"/>
      <c r="N538" s="336"/>
    </row>
    <row r="539" spans="2:14" x14ac:dyDescent="0.25">
      <c r="B539" s="325">
        <v>42036</v>
      </c>
      <c r="C539" s="311" t="s">
        <v>264</v>
      </c>
      <c r="D539" s="109"/>
      <c r="E539" s="109"/>
      <c r="F539" s="109"/>
      <c r="G539" s="109"/>
      <c r="I539" s="335">
        <v>271</v>
      </c>
      <c r="J539" s="335">
        <v>14</v>
      </c>
      <c r="K539" s="335">
        <v>15</v>
      </c>
      <c r="L539" s="335">
        <v>242</v>
      </c>
      <c r="M539" s="73">
        <v>4</v>
      </c>
      <c r="N539" s="336"/>
    </row>
    <row r="540" spans="2:14" x14ac:dyDescent="0.25">
      <c r="B540" s="325">
        <v>42036</v>
      </c>
      <c r="C540" s="311" t="s">
        <v>265</v>
      </c>
      <c r="D540" s="109"/>
      <c r="E540" s="109"/>
      <c r="F540" s="109"/>
      <c r="G540" s="109"/>
      <c r="I540" s="335">
        <v>147</v>
      </c>
      <c r="J540" s="335">
        <v>5</v>
      </c>
      <c r="K540" s="335">
        <v>6</v>
      </c>
      <c r="L540" s="335">
        <v>136</v>
      </c>
      <c r="M540" s="73">
        <v>1</v>
      </c>
      <c r="N540" s="336"/>
    </row>
    <row r="541" spans="2:14" x14ac:dyDescent="0.25">
      <c r="B541" s="325">
        <v>42036</v>
      </c>
      <c r="C541" s="311" t="s">
        <v>260</v>
      </c>
      <c r="D541" s="109"/>
      <c r="E541" s="109"/>
      <c r="F541" s="109"/>
      <c r="G541" s="109"/>
      <c r="I541" s="335">
        <v>8</v>
      </c>
      <c r="J541" s="335">
        <v>0</v>
      </c>
      <c r="K541" s="335">
        <v>1</v>
      </c>
      <c r="L541" s="335">
        <v>7</v>
      </c>
      <c r="M541" s="73"/>
      <c r="N541" s="336"/>
    </row>
    <row r="542" spans="2:14" x14ac:dyDescent="0.25">
      <c r="B542" s="325">
        <v>42036</v>
      </c>
      <c r="C542" s="311" t="s">
        <v>266</v>
      </c>
      <c r="D542" s="109"/>
      <c r="E542" s="109"/>
      <c r="F542" s="109"/>
      <c r="G542" s="109"/>
      <c r="I542" s="335">
        <v>24</v>
      </c>
      <c r="J542" s="335">
        <v>1</v>
      </c>
      <c r="K542" s="335">
        <v>0</v>
      </c>
      <c r="L542" s="335">
        <v>23</v>
      </c>
      <c r="M542" s="73"/>
      <c r="N542" s="336"/>
    </row>
    <row r="543" spans="2:14" x14ac:dyDescent="0.25">
      <c r="B543" s="325">
        <v>42036</v>
      </c>
      <c r="C543" s="311" t="s">
        <v>267</v>
      </c>
      <c r="D543" s="109"/>
      <c r="E543" s="109"/>
      <c r="F543" s="109"/>
      <c r="G543" s="109"/>
      <c r="I543" s="335">
        <v>4</v>
      </c>
      <c r="J543" s="335">
        <v>0</v>
      </c>
      <c r="K543" s="335">
        <v>0</v>
      </c>
      <c r="L543" s="335">
        <v>4</v>
      </c>
      <c r="M543" s="73"/>
      <c r="N543" s="336"/>
    </row>
    <row r="544" spans="2:14" x14ac:dyDescent="0.25">
      <c r="B544" s="325">
        <v>42036</v>
      </c>
      <c r="C544" s="311" t="s">
        <v>268</v>
      </c>
      <c r="D544" s="109"/>
      <c r="E544" s="109"/>
      <c r="F544" s="109"/>
      <c r="G544" s="109"/>
      <c r="I544" s="335">
        <v>80</v>
      </c>
      <c r="J544" s="335">
        <v>2</v>
      </c>
      <c r="K544" s="335">
        <v>4</v>
      </c>
      <c r="L544" s="335">
        <v>74</v>
      </c>
      <c r="M544" s="73"/>
      <c r="N544" s="336"/>
    </row>
    <row r="545" spans="2:14" x14ac:dyDescent="0.25">
      <c r="B545" s="325">
        <v>42036</v>
      </c>
      <c r="C545" s="311" t="s">
        <v>269</v>
      </c>
      <c r="D545" s="109"/>
      <c r="E545" s="109"/>
      <c r="F545" s="109"/>
      <c r="G545" s="109"/>
      <c r="I545" s="335">
        <v>177</v>
      </c>
      <c r="J545" s="335">
        <v>5</v>
      </c>
      <c r="K545" s="335">
        <v>7</v>
      </c>
      <c r="L545" s="335">
        <v>165</v>
      </c>
      <c r="M545" s="73">
        <v>1</v>
      </c>
      <c r="N545" s="336"/>
    </row>
    <row r="546" spans="2:14" x14ac:dyDescent="0.25">
      <c r="B546" s="325">
        <v>42036</v>
      </c>
      <c r="C546" s="311" t="s">
        <v>236</v>
      </c>
      <c r="D546" s="109"/>
      <c r="E546" s="109"/>
      <c r="F546" s="109"/>
      <c r="G546" s="109"/>
      <c r="I546" s="335">
        <v>38</v>
      </c>
      <c r="J546" s="335">
        <v>1</v>
      </c>
      <c r="K546" s="335">
        <v>0</v>
      </c>
      <c r="L546" s="335">
        <v>37</v>
      </c>
      <c r="M546" s="73"/>
      <c r="N546" s="336"/>
    </row>
    <row r="547" spans="2:14" x14ac:dyDescent="0.25">
      <c r="B547" s="325">
        <v>42036</v>
      </c>
      <c r="C547" s="311" t="s">
        <v>270</v>
      </c>
      <c r="D547" s="109"/>
      <c r="E547" s="109"/>
      <c r="F547" s="109"/>
      <c r="G547" s="109"/>
      <c r="I547" s="335">
        <v>20</v>
      </c>
      <c r="J547" s="335">
        <v>0</v>
      </c>
      <c r="K547" s="335">
        <v>1</v>
      </c>
      <c r="L547" s="335">
        <v>19</v>
      </c>
      <c r="M547" s="73"/>
      <c r="N547" s="336"/>
    </row>
    <row r="548" spans="2:14" x14ac:dyDescent="0.25">
      <c r="B548" s="325">
        <v>42036</v>
      </c>
      <c r="C548" s="311" t="s">
        <v>263</v>
      </c>
      <c r="D548" s="109"/>
      <c r="E548" s="109"/>
      <c r="F548" s="109"/>
      <c r="G548" s="109"/>
      <c r="I548" s="335">
        <v>9</v>
      </c>
      <c r="J548" s="335">
        <v>0</v>
      </c>
      <c r="K548" s="335">
        <v>0</v>
      </c>
      <c r="L548" s="335">
        <v>9</v>
      </c>
      <c r="M548" s="73"/>
      <c r="N548" s="336"/>
    </row>
    <row r="549" spans="2:14" x14ac:dyDescent="0.25">
      <c r="B549" s="325">
        <v>42036</v>
      </c>
      <c r="C549" s="311" t="s">
        <v>271</v>
      </c>
      <c r="D549" s="109"/>
      <c r="E549" s="109"/>
      <c r="F549" s="109"/>
      <c r="G549" s="109"/>
      <c r="I549" s="335">
        <v>370</v>
      </c>
      <c r="J549" s="335">
        <v>25</v>
      </c>
      <c r="K549" s="335">
        <v>11</v>
      </c>
      <c r="L549" s="335">
        <v>334</v>
      </c>
      <c r="M549" s="73">
        <v>10</v>
      </c>
      <c r="N549" s="336"/>
    </row>
    <row r="550" spans="2:14" x14ac:dyDescent="0.25">
      <c r="B550" s="325">
        <v>42036</v>
      </c>
      <c r="C550" s="345" t="s">
        <v>272</v>
      </c>
      <c r="D550" s="109"/>
      <c r="E550" s="109"/>
      <c r="F550" s="109"/>
      <c r="G550" s="109"/>
      <c r="I550" s="335">
        <v>117</v>
      </c>
      <c r="J550" s="335">
        <v>3</v>
      </c>
      <c r="K550" s="335">
        <v>6</v>
      </c>
      <c r="L550" s="335">
        <v>108</v>
      </c>
      <c r="M550" s="73"/>
      <c r="N550" s="336"/>
    </row>
    <row r="551" spans="2:14" x14ac:dyDescent="0.25">
      <c r="B551" s="325">
        <v>42064</v>
      </c>
      <c r="C551" s="311" t="s">
        <v>260</v>
      </c>
      <c r="D551" s="109"/>
      <c r="E551" s="109"/>
      <c r="F551" s="109"/>
      <c r="G551" s="109"/>
      <c r="I551" s="335">
        <v>12</v>
      </c>
      <c r="J551" s="335">
        <v>0</v>
      </c>
      <c r="K551" s="335">
        <v>2</v>
      </c>
      <c r="L551" s="335">
        <v>10</v>
      </c>
      <c r="M551" s="73"/>
      <c r="N551" s="336"/>
    </row>
    <row r="552" spans="2:14" x14ac:dyDescent="0.25">
      <c r="B552" s="327" t="s">
        <v>273</v>
      </c>
      <c r="C552" s="345" t="s">
        <v>221</v>
      </c>
      <c r="D552" s="109"/>
      <c r="E552" s="109"/>
      <c r="F552" s="109"/>
      <c r="G552" s="109"/>
      <c r="I552" s="335">
        <v>9</v>
      </c>
      <c r="J552" s="335">
        <v>1</v>
      </c>
      <c r="K552" s="335">
        <v>0</v>
      </c>
      <c r="L552" s="335">
        <v>8</v>
      </c>
      <c r="M552" s="73"/>
      <c r="N552" s="336"/>
    </row>
    <row r="553" spans="2:14" x14ac:dyDescent="0.25">
      <c r="B553" s="325">
        <v>42064</v>
      </c>
      <c r="C553" s="311" t="s">
        <v>274</v>
      </c>
      <c r="D553" s="109"/>
      <c r="E553" s="109"/>
      <c r="F553" s="109"/>
      <c r="G553" s="109"/>
      <c r="I553" s="335">
        <v>33</v>
      </c>
      <c r="J553" s="335">
        <v>0</v>
      </c>
      <c r="K553" s="335">
        <v>4</v>
      </c>
      <c r="L553" s="335">
        <v>29</v>
      </c>
      <c r="M553" s="73"/>
      <c r="N553" s="336"/>
    </row>
    <row r="554" spans="2:14" x14ac:dyDescent="0.25">
      <c r="B554" s="325">
        <v>42064</v>
      </c>
      <c r="C554" s="328" t="s">
        <v>118</v>
      </c>
      <c r="D554" s="109"/>
      <c r="E554" s="109"/>
      <c r="F554" s="109"/>
      <c r="G554" s="109"/>
      <c r="I554" s="335">
        <v>725</v>
      </c>
      <c r="J554" s="335">
        <v>37</v>
      </c>
      <c r="K554" s="335">
        <v>16</v>
      </c>
      <c r="L554" s="335">
        <v>672</v>
      </c>
      <c r="M554" s="73">
        <v>16</v>
      </c>
      <c r="N554" s="336"/>
    </row>
    <row r="555" spans="2:14" x14ac:dyDescent="0.25">
      <c r="B555" s="325">
        <v>42064</v>
      </c>
      <c r="C555" s="345" t="s">
        <v>275</v>
      </c>
      <c r="D555" s="109"/>
      <c r="E555" s="109"/>
      <c r="F555" s="109"/>
      <c r="G555" s="109"/>
      <c r="I555" s="335">
        <v>43</v>
      </c>
      <c r="J555" s="335">
        <v>5</v>
      </c>
      <c r="K555" s="335">
        <v>0</v>
      </c>
      <c r="L555" s="335">
        <v>38</v>
      </c>
      <c r="M555" s="73">
        <v>2</v>
      </c>
      <c r="N555" s="336"/>
    </row>
    <row r="556" spans="2:14" x14ac:dyDescent="0.25">
      <c r="B556" s="325">
        <v>42064</v>
      </c>
      <c r="C556" s="311" t="s">
        <v>276</v>
      </c>
      <c r="D556" s="109"/>
      <c r="E556" s="109"/>
      <c r="F556" s="109"/>
      <c r="G556" s="109"/>
      <c r="I556" s="335">
        <v>40</v>
      </c>
      <c r="J556" s="335">
        <v>0</v>
      </c>
      <c r="K556" s="335">
        <v>0</v>
      </c>
      <c r="L556" s="335">
        <v>40</v>
      </c>
      <c r="M556" s="73"/>
      <c r="N556" s="336"/>
    </row>
    <row r="557" spans="2:14" x14ac:dyDescent="0.25">
      <c r="B557" s="325">
        <v>42064</v>
      </c>
      <c r="C557" s="311" t="s">
        <v>263</v>
      </c>
      <c r="D557" s="109"/>
      <c r="E557" s="109"/>
      <c r="F557" s="109"/>
      <c r="G557" s="109"/>
      <c r="I557" s="335">
        <v>3</v>
      </c>
      <c r="J557" s="335">
        <v>0</v>
      </c>
      <c r="K557" s="335">
        <v>0</v>
      </c>
      <c r="L557" s="335">
        <v>3</v>
      </c>
      <c r="M557" s="73"/>
      <c r="N557" s="336"/>
    </row>
    <row r="558" spans="2:14" x14ac:dyDescent="0.25">
      <c r="B558" s="325">
        <v>42064</v>
      </c>
      <c r="C558" s="311" t="s">
        <v>277</v>
      </c>
      <c r="D558" s="109"/>
      <c r="E558" s="109"/>
      <c r="F558" s="109"/>
      <c r="G558" s="109"/>
      <c r="I558" s="335">
        <v>28</v>
      </c>
      <c r="J558" s="335">
        <v>0</v>
      </c>
      <c r="K558" s="335">
        <v>0</v>
      </c>
      <c r="L558" s="335">
        <v>28</v>
      </c>
      <c r="M558" s="73"/>
      <c r="N558" s="336"/>
    </row>
    <row r="559" spans="2:14" x14ac:dyDescent="0.25">
      <c r="B559" s="325">
        <v>42064</v>
      </c>
      <c r="C559" s="345" t="s">
        <v>278</v>
      </c>
      <c r="D559" s="109"/>
      <c r="E559" s="109"/>
      <c r="F559" s="109"/>
      <c r="G559" s="109"/>
      <c r="I559" s="335">
        <v>42</v>
      </c>
      <c r="J559" s="335">
        <v>2</v>
      </c>
      <c r="K559" s="335">
        <v>0</v>
      </c>
      <c r="L559" s="335">
        <v>40</v>
      </c>
      <c r="M559" s="73"/>
      <c r="N559" s="336"/>
    </row>
    <row r="560" spans="2:14" x14ac:dyDescent="0.25">
      <c r="B560" s="325">
        <v>42064</v>
      </c>
      <c r="C560" s="311" t="s">
        <v>279</v>
      </c>
      <c r="D560" s="109"/>
      <c r="E560" s="109"/>
      <c r="F560" s="109"/>
      <c r="G560" s="109"/>
      <c r="I560" s="335">
        <v>132</v>
      </c>
      <c r="J560" s="335">
        <v>9</v>
      </c>
      <c r="K560" s="335">
        <v>6</v>
      </c>
      <c r="L560" s="335">
        <v>117</v>
      </c>
      <c r="M560" s="73">
        <v>3</v>
      </c>
      <c r="N560" s="336"/>
    </row>
    <row r="561" spans="2:14" x14ac:dyDescent="0.25">
      <c r="B561" s="325">
        <v>42064</v>
      </c>
      <c r="C561" s="311" t="s">
        <v>236</v>
      </c>
      <c r="D561" s="109"/>
      <c r="E561" s="109"/>
      <c r="F561" s="109"/>
      <c r="G561" s="109"/>
      <c r="I561" s="335">
        <v>51</v>
      </c>
      <c r="J561" s="335">
        <v>2</v>
      </c>
      <c r="K561" s="335">
        <v>2</v>
      </c>
      <c r="L561" s="335">
        <v>47</v>
      </c>
      <c r="M561" s="73"/>
      <c r="N561" s="336"/>
    </row>
    <row r="562" spans="2:14" x14ac:dyDescent="0.25">
      <c r="B562" s="325">
        <v>42064</v>
      </c>
      <c r="C562" s="311" t="s">
        <v>280</v>
      </c>
      <c r="D562" s="109"/>
      <c r="E562" s="109"/>
      <c r="F562" s="109"/>
      <c r="G562" s="109"/>
      <c r="I562" s="335">
        <v>76</v>
      </c>
      <c r="J562" s="335">
        <v>11</v>
      </c>
      <c r="K562" s="335">
        <v>4</v>
      </c>
      <c r="L562" s="335">
        <v>61</v>
      </c>
      <c r="M562" s="73">
        <v>3</v>
      </c>
      <c r="N562" s="336"/>
    </row>
    <row r="563" spans="2:14" x14ac:dyDescent="0.25">
      <c r="B563" s="325">
        <v>42064</v>
      </c>
      <c r="C563" s="311" t="s">
        <v>281</v>
      </c>
      <c r="D563" s="109"/>
      <c r="E563" s="109"/>
      <c r="F563" s="109"/>
      <c r="G563" s="109"/>
      <c r="I563" s="335">
        <v>166</v>
      </c>
      <c r="J563" s="335">
        <v>7</v>
      </c>
      <c r="K563" s="335">
        <v>7</v>
      </c>
      <c r="L563" s="335">
        <v>152</v>
      </c>
      <c r="M563" s="73">
        <v>4</v>
      </c>
      <c r="N563" s="336"/>
    </row>
    <row r="564" spans="2:14" x14ac:dyDescent="0.25">
      <c r="B564" s="325">
        <v>42095</v>
      </c>
      <c r="C564" s="311" t="s">
        <v>282</v>
      </c>
      <c r="D564" s="109"/>
      <c r="E564" s="109"/>
      <c r="F564" s="109"/>
      <c r="G564" s="109"/>
      <c r="I564" s="335">
        <v>122</v>
      </c>
      <c r="J564" s="335">
        <v>14</v>
      </c>
      <c r="K564" s="335">
        <v>6</v>
      </c>
      <c r="L564" s="335">
        <v>102</v>
      </c>
      <c r="M564" s="73">
        <v>2</v>
      </c>
      <c r="N564" s="336"/>
    </row>
    <row r="565" spans="2:14" x14ac:dyDescent="0.25">
      <c r="B565" s="325">
        <v>42095</v>
      </c>
      <c r="C565" s="311" t="s">
        <v>233</v>
      </c>
      <c r="D565" s="109"/>
      <c r="E565" s="109"/>
      <c r="F565" s="109"/>
      <c r="G565" s="109"/>
      <c r="I565" s="335">
        <v>59</v>
      </c>
      <c r="J565" s="335">
        <v>0</v>
      </c>
      <c r="K565" s="335">
        <v>0</v>
      </c>
      <c r="L565" s="335">
        <v>59</v>
      </c>
      <c r="M565" s="73"/>
      <c r="N565" s="336"/>
    </row>
    <row r="566" spans="2:14" x14ac:dyDescent="0.25">
      <c r="B566" s="325">
        <v>42095</v>
      </c>
      <c r="C566" s="311" t="s">
        <v>283</v>
      </c>
      <c r="D566" s="109"/>
      <c r="E566" s="109"/>
      <c r="F566" s="109"/>
      <c r="G566" s="109"/>
      <c r="I566" s="335">
        <v>5</v>
      </c>
      <c r="J566" s="335">
        <v>1</v>
      </c>
      <c r="K566" s="335">
        <v>1</v>
      </c>
      <c r="L566" s="335">
        <v>3</v>
      </c>
      <c r="M566" s="73"/>
      <c r="N566" s="336"/>
    </row>
    <row r="567" spans="2:14" x14ac:dyDescent="0.25">
      <c r="B567" s="325">
        <v>42095</v>
      </c>
      <c r="C567" s="311" t="s">
        <v>284</v>
      </c>
      <c r="D567" s="109"/>
      <c r="E567" s="109"/>
      <c r="F567" s="109"/>
      <c r="G567" s="109"/>
      <c r="I567" s="335">
        <v>76</v>
      </c>
      <c r="J567" s="335">
        <v>2</v>
      </c>
      <c r="K567" s="335">
        <v>2</v>
      </c>
      <c r="L567" s="335">
        <v>72</v>
      </c>
      <c r="M567" s="73">
        <v>2</v>
      </c>
      <c r="N567" s="336"/>
    </row>
    <row r="568" spans="2:14" x14ac:dyDescent="0.25">
      <c r="B568" s="325">
        <v>42095</v>
      </c>
      <c r="C568" s="311" t="s">
        <v>243</v>
      </c>
      <c r="D568" s="109"/>
      <c r="E568" s="109"/>
      <c r="F568" s="109"/>
      <c r="G568" s="109"/>
      <c r="I568" s="335">
        <v>152</v>
      </c>
      <c r="J568" s="335">
        <v>5</v>
      </c>
      <c r="K568" s="335">
        <v>10</v>
      </c>
      <c r="L568" s="335">
        <v>137</v>
      </c>
      <c r="M568" s="73">
        <v>3</v>
      </c>
      <c r="N568" s="336"/>
    </row>
    <row r="569" spans="2:14" x14ac:dyDescent="0.25">
      <c r="B569" s="325">
        <v>42095</v>
      </c>
      <c r="C569" s="311" t="s">
        <v>285</v>
      </c>
      <c r="D569" s="109"/>
      <c r="E569" s="109"/>
      <c r="F569" s="109"/>
      <c r="G569" s="109"/>
      <c r="I569" s="335">
        <v>42</v>
      </c>
      <c r="J569" s="335">
        <v>3</v>
      </c>
      <c r="K569" s="335">
        <v>1</v>
      </c>
      <c r="L569" s="335">
        <v>38</v>
      </c>
      <c r="M569" s="73">
        <v>1</v>
      </c>
      <c r="N569" s="336"/>
    </row>
    <row r="570" spans="2:14" x14ac:dyDescent="0.25">
      <c r="B570" s="325">
        <v>42095</v>
      </c>
      <c r="C570" s="311" t="s">
        <v>286</v>
      </c>
      <c r="D570" s="109"/>
      <c r="E570" s="109"/>
      <c r="F570" s="109"/>
      <c r="G570" s="109"/>
      <c r="I570" s="335">
        <v>139</v>
      </c>
      <c r="J570" s="335">
        <v>7</v>
      </c>
      <c r="K570" s="335">
        <v>9</v>
      </c>
      <c r="L570" s="335">
        <v>123</v>
      </c>
      <c r="M570" s="73">
        <v>3</v>
      </c>
      <c r="N570" s="336"/>
    </row>
    <row r="571" spans="2:14" x14ac:dyDescent="0.25">
      <c r="B571" s="325">
        <v>42095</v>
      </c>
      <c r="C571" s="311" t="s">
        <v>236</v>
      </c>
      <c r="D571" s="109"/>
      <c r="E571" s="109"/>
      <c r="F571" s="109"/>
      <c r="G571" s="109"/>
      <c r="I571" s="335">
        <v>36</v>
      </c>
      <c r="J571" s="335">
        <v>1</v>
      </c>
      <c r="K571" s="335">
        <v>2</v>
      </c>
      <c r="L571" s="335">
        <v>33</v>
      </c>
      <c r="M571" s="73">
        <v>1</v>
      </c>
      <c r="N571" s="336"/>
    </row>
    <row r="572" spans="2:14" x14ac:dyDescent="0.25">
      <c r="B572" s="325">
        <v>42095</v>
      </c>
      <c r="C572" s="311" t="s">
        <v>287</v>
      </c>
      <c r="D572" s="109"/>
      <c r="E572" s="109"/>
      <c r="F572" s="109"/>
      <c r="G572" s="109"/>
      <c r="I572" s="335">
        <v>126</v>
      </c>
      <c r="J572" s="335">
        <v>12</v>
      </c>
      <c r="K572" s="335">
        <v>4</v>
      </c>
      <c r="L572" s="335">
        <v>110</v>
      </c>
      <c r="M572" s="73">
        <v>1</v>
      </c>
      <c r="N572" s="336"/>
    </row>
    <row r="573" spans="2:14" x14ac:dyDescent="0.25">
      <c r="B573" s="325">
        <v>42095</v>
      </c>
      <c r="C573" s="311" t="s">
        <v>288</v>
      </c>
      <c r="D573" s="109"/>
      <c r="E573" s="109"/>
      <c r="F573" s="109"/>
      <c r="G573" s="109"/>
      <c r="I573" s="335">
        <v>12</v>
      </c>
      <c r="J573" s="335">
        <v>0</v>
      </c>
      <c r="K573" s="335">
        <v>0</v>
      </c>
      <c r="L573" s="335">
        <v>12</v>
      </c>
      <c r="M573" s="73"/>
      <c r="N573" s="336"/>
    </row>
    <row r="574" spans="2:14" x14ac:dyDescent="0.25">
      <c r="B574" s="325">
        <v>42095</v>
      </c>
      <c r="C574" s="311" t="s">
        <v>289</v>
      </c>
      <c r="D574" s="109"/>
      <c r="E574" s="109"/>
      <c r="F574" s="109"/>
      <c r="G574" s="109"/>
      <c r="I574" s="335">
        <v>211</v>
      </c>
      <c r="J574" s="335">
        <v>14</v>
      </c>
      <c r="K574" s="335">
        <v>9</v>
      </c>
      <c r="L574" s="335">
        <v>188</v>
      </c>
      <c r="M574" s="73"/>
      <c r="N574" s="336"/>
    </row>
    <row r="575" spans="2:14" x14ac:dyDescent="0.25">
      <c r="B575" s="325">
        <v>42095</v>
      </c>
      <c r="C575" s="311" t="s">
        <v>233</v>
      </c>
      <c r="D575" s="109"/>
      <c r="E575" s="109"/>
      <c r="F575" s="109"/>
      <c r="G575" s="109"/>
      <c r="I575" s="335">
        <v>73</v>
      </c>
      <c r="J575" s="335">
        <v>1</v>
      </c>
      <c r="K575" s="335">
        <v>1</v>
      </c>
      <c r="L575" s="335">
        <v>71</v>
      </c>
      <c r="M575" s="73"/>
      <c r="N575" s="336"/>
    </row>
    <row r="576" spans="2:14" x14ac:dyDescent="0.25">
      <c r="B576" s="325">
        <v>42095</v>
      </c>
      <c r="C576" s="311" t="s">
        <v>290</v>
      </c>
      <c r="D576" s="109"/>
      <c r="E576" s="109"/>
      <c r="F576" s="109"/>
      <c r="G576" s="109"/>
      <c r="I576" s="335">
        <v>4</v>
      </c>
      <c r="J576" s="335">
        <v>0</v>
      </c>
      <c r="K576" s="335">
        <v>0</v>
      </c>
      <c r="L576" s="335">
        <v>4</v>
      </c>
      <c r="M576" s="73"/>
      <c r="N576" s="336"/>
    </row>
    <row r="577" spans="2:14" x14ac:dyDescent="0.25">
      <c r="B577" s="325">
        <v>42095</v>
      </c>
      <c r="C577" s="311" t="s">
        <v>291</v>
      </c>
      <c r="D577" s="109"/>
      <c r="E577" s="109"/>
      <c r="F577" s="109"/>
      <c r="G577" s="109"/>
      <c r="I577" s="335">
        <v>53</v>
      </c>
      <c r="J577" s="335">
        <v>1</v>
      </c>
      <c r="K577" s="335">
        <v>1</v>
      </c>
      <c r="L577" s="335">
        <v>51</v>
      </c>
      <c r="M577" s="73"/>
      <c r="N577" s="336"/>
    </row>
    <row r="578" spans="2:14" x14ac:dyDescent="0.25">
      <c r="B578" s="325">
        <v>42095</v>
      </c>
      <c r="C578" s="345" t="s">
        <v>292</v>
      </c>
      <c r="D578" s="109"/>
      <c r="E578" s="109"/>
      <c r="F578" s="109"/>
      <c r="G578" s="109"/>
      <c r="I578" s="335">
        <v>112</v>
      </c>
      <c r="J578" s="335">
        <v>4</v>
      </c>
      <c r="K578" s="335">
        <v>3</v>
      </c>
      <c r="L578" s="335">
        <v>105</v>
      </c>
      <c r="M578" s="73">
        <v>2</v>
      </c>
      <c r="N578" s="336"/>
    </row>
    <row r="579" spans="2:14" x14ac:dyDescent="0.25">
      <c r="B579" s="325">
        <v>42095</v>
      </c>
      <c r="C579" s="345" t="s">
        <v>278</v>
      </c>
      <c r="D579" s="109"/>
      <c r="E579" s="109"/>
      <c r="F579" s="109"/>
      <c r="G579" s="109"/>
      <c r="I579" s="335">
        <v>54</v>
      </c>
      <c r="J579" s="335">
        <v>2</v>
      </c>
      <c r="K579" s="335">
        <v>2</v>
      </c>
      <c r="L579" s="335">
        <v>50</v>
      </c>
      <c r="M579" s="73">
        <v>1</v>
      </c>
      <c r="N579" s="336"/>
    </row>
    <row r="580" spans="2:14" x14ac:dyDescent="0.25">
      <c r="B580" s="325">
        <v>42125</v>
      </c>
      <c r="C580" s="311" t="s">
        <v>293</v>
      </c>
      <c r="D580" s="109"/>
      <c r="E580" s="109"/>
      <c r="F580" s="109"/>
      <c r="G580" s="109"/>
      <c r="I580" s="335">
        <v>17</v>
      </c>
      <c r="J580" s="335">
        <v>0</v>
      </c>
      <c r="K580" s="335">
        <v>1</v>
      </c>
      <c r="L580" s="335">
        <v>16</v>
      </c>
      <c r="M580" s="73"/>
      <c r="N580" s="336"/>
    </row>
    <row r="581" spans="2:14" x14ac:dyDescent="0.25">
      <c r="B581" s="325">
        <v>42125</v>
      </c>
      <c r="C581" s="311" t="s">
        <v>294</v>
      </c>
      <c r="D581" s="109"/>
      <c r="E581" s="109"/>
      <c r="F581" s="109"/>
      <c r="G581" s="109"/>
      <c r="I581" s="335">
        <v>10</v>
      </c>
      <c r="J581" s="335">
        <v>1</v>
      </c>
      <c r="K581" s="335">
        <v>0</v>
      </c>
      <c r="L581" s="335">
        <v>9</v>
      </c>
      <c r="M581" s="73">
        <v>1</v>
      </c>
      <c r="N581" s="336"/>
    </row>
    <row r="582" spans="2:14" x14ac:dyDescent="0.25">
      <c r="B582" s="325">
        <v>42125</v>
      </c>
      <c r="C582" s="311" t="s">
        <v>263</v>
      </c>
      <c r="D582" s="109"/>
      <c r="E582" s="109"/>
      <c r="F582" s="109"/>
      <c r="G582" s="109"/>
      <c r="I582" s="335">
        <v>10</v>
      </c>
      <c r="J582" s="335">
        <v>0</v>
      </c>
      <c r="K582" s="335">
        <v>1</v>
      </c>
      <c r="L582" s="335">
        <v>9</v>
      </c>
      <c r="M582" s="73"/>
      <c r="N582" s="336"/>
    </row>
    <row r="583" spans="2:14" x14ac:dyDescent="0.25">
      <c r="B583" s="325">
        <v>42125</v>
      </c>
      <c r="C583" s="311" t="s">
        <v>295</v>
      </c>
      <c r="D583" s="109"/>
      <c r="E583" s="109"/>
      <c r="F583" s="109"/>
      <c r="G583" s="109"/>
      <c r="I583" s="335">
        <v>59</v>
      </c>
      <c r="J583" s="335">
        <v>2</v>
      </c>
      <c r="K583" s="335">
        <v>1</v>
      </c>
      <c r="L583" s="335">
        <v>56</v>
      </c>
      <c r="M583" s="73"/>
      <c r="N583" s="336"/>
    </row>
    <row r="584" spans="2:14" x14ac:dyDescent="0.25">
      <c r="B584" s="325">
        <v>42125</v>
      </c>
      <c r="C584" s="311" t="s">
        <v>296</v>
      </c>
      <c r="D584" s="109"/>
      <c r="E584" s="109"/>
      <c r="F584" s="109"/>
      <c r="G584" s="109"/>
      <c r="I584" s="335">
        <v>87</v>
      </c>
      <c r="J584" s="335">
        <v>9</v>
      </c>
      <c r="K584" s="335">
        <v>3</v>
      </c>
      <c r="L584" s="335">
        <v>75</v>
      </c>
      <c r="M584" s="73">
        <v>4</v>
      </c>
      <c r="N584" s="336"/>
    </row>
    <row r="585" spans="2:14" x14ac:dyDescent="0.25">
      <c r="B585" s="325">
        <v>42125</v>
      </c>
      <c r="C585" s="311" t="s">
        <v>297</v>
      </c>
      <c r="D585" s="109"/>
      <c r="E585" s="109"/>
      <c r="F585" s="109"/>
      <c r="G585" s="109"/>
      <c r="I585" s="335">
        <v>79</v>
      </c>
      <c r="J585" s="335">
        <v>5</v>
      </c>
      <c r="K585" s="335">
        <v>4</v>
      </c>
      <c r="L585" s="335">
        <v>70</v>
      </c>
      <c r="M585" s="73">
        <v>1</v>
      </c>
      <c r="N585" s="336"/>
    </row>
    <row r="586" spans="2:14" x14ac:dyDescent="0.25">
      <c r="B586" s="325">
        <v>42125</v>
      </c>
      <c r="C586" s="311" t="s">
        <v>298</v>
      </c>
      <c r="D586" s="109"/>
      <c r="E586" s="109"/>
      <c r="F586" s="109"/>
      <c r="G586" s="109"/>
      <c r="I586" s="335">
        <v>39</v>
      </c>
      <c r="J586" s="335">
        <v>1</v>
      </c>
      <c r="K586" s="335">
        <v>5</v>
      </c>
      <c r="L586" s="335">
        <v>33</v>
      </c>
      <c r="M586" s="73"/>
      <c r="N586" s="336"/>
    </row>
    <row r="587" spans="2:14" x14ac:dyDescent="0.25">
      <c r="B587" s="325">
        <v>42125</v>
      </c>
      <c r="C587" s="311" t="s">
        <v>299</v>
      </c>
      <c r="D587" s="109"/>
      <c r="E587" s="109"/>
      <c r="F587" s="109"/>
      <c r="G587" s="109"/>
      <c r="I587" s="335">
        <v>29</v>
      </c>
      <c r="J587" s="335">
        <v>0</v>
      </c>
      <c r="K587" s="335">
        <v>0</v>
      </c>
      <c r="L587" s="335">
        <v>29</v>
      </c>
      <c r="M587" s="73"/>
      <c r="N587" s="336"/>
    </row>
    <row r="588" spans="2:14" x14ac:dyDescent="0.25">
      <c r="B588" s="325">
        <v>42125</v>
      </c>
      <c r="C588" s="311" t="s">
        <v>236</v>
      </c>
      <c r="D588" s="109"/>
      <c r="E588" s="109"/>
      <c r="F588" s="109"/>
      <c r="G588" s="109"/>
      <c r="I588" s="335">
        <v>33</v>
      </c>
      <c r="J588" s="335">
        <v>2</v>
      </c>
      <c r="K588" s="335">
        <v>1</v>
      </c>
      <c r="L588" s="335">
        <v>30</v>
      </c>
      <c r="M588" s="73"/>
      <c r="N588" s="336"/>
    </row>
    <row r="589" spans="2:14" x14ac:dyDescent="0.25">
      <c r="B589" s="325">
        <v>42125</v>
      </c>
      <c r="C589" s="311" t="s">
        <v>300</v>
      </c>
      <c r="D589" s="109"/>
      <c r="E589" s="109"/>
      <c r="F589" s="109"/>
      <c r="G589" s="109"/>
      <c r="I589" s="335">
        <v>32</v>
      </c>
      <c r="J589" s="335">
        <v>1</v>
      </c>
      <c r="K589" s="335">
        <v>3</v>
      </c>
      <c r="L589" s="335">
        <v>28</v>
      </c>
      <c r="M589" s="73">
        <v>1</v>
      </c>
      <c r="N589" s="336"/>
    </row>
    <row r="590" spans="2:14" x14ac:dyDescent="0.25">
      <c r="B590" s="325">
        <v>42156</v>
      </c>
      <c r="C590" s="311" t="s">
        <v>301</v>
      </c>
      <c r="D590" s="109"/>
      <c r="E590" s="109"/>
      <c r="F590" s="109"/>
      <c r="G590" s="109"/>
      <c r="I590" s="335">
        <v>5</v>
      </c>
      <c r="J590" s="335">
        <v>0</v>
      </c>
      <c r="K590" s="335">
        <v>0</v>
      </c>
      <c r="L590" s="335">
        <v>5</v>
      </c>
      <c r="M590" s="73"/>
      <c r="N590" s="336"/>
    </row>
    <row r="591" spans="2:14" x14ac:dyDescent="0.25">
      <c r="B591" s="325">
        <v>42156</v>
      </c>
      <c r="C591" s="311" t="s">
        <v>302</v>
      </c>
      <c r="D591" s="109"/>
      <c r="E591" s="109"/>
      <c r="F591" s="109"/>
      <c r="G591" s="109"/>
      <c r="I591" s="335">
        <v>33</v>
      </c>
      <c r="J591" s="335">
        <v>2</v>
      </c>
      <c r="K591" s="335">
        <v>3</v>
      </c>
      <c r="L591" s="335">
        <v>28</v>
      </c>
      <c r="M591" s="73"/>
      <c r="N591" s="336"/>
    </row>
    <row r="592" spans="2:14" x14ac:dyDescent="0.25">
      <c r="B592" s="325">
        <v>42156</v>
      </c>
      <c r="C592" s="345" t="s">
        <v>303</v>
      </c>
      <c r="D592" s="109"/>
      <c r="E592" s="109"/>
      <c r="F592" s="109"/>
      <c r="G592" s="109"/>
      <c r="I592" s="335">
        <v>30</v>
      </c>
      <c r="J592" s="335">
        <v>1</v>
      </c>
      <c r="K592" s="335">
        <v>1</v>
      </c>
      <c r="L592" s="335">
        <v>28</v>
      </c>
      <c r="M592" s="73"/>
      <c r="N592" s="336"/>
    </row>
    <row r="593" spans="2:14" x14ac:dyDescent="0.25">
      <c r="B593" s="325">
        <v>42156</v>
      </c>
      <c r="C593" s="311" t="s">
        <v>304</v>
      </c>
      <c r="D593" s="109"/>
      <c r="E593" s="109"/>
      <c r="F593" s="109"/>
      <c r="G593" s="109"/>
      <c r="I593" s="335">
        <v>57</v>
      </c>
      <c r="J593" s="335">
        <v>3</v>
      </c>
      <c r="K593" s="335">
        <v>2</v>
      </c>
      <c r="L593" s="335">
        <v>52</v>
      </c>
      <c r="M593" s="73"/>
      <c r="N593" s="336"/>
    </row>
    <row r="594" spans="2:14" x14ac:dyDescent="0.25">
      <c r="B594" s="325">
        <v>42156</v>
      </c>
      <c r="C594" s="311" t="s">
        <v>236</v>
      </c>
      <c r="D594" s="109"/>
      <c r="E594" s="109"/>
      <c r="F594" s="109"/>
      <c r="G594" s="109"/>
      <c r="I594" s="335">
        <v>33</v>
      </c>
      <c r="J594" s="335">
        <v>3</v>
      </c>
      <c r="K594" s="335">
        <v>1</v>
      </c>
      <c r="L594" s="335">
        <v>29</v>
      </c>
      <c r="M594" s="73">
        <v>1</v>
      </c>
      <c r="N594" s="336"/>
    </row>
    <row r="595" spans="2:14" x14ac:dyDescent="0.25">
      <c r="B595" s="325">
        <v>42156</v>
      </c>
      <c r="C595" s="311" t="s">
        <v>234</v>
      </c>
      <c r="D595" s="109"/>
      <c r="E595" s="109"/>
      <c r="F595" s="109"/>
      <c r="G595" s="109"/>
      <c r="I595" s="335">
        <v>91</v>
      </c>
      <c r="J595" s="335">
        <v>4</v>
      </c>
      <c r="K595" s="335">
        <v>3</v>
      </c>
      <c r="L595" s="335">
        <v>84</v>
      </c>
      <c r="M595" s="73">
        <v>2</v>
      </c>
      <c r="N595" s="336"/>
    </row>
    <row r="596" spans="2:14" x14ac:dyDescent="0.25">
      <c r="B596" s="325">
        <v>42156</v>
      </c>
      <c r="C596" s="311" t="s">
        <v>262</v>
      </c>
      <c r="D596" s="109"/>
      <c r="E596" s="109"/>
      <c r="F596" s="109"/>
      <c r="G596" s="109"/>
      <c r="I596" s="335">
        <v>124</v>
      </c>
      <c r="J596" s="335">
        <v>2</v>
      </c>
      <c r="K596" s="335">
        <v>2</v>
      </c>
      <c r="L596" s="335">
        <v>120</v>
      </c>
      <c r="M596" s="73">
        <v>2</v>
      </c>
      <c r="N596" s="336"/>
    </row>
    <row r="597" spans="2:14" x14ac:dyDescent="0.25">
      <c r="B597" s="325">
        <v>42156</v>
      </c>
      <c r="C597" s="311" t="s">
        <v>294</v>
      </c>
      <c r="D597" s="109"/>
      <c r="E597" s="109"/>
      <c r="F597" s="109"/>
      <c r="G597" s="109"/>
      <c r="I597" s="335">
        <v>5</v>
      </c>
      <c r="J597" s="335">
        <v>0</v>
      </c>
      <c r="K597" s="335">
        <v>1</v>
      </c>
      <c r="L597" s="335">
        <v>4</v>
      </c>
      <c r="M597" s="73"/>
      <c r="N597" s="336"/>
    </row>
    <row r="598" spans="2:14" x14ac:dyDescent="0.25">
      <c r="B598" s="325" t="s">
        <v>305</v>
      </c>
      <c r="C598" s="311" t="s">
        <v>263</v>
      </c>
      <c r="D598" s="109"/>
      <c r="E598" s="109"/>
      <c r="F598" s="109"/>
      <c r="G598" s="109"/>
      <c r="I598" s="335">
        <v>7</v>
      </c>
      <c r="J598" s="335">
        <v>1</v>
      </c>
      <c r="K598" s="335">
        <v>0</v>
      </c>
      <c r="L598" s="335">
        <v>6</v>
      </c>
      <c r="M598" s="73"/>
      <c r="N598" s="336"/>
    </row>
    <row r="599" spans="2:14" x14ac:dyDescent="0.25">
      <c r="B599" s="325" t="s">
        <v>305</v>
      </c>
      <c r="C599" s="311" t="s">
        <v>294</v>
      </c>
      <c r="D599" s="109"/>
      <c r="E599" s="109"/>
      <c r="F599" s="109"/>
      <c r="G599" s="109"/>
      <c r="I599" s="335">
        <v>7</v>
      </c>
      <c r="J599" s="335">
        <v>0</v>
      </c>
      <c r="K599" s="335">
        <v>0</v>
      </c>
      <c r="L599" s="335">
        <v>7</v>
      </c>
      <c r="M599" s="73"/>
      <c r="N599" s="336"/>
    </row>
    <row r="600" spans="2:14" x14ac:dyDescent="0.25">
      <c r="B600" s="325" t="s">
        <v>305</v>
      </c>
      <c r="C600" s="311" t="s">
        <v>236</v>
      </c>
      <c r="D600" s="109"/>
      <c r="E600" s="109"/>
      <c r="F600" s="109"/>
      <c r="G600" s="109"/>
      <c r="I600" s="335">
        <v>34</v>
      </c>
      <c r="J600" s="335">
        <v>0</v>
      </c>
      <c r="K600" s="335">
        <v>1</v>
      </c>
      <c r="L600" s="335">
        <v>33</v>
      </c>
      <c r="M600" s="73"/>
      <c r="N600" s="336"/>
    </row>
    <row r="601" spans="2:14" x14ac:dyDescent="0.25">
      <c r="B601" s="325" t="s">
        <v>305</v>
      </c>
      <c r="C601" s="311" t="s">
        <v>306</v>
      </c>
      <c r="D601" s="109"/>
      <c r="E601" s="109"/>
      <c r="F601" s="109"/>
      <c r="G601" s="109"/>
      <c r="I601" s="335">
        <v>85</v>
      </c>
      <c r="J601" s="335">
        <v>9</v>
      </c>
      <c r="K601" s="335">
        <v>1</v>
      </c>
      <c r="L601" s="335">
        <v>75</v>
      </c>
      <c r="M601" s="73">
        <v>4</v>
      </c>
      <c r="N601" s="336"/>
    </row>
    <row r="602" spans="2:14" x14ac:dyDescent="0.25">
      <c r="B602" s="325" t="s">
        <v>305</v>
      </c>
      <c r="C602" s="345" t="s">
        <v>307</v>
      </c>
      <c r="D602" s="109"/>
      <c r="E602" s="109"/>
      <c r="F602" s="109"/>
      <c r="G602" s="109"/>
      <c r="I602" s="335">
        <v>15</v>
      </c>
      <c r="J602" s="335">
        <v>2</v>
      </c>
      <c r="K602" s="335">
        <v>1</v>
      </c>
      <c r="L602" s="335">
        <v>12</v>
      </c>
      <c r="M602" s="73"/>
      <c r="N602" s="336"/>
    </row>
    <row r="603" spans="2:14" x14ac:dyDescent="0.25">
      <c r="B603" s="325" t="s">
        <v>305</v>
      </c>
      <c r="C603" s="311" t="s">
        <v>308</v>
      </c>
      <c r="D603" s="109"/>
      <c r="E603" s="109"/>
      <c r="F603" s="109"/>
      <c r="G603" s="109"/>
      <c r="I603" s="335">
        <v>3</v>
      </c>
      <c r="J603" s="335">
        <v>0</v>
      </c>
      <c r="K603" s="335">
        <v>0</v>
      </c>
      <c r="L603" s="335">
        <v>3</v>
      </c>
      <c r="M603" s="73"/>
      <c r="N603" s="336"/>
    </row>
    <row r="604" spans="2:14" x14ac:dyDescent="0.25">
      <c r="B604" s="325" t="s">
        <v>305</v>
      </c>
      <c r="C604" s="311" t="s">
        <v>309</v>
      </c>
      <c r="D604" s="109"/>
      <c r="E604" s="109"/>
      <c r="F604" s="109"/>
      <c r="G604" s="109"/>
      <c r="I604" s="335">
        <v>90</v>
      </c>
      <c r="J604" s="335">
        <v>7</v>
      </c>
      <c r="K604" s="335">
        <v>6</v>
      </c>
      <c r="L604" s="335">
        <v>77</v>
      </c>
      <c r="M604" s="73">
        <v>2</v>
      </c>
      <c r="N604" s="336"/>
    </row>
    <row r="605" spans="2:14" x14ac:dyDescent="0.25">
      <c r="B605" s="325" t="s">
        <v>305</v>
      </c>
      <c r="C605" s="311" t="s">
        <v>310</v>
      </c>
      <c r="D605" s="109"/>
      <c r="E605" s="109"/>
      <c r="F605" s="109"/>
      <c r="G605" s="109"/>
      <c r="I605" s="335">
        <v>48</v>
      </c>
      <c r="J605" s="335">
        <v>6</v>
      </c>
      <c r="K605" s="335">
        <v>3</v>
      </c>
      <c r="L605" s="335">
        <v>39</v>
      </c>
      <c r="M605" s="73">
        <v>1</v>
      </c>
      <c r="N605" s="336"/>
    </row>
    <row r="606" spans="2:14" x14ac:dyDescent="0.25">
      <c r="B606" s="325" t="s">
        <v>305</v>
      </c>
      <c r="C606" s="311" t="s">
        <v>311</v>
      </c>
      <c r="D606" s="109"/>
      <c r="E606" s="109"/>
      <c r="F606" s="109"/>
      <c r="G606" s="109"/>
      <c r="I606" s="335">
        <v>94</v>
      </c>
      <c r="J606" s="335">
        <v>8</v>
      </c>
      <c r="K606" s="335">
        <v>1</v>
      </c>
      <c r="L606" s="335">
        <v>85</v>
      </c>
      <c r="M606" s="73">
        <v>2</v>
      </c>
      <c r="N606" s="336"/>
    </row>
    <row r="607" spans="2:14" x14ac:dyDescent="0.25">
      <c r="B607" s="325" t="s">
        <v>305</v>
      </c>
      <c r="C607" s="311" t="s">
        <v>312</v>
      </c>
      <c r="D607" s="109"/>
      <c r="E607" s="109"/>
      <c r="F607" s="109"/>
      <c r="G607" s="109"/>
      <c r="I607" s="335">
        <v>22</v>
      </c>
      <c r="J607" s="335">
        <v>3</v>
      </c>
      <c r="K607" s="335">
        <v>2</v>
      </c>
      <c r="L607" s="335">
        <v>17</v>
      </c>
      <c r="M607" s="73"/>
      <c r="N607" s="336"/>
    </row>
    <row r="608" spans="2:14" x14ac:dyDescent="0.25">
      <c r="B608" s="325">
        <v>42217</v>
      </c>
      <c r="C608" s="345" t="s">
        <v>313</v>
      </c>
      <c r="D608" s="109"/>
      <c r="E608" s="109"/>
      <c r="F608" s="109"/>
      <c r="G608" s="109"/>
      <c r="I608" s="335">
        <v>137</v>
      </c>
      <c r="J608" s="335">
        <v>9</v>
      </c>
      <c r="K608" s="335">
        <v>3</v>
      </c>
      <c r="L608" s="335">
        <v>125</v>
      </c>
      <c r="M608" s="73">
        <v>2</v>
      </c>
      <c r="N608" s="336"/>
    </row>
    <row r="609" spans="2:14" x14ac:dyDescent="0.25">
      <c r="B609" s="325">
        <v>42217</v>
      </c>
      <c r="C609" s="346" t="s">
        <v>314</v>
      </c>
      <c r="D609" s="109"/>
      <c r="E609" s="109"/>
      <c r="F609" s="109"/>
      <c r="G609" s="109"/>
      <c r="I609" s="335">
        <v>38</v>
      </c>
      <c r="J609" s="335">
        <v>1</v>
      </c>
      <c r="K609" s="335">
        <v>2</v>
      </c>
      <c r="L609" s="335">
        <v>35</v>
      </c>
      <c r="M609" s="73"/>
      <c r="N609" s="336"/>
    </row>
    <row r="610" spans="2:14" x14ac:dyDescent="0.25">
      <c r="B610" s="325">
        <v>42217</v>
      </c>
      <c r="C610" s="346" t="s">
        <v>294</v>
      </c>
      <c r="D610" s="109"/>
      <c r="E610" s="109"/>
      <c r="F610" s="109"/>
      <c r="G610" s="109"/>
      <c r="I610" s="335">
        <v>3</v>
      </c>
      <c r="J610" s="335">
        <v>0</v>
      </c>
      <c r="K610" s="335">
        <v>0</v>
      </c>
      <c r="L610" s="335">
        <v>3</v>
      </c>
      <c r="M610" s="73"/>
      <c r="N610" s="336"/>
    </row>
    <row r="611" spans="2:14" x14ac:dyDescent="0.25">
      <c r="B611" s="325">
        <v>42217</v>
      </c>
      <c r="C611" s="346" t="s">
        <v>315</v>
      </c>
      <c r="D611" s="109"/>
      <c r="E611" s="109"/>
      <c r="F611" s="109"/>
      <c r="G611" s="109"/>
      <c r="I611" s="335">
        <v>12</v>
      </c>
      <c r="J611" s="335">
        <v>0</v>
      </c>
      <c r="K611" s="335">
        <v>0</v>
      </c>
      <c r="L611" s="335">
        <v>12</v>
      </c>
      <c r="M611" s="73"/>
      <c r="N611" s="336"/>
    </row>
    <row r="612" spans="2:14" x14ac:dyDescent="0.25">
      <c r="B612" s="325">
        <v>42217</v>
      </c>
      <c r="C612" s="346" t="s">
        <v>316</v>
      </c>
      <c r="D612" s="109"/>
      <c r="E612" s="109"/>
      <c r="F612" s="109"/>
      <c r="G612" s="109"/>
      <c r="I612" s="335">
        <v>43</v>
      </c>
      <c r="J612" s="335">
        <v>1</v>
      </c>
      <c r="K612" s="335">
        <v>1</v>
      </c>
      <c r="L612" s="335">
        <v>41</v>
      </c>
      <c r="M612" s="73"/>
      <c r="N612" s="336"/>
    </row>
    <row r="613" spans="2:14" x14ac:dyDescent="0.25">
      <c r="B613" s="325">
        <v>42217</v>
      </c>
      <c r="C613" s="346" t="s">
        <v>236</v>
      </c>
      <c r="D613" s="109"/>
      <c r="E613" s="109"/>
      <c r="F613" s="109"/>
      <c r="G613" s="109"/>
      <c r="I613" s="335">
        <v>35</v>
      </c>
      <c r="J613" s="335">
        <v>2</v>
      </c>
      <c r="K613" s="335">
        <v>0</v>
      </c>
      <c r="L613" s="335">
        <v>33</v>
      </c>
      <c r="M613" s="73"/>
      <c r="N613" s="336"/>
    </row>
    <row r="614" spans="2:14" x14ac:dyDescent="0.25">
      <c r="B614" s="325">
        <v>42217</v>
      </c>
      <c r="C614" s="346" t="s">
        <v>317</v>
      </c>
      <c r="D614" s="109"/>
      <c r="E614" s="109"/>
      <c r="F614" s="109"/>
      <c r="G614" s="109"/>
      <c r="I614" s="335">
        <v>60</v>
      </c>
      <c r="J614" s="335">
        <v>3</v>
      </c>
      <c r="K614" s="335">
        <v>3</v>
      </c>
      <c r="L614" s="335">
        <v>54</v>
      </c>
      <c r="M614" s="73">
        <v>1</v>
      </c>
      <c r="N614" s="336"/>
    </row>
    <row r="615" spans="2:14" x14ac:dyDescent="0.25">
      <c r="B615" s="325">
        <v>42217</v>
      </c>
      <c r="C615" s="346" t="s">
        <v>318</v>
      </c>
      <c r="D615" s="109"/>
      <c r="E615" s="109"/>
      <c r="F615" s="109"/>
      <c r="G615" s="109"/>
      <c r="I615" s="335">
        <v>45</v>
      </c>
      <c r="J615" s="335">
        <v>4</v>
      </c>
      <c r="K615" s="335">
        <v>1</v>
      </c>
      <c r="L615" s="335">
        <v>40</v>
      </c>
      <c r="M615" s="73"/>
      <c r="N615" s="336"/>
    </row>
    <row r="616" spans="2:14" x14ac:dyDescent="0.25">
      <c r="B616" s="325">
        <v>42217</v>
      </c>
      <c r="C616" s="345" t="s">
        <v>278</v>
      </c>
      <c r="D616" s="109"/>
      <c r="E616" s="109"/>
      <c r="F616" s="109"/>
      <c r="G616" s="109"/>
      <c r="I616" s="335">
        <v>11</v>
      </c>
      <c r="J616" s="335">
        <v>0</v>
      </c>
      <c r="K616" s="335">
        <v>0</v>
      </c>
      <c r="L616" s="335">
        <v>11</v>
      </c>
      <c r="M616" s="73"/>
      <c r="N616" s="336"/>
    </row>
    <row r="617" spans="2:14" x14ac:dyDescent="0.25">
      <c r="B617" s="325">
        <v>42248</v>
      </c>
      <c r="C617" s="346" t="s">
        <v>294</v>
      </c>
      <c r="D617" s="109"/>
      <c r="E617" s="109"/>
      <c r="F617" s="109"/>
      <c r="G617" s="109"/>
      <c r="I617" s="335">
        <v>14</v>
      </c>
      <c r="J617" s="335">
        <v>0</v>
      </c>
      <c r="K617" s="335">
        <v>1</v>
      </c>
      <c r="L617" s="335">
        <v>13</v>
      </c>
      <c r="M617" s="73"/>
      <c r="N617" s="336"/>
    </row>
    <row r="618" spans="2:14" x14ac:dyDescent="0.25">
      <c r="B618" s="325">
        <v>42248</v>
      </c>
      <c r="C618" s="346" t="s">
        <v>319</v>
      </c>
      <c r="D618" s="109"/>
      <c r="E618" s="109"/>
      <c r="F618" s="109"/>
      <c r="G618" s="109"/>
      <c r="I618" s="335">
        <v>50</v>
      </c>
      <c r="J618" s="335">
        <v>2</v>
      </c>
      <c r="K618" s="335">
        <v>5</v>
      </c>
      <c r="L618" s="335">
        <v>43</v>
      </c>
      <c r="M618" s="73">
        <v>2</v>
      </c>
      <c r="N618" s="336"/>
    </row>
    <row r="619" spans="2:14" x14ac:dyDescent="0.25">
      <c r="B619" s="325">
        <v>42248</v>
      </c>
      <c r="C619" s="346" t="s">
        <v>263</v>
      </c>
      <c r="D619" s="109"/>
      <c r="E619" s="109"/>
      <c r="F619" s="109"/>
      <c r="G619" s="109"/>
      <c r="I619" s="335">
        <v>12</v>
      </c>
      <c r="J619" s="335">
        <v>1</v>
      </c>
      <c r="K619" s="335">
        <v>0</v>
      </c>
      <c r="L619" s="335">
        <v>11</v>
      </c>
      <c r="M619" s="73"/>
      <c r="N619" s="336"/>
    </row>
    <row r="620" spans="2:14" x14ac:dyDescent="0.25">
      <c r="B620" s="325">
        <v>42248</v>
      </c>
      <c r="C620" s="346" t="s">
        <v>236</v>
      </c>
      <c r="D620" s="109"/>
      <c r="E620" s="109"/>
      <c r="F620" s="109"/>
      <c r="G620" s="109"/>
      <c r="I620" s="335">
        <v>20</v>
      </c>
      <c r="J620" s="335">
        <v>0</v>
      </c>
      <c r="K620" s="335">
        <v>0</v>
      </c>
      <c r="L620" s="335">
        <v>20</v>
      </c>
      <c r="M620" s="73"/>
      <c r="N620" s="336"/>
    </row>
    <row r="621" spans="2:14" x14ac:dyDescent="0.25">
      <c r="B621" s="325">
        <v>42248</v>
      </c>
      <c r="C621" s="345" t="s">
        <v>320</v>
      </c>
      <c r="D621" s="109"/>
      <c r="E621" s="109"/>
      <c r="F621" s="109"/>
      <c r="G621" s="109"/>
      <c r="I621" s="335">
        <v>91</v>
      </c>
      <c r="J621" s="335">
        <v>3</v>
      </c>
      <c r="K621" s="335">
        <v>3</v>
      </c>
      <c r="L621" s="335">
        <v>85</v>
      </c>
      <c r="M621" s="73">
        <v>1</v>
      </c>
      <c r="N621" s="336"/>
    </row>
    <row r="622" spans="2:14" x14ac:dyDescent="0.25">
      <c r="B622" s="325">
        <v>42248</v>
      </c>
      <c r="C622" s="346" t="s">
        <v>321</v>
      </c>
      <c r="D622" s="109"/>
      <c r="E622" s="109"/>
      <c r="F622" s="109"/>
      <c r="G622" s="109"/>
      <c r="I622" s="335">
        <v>183</v>
      </c>
      <c r="J622" s="335">
        <v>6</v>
      </c>
      <c r="K622" s="335">
        <v>18</v>
      </c>
      <c r="L622" s="335">
        <v>159</v>
      </c>
      <c r="M622" s="73">
        <v>1</v>
      </c>
      <c r="N622" s="336"/>
    </row>
    <row r="623" spans="2:14" x14ac:dyDescent="0.25">
      <c r="B623" s="325">
        <v>42248</v>
      </c>
      <c r="C623" s="346" t="s">
        <v>248</v>
      </c>
      <c r="D623" s="109"/>
      <c r="E623" s="109"/>
      <c r="F623" s="109"/>
      <c r="G623" s="109"/>
      <c r="I623" s="335">
        <v>45</v>
      </c>
      <c r="J623" s="335">
        <v>4</v>
      </c>
      <c r="K623" s="335">
        <v>1</v>
      </c>
      <c r="L623" s="335">
        <v>40</v>
      </c>
      <c r="M623" s="73">
        <v>2</v>
      </c>
      <c r="N623" s="336"/>
    </row>
    <row r="624" spans="2:14" x14ac:dyDescent="0.25">
      <c r="B624" s="325">
        <v>42248</v>
      </c>
      <c r="C624" s="346" t="s">
        <v>238</v>
      </c>
      <c r="D624" s="109"/>
      <c r="E624" s="109"/>
      <c r="F624" s="109"/>
      <c r="G624" s="109"/>
      <c r="I624" s="335">
        <v>27</v>
      </c>
      <c r="J624" s="335">
        <v>2</v>
      </c>
      <c r="K624" s="335">
        <v>0</v>
      </c>
      <c r="L624" s="335">
        <v>25</v>
      </c>
      <c r="M624" s="73"/>
      <c r="N624" s="336"/>
    </row>
    <row r="625" spans="2:14" x14ac:dyDescent="0.25">
      <c r="B625" s="325">
        <v>42248</v>
      </c>
      <c r="C625" s="346" t="s">
        <v>322</v>
      </c>
      <c r="D625" s="109"/>
      <c r="E625" s="109"/>
      <c r="F625" s="109"/>
      <c r="G625" s="109"/>
      <c r="I625" s="335">
        <v>155</v>
      </c>
      <c r="J625" s="335">
        <v>8</v>
      </c>
      <c r="K625" s="335">
        <v>8</v>
      </c>
      <c r="L625" s="335">
        <v>139</v>
      </c>
      <c r="M625" s="73">
        <v>2</v>
      </c>
      <c r="N625" s="336"/>
    </row>
    <row r="626" spans="2:14" x14ac:dyDescent="0.25">
      <c r="B626" s="325">
        <v>42248</v>
      </c>
      <c r="C626" s="346" t="s">
        <v>323</v>
      </c>
      <c r="D626" s="109"/>
      <c r="E626" s="109"/>
      <c r="F626" s="109"/>
      <c r="G626" s="109"/>
      <c r="I626" s="335">
        <v>140</v>
      </c>
      <c r="J626" s="335">
        <v>11</v>
      </c>
      <c r="K626" s="335">
        <v>3</v>
      </c>
      <c r="L626" s="335">
        <v>126</v>
      </c>
      <c r="M626" s="73">
        <v>6</v>
      </c>
      <c r="N626" s="336"/>
    </row>
    <row r="627" spans="2:14" x14ac:dyDescent="0.25">
      <c r="B627" s="325">
        <v>42248</v>
      </c>
      <c r="C627" s="345" t="s">
        <v>278</v>
      </c>
      <c r="D627" s="109"/>
      <c r="E627" s="109"/>
      <c r="F627" s="109"/>
      <c r="G627" s="109"/>
      <c r="I627" s="335">
        <v>34</v>
      </c>
      <c r="J627" s="335">
        <v>0</v>
      </c>
      <c r="K627" s="335">
        <v>1</v>
      </c>
      <c r="L627" s="335">
        <v>33</v>
      </c>
      <c r="M627" s="73"/>
      <c r="N627" s="336"/>
    </row>
    <row r="628" spans="2:14" x14ac:dyDescent="0.25">
      <c r="B628" s="325">
        <v>42278</v>
      </c>
      <c r="C628" s="346" t="s">
        <v>294</v>
      </c>
      <c r="D628" s="109"/>
      <c r="E628" s="109"/>
      <c r="F628" s="109"/>
      <c r="G628" s="109"/>
      <c r="I628" s="335">
        <v>14</v>
      </c>
      <c r="J628" s="335">
        <v>0</v>
      </c>
      <c r="K628" s="335">
        <v>0</v>
      </c>
      <c r="L628" s="335">
        <v>14</v>
      </c>
      <c r="M628" s="73"/>
      <c r="N628" s="336"/>
    </row>
    <row r="629" spans="2:14" x14ac:dyDescent="0.25">
      <c r="B629" s="325">
        <v>42278</v>
      </c>
      <c r="C629" s="346" t="s">
        <v>242</v>
      </c>
      <c r="D629" s="109"/>
      <c r="E629" s="109"/>
      <c r="F629" s="109"/>
      <c r="G629" s="109"/>
      <c r="I629" s="335">
        <v>270</v>
      </c>
      <c r="J629" s="335">
        <v>20</v>
      </c>
      <c r="K629" s="335">
        <v>8</v>
      </c>
      <c r="L629" s="335">
        <v>242</v>
      </c>
      <c r="M629" s="73">
        <v>1</v>
      </c>
      <c r="N629" s="336"/>
    </row>
    <row r="630" spans="2:14" x14ac:dyDescent="0.25">
      <c r="B630" s="325">
        <v>42278</v>
      </c>
      <c r="C630" s="345" t="s">
        <v>324</v>
      </c>
      <c r="D630" s="109"/>
      <c r="E630" s="109"/>
      <c r="F630" s="109"/>
      <c r="G630" s="109"/>
      <c r="I630" s="335">
        <v>135</v>
      </c>
      <c r="J630" s="335">
        <v>8</v>
      </c>
      <c r="K630" s="335">
        <v>6</v>
      </c>
      <c r="L630" s="335">
        <v>121</v>
      </c>
      <c r="M630" s="73">
        <v>2</v>
      </c>
      <c r="N630" s="336"/>
    </row>
    <row r="631" spans="2:14" x14ac:dyDescent="0.25">
      <c r="B631" s="325">
        <v>42278</v>
      </c>
      <c r="C631" s="346" t="s">
        <v>325</v>
      </c>
      <c r="D631" s="109"/>
      <c r="E631" s="109"/>
      <c r="F631" s="109"/>
      <c r="G631" s="109"/>
      <c r="I631" s="335">
        <v>27</v>
      </c>
      <c r="J631" s="335">
        <v>2</v>
      </c>
      <c r="K631" s="335">
        <v>2</v>
      </c>
      <c r="L631" s="335">
        <v>23</v>
      </c>
      <c r="M631" s="73"/>
      <c r="N631" s="336"/>
    </row>
    <row r="632" spans="2:14" x14ac:dyDescent="0.25">
      <c r="B632" s="325">
        <v>42278</v>
      </c>
      <c r="C632" s="346" t="s">
        <v>232</v>
      </c>
      <c r="D632" s="109"/>
      <c r="E632" s="109"/>
      <c r="F632" s="109"/>
      <c r="G632" s="109"/>
      <c r="I632" s="335">
        <v>212</v>
      </c>
      <c r="J632" s="335">
        <v>10</v>
      </c>
      <c r="K632" s="335">
        <v>6</v>
      </c>
      <c r="L632" s="335">
        <v>196</v>
      </c>
      <c r="M632" s="73">
        <v>1</v>
      </c>
      <c r="N632" s="336"/>
    </row>
    <row r="633" spans="2:14" x14ac:dyDescent="0.25">
      <c r="B633" s="325">
        <v>42278</v>
      </c>
      <c r="C633" s="346" t="s">
        <v>236</v>
      </c>
      <c r="D633" s="109"/>
      <c r="E633" s="109"/>
      <c r="F633" s="109"/>
      <c r="G633" s="109"/>
      <c r="I633" s="335">
        <v>53</v>
      </c>
      <c r="J633" s="335">
        <v>3</v>
      </c>
      <c r="K633" s="335">
        <v>2</v>
      </c>
      <c r="L633" s="335">
        <v>48</v>
      </c>
      <c r="M633" s="73">
        <v>1</v>
      </c>
      <c r="N633" s="336"/>
    </row>
    <row r="634" spans="2:14" x14ac:dyDescent="0.25">
      <c r="B634" s="325">
        <v>42278</v>
      </c>
      <c r="C634" s="346" t="s">
        <v>326</v>
      </c>
      <c r="D634" s="109"/>
      <c r="E634" s="109"/>
      <c r="F634" s="109"/>
      <c r="G634" s="109"/>
      <c r="I634" s="335">
        <v>90</v>
      </c>
      <c r="J634" s="335">
        <v>10</v>
      </c>
      <c r="K634" s="335">
        <v>2</v>
      </c>
      <c r="L634" s="335">
        <v>78</v>
      </c>
      <c r="M634" s="73">
        <v>2</v>
      </c>
      <c r="N634" s="336"/>
    </row>
    <row r="635" spans="2:14" x14ac:dyDescent="0.25">
      <c r="B635" s="325">
        <v>42278</v>
      </c>
      <c r="C635" s="346" t="s">
        <v>327</v>
      </c>
      <c r="D635" s="109"/>
      <c r="E635" s="109"/>
      <c r="F635" s="109"/>
      <c r="G635" s="109"/>
      <c r="I635" s="335">
        <v>45</v>
      </c>
      <c r="J635" s="335">
        <v>0</v>
      </c>
      <c r="K635" s="335">
        <v>0</v>
      </c>
      <c r="L635" s="335">
        <v>45</v>
      </c>
      <c r="M635" s="73"/>
      <c r="N635" s="336"/>
    </row>
    <row r="636" spans="2:14" x14ac:dyDescent="0.25">
      <c r="B636" s="325">
        <v>42278</v>
      </c>
      <c r="C636" s="346" t="s">
        <v>328</v>
      </c>
      <c r="D636" s="109"/>
      <c r="E636" s="109"/>
      <c r="F636" s="109"/>
      <c r="G636" s="109"/>
      <c r="I636" s="335">
        <v>347</v>
      </c>
      <c r="J636" s="335">
        <v>27</v>
      </c>
      <c r="K636" s="335">
        <v>7</v>
      </c>
      <c r="L636" s="335">
        <v>313</v>
      </c>
      <c r="M636" s="73">
        <v>6</v>
      </c>
      <c r="N636" s="336"/>
    </row>
    <row r="637" spans="2:14" x14ac:dyDescent="0.25">
      <c r="B637" s="325">
        <v>42278</v>
      </c>
      <c r="C637" s="346" t="s">
        <v>232</v>
      </c>
      <c r="D637" s="109"/>
      <c r="E637" s="109"/>
      <c r="F637" s="109"/>
      <c r="G637" s="109"/>
      <c r="I637" s="335">
        <v>235</v>
      </c>
      <c r="J637" s="335">
        <v>8</v>
      </c>
      <c r="K637" s="335">
        <v>8</v>
      </c>
      <c r="L637" s="335">
        <v>219</v>
      </c>
      <c r="M637" s="73">
        <v>2</v>
      </c>
      <c r="N637" s="336"/>
    </row>
    <row r="638" spans="2:14" x14ac:dyDescent="0.25">
      <c r="B638" s="325">
        <v>42278</v>
      </c>
      <c r="C638" s="346" t="s">
        <v>329</v>
      </c>
      <c r="D638" s="109"/>
      <c r="E638" s="109"/>
      <c r="F638" s="109"/>
      <c r="G638" s="109"/>
      <c r="I638" s="335">
        <v>78</v>
      </c>
      <c r="J638" s="335">
        <v>3</v>
      </c>
      <c r="K638" s="335">
        <v>3</v>
      </c>
      <c r="L638" s="335">
        <v>72</v>
      </c>
      <c r="M638" s="73"/>
      <c r="N638" s="336"/>
    </row>
    <row r="639" spans="2:14" x14ac:dyDescent="0.25">
      <c r="B639" s="325">
        <v>42278</v>
      </c>
      <c r="C639" s="345" t="s">
        <v>235</v>
      </c>
      <c r="D639" s="109"/>
      <c r="E639" s="109"/>
      <c r="F639" s="109"/>
      <c r="G639" s="109"/>
      <c r="I639" s="335">
        <v>136</v>
      </c>
      <c r="J639" s="335">
        <v>8</v>
      </c>
      <c r="K639" s="335">
        <v>7</v>
      </c>
      <c r="L639" s="335">
        <v>121</v>
      </c>
      <c r="M639" s="73">
        <v>4</v>
      </c>
      <c r="N639" s="336"/>
    </row>
    <row r="640" spans="2:14" x14ac:dyDescent="0.25">
      <c r="B640" s="325">
        <v>42278</v>
      </c>
      <c r="C640" s="346" t="s">
        <v>330</v>
      </c>
      <c r="D640" s="109"/>
      <c r="E640" s="109"/>
      <c r="F640" s="109"/>
      <c r="G640" s="109"/>
      <c r="I640" s="335">
        <v>142</v>
      </c>
      <c r="J640" s="335">
        <v>9</v>
      </c>
      <c r="K640" s="335">
        <v>6</v>
      </c>
      <c r="L640" s="335">
        <v>127</v>
      </c>
      <c r="M640" s="73">
        <v>2</v>
      </c>
      <c r="N640" s="336"/>
    </row>
    <row r="641" spans="2:14" x14ac:dyDescent="0.25">
      <c r="B641" s="325">
        <v>42278</v>
      </c>
      <c r="C641" s="346" t="s">
        <v>331</v>
      </c>
      <c r="D641" s="109"/>
      <c r="E641" s="109"/>
      <c r="F641" s="109"/>
      <c r="G641" s="109"/>
      <c r="I641" s="335">
        <v>152</v>
      </c>
      <c r="J641" s="335">
        <v>6</v>
      </c>
      <c r="K641" s="335">
        <v>6</v>
      </c>
      <c r="L641" s="335">
        <v>140</v>
      </c>
      <c r="M641" s="73"/>
      <c r="N641" s="336"/>
    </row>
    <row r="642" spans="2:14" x14ac:dyDescent="0.25">
      <c r="B642" s="325">
        <v>42278</v>
      </c>
      <c r="C642" s="346" t="s">
        <v>332</v>
      </c>
      <c r="D642" s="109"/>
      <c r="E642" s="109"/>
      <c r="F642" s="109"/>
      <c r="G642" s="109"/>
      <c r="I642" s="335">
        <v>711</v>
      </c>
      <c r="J642" s="335">
        <v>34</v>
      </c>
      <c r="K642" s="335">
        <v>22</v>
      </c>
      <c r="L642" s="335">
        <v>655</v>
      </c>
      <c r="M642" s="73">
        <v>6</v>
      </c>
      <c r="N642" s="336"/>
    </row>
    <row r="643" spans="2:14" x14ac:dyDescent="0.25">
      <c r="B643" s="325">
        <v>42278</v>
      </c>
      <c r="C643" s="346" t="s">
        <v>333</v>
      </c>
      <c r="D643" s="109"/>
      <c r="E643" s="109"/>
      <c r="F643" s="109"/>
      <c r="G643" s="109"/>
      <c r="I643" s="335">
        <v>94</v>
      </c>
      <c r="J643" s="335">
        <v>1</v>
      </c>
      <c r="K643" s="335">
        <v>10</v>
      </c>
      <c r="L643" s="335">
        <v>83</v>
      </c>
      <c r="M643" s="73">
        <v>1</v>
      </c>
      <c r="N643" s="336"/>
    </row>
    <row r="644" spans="2:14" x14ac:dyDescent="0.25">
      <c r="B644" s="325">
        <v>42278</v>
      </c>
      <c r="C644" s="345" t="s">
        <v>278</v>
      </c>
      <c r="D644" s="159"/>
      <c r="E644" s="109"/>
      <c r="F644" s="109"/>
      <c r="G644" s="109"/>
      <c r="I644" s="335">
        <v>57</v>
      </c>
      <c r="J644" s="335">
        <v>1</v>
      </c>
      <c r="K644" s="335">
        <v>1</v>
      </c>
      <c r="L644" s="335">
        <v>55</v>
      </c>
      <c r="M644" s="73"/>
      <c r="N644" s="336"/>
    </row>
    <row r="645" spans="2:14" x14ac:dyDescent="0.25">
      <c r="B645" s="325">
        <v>42309</v>
      </c>
      <c r="C645" s="346" t="s">
        <v>294</v>
      </c>
      <c r="D645" s="109"/>
      <c r="E645" s="109"/>
      <c r="F645" s="109"/>
      <c r="G645" s="109"/>
      <c r="I645" s="335">
        <v>23</v>
      </c>
      <c r="J645" s="335">
        <v>0</v>
      </c>
      <c r="K645" s="335">
        <v>0</v>
      </c>
      <c r="L645" s="335">
        <v>23</v>
      </c>
      <c r="M645" s="73"/>
      <c r="N645" s="336"/>
    </row>
    <row r="646" spans="2:14" x14ac:dyDescent="0.25">
      <c r="B646" s="325">
        <v>42309</v>
      </c>
      <c r="C646" s="345" t="s">
        <v>334</v>
      </c>
      <c r="D646" s="109"/>
      <c r="E646" s="109"/>
      <c r="F646" s="109"/>
      <c r="G646" s="109"/>
      <c r="I646" s="335">
        <v>122</v>
      </c>
      <c r="J646" s="335">
        <v>10</v>
      </c>
      <c r="K646" s="335">
        <v>8</v>
      </c>
      <c r="L646" s="335">
        <v>104</v>
      </c>
      <c r="M646" s="73">
        <v>1</v>
      </c>
      <c r="N646" s="336"/>
    </row>
    <row r="647" spans="2:14" x14ac:dyDescent="0.25">
      <c r="B647" s="325">
        <v>42309</v>
      </c>
      <c r="C647" s="346" t="s">
        <v>335</v>
      </c>
      <c r="D647" s="109"/>
      <c r="E647" s="109"/>
      <c r="F647" s="109"/>
      <c r="G647" s="109"/>
      <c r="I647" s="335">
        <v>64</v>
      </c>
      <c r="J647" s="335">
        <v>3</v>
      </c>
      <c r="K647" s="335">
        <v>1</v>
      </c>
      <c r="L647" s="335">
        <v>60</v>
      </c>
      <c r="M647" s="73">
        <v>1</v>
      </c>
      <c r="N647" s="336"/>
    </row>
    <row r="648" spans="2:14" x14ac:dyDescent="0.25">
      <c r="B648" s="325">
        <v>42309</v>
      </c>
      <c r="C648" s="346" t="s">
        <v>231</v>
      </c>
      <c r="D648" s="109"/>
      <c r="E648" s="109"/>
      <c r="F648" s="109"/>
      <c r="G648" s="109"/>
      <c r="I648" s="335">
        <v>153</v>
      </c>
      <c r="J648" s="335">
        <v>18</v>
      </c>
      <c r="K648" s="335">
        <v>8</v>
      </c>
      <c r="L648" s="335">
        <v>127</v>
      </c>
      <c r="M648" s="73">
        <v>3</v>
      </c>
      <c r="N648" s="336"/>
    </row>
    <row r="649" spans="2:14" x14ac:dyDescent="0.25">
      <c r="B649" s="325">
        <v>42309</v>
      </c>
      <c r="C649" s="346" t="s">
        <v>336</v>
      </c>
      <c r="D649" s="109"/>
      <c r="E649" s="109"/>
      <c r="F649" s="109"/>
      <c r="G649" s="109"/>
      <c r="I649" s="335">
        <v>119</v>
      </c>
      <c r="J649" s="335">
        <v>9</v>
      </c>
      <c r="K649" s="335">
        <v>4</v>
      </c>
      <c r="L649" s="335">
        <v>106</v>
      </c>
      <c r="M649" s="73">
        <v>1</v>
      </c>
      <c r="N649" s="336"/>
    </row>
    <row r="650" spans="2:14" x14ac:dyDescent="0.25">
      <c r="B650" s="325">
        <v>42309</v>
      </c>
      <c r="C650" s="346" t="s">
        <v>263</v>
      </c>
      <c r="D650" s="109"/>
      <c r="E650" s="109"/>
      <c r="F650" s="109"/>
      <c r="G650" s="109"/>
      <c r="I650" s="335">
        <v>3</v>
      </c>
      <c r="J650" s="335">
        <v>0</v>
      </c>
      <c r="K650" s="335">
        <v>1</v>
      </c>
      <c r="L650" s="335">
        <v>2</v>
      </c>
      <c r="M650" s="73"/>
      <c r="N650" s="336"/>
    </row>
    <row r="651" spans="2:14" x14ac:dyDescent="0.25">
      <c r="B651" s="325">
        <v>42309</v>
      </c>
      <c r="C651" s="346" t="s">
        <v>253</v>
      </c>
      <c r="D651" s="109"/>
      <c r="E651" s="109"/>
      <c r="F651" s="109"/>
      <c r="G651" s="109"/>
      <c r="I651" s="335">
        <v>107</v>
      </c>
      <c r="J651" s="335">
        <v>1</v>
      </c>
      <c r="K651" s="335">
        <v>7</v>
      </c>
      <c r="L651" s="335">
        <v>99</v>
      </c>
      <c r="M651" s="73">
        <v>1</v>
      </c>
      <c r="N651" s="336"/>
    </row>
    <row r="652" spans="2:14" x14ac:dyDescent="0.25">
      <c r="B652" s="325">
        <v>42309</v>
      </c>
      <c r="C652" s="345" t="s">
        <v>303</v>
      </c>
      <c r="D652" s="109"/>
      <c r="E652" s="109"/>
      <c r="F652" s="109"/>
      <c r="G652" s="109"/>
      <c r="I652" s="335">
        <v>38</v>
      </c>
      <c r="J652" s="335">
        <v>2</v>
      </c>
      <c r="K652" s="335">
        <v>4</v>
      </c>
      <c r="L652" s="335">
        <v>32</v>
      </c>
      <c r="M652" s="73">
        <v>1</v>
      </c>
      <c r="N652" s="336"/>
    </row>
    <row r="653" spans="2:14" x14ac:dyDescent="0.25">
      <c r="B653" s="325">
        <v>42309</v>
      </c>
      <c r="C653" s="346" t="s">
        <v>337</v>
      </c>
      <c r="D653" s="109"/>
      <c r="E653" s="109"/>
      <c r="F653" s="109"/>
      <c r="G653" s="109"/>
      <c r="I653" s="335">
        <v>133</v>
      </c>
      <c r="J653" s="335">
        <v>11</v>
      </c>
      <c r="K653" s="335">
        <v>5</v>
      </c>
      <c r="L653" s="335">
        <v>117</v>
      </c>
      <c r="M653" s="73">
        <v>4</v>
      </c>
      <c r="N653" s="336"/>
    </row>
    <row r="654" spans="2:14" x14ac:dyDescent="0.25">
      <c r="B654" s="325">
        <v>42309</v>
      </c>
      <c r="C654" s="346" t="s">
        <v>236</v>
      </c>
      <c r="D654" s="109"/>
      <c r="E654" s="109"/>
      <c r="F654" s="109"/>
      <c r="G654" s="109"/>
      <c r="I654" s="335">
        <v>59</v>
      </c>
      <c r="J654" s="335">
        <v>0</v>
      </c>
      <c r="K654" s="335">
        <v>2</v>
      </c>
      <c r="L654" s="335">
        <v>57</v>
      </c>
      <c r="M654" s="73"/>
      <c r="N654" s="336"/>
    </row>
    <row r="655" spans="2:14" x14ac:dyDescent="0.25">
      <c r="B655" s="325">
        <v>42309</v>
      </c>
      <c r="C655" s="346" t="s">
        <v>338</v>
      </c>
      <c r="D655" s="109"/>
      <c r="E655" s="109"/>
      <c r="F655" s="109"/>
      <c r="G655" s="109"/>
      <c r="I655" s="335">
        <v>150</v>
      </c>
      <c r="J655" s="335">
        <v>5</v>
      </c>
      <c r="K655" s="335">
        <v>12</v>
      </c>
      <c r="L655" s="335">
        <v>133</v>
      </c>
      <c r="M655" s="73">
        <v>4</v>
      </c>
      <c r="N655" s="336"/>
    </row>
    <row r="656" spans="2:14" x14ac:dyDescent="0.25">
      <c r="B656" s="325">
        <v>42309</v>
      </c>
      <c r="C656" s="345" t="s">
        <v>278</v>
      </c>
      <c r="D656" s="109"/>
      <c r="E656" s="109"/>
      <c r="F656" s="109"/>
      <c r="G656" s="109"/>
      <c r="I656" s="335">
        <v>34</v>
      </c>
      <c r="J656" s="335">
        <v>3</v>
      </c>
      <c r="K656" s="335">
        <v>2</v>
      </c>
      <c r="L656" s="335">
        <v>29</v>
      </c>
      <c r="M656" s="73"/>
      <c r="N656" s="336"/>
    </row>
    <row r="657" spans="2:14" x14ac:dyDescent="0.25">
      <c r="B657" s="325">
        <v>42309</v>
      </c>
      <c r="C657" s="346" t="s">
        <v>257</v>
      </c>
      <c r="D657" s="109"/>
      <c r="E657" s="109"/>
      <c r="F657" s="109"/>
      <c r="G657" s="109"/>
      <c r="I657" s="335">
        <v>30</v>
      </c>
      <c r="J657" s="335">
        <v>0</v>
      </c>
      <c r="K657" s="335">
        <v>2</v>
      </c>
      <c r="L657" s="335">
        <v>28</v>
      </c>
      <c r="M657" s="73"/>
      <c r="N657" s="336"/>
    </row>
    <row r="658" spans="2:14" x14ac:dyDescent="0.25">
      <c r="B658" s="325">
        <v>42339</v>
      </c>
      <c r="C658" s="346" t="s">
        <v>294</v>
      </c>
      <c r="D658" s="109"/>
      <c r="E658" s="109"/>
      <c r="F658" s="109"/>
      <c r="G658" s="109"/>
      <c r="I658" s="335">
        <v>4</v>
      </c>
      <c r="J658" s="335">
        <v>0</v>
      </c>
      <c r="K658" s="335">
        <v>0</v>
      </c>
      <c r="L658" s="335">
        <v>4</v>
      </c>
      <c r="M658" s="73"/>
      <c r="N658" s="336"/>
    </row>
    <row r="659" spans="2:14" ht="13" thickBot="1" x14ac:dyDescent="0.3">
      <c r="B659" s="325">
        <v>42339</v>
      </c>
      <c r="C659" s="347" t="s">
        <v>278</v>
      </c>
      <c r="D659" s="348"/>
      <c r="E659" s="348"/>
      <c r="F659" s="348"/>
      <c r="G659" s="348"/>
      <c r="I659" s="335">
        <v>99</v>
      </c>
      <c r="J659" s="335">
        <v>7</v>
      </c>
      <c r="K659" s="335">
        <v>6</v>
      </c>
      <c r="L659" s="335">
        <v>86</v>
      </c>
      <c r="M659" s="73"/>
      <c r="N659" s="336"/>
    </row>
    <row r="660" spans="2:14" ht="13.5" thickBot="1" x14ac:dyDescent="0.35">
      <c r="B660" s="181"/>
      <c r="C660" s="183" t="s">
        <v>26</v>
      </c>
      <c r="D660" s="174">
        <f>SUM(D532:D659)+D528</f>
        <v>5066</v>
      </c>
      <c r="E660" s="175">
        <f t="shared" ref="E660:M660" si="3">SUM(E532:E659)+E528</f>
        <v>333</v>
      </c>
      <c r="F660" s="194">
        <f t="shared" si="3"/>
        <v>273</v>
      </c>
      <c r="G660" s="190">
        <f t="shared" si="3"/>
        <v>4460</v>
      </c>
      <c r="H660" s="178">
        <f t="shared" si="3"/>
        <v>0</v>
      </c>
      <c r="I660" s="174">
        <f t="shared" si="3"/>
        <v>47378</v>
      </c>
      <c r="J660" s="175">
        <f t="shared" si="3"/>
        <v>2717</v>
      </c>
      <c r="K660" s="194">
        <f t="shared" si="3"/>
        <v>1723</v>
      </c>
      <c r="L660" s="190">
        <f t="shared" si="3"/>
        <v>42938</v>
      </c>
      <c r="M660" s="195">
        <f t="shared" si="3"/>
        <v>1023</v>
      </c>
      <c r="N660" s="53"/>
    </row>
    <row r="661" spans="2:14" ht="15.5" x14ac:dyDescent="0.35">
      <c r="D661" s="512" t="s">
        <v>0</v>
      </c>
      <c r="E661" s="512"/>
      <c r="F661" s="512"/>
      <c r="G661" s="512"/>
      <c r="H661" s="210"/>
      <c r="I661" s="512" t="s">
        <v>1</v>
      </c>
      <c r="J661" s="512"/>
      <c r="K661" s="512"/>
      <c r="L661" s="512"/>
    </row>
    <row r="662" spans="2:14" ht="6" customHeight="1" thickBot="1" x14ac:dyDescent="0.3"/>
    <row r="663" spans="2:14" ht="13.5" thickBot="1" x14ac:dyDescent="0.35">
      <c r="B663" s="187" t="s">
        <v>2</v>
      </c>
      <c r="C663" s="188" t="s">
        <v>3</v>
      </c>
      <c r="D663" s="17" t="s">
        <v>4</v>
      </c>
      <c r="E663" s="18" t="s">
        <v>5</v>
      </c>
      <c r="F663" s="50" t="s">
        <v>6</v>
      </c>
      <c r="G663" s="51" t="s">
        <v>7</v>
      </c>
      <c r="H663" s="189"/>
      <c r="I663" s="17" t="s">
        <v>4</v>
      </c>
      <c r="J663" s="18" t="s">
        <v>5</v>
      </c>
      <c r="K663" s="50" t="s">
        <v>6</v>
      </c>
      <c r="L663" s="51" t="s">
        <v>7</v>
      </c>
      <c r="M663" s="161" t="s">
        <v>8</v>
      </c>
      <c r="N663" s="17" t="s">
        <v>9</v>
      </c>
    </row>
    <row r="664" spans="2:14" x14ac:dyDescent="0.25">
      <c r="B664" s="184">
        <v>42370</v>
      </c>
      <c r="C664" s="185" t="s">
        <v>339</v>
      </c>
      <c r="D664" s="186"/>
      <c r="E664" s="186"/>
      <c r="F664" s="186"/>
      <c r="G664" s="186"/>
      <c r="I664" s="117">
        <v>15</v>
      </c>
      <c r="J664" s="117">
        <v>1</v>
      </c>
      <c r="K664" s="117">
        <v>0</v>
      </c>
      <c r="L664" s="117">
        <v>14</v>
      </c>
      <c r="M664" s="47"/>
      <c r="N664" s="48"/>
    </row>
    <row r="665" spans="2:14" x14ac:dyDescent="0.25">
      <c r="B665" s="325">
        <v>42370</v>
      </c>
      <c r="C665" s="170" t="s">
        <v>261</v>
      </c>
      <c r="D665" s="109"/>
      <c r="E665" s="109"/>
      <c r="F665" s="109"/>
      <c r="G665" s="109"/>
      <c r="I665" s="335">
        <v>15</v>
      </c>
      <c r="J665" s="335">
        <v>1</v>
      </c>
      <c r="K665" s="335">
        <v>1</v>
      </c>
      <c r="L665" s="335">
        <v>13</v>
      </c>
      <c r="M665" s="73">
        <v>1</v>
      </c>
      <c r="N665" s="336"/>
    </row>
    <row r="666" spans="2:14" x14ac:dyDescent="0.25">
      <c r="B666" s="325">
        <v>42370</v>
      </c>
      <c r="C666" s="311" t="s">
        <v>225</v>
      </c>
      <c r="D666" s="109"/>
      <c r="E666" s="109"/>
      <c r="F666" s="109"/>
      <c r="G666" s="109"/>
      <c r="I666" s="335">
        <v>47</v>
      </c>
      <c r="J666" s="335">
        <v>2</v>
      </c>
      <c r="K666" s="335">
        <v>2</v>
      </c>
      <c r="L666" s="335">
        <v>43</v>
      </c>
      <c r="M666" s="73"/>
      <c r="N666" s="336"/>
    </row>
    <row r="667" spans="2:14" x14ac:dyDescent="0.25">
      <c r="B667" s="325">
        <v>42370</v>
      </c>
      <c r="C667" s="311" t="s">
        <v>340</v>
      </c>
      <c r="D667" s="109"/>
      <c r="E667" s="109"/>
      <c r="F667" s="109"/>
      <c r="G667" s="109"/>
      <c r="I667" s="335">
        <v>211</v>
      </c>
      <c r="J667" s="335">
        <v>10</v>
      </c>
      <c r="K667" s="335">
        <v>9</v>
      </c>
      <c r="L667" s="335">
        <v>192</v>
      </c>
      <c r="M667" s="73">
        <v>1</v>
      </c>
      <c r="N667" s="336"/>
    </row>
    <row r="668" spans="2:14" x14ac:dyDescent="0.25">
      <c r="B668" s="325">
        <v>42370</v>
      </c>
      <c r="C668" s="345" t="s">
        <v>341</v>
      </c>
      <c r="D668" s="109"/>
      <c r="E668" s="109"/>
      <c r="F668" s="109"/>
      <c r="G668" s="109"/>
      <c r="I668" s="335">
        <v>116</v>
      </c>
      <c r="J668" s="335">
        <v>5</v>
      </c>
      <c r="K668" s="335">
        <v>5</v>
      </c>
      <c r="L668" s="335">
        <v>106</v>
      </c>
      <c r="M668" s="73">
        <v>1</v>
      </c>
      <c r="N668" s="336"/>
    </row>
    <row r="669" spans="2:14" x14ac:dyDescent="0.25">
      <c r="B669" s="325">
        <v>42401</v>
      </c>
      <c r="C669" s="311" t="s">
        <v>294</v>
      </c>
      <c r="D669" s="109"/>
      <c r="E669" s="109"/>
      <c r="F669" s="109"/>
      <c r="G669" s="109"/>
      <c r="I669" s="335">
        <v>10</v>
      </c>
      <c r="J669" s="335">
        <v>2</v>
      </c>
      <c r="K669" s="335">
        <v>0</v>
      </c>
      <c r="L669" s="335">
        <v>8</v>
      </c>
      <c r="M669" s="73">
        <v>2</v>
      </c>
      <c r="N669" s="336"/>
    </row>
    <row r="670" spans="2:14" x14ac:dyDescent="0.25">
      <c r="B670" s="325">
        <v>42401</v>
      </c>
      <c r="C670" s="311" t="s">
        <v>342</v>
      </c>
      <c r="D670" s="109"/>
      <c r="E670" s="109"/>
      <c r="F670" s="109"/>
      <c r="G670" s="109"/>
      <c r="I670" s="335">
        <v>196</v>
      </c>
      <c r="J670" s="335">
        <v>4</v>
      </c>
      <c r="K670" s="335">
        <v>9</v>
      </c>
      <c r="L670" s="335">
        <v>183</v>
      </c>
      <c r="M670" s="73">
        <v>2</v>
      </c>
      <c r="N670" s="336"/>
    </row>
    <row r="671" spans="2:14" x14ac:dyDescent="0.25">
      <c r="B671" s="325">
        <v>42401</v>
      </c>
      <c r="C671" s="311" t="s">
        <v>329</v>
      </c>
      <c r="D671" s="109"/>
      <c r="E671" s="109"/>
      <c r="F671" s="109"/>
      <c r="G671" s="109"/>
      <c r="I671" s="335">
        <v>56</v>
      </c>
      <c r="J671" s="335">
        <v>6</v>
      </c>
      <c r="K671" s="335">
        <v>2</v>
      </c>
      <c r="L671" s="335">
        <v>48</v>
      </c>
      <c r="M671" s="73">
        <v>2</v>
      </c>
      <c r="N671" s="336"/>
    </row>
    <row r="672" spans="2:14" x14ac:dyDescent="0.25">
      <c r="B672" s="325">
        <v>42401</v>
      </c>
      <c r="C672" s="311" t="s">
        <v>264</v>
      </c>
      <c r="D672" s="109"/>
      <c r="E672" s="109"/>
      <c r="F672" s="109"/>
      <c r="G672" s="109"/>
      <c r="I672" s="335">
        <v>465</v>
      </c>
      <c r="J672" s="335">
        <v>21</v>
      </c>
      <c r="K672" s="335">
        <v>18</v>
      </c>
      <c r="L672" s="335">
        <v>426</v>
      </c>
      <c r="M672" s="73">
        <v>10</v>
      </c>
      <c r="N672" s="336"/>
    </row>
    <row r="673" spans="2:14" x14ac:dyDescent="0.25">
      <c r="B673" s="325">
        <v>42401</v>
      </c>
      <c r="C673" s="311" t="s">
        <v>236</v>
      </c>
      <c r="D673" s="109"/>
      <c r="E673" s="109"/>
      <c r="F673" s="109"/>
      <c r="G673" s="109"/>
      <c r="I673" s="335">
        <v>66</v>
      </c>
      <c r="J673" s="335">
        <v>1</v>
      </c>
      <c r="K673" s="335">
        <v>2</v>
      </c>
      <c r="L673" s="335">
        <v>63</v>
      </c>
      <c r="M673" s="73"/>
      <c r="N673" s="336"/>
    </row>
    <row r="674" spans="2:14" x14ac:dyDescent="0.25">
      <c r="B674" s="325">
        <v>42401</v>
      </c>
      <c r="C674" s="311" t="s">
        <v>343</v>
      </c>
      <c r="D674" s="109"/>
      <c r="E674" s="109"/>
      <c r="F674" s="109"/>
      <c r="G674" s="109"/>
      <c r="I674" s="335">
        <v>126</v>
      </c>
      <c r="J674" s="335">
        <v>10</v>
      </c>
      <c r="K674" s="335">
        <v>5</v>
      </c>
      <c r="L674" s="335">
        <v>111</v>
      </c>
      <c r="M674" s="73">
        <v>4</v>
      </c>
      <c r="N674" s="336"/>
    </row>
    <row r="675" spans="2:14" x14ac:dyDescent="0.25">
      <c r="B675" s="325">
        <v>42401</v>
      </c>
      <c r="C675" s="311" t="s">
        <v>338</v>
      </c>
      <c r="D675" s="109"/>
      <c r="E675" s="109"/>
      <c r="F675" s="109"/>
      <c r="G675" s="109"/>
      <c r="I675" s="335">
        <v>117</v>
      </c>
      <c r="J675" s="335">
        <v>6</v>
      </c>
      <c r="K675" s="335">
        <v>4</v>
      </c>
      <c r="L675" s="335">
        <v>107</v>
      </c>
      <c r="M675" s="73">
        <v>1</v>
      </c>
      <c r="N675" s="336"/>
    </row>
    <row r="676" spans="2:14" x14ac:dyDescent="0.25">
      <c r="B676" s="325">
        <v>42401</v>
      </c>
      <c r="C676" s="311" t="s">
        <v>317</v>
      </c>
      <c r="D676" s="109"/>
      <c r="E676" s="109"/>
      <c r="F676" s="109"/>
      <c r="G676" s="109"/>
      <c r="I676" s="335">
        <v>127</v>
      </c>
      <c r="J676" s="335">
        <v>6</v>
      </c>
      <c r="K676" s="335">
        <v>4</v>
      </c>
      <c r="L676" s="335">
        <v>117</v>
      </c>
      <c r="M676" s="73">
        <v>2</v>
      </c>
      <c r="N676" s="336"/>
    </row>
    <row r="677" spans="2:14" x14ac:dyDescent="0.25">
      <c r="B677" s="325">
        <v>42430</v>
      </c>
      <c r="C677" s="311" t="s">
        <v>294</v>
      </c>
      <c r="D677" s="109"/>
      <c r="E677" s="109"/>
      <c r="F677" s="109"/>
      <c r="G677" s="109"/>
      <c r="I677" s="335">
        <v>14</v>
      </c>
      <c r="J677" s="335">
        <v>0</v>
      </c>
      <c r="K677" s="335">
        <v>1</v>
      </c>
      <c r="L677" s="335">
        <v>13</v>
      </c>
      <c r="M677" s="73"/>
      <c r="N677" s="336"/>
    </row>
    <row r="678" spans="2:14" x14ac:dyDescent="0.25">
      <c r="B678" s="325">
        <v>42430</v>
      </c>
      <c r="C678" s="311" t="s">
        <v>344</v>
      </c>
      <c r="D678" s="109"/>
      <c r="E678" s="109"/>
      <c r="F678" s="109"/>
      <c r="G678" s="109"/>
      <c r="I678" s="335">
        <v>43</v>
      </c>
      <c r="J678" s="335">
        <v>2</v>
      </c>
      <c r="K678" s="335">
        <v>1</v>
      </c>
      <c r="L678" s="335">
        <v>40</v>
      </c>
      <c r="M678" s="73">
        <v>1</v>
      </c>
      <c r="N678" s="336"/>
    </row>
    <row r="679" spans="2:14" x14ac:dyDescent="0.25">
      <c r="B679" s="325">
        <v>42430</v>
      </c>
      <c r="C679" s="311" t="s">
        <v>256</v>
      </c>
      <c r="D679" s="109"/>
      <c r="E679" s="109"/>
      <c r="F679" s="109"/>
      <c r="G679" s="109"/>
      <c r="I679" s="335">
        <v>17</v>
      </c>
      <c r="J679" s="335">
        <v>1</v>
      </c>
      <c r="K679" s="335">
        <v>1</v>
      </c>
      <c r="L679" s="335">
        <v>15</v>
      </c>
      <c r="M679" s="73"/>
      <c r="N679" s="336"/>
    </row>
    <row r="680" spans="2:14" x14ac:dyDescent="0.25">
      <c r="B680" s="325">
        <v>42430</v>
      </c>
      <c r="C680" s="311" t="s">
        <v>236</v>
      </c>
      <c r="D680" s="109"/>
      <c r="E680" s="109"/>
      <c r="F680" s="109"/>
      <c r="G680" s="109"/>
      <c r="I680" s="335">
        <v>38</v>
      </c>
      <c r="J680" s="335">
        <v>2</v>
      </c>
      <c r="K680" s="335">
        <v>1</v>
      </c>
      <c r="L680" s="335">
        <v>35</v>
      </c>
      <c r="M680" s="73">
        <v>1</v>
      </c>
      <c r="N680" s="336"/>
    </row>
    <row r="681" spans="2:14" x14ac:dyDescent="0.25">
      <c r="B681" s="325">
        <v>42430</v>
      </c>
      <c r="C681" s="311" t="s">
        <v>259</v>
      </c>
      <c r="D681" s="109"/>
      <c r="E681" s="109"/>
      <c r="F681" s="109"/>
      <c r="G681" s="109"/>
      <c r="I681" s="335">
        <v>59</v>
      </c>
      <c r="J681" s="335">
        <v>0</v>
      </c>
      <c r="K681" s="335">
        <v>2</v>
      </c>
      <c r="L681" s="335">
        <v>57</v>
      </c>
      <c r="M681" s="73"/>
      <c r="N681" s="336"/>
    </row>
    <row r="682" spans="2:14" x14ac:dyDescent="0.25">
      <c r="B682" s="325">
        <v>42430</v>
      </c>
      <c r="C682" s="311" t="s">
        <v>345</v>
      </c>
      <c r="D682" s="109"/>
      <c r="E682" s="109"/>
      <c r="F682" s="109"/>
      <c r="G682" s="109"/>
      <c r="I682" s="335">
        <v>12</v>
      </c>
      <c r="J682" s="335">
        <v>1</v>
      </c>
      <c r="K682" s="335">
        <v>1</v>
      </c>
      <c r="L682" s="335">
        <v>10</v>
      </c>
      <c r="M682" s="73">
        <v>1</v>
      </c>
      <c r="N682" s="336"/>
    </row>
    <row r="683" spans="2:14" x14ac:dyDescent="0.25">
      <c r="B683" s="325">
        <v>42430</v>
      </c>
      <c r="C683" s="345" t="s">
        <v>346</v>
      </c>
      <c r="D683" s="109"/>
      <c r="E683" s="109"/>
      <c r="F683" s="109"/>
      <c r="G683" s="109"/>
      <c r="I683" s="335">
        <v>51</v>
      </c>
      <c r="J683" s="335">
        <v>5</v>
      </c>
      <c r="K683" s="335">
        <v>4</v>
      </c>
      <c r="L683" s="335">
        <v>42</v>
      </c>
      <c r="M683" s="73">
        <v>1</v>
      </c>
      <c r="N683" s="336"/>
    </row>
    <row r="684" spans="2:14" x14ac:dyDescent="0.25">
      <c r="B684" s="325">
        <v>42430</v>
      </c>
      <c r="C684" s="345" t="s">
        <v>303</v>
      </c>
      <c r="D684" s="109"/>
      <c r="E684" s="109"/>
      <c r="F684" s="109"/>
      <c r="G684" s="109"/>
      <c r="I684" s="335">
        <v>19</v>
      </c>
      <c r="J684" s="335">
        <v>1</v>
      </c>
      <c r="K684" s="335">
        <v>1</v>
      </c>
      <c r="L684" s="335">
        <v>17</v>
      </c>
      <c r="M684" s="73"/>
      <c r="N684" s="336"/>
    </row>
    <row r="685" spans="2:14" x14ac:dyDescent="0.25">
      <c r="B685" s="325">
        <v>42430</v>
      </c>
      <c r="C685" s="311" t="s">
        <v>234</v>
      </c>
      <c r="D685" s="109"/>
      <c r="E685" s="109"/>
      <c r="F685" s="109"/>
      <c r="G685" s="109"/>
      <c r="I685" s="335">
        <v>131</v>
      </c>
      <c r="J685" s="335">
        <v>5</v>
      </c>
      <c r="K685" s="335">
        <v>6</v>
      </c>
      <c r="L685" s="335">
        <v>120</v>
      </c>
      <c r="M685" s="73">
        <v>1</v>
      </c>
      <c r="N685" s="336"/>
    </row>
    <row r="686" spans="2:14" x14ac:dyDescent="0.25">
      <c r="B686" s="325">
        <v>42430</v>
      </c>
      <c r="C686" s="311" t="s">
        <v>347</v>
      </c>
      <c r="D686" s="109"/>
      <c r="E686" s="109"/>
      <c r="F686" s="109"/>
      <c r="G686" s="109"/>
      <c r="I686" s="335">
        <v>66</v>
      </c>
      <c r="J686" s="335">
        <v>5</v>
      </c>
      <c r="K686" s="335">
        <v>2</v>
      </c>
      <c r="L686" s="335">
        <v>59</v>
      </c>
      <c r="M686" s="73"/>
      <c r="N686" s="336"/>
    </row>
    <row r="687" spans="2:14" x14ac:dyDescent="0.25">
      <c r="B687" s="325">
        <v>42430</v>
      </c>
      <c r="C687" s="328" t="s">
        <v>118</v>
      </c>
      <c r="D687" s="109"/>
      <c r="E687" s="109"/>
      <c r="F687" s="109"/>
      <c r="G687" s="109"/>
      <c r="I687" s="335">
        <v>1103</v>
      </c>
      <c r="J687" s="335">
        <v>47</v>
      </c>
      <c r="K687" s="335">
        <v>28</v>
      </c>
      <c r="L687" s="335">
        <v>1028</v>
      </c>
      <c r="M687" s="73">
        <v>14</v>
      </c>
      <c r="N687" s="336"/>
    </row>
    <row r="688" spans="2:14" x14ac:dyDescent="0.25">
      <c r="B688" s="325">
        <v>42430</v>
      </c>
      <c r="C688" s="311" t="s">
        <v>265</v>
      </c>
      <c r="D688" s="109"/>
      <c r="E688" s="109"/>
      <c r="F688" s="109"/>
      <c r="G688" s="109"/>
      <c r="I688" s="335">
        <v>223</v>
      </c>
      <c r="J688" s="335">
        <v>11</v>
      </c>
      <c r="K688" s="335">
        <v>8</v>
      </c>
      <c r="L688" s="335">
        <v>204</v>
      </c>
      <c r="M688" s="73">
        <v>4</v>
      </c>
      <c r="N688" s="336"/>
    </row>
    <row r="689" spans="2:14" x14ac:dyDescent="0.25">
      <c r="B689" s="325">
        <v>42430</v>
      </c>
      <c r="C689" s="345" t="s">
        <v>221</v>
      </c>
      <c r="D689" s="109"/>
      <c r="E689" s="109"/>
      <c r="F689" s="109"/>
      <c r="G689" s="109"/>
      <c r="I689" s="335">
        <v>61</v>
      </c>
      <c r="J689" s="335">
        <v>0</v>
      </c>
      <c r="K689" s="335">
        <v>2</v>
      </c>
      <c r="L689" s="335">
        <v>59</v>
      </c>
      <c r="M689" s="73"/>
      <c r="N689" s="336"/>
    </row>
    <row r="690" spans="2:14" x14ac:dyDescent="0.25">
      <c r="B690" s="325">
        <v>42430</v>
      </c>
      <c r="C690" s="311" t="s">
        <v>348</v>
      </c>
      <c r="D690" s="109"/>
      <c r="E690" s="109"/>
      <c r="F690" s="109"/>
      <c r="G690" s="109"/>
      <c r="I690" s="335">
        <v>106</v>
      </c>
      <c r="J690" s="335">
        <v>9</v>
      </c>
      <c r="K690" s="335">
        <v>8</v>
      </c>
      <c r="L690" s="335">
        <v>89</v>
      </c>
      <c r="M690" s="73"/>
      <c r="N690" s="336"/>
    </row>
    <row r="691" spans="2:14" x14ac:dyDescent="0.25">
      <c r="B691" s="325">
        <v>42461</v>
      </c>
      <c r="C691" s="311" t="s">
        <v>294</v>
      </c>
      <c r="D691" s="109"/>
      <c r="E691" s="109"/>
      <c r="F691" s="109"/>
      <c r="G691" s="109"/>
      <c r="I691" s="335">
        <v>9</v>
      </c>
      <c r="J691" s="335">
        <v>0</v>
      </c>
      <c r="K691" s="335">
        <v>0</v>
      </c>
      <c r="L691" s="335">
        <v>9</v>
      </c>
      <c r="M691" s="73"/>
      <c r="N691" s="336"/>
    </row>
    <row r="692" spans="2:14" x14ac:dyDescent="0.25">
      <c r="B692" s="325">
        <v>42461</v>
      </c>
      <c r="C692" s="311" t="s">
        <v>349</v>
      </c>
      <c r="D692" s="109"/>
      <c r="E692" s="109"/>
      <c r="F692" s="109"/>
      <c r="G692" s="109"/>
      <c r="I692" s="335">
        <v>56</v>
      </c>
      <c r="J692" s="335">
        <v>2</v>
      </c>
      <c r="K692" s="335">
        <v>4</v>
      </c>
      <c r="L692" s="335">
        <v>50</v>
      </c>
      <c r="M692" s="73"/>
      <c r="N692" s="336"/>
    </row>
    <row r="693" spans="2:14" x14ac:dyDescent="0.25">
      <c r="B693" s="325">
        <v>42461</v>
      </c>
      <c r="C693" s="311" t="s">
        <v>350</v>
      </c>
      <c r="D693" s="109"/>
      <c r="E693" s="109"/>
      <c r="F693" s="109"/>
      <c r="G693" s="109"/>
      <c r="I693" s="335">
        <v>176</v>
      </c>
      <c r="J693" s="335">
        <v>9</v>
      </c>
      <c r="K693" s="335">
        <v>9</v>
      </c>
      <c r="L693" s="335">
        <v>158</v>
      </c>
      <c r="M693" s="73"/>
      <c r="N693" s="336"/>
    </row>
    <row r="694" spans="2:14" x14ac:dyDescent="0.25">
      <c r="B694" s="325">
        <v>42461</v>
      </c>
      <c r="C694" s="311" t="s">
        <v>264</v>
      </c>
      <c r="D694" s="109"/>
      <c r="E694" s="109"/>
      <c r="F694" s="109"/>
      <c r="G694" s="109"/>
      <c r="I694" s="335">
        <v>404</v>
      </c>
      <c r="J694" s="335">
        <v>38</v>
      </c>
      <c r="K694" s="335">
        <v>16</v>
      </c>
      <c r="L694" s="335">
        <v>350</v>
      </c>
      <c r="M694" s="73">
        <v>10</v>
      </c>
      <c r="N694" s="336"/>
    </row>
    <row r="695" spans="2:14" x14ac:dyDescent="0.25">
      <c r="B695" s="325">
        <v>42461</v>
      </c>
      <c r="C695" s="311" t="s">
        <v>351</v>
      </c>
      <c r="D695" s="109"/>
      <c r="E695" s="109"/>
      <c r="F695" s="109"/>
      <c r="G695" s="109"/>
      <c r="I695" s="335">
        <v>39</v>
      </c>
      <c r="J695" s="335">
        <v>1</v>
      </c>
      <c r="K695" s="335">
        <v>2</v>
      </c>
      <c r="L695" s="335">
        <v>36</v>
      </c>
      <c r="M695" s="73"/>
      <c r="N695" s="336"/>
    </row>
    <row r="696" spans="2:14" x14ac:dyDescent="0.25">
      <c r="B696" s="325">
        <v>42461</v>
      </c>
      <c r="C696" s="311" t="s">
        <v>243</v>
      </c>
      <c r="D696" s="109"/>
      <c r="E696" s="109"/>
      <c r="F696" s="109"/>
      <c r="G696" s="109"/>
      <c r="I696" s="335">
        <v>212</v>
      </c>
      <c r="J696" s="335">
        <v>18</v>
      </c>
      <c r="K696" s="335">
        <v>7</v>
      </c>
      <c r="L696" s="335">
        <v>187</v>
      </c>
      <c r="M696" s="73">
        <v>2</v>
      </c>
      <c r="N696" s="336"/>
    </row>
    <row r="697" spans="2:14" x14ac:dyDescent="0.25">
      <c r="B697" s="325">
        <v>42461</v>
      </c>
      <c r="C697" s="345" t="s">
        <v>249</v>
      </c>
      <c r="D697" s="109"/>
      <c r="E697" s="109"/>
      <c r="F697" s="109"/>
      <c r="G697" s="109"/>
      <c r="I697" s="335">
        <v>89</v>
      </c>
      <c r="J697" s="335">
        <v>5</v>
      </c>
      <c r="K697" s="335">
        <v>1</v>
      </c>
      <c r="L697" s="335">
        <v>83</v>
      </c>
      <c r="M697" s="73">
        <v>1</v>
      </c>
      <c r="N697" s="336"/>
    </row>
    <row r="698" spans="2:14" x14ac:dyDescent="0.25">
      <c r="B698" s="325">
        <v>42461</v>
      </c>
      <c r="C698" s="345" t="s">
        <v>352</v>
      </c>
      <c r="D698" s="109"/>
      <c r="E698" s="109"/>
      <c r="F698" s="109"/>
      <c r="G698" s="109"/>
      <c r="I698" s="335">
        <v>104</v>
      </c>
      <c r="J698" s="335">
        <v>8</v>
      </c>
      <c r="K698" s="335">
        <v>4</v>
      </c>
      <c r="L698" s="335">
        <v>92</v>
      </c>
      <c r="M698" s="73">
        <v>2</v>
      </c>
      <c r="N698" s="336"/>
    </row>
    <row r="699" spans="2:14" x14ac:dyDescent="0.25">
      <c r="B699" s="325">
        <v>42461</v>
      </c>
      <c r="C699" s="328" t="s">
        <v>215</v>
      </c>
      <c r="D699" s="109"/>
      <c r="E699" s="109"/>
      <c r="F699" s="109"/>
      <c r="G699" s="109"/>
      <c r="I699" s="335">
        <v>568</v>
      </c>
      <c r="J699" s="335">
        <v>23</v>
      </c>
      <c r="K699" s="335">
        <v>16</v>
      </c>
      <c r="L699" s="335">
        <v>529</v>
      </c>
      <c r="M699" s="73">
        <v>7</v>
      </c>
      <c r="N699" s="336"/>
    </row>
    <row r="700" spans="2:14" x14ac:dyDescent="0.25">
      <c r="B700" s="325">
        <v>42461</v>
      </c>
      <c r="C700" s="345" t="s">
        <v>353</v>
      </c>
      <c r="D700" s="109"/>
      <c r="E700" s="109"/>
      <c r="F700" s="109"/>
      <c r="G700" s="109"/>
      <c r="I700" s="335">
        <v>50</v>
      </c>
      <c r="J700" s="335">
        <v>4</v>
      </c>
      <c r="K700" s="335">
        <v>1</v>
      </c>
      <c r="L700" s="335">
        <v>45</v>
      </c>
      <c r="M700" s="73">
        <v>2</v>
      </c>
      <c r="N700" s="336"/>
    </row>
    <row r="701" spans="2:14" x14ac:dyDescent="0.25">
      <c r="B701" s="325">
        <v>42461</v>
      </c>
      <c r="C701" s="311" t="s">
        <v>354</v>
      </c>
      <c r="D701" s="109"/>
      <c r="E701" s="109"/>
      <c r="F701" s="109"/>
      <c r="G701" s="109"/>
      <c r="I701" s="335">
        <v>279</v>
      </c>
      <c r="J701" s="335">
        <v>10</v>
      </c>
      <c r="K701" s="335">
        <v>15</v>
      </c>
      <c r="L701" s="335">
        <v>254</v>
      </c>
      <c r="M701" s="73">
        <v>2</v>
      </c>
      <c r="N701" s="336"/>
    </row>
    <row r="702" spans="2:14" x14ac:dyDescent="0.25">
      <c r="B702" s="325">
        <v>42461</v>
      </c>
      <c r="C702" s="311" t="s">
        <v>236</v>
      </c>
      <c r="D702" s="109"/>
      <c r="E702" s="109"/>
      <c r="F702" s="109"/>
      <c r="G702" s="109"/>
      <c r="I702" s="335">
        <v>44</v>
      </c>
      <c r="J702" s="335">
        <v>1</v>
      </c>
      <c r="K702" s="335">
        <v>1</v>
      </c>
      <c r="L702" s="335">
        <v>42</v>
      </c>
      <c r="M702" s="73"/>
      <c r="N702" s="336"/>
    </row>
    <row r="703" spans="2:14" x14ac:dyDescent="0.25">
      <c r="B703" s="325">
        <v>42461</v>
      </c>
      <c r="C703" s="345" t="s">
        <v>355</v>
      </c>
      <c r="D703" s="109"/>
      <c r="E703" s="109"/>
      <c r="F703" s="109"/>
      <c r="G703" s="109"/>
      <c r="I703" s="335">
        <v>71</v>
      </c>
      <c r="J703" s="335">
        <v>7</v>
      </c>
      <c r="K703" s="335">
        <v>5</v>
      </c>
      <c r="L703" s="335">
        <v>59</v>
      </c>
      <c r="M703" s="73"/>
      <c r="N703" s="336"/>
    </row>
    <row r="704" spans="2:14" x14ac:dyDescent="0.25">
      <c r="B704" s="325">
        <v>42461</v>
      </c>
      <c r="C704" s="311" t="s">
        <v>356</v>
      </c>
      <c r="D704" s="109"/>
      <c r="E704" s="109"/>
      <c r="F704" s="109"/>
      <c r="G704" s="109"/>
      <c r="I704" s="335">
        <v>129</v>
      </c>
      <c r="J704" s="335">
        <v>8</v>
      </c>
      <c r="K704" s="335">
        <v>3</v>
      </c>
      <c r="L704" s="335">
        <v>118</v>
      </c>
      <c r="M704" s="73">
        <v>4</v>
      </c>
      <c r="N704" s="336"/>
    </row>
    <row r="705" spans="2:14" x14ac:dyDescent="0.25">
      <c r="B705" s="325">
        <v>42461</v>
      </c>
      <c r="C705" s="311" t="s">
        <v>357</v>
      </c>
      <c r="D705" s="109"/>
      <c r="E705" s="109"/>
      <c r="F705" s="109"/>
      <c r="G705" s="109"/>
      <c r="I705" s="335">
        <v>56</v>
      </c>
      <c r="J705" s="335">
        <v>0</v>
      </c>
      <c r="K705" s="335">
        <v>2</v>
      </c>
      <c r="L705" s="335">
        <v>54</v>
      </c>
      <c r="M705" s="73"/>
      <c r="N705" s="336"/>
    </row>
    <row r="706" spans="2:14" x14ac:dyDescent="0.25">
      <c r="B706" s="325">
        <v>42461</v>
      </c>
      <c r="C706" s="345" t="s">
        <v>346</v>
      </c>
      <c r="D706" s="109"/>
      <c r="E706" s="109"/>
      <c r="F706" s="109"/>
      <c r="G706" s="109"/>
      <c r="I706" s="335">
        <v>57</v>
      </c>
      <c r="J706" s="335">
        <v>6</v>
      </c>
      <c r="K706" s="335">
        <v>2</v>
      </c>
      <c r="L706" s="335">
        <v>49</v>
      </c>
      <c r="M706" s="73">
        <v>2</v>
      </c>
      <c r="N706" s="336"/>
    </row>
    <row r="707" spans="2:14" x14ac:dyDescent="0.25">
      <c r="B707" s="325">
        <v>42461</v>
      </c>
      <c r="C707" s="311" t="s">
        <v>358</v>
      </c>
      <c r="D707" s="109"/>
      <c r="E707" s="109"/>
      <c r="F707" s="109"/>
      <c r="G707" s="109"/>
      <c r="I707" s="335">
        <v>65</v>
      </c>
      <c r="J707" s="335">
        <v>7</v>
      </c>
      <c r="K707" s="335">
        <v>1</v>
      </c>
      <c r="L707" s="335">
        <v>57</v>
      </c>
      <c r="M707" s="73">
        <v>1</v>
      </c>
      <c r="N707" s="336"/>
    </row>
    <row r="708" spans="2:14" x14ac:dyDescent="0.25">
      <c r="B708" s="325">
        <v>42491</v>
      </c>
      <c r="C708" s="311" t="s">
        <v>294</v>
      </c>
      <c r="D708" s="109"/>
      <c r="E708" s="109"/>
      <c r="F708" s="109"/>
      <c r="G708" s="109"/>
      <c r="I708" s="335">
        <v>5</v>
      </c>
      <c r="J708" s="335">
        <v>1</v>
      </c>
      <c r="K708" s="335">
        <v>0</v>
      </c>
      <c r="L708" s="335">
        <v>4</v>
      </c>
      <c r="M708" s="73"/>
      <c r="N708" s="336"/>
    </row>
    <row r="709" spans="2:14" x14ac:dyDescent="0.25">
      <c r="B709" s="325">
        <v>42491</v>
      </c>
      <c r="C709" s="311" t="s">
        <v>359</v>
      </c>
      <c r="D709" s="109"/>
      <c r="E709" s="109"/>
      <c r="F709" s="109"/>
      <c r="G709" s="109"/>
      <c r="I709" s="335">
        <v>136</v>
      </c>
      <c r="J709" s="335">
        <v>10</v>
      </c>
      <c r="K709" s="335">
        <v>8</v>
      </c>
      <c r="L709" s="335">
        <v>118</v>
      </c>
      <c r="M709" s="73">
        <v>1</v>
      </c>
      <c r="N709" s="336"/>
    </row>
    <row r="710" spans="2:14" x14ac:dyDescent="0.25">
      <c r="B710" s="325">
        <v>42491</v>
      </c>
      <c r="C710" s="311" t="s">
        <v>360</v>
      </c>
      <c r="D710" s="109"/>
      <c r="E710" s="109"/>
      <c r="F710" s="109"/>
      <c r="G710" s="109"/>
      <c r="I710" s="335">
        <v>25</v>
      </c>
      <c r="J710" s="335">
        <v>0</v>
      </c>
      <c r="K710" s="335">
        <v>1</v>
      </c>
      <c r="L710" s="335">
        <v>24</v>
      </c>
      <c r="M710" s="73"/>
      <c r="N710" s="336"/>
    </row>
    <row r="711" spans="2:14" x14ac:dyDescent="0.25">
      <c r="B711" s="325">
        <v>42491</v>
      </c>
      <c r="C711" s="311" t="s">
        <v>256</v>
      </c>
      <c r="D711" s="109"/>
      <c r="E711" s="109"/>
      <c r="F711" s="109"/>
      <c r="G711" s="109"/>
      <c r="I711" s="335">
        <v>20</v>
      </c>
      <c r="J711" s="335">
        <v>1</v>
      </c>
      <c r="K711" s="335">
        <v>0</v>
      </c>
      <c r="L711" s="335">
        <v>19</v>
      </c>
      <c r="M711" s="73"/>
      <c r="N711" s="336"/>
    </row>
    <row r="712" spans="2:14" x14ac:dyDescent="0.25">
      <c r="B712" s="325">
        <v>42491</v>
      </c>
      <c r="C712" s="346" t="s">
        <v>361</v>
      </c>
      <c r="D712" s="109"/>
      <c r="E712" s="109"/>
      <c r="F712" s="109"/>
      <c r="G712" s="109"/>
      <c r="I712" s="335">
        <v>106</v>
      </c>
      <c r="J712" s="335">
        <v>7</v>
      </c>
      <c r="K712" s="335">
        <v>11</v>
      </c>
      <c r="L712" s="335">
        <v>88</v>
      </c>
      <c r="M712" s="73">
        <v>2</v>
      </c>
      <c r="N712" s="336"/>
    </row>
    <row r="713" spans="2:14" x14ac:dyDescent="0.25">
      <c r="B713" s="325">
        <v>42491</v>
      </c>
      <c r="C713" s="345" t="s">
        <v>362</v>
      </c>
      <c r="D713" s="109"/>
      <c r="E713" s="109"/>
      <c r="F713" s="109"/>
      <c r="G713" s="109"/>
      <c r="I713" s="335">
        <v>250</v>
      </c>
      <c r="J713" s="335">
        <v>4</v>
      </c>
      <c r="K713" s="335">
        <v>5</v>
      </c>
      <c r="L713" s="335">
        <v>241</v>
      </c>
      <c r="M713" s="73">
        <v>2</v>
      </c>
      <c r="N713" s="336"/>
    </row>
    <row r="714" spans="2:14" x14ac:dyDescent="0.25">
      <c r="B714" s="325">
        <v>42491</v>
      </c>
      <c r="C714" s="311" t="s">
        <v>236</v>
      </c>
      <c r="D714" s="109"/>
      <c r="E714" s="109"/>
      <c r="F714" s="109"/>
      <c r="G714" s="109"/>
      <c r="I714" s="335">
        <v>30</v>
      </c>
      <c r="J714" s="335">
        <v>1</v>
      </c>
      <c r="K714" s="335">
        <v>0</v>
      </c>
      <c r="L714" s="335">
        <v>29</v>
      </c>
      <c r="M714" s="73"/>
      <c r="N714" s="336"/>
    </row>
    <row r="715" spans="2:14" x14ac:dyDescent="0.25">
      <c r="B715" s="325">
        <v>42491</v>
      </c>
      <c r="C715" s="311" t="s">
        <v>363</v>
      </c>
      <c r="D715" s="109"/>
      <c r="E715" s="109"/>
      <c r="F715" s="109"/>
      <c r="G715" s="109"/>
      <c r="I715" s="335">
        <v>65</v>
      </c>
      <c r="J715" s="335">
        <v>4</v>
      </c>
      <c r="K715" s="335">
        <v>3</v>
      </c>
      <c r="L715" s="335">
        <v>58</v>
      </c>
      <c r="M715" s="73"/>
      <c r="N715" s="336"/>
    </row>
    <row r="716" spans="2:14" x14ac:dyDescent="0.25">
      <c r="B716" s="325">
        <v>42522</v>
      </c>
      <c r="C716" s="311" t="s">
        <v>262</v>
      </c>
      <c r="D716" s="109"/>
      <c r="E716" s="109"/>
      <c r="F716" s="109"/>
      <c r="G716" s="109"/>
      <c r="I716" s="335">
        <v>104</v>
      </c>
      <c r="J716" s="335">
        <v>1</v>
      </c>
      <c r="K716" s="335">
        <v>5</v>
      </c>
      <c r="L716" s="335">
        <v>98</v>
      </c>
      <c r="M716" s="73"/>
      <c r="N716" s="336"/>
    </row>
    <row r="717" spans="2:14" x14ac:dyDescent="0.25">
      <c r="B717" s="325">
        <v>42522</v>
      </c>
      <c r="C717" s="311" t="s">
        <v>213</v>
      </c>
      <c r="D717" s="109"/>
      <c r="E717" s="109"/>
      <c r="F717" s="109"/>
      <c r="G717" s="109"/>
      <c r="I717" s="335">
        <v>48</v>
      </c>
      <c r="J717" s="335">
        <v>0</v>
      </c>
      <c r="K717" s="335">
        <v>1</v>
      </c>
      <c r="L717" s="335">
        <v>47</v>
      </c>
      <c r="M717" s="73"/>
      <c r="N717" s="336"/>
    </row>
    <row r="718" spans="2:14" x14ac:dyDescent="0.25">
      <c r="B718" s="325">
        <v>42522</v>
      </c>
      <c r="C718" s="311" t="s">
        <v>294</v>
      </c>
      <c r="D718" s="109"/>
      <c r="E718" s="109"/>
      <c r="F718" s="109"/>
      <c r="G718" s="109"/>
      <c r="I718" s="335">
        <v>9</v>
      </c>
      <c r="J718" s="335">
        <v>1</v>
      </c>
      <c r="K718" s="335">
        <v>2</v>
      </c>
      <c r="L718" s="335">
        <v>6</v>
      </c>
      <c r="M718" s="73"/>
      <c r="N718" s="336"/>
    </row>
    <row r="719" spans="2:14" x14ac:dyDescent="0.25">
      <c r="B719" s="325">
        <v>42522</v>
      </c>
      <c r="C719" s="311" t="s">
        <v>364</v>
      </c>
      <c r="D719" s="109"/>
      <c r="E719" s="109"/>
      <c r="F719" s="109"/>
      <c r="G719" s="109"/>
      <c r="I719" s="335">
        <v>9</v>
      </c>
      <c r="J719" s="335">
        <v>1</v>
      </c>
      <c r="K719" s="335">
        <v>0</v>
      </c>
      <c r="L719" s="335">
        <v>8</v>
      </c>
      <c r="M719" s="73"/>
      <c r="N719" s="336"/>
    </row>
    <row r="720" spans="2:14" x14ac:dyDescent="0.25">
      <c r="B720" s="325">
        <v>42522</v>
      </c>
      <c r="C720" s="311" t="s">
        <v>329</v>
      </c>
      <c r="D720" s="109"/>
      <c r="E720" s="109"/>
      <c r="F720" s="109"/>
      <c r="G720" s="109"/>
      <c r="I720" s="335">
        <v>11</v>
      </c>
      <c r="J720" s="335">
        <v>0</v>
      </c>
      <c r="K720" s="335">
        <v>0</v>
      </c>
      <c r="L720" s="335">
        <v>11</v>
      </c>
      <c r="M720" s="73"/>
      <c r="N720" s="336"/>
    </row>
    <row r="721" spans="2:14" x14ac:dyDescent="0.25">
      <c r="B721" s="325">
        <v>42522</v>
      </c>
      <c r="C721" s="311" t="s">
        <v>365</v>
      </c>
      <c r="D721" s="109"/>
      <c r="E721" s="109"/>
      <c r="F721" s="109"/>
      <c r="G721" s="109"/>
      <c r="I721" s="335">
        <v>56</v>
      </c>
      <c r="J721" s="335">
        <v>1</v>
      </c>
      <c r="K721" s="335">
        <v>7</v>
      </c>
      <c r="L721" s="335">
        <v>48</v>
      </c>
      <c r="M721" s="73"/>
      <c r="N721" s="336"/>
    </row>
    <row r="722" spans="2:14" x14ac:dyDescent="0.25">
      <c r="B722" s="325">
        <v>42522</v>
      </c>
      <c r="C722" s="311" t="s">
        <v>236</v>
      </c>
      <c r="D722" s="109"/>
      <c r="E722" s="109"/>
      <c r="F722" s="109"/>
      <c r="G722" s="109"/>
      <c r="I722" s="335">
        <v>23</v>
      </c>
      <c r="J722" s="335">
        <v>0</v>
      </c>
      <c r="K722" s="335">
        <v>0</v>
      </c>
      <c r="L722" s="335">
        <v>23</v>
      </c>
      <c r="M722" s="73"/>
      <c r="N722" s="336"/>
    </row>
    <row r="723" spans="2:14" x14ac:dyDescent="0.25">
      <c r="B723" s="325">
        <v>42522</v>
      </c>
      <c r="C723" s="311" t="s">
        <v>256</v>
      </c>
      <c r="D723" s="109"/>
      <c r="E723" s="109"/>
      <c r="F723" s="109"/>
      <c r="G723" s="109"/>
      <c r="I723" s="335">
        <v>10</v>
      </c>
      <c r="J723" s="335">
        <v>1</v>
      </c>
      <c r="K723" s="335">
        <v>0</v>
      </c>
      <c r="L723" s="335">
        <v>9</v>
      </c>
      <c r="M723" s="73"/>
      <c r="N723" s="336"/>
    </row>
    <row r="724" spans="2:14" x14ac:dyDescent="0.25">
      <c r="B724" s="325">
        <v>42522</v>
      </c>
      <c r="C724" s="311" t="s">
        <v>366</v>
      </c>
      <c r="D724" s="109"/>
      <c r="E724" s="109"/>
      <c r="F724" s="109"/>
      <c r="G724" s="109"/>
      <c r="I724" s="335">
        <v>51</v>
      </c>
      <c r="J724" s="335">
        <v>2</v>
      </c>
      <c r="K724" s="335">
        <v>1</v>
      </c>
      <c r="L724" s="335">
        <v>48</v>
      </c>
      <c r="M724" s="73">
        <v>1</v>
      </c>
      <c r="N724" s="336"/>
    </row>
    <row r="725" spans="2:14" x14ac:dyDescent="0.25">
      <c r="B725" s="325">
        <v>42552</v>
      </c>
      <c r="C725" s="311" t="s">
        <v>294</v>
      </c>
      <c r="D725" s="109"/>
      <c r="E725" s="109"/>
      <c r="F725" s="109"/>
      <c r="G725" s="109"/>
      <c r="I725" s="335">
        <v>4</v>
      </c>
      <c r="J725" s="335">
        <v>0</v>
      </c>
      <c r="K725" s="335">
        <v>0</v>
      </c>
      <c r="L725" s="335">
        <v>4</v>
      </c>
      <c r="M725" s="73"/>
      <c r="N725" s="336"/>
    </row>
    <row r="726" spans="2:14" x14ac:dyDescent="0.25">
      <c r="B726" s="325">
        <v>42552</v>
      </c>
      <c r="C726" s="346" t="s">
        <v>300</v>
      </c>
      <c r="D726" s="109"/>
      <c r="E726" s="109"/>
      <c r="F726" s="109"/>
      <c r="G726" s="109"/>
      <c r="I726" s="335">
        <v>30</v>
      </c>
      <c r="J726" s="335">
        <v>0</v>
      </c>
      <c r="K726" s="335">
        <v>1</v>
      </c>
      <c r="L726" s="335">
        <v>29</v>
      </c>
      <c r="M726" s="73"/>
      <c r="N726" s="336"/>
    </row>
    <row r="727" spans="2:14" x14ac:dyDescent="0.25">
      <c r="B727" s="325">
        <v>42552</v>
      </c>
      <c r="C727" s="311" t="s">
        <v>367</v>
      </c>
      <c r="D727" s="109"/>
      <c r="E727" s="109"/>
      <c r="F727" s="109"/>
      <c r="G727" s="109"/>
      <c r="I727" s="335">
        <v>43</v>
      </c>
      <c r="J727" s="335">
        <v>4</v>
      </c>
      <c r="K727" s="335">
        <v>3</v>
      </c>
      <c r="L727" s="335">
        <v>36</v>
      </c>
      <c r="M727" s="73">
        <v>2</v>
      </c>
      <c r="N727" s="336"/>
    </row>
    <row r="728" spans="2:14" x14ac:dyDescent="0.25">
      <c r="B728" s="325">
        <v>42552</v>
      </c>
      <c r="C728" s="311" t="s">
        <v>368</v>
      </c>
      <c r="D728" s="109"/>
      <c r="E728" s="109"/>
      <c r="F728" s="109"/>
      <c r="G728" s="109"/>
      <c r="I728" s="335">
        <v>41</v>
      </c>
      <c r="J728" s="335">
        <v>1</v>
      </c>
      <c r="K728" s="335">
        <v>0</v>
      </c>
      <c r="L728" s="335">
        <v>40</v>
      </c>
      <c r="M728" s="73"/>
      <c r="N728" s="336"/>
    </row>
    <row r="729" spans="2:14" x14ac:dyDescent="0.25">
      <c r="B729" s="325">
        <v>42552</v>
      </c>
      <c r="C729" s="311" t="s">
        <v>236</v>
      </c>
      <c r="D729" s="109"/>
      <c r="E729" s="109"/>
      <c r="F729" s="109"/>
      <c r="G729" s="109"/>
      <c r="I729" s="335">
        <v>28</v>
      </c>
      <c r="J729" s="335">
        <v>0</v>
      </c>
      <c r="K729" s="335">
        <v>2</v>
      </c>
      <c r="L729" s="335">
        <v>26</v>
      </c>
      <c r="M729" s="73"/>
      <c r="N729" s="336"/>
    </row>
    <row r="730" spans="2:14" x14ac:dyDescent="0.25">
      <c r="B730" s="325">
        <v>42552</v>
      </c>
      <c r="C730" s="311" t="s">
        <v>309</v>
      </c>
      <c r="D730" s="109"/>
      <c r="E730" s="109"/>
      <c r="F730" s="109"/>
      <c r="G730" s="109"/>
      <c r="I730" s="335">
        <v>86</v>
      </c>
      <c r="J730" s="335">
        <v>6</v>
      </c>
      <c r="K730" s="335">
        <v>3</v>
      </c>
      <c r="L730" s="335">
        <v>77</v>
      </c>
      <c r="M730" s="73"/>
      <c r="N730" s="336"/>
    </row>
    <row r="731" spans="2:14" x14ac:dyDescent="0.25">
      <c r="B731" s="325">
        <v>42552</v>
      </c>
      <c r="C731" s="345" t="s">
        <v>362</v>
      </c>
      <c r="D731" s="109"/>
      <c r="E731" s="109"/>
      <c r="F731" s="109"/>
      <c r="G731" s="109"/>
      <c r="I731" s="335">
        <v>109</v>
      </c>
      <c r="J731" s="335">
        <v>2</v>
      </c>
      <c r="K731" s="335">
        <v>2</v>
      </c>
      <c r="L731" s="335">
        <v>105</v>
      </c>
      <c r="M731" s="73">
        <v>2</v>
      </c>
      <c r="N731" s="336"/>
    </row>
    <row r="732" spans="2:14" x14ac:dyDescent="0.25">
      <c r="B732" s="325">
        <v>42583</v>
      </c>
      <c r="C732" s="311" t="s">
        <v>369</v>
      </c>
      <c r="D732" s="109"/>
      <c r="E732" s="109"/>
      <c r="F732" s="109"/>
      <c r="G732" s="109"/>
      <c r="I732" s="335">
        <v>33</v>
      </c>
      <c r="J732" s="335">
        <v>3</v>
      </c>
      <c r="K732" s="335">
        <v>1</v>
      </c>
      <c r="L732" s="335">
        <v>29</v>
      </c>
      <c r="M732" s="73">
        <v>1</v>
      </c>
      <c r="N732" s="336"/>
    </row>
    <row r="733" spans="2:14" x14ac:dyDescent="0.25">
      <c r="B733" s="325">
        <v>42583</v>
      </c>
      <c r="C733" s="311" t="s">
        <v>370</v>
      </c>
      <c r="D733" s="109"/>
      <c r="E733" s="109"/>
      <c r="F733" s="109"/>
      <c r="G733" s="109"/>
      <c r="I733" s="335">
        <v>117</v>
      </c>
      <c r="J733" s="335">
        <v>2</v>
      </c>
      <c r="K733" s="335">
        <v>6</v>
      </c>
      <c r="L733" s="335">
        <v>109</v>
      </c>
      <c r="M733" s="73">
        <v>1</v>
      </c>
      <c r="N733" s="336"/>
    </row>
    <row r="734" spans="2:14" x14ac:dyDescent="0.25">
      <c r="B734" s="325">
        <v>42583</v>
      </c>
      <c r="C734" s="311" t="s">
        <v>371</v>
      </c>
      <c r="D734" s="109"/>
      <c r="E734" s="109"/>
      <c r="F734" s="109"/>
      <c r="G734" s="109"/>
      <c r="I734" s="335">
        <v>56</v>
      </c>
      <c r="J734" s="335">
        <v>0</v>
      </c>
      <c r="K734" s="335">
        <v>2</v>
      </c>
      <c r="L734" s="335">
        <v>54</v>
      </c>
      <c r="M734" s="73"/>
      <c r="N734" s="336"/>
    </row>
    <row r="735" spans="2:14" x14ac:dyDescent="0.25">
      <c r="B735" s="325">
        <v>42583</v>
      </c>
      <c r="C735" s="311" t="s">
        <v>372</v>
      </c>
      <c r="D735" s="109"/>
      <c r="E735" s="109"/>
      <c r="F735" s="109"/>
      <c r="G735" s="109"/>
      <c r="I735" s="335">
        <v>12</v>
      </c>
      <c r="J735" s="335">
        <v>0</v>
      </c>
      <c r="K735" s="335">
        <v>0</v>
      </c>
      <c r="L735" s="335">
        <v>12</v>
      </c>
      <c r="M735" s="73"/>
      <c r="N735" s="336"/>
    </row>
    <row r="736" spans="2:14" x14ac:dyDescent="0.25">
      <c r="B736" s="325">
        <v>42583</v>
      </c>
      <c r="C736" s="346" t="s">
        <v>373</v>
      </c>
      <c r="D736" s="109"/>
      <c r="E736" s="109"/>
      <c r="F736" s="109"/>
      <c r="G736" s="109"/>
      <c r="I736" s="335">
        <v>71</v>
      </c>
      <c r="J736" s="335">
        <v>2</v>
      </c>
      <c r="K736" s="335">
        <v>2</v>
      </c>
      <c r="L736" s="335">
        <v>67</v>
      </c>
      <c r="M736" s="73"/>
      <c r="N736" s="336"/>
    </row>
    <row r="737" spans="2:14" x14ac:dyDescent="0.25">
      <c r="B737" s="325">
        <v>42583</v>
      </c>
      <c r="C737" s="311" t="s">
        <v>236</v>
      </c>
      <c r="D737" s="109"/>
      <c r="E737" s="109"/>
      <c r="F737" s="109"/>
      <c r="G737" s="109"/>
      <c r="I737" s="335">
        <v>37</v>
      </c>
      <c r="J737" s="335">
        <v>2</v>
      </c>
      <c r="K737" s="335">
        <v>0</v>
      </c>
      <c r="L737" s="335">
        <v>35</v>
      </c>
      <c r="M737" s="73"/>
      <c r="N737" s="336"/>
    </row>
    <row r="738" spans="2:14" x14ac:dyDescent="0.25">
      <c r="B738" s="325">
        <v>42583</v>
      </c>
      <c r="C738" s="311" t="s">
        <v>374</v>
      </c>
      <c r="D738" s="109"/>
      <c r="E738" s="109"/>
      <c r="F738" s="109"/>
      <c r="G738" s="109"/>
      <c r="I738" s="335">
        <v>29</v>
      </c>
      <c r="J738" s="335">
        <v>1</v>
      </c>
      <c r="K738" s="335">
        <v>1</v>
      </c>
      <c r="L738" s="335">
        <v>27</v>
      </c>
      <c r="M738" s="73">
        <v>1</v>
      </c>
      <c r="N738" s="336"/>
    </row>
    <row r="739" spans="2:14" x14ac:dyDescent="0.25">
      <c r="B739" s="325">
        <v>42583</v>
      </c>
      <c r="C739" s="311" t="s">
        <v>375</v>
      </c>
      <c r="D739" s="109"/>
      <c r="E739" s="109"/>
      <c r="F739" s="109"/>
      <c r="G739" s="109"/>
      <c r="I739" s="335">
        <v>61</v>
      </c>
      <c r="J739" s="335">
        <v>2</v>
      </c>
      <c r="K739" s="335">
        <v>1</v>
      </c>
      <c r="L739" s="335">
        <v>58</v>
      </c>
      <c r="M739" s="73"/>
      <c r="N739" s="336"/>
    </row>
    <row r="740" spans="2:14" x14ac:dyDescent="0.25">
      <c r="B740" s="325">
        <v>42614</v>
      </c>
      <c r="C740" s="311" t="s">
        <v>376</v>
      </c>
      <c r="D740" s="109"/>
      <c r="E740" s="109"/>
      <c r="F740" s="109"/>
      <c r="G740" s="109"/>
      <c r="I740" s="335">
        <v>72</v>
      </c>
      <c r="J740" s="335">
        <v>1</v>
      </c>
      <c r="K740" s="335">
        <v>1</v>
      </c>
      <c r="L740" s="335">
        <v>70</v>
      </c>
      <c r="M740" s="73"/>
      <c r="N740" s="336"/>
    </row>
    <row r="741" spans="2:14" x14ac:dyDescent="0.25">
      <c r="B741" s="325">
        <v>42614</v>
      </c>
      <c r="C741" s="311" t="s">
        <v>377</v>
      </c>
      <c r="D741" s="109"/>
      <c r="E741" s="109"/>
      <c r="F741" s="109"/>
      <c r="G741" s="109"/>
      <c r="I741" s="335">
        <v>143</v>
      </c>
      <c r="J741" s="335">
        <v>9</v>
      </c>
      <c r="K741" s="335">
        <v>8</v>
      </c>
      <c r="L741" s="335">
        <v>126</v>
      </c>
      <c r="M741" s="73">
        <v>3</v>
      </c>
      <c r="N741" s="336"/>
    </row>
    <row r="742" spans="2:14" x14ac:dyDescent="0.25">
      <c r="B742" s="325">
        <v>42583</v>
      </c>
      <c r="C742" s="311" t="s">
        <v>378</v>
      </c>
      <c r="D742" s="109"/>
      <c r="E742" s="109"/>
      <c r="F742" s="109"/>
      <c r="G742" s="109"/>
      <c r="I742" s="335">
        <v>68</v>
      </c>
      <c r="J742" s="335">
        <v>3</v>
      </c>
      <c r="K742" s="335">
        <v>4</v>
      </c>
      <c r="L742" s="335">
        <v>61</v>
      </c>
      <c r="M742" s="73"/>
      <c r="N742" s="336"/>
    </row>
    <row r="743" spans="2:14" x14ac:dyDescent="0.25">
      <c r="B743" s="325">
        <v>42614</v>
      </c>
      <c r="C743" s="346" t="s">
        <v>271</v>
      </c>
      <c r="D743" s="109"/>
      <c r="E743" s="109"/>
      <c r="F743" s="109"/>
      <c r="G743" s="109"/>
      <c r="I743" s="335">
        <v>238</v>
      </c>
      <c r="J743" s="335">
        <v>16</v>
      </c>
      <c r="K743" s="335">
        <v>6</v>
      </c>
      <c r="L743" s="335">
        <v>216</v>
      </c>
      <c r="M743" s="73">
        <v>2</v>
      </c>
      <c r="N743" s="336"/>
    </row>
    <row r="744" spans="2:14" x14ac:dyDescent="0.25">
      <c r="B744" s="325">
        <v>42614</v>
      </c>
      <c r="C744" s="346" t="s">
        <v>236</v>
      </c>
      <c r="D744" s="109"/>
      <c r="E744" s="109"/>
      <c r="F744" s="109"/>
      <c r="G744" s="109"/>
      <c r="I744" s="335">
        <v>47</v>
      </c>
      <c r="J744" s="335">
        <v>1</v>
      </c>
      <c r="K744" s="335">
        <v>2</v>
      </c>
      <c r="L744" s="335">
        <v>44</v>
      </c>
      <c r="M744" s="73"/>
      <c r="N744" s="336"/>
    </row>
    <row r="745" spans="2:14" x14ac:dyDescent="0.25">
      <c r="B745" s="325">
        <v>42614</v>
      </c>
      <c r="C745" s="346" t="s">
        <v>379</v>
      </c>
      <c r="D745" s="109"/>
      <c r="E745" s="109"/>
      <c r="F745" s="109"/>
      <c r="G745" s="109"/>
      <c r="I745" s="335">
        <v>119</v>
      </c>
      <c r="J745" s="335">
        <v>8</v>
      </c>
      <c r="K745" s="335">
        <v>5</v>
      </c>
      <c r="L745" s="335">
        <v>106</v>
      </c>
      <c r="M745" s="73">
        <v>2</v>
      </c>
      <c r="N745" s="336"/>
    </row>
    <row r="746" spans="2:14" x14ac:dyDescent="0.25">
      <c r="B746" s="325">
        <v>42614</v>
      </c>
      <c r="C746" s="346" t="s">
        <v>380</v>
      </c>
      <c r="D746" s="109"/>
      <c r="E746" s="109"/>
      <c r="F746" s="109"/>
      <c r="G746" s="109"/>
      <c r="I746" s="335">
        <v>47</v>
      </c>
      <c r="J746" s="335">
        <v>2</v>
      </c>
      <c r="K746" s="335">
        <v>2</v>
      </c>
      <c r="L746" s="335">
        <v>43</v>
      </c>
      <c r="M746" s="73"/>
      <c r="N746" s="336"/>
    </row>
    <row r="747" spans="2:14" x14ac:dyDescent="0.25">
      <c r="B747" s="325">
        <v>42614</v>
      </c>
      <c r="C747" s="346" t="s">
        <v>381</v>
      </c>
      <c r="D747" s="109"/>
      <c r="E747" s="109"/>
      <c r="F747" s="109"/>
      <c r="G747" s="109"/>
      <c r="I747" s="335">
        <v>135</v>
      </c>
      <c r="J747" s="335">
        <v>9</v>
      </c>
      <c r="K747" s="335">
        <v>6</v>
      </c>
      <c r="L747" s="335">
        <v>120</v>
      </c>
      <c r="M747" s="73">
        <v>1</v>
      </c>
      <c r="N747" s="336"/>
    </row>
    <row r="748" spans="2:14" x14ac:dyDescent="0.25">
      <c r="B748" s="325">
        <v>42614</v>
      </c>
      <c r="C748" s="346" t="s">
        <v>321</v>
      </c>
      <c r="D748" s="109"/>
      <c r="E748" s="109"/>
      <c r="F748" s="109"/>
      <c r="G748" s="109"/>
      <c r="I748" s="335">
        <v>153</v>
      </c>
      <c r="J748" s="335">
        <v>13</v>
      </c>
      <c r="K748" s="335">
        <v>5</v>
      </c>
      <c r="L748" s="335">
        <v>135</v>
      </c>
      <c r="M748" s="73">
        <v>2</v>
      </c>
      <c r="N748" s="336"/>
    </row>
    <row r="749" spans="2:14" x14ac:dyDescent="0.25">
      <c r="B749" s="325">
        <v>42614</v>
      </c>
      <c r="C749" s="346" t="s">
        <v>256</v>
      </c>
      <c r="D749" s="109"/>
      <c r="E749" s="109"/>
      <c r="F749" s="109"/>
      <c r="G749" s="109"/>
      <c r="I749" s="335">
        <v>24</v>
      </c>
      <c r="J749" s="335">
        <v>0</v>
      </c>
      <c r="K749" s="335">
        <v>2</v>
      </c>
      <c r="L749" s="335">
        <v>22</v>
      </c>
      <c r="M749" s="73"/>
      <c r="N749" s="336"/>
    </row>
    <row r="750" spans="2:14" x14ac:dyDescent="0.25">
      <c r="B750" s="325">
        <v>42614</v>
      </c>
      <c r="C750" s="311" t="s">
        <v>322</v>
      </c>
      <c r="D750" s="109"/>
      <c r="E750" s="109"/>
      <c r="F750" s="109"/>
      <c r="G750" s="109"/>
      <c r="I750" s="335">
        <v>76</v>
      </c>
      <c r="J750" s="335">
        <v>3</v>
      </c>
      <c r="K750" s="335">
        <v>1</v>
      </c>
      <c r="L750" s="335">
        <v>72</v>
      </c>
      <c r="M750" s="73"/>
      <c r="N750" s="336"/>
    </row>
    <row r="751" spans="2:14" x14ac:dyDescent="0.25">
      <c r="B751" s="325">
        <v>42614</v>
      </c>
      <c r="C751" s="346" t="s">
        <v>323</v>
      </c>
      <c r="D751" s="109"/>
      <c r="E751" s="109"/>
      <c r="F751" s="109"/>
      <c r="G751" s="109"/>
      <c r="I751" s="335">
        <v>206</v>
      </c>
      <c r="J751" s="335">
        <v>16</v>
      </c>
      <c r="K751" s="335">
        <v>7</v>
      </c>
      <c r="L751" s="335">
        <v>183</v>
      </c>
      <c r="M751" s="73">
        <v>4</v>
      </c>
      <c r="N751" s="336"/>
    </row>
    <row r="752" spans="2:14" x14ac:dyDescent="0.25">
      <c r="B752" s="325">
        <v>42614</v>
      </c>
      <c r="C752" s="346" t="s">
        <v>382</v>
      </c>
      <c r="D752" s="109"/>
      <c r="E752" s="109"/>
      <c r="F752" s="109"/>
      <c r="G752" s="109"/>
      <c r="I752" s="335">
        <v>44</v>
      </c>
      <c r="J752" s="335">
        <v>2</v>
      </c>
      <c r="K752" s="335">
        <v>1</v>
      </c>
      <c r="L752" s="335">
        <v>41</v>
      </c>
      <c r="M752" s="73"/>
      <c r="N752" s="336"/>
    </row>
    <row r="753" spans="2:14" x14ac:dyDescent="0.25">
      <c r="B753" s="325">
        <v>42644</v>
      </c>
      <c r="C753" s="346" t="s">
        <v>383</v>
      </c>
      <c r="D753" s="109"/>
      <c r="E753" s="109"/>
      <c r="F753" s="109"/>
      <c r="G753" s="109"/>
      <c r="I753" s="335">
        <v>96</v>
      </c>
      <c r="J753" s="335">
        <v>9</v>
      </c>
      <c r="K753" s="335">
        <v>5</v>
      </c>
      <c r="L753" s="335">
        <v>82</v>
      </c>
      <c r="M753" s="73">
        <v>2</v>
      </c>
      <c r="N753" s="336"/>
    </row>
    <row r="754" spans="2:14" x14ac:dyDescent="0.25">
      <c r="B754" s="325">
        <v>42644</v>
      </c>
      <c r="C754" s="346" t="s">
        <v>384</v>
      </c>
      <c r="D754" s="109"/>
      <c r="E754" s="109"/>
      <c r="F754" s="109"/>
      <c r="G754" s="109"/>
      <c r="I754" s="335">
        <v>70</v>
      </c>
      <c r="J754" s="335">
        <v>3</v>
      </c>
      <c r="K754" s="335">
        <v>4</v>
      </c>
      <c r="L754" s="335">
        <v>63</v>
      </c>
      <c r="M754" s="73">
        <v>1</v>
      </c>
      <c r="N754" s="336"/>
    </row>
    <row r="755" spans="2:14" x14ac:dyDescent="0.25">
      <c r="B755" s="325">
        <v>42644</v>
      </c>
      <c r="C755" s="311" t="s">
        <v>372</v>
      </c>
      <c r="D755" s="109"/>
      <c r="E755" s="109"/>
      <c r="F755" s="109"/>
      <c r="G755" s="109"/>
      <c r="I755" s="335">
        <v>1</v>
      </c>
      <c r="J755" s="335">
        <v>0</v>
      </c>
      <c r="K755" s="335">
        <v>0</v>
      </c>
      <c r="L755" s="335">
        <v>1</v>
      </c>
      <c r="M755" s="73"/>
      <c r="N755" s="336"/>
    </row>
    <row r="756" spans="2:14" x14ac:dyDescent="0.25">
      <c r="B756" s="325">
        <v>42644</v>
      </c>
      <c r="C756" s="346" t="s">
        <v>385</v>
      </c>
      <c r="D756" s="109"/>
      <c r="E756" s="109"/>
      <c r="F756" s="109"/>
      <c r="G756" s="109"/>
      <c r="I756" s="335">
        <v>280</v>
      </c>
      <c r="J756" s="335">
        <v>26</v>
      </c>
      <c r="K756" s="335">
        <v>9</v>
      </c>
      <c r="L756" s="335">
        <v>245</v>
      </c>
      <c r="M756" s="73">
        <v>4</v>
      </c>
      <c r="N756" s="336"/>
    </row>
    <row r="757" spans="2:14" x14ac:dyDescent="0.25">
      <c r="B757" s="325">
        <v>42644</v>
      </c>
      <c r="C757" s="346" t="s">
        <v>386</v>
      </c>
      <c r="D757" s="109"/>
      <c r="E757" s="109"/>
      <c r="F757" s="109"/>
      <c r="G757" s="109"/>
      <c r="I757" s="335">
        <v>159</v>
      </c>
      <c r="J757" s="335">
        <v>7</v>
      </c>
      <c r="K757" s="335">
        <v>4</v>
      </c>
      <c r="L757" s="335">
        <v>148</v>
      </c>
      <c r="M757" s="73">
        <v>3</v>
      </c>
      <c r="N757" s="336"/>
    </row>
    <row r="758" spans="2:14" x14ac:dyDescent="0.25">
      <c r="B758" s="325">
        <v>42644</v>
      </c>
      <c r="C758" s="346" t="s">
        <v>242</v>
      </c>
      <c r="D758" s="109"/>
      <c r="E758" s="109"/>
      <c r="F758" s="109"/>
      <c r="G758" s="109"/>
      <c r="I758" s="335">
        <v>359</v>
      </c>
      <c r="J758" s="335">
        <v>20</v>
      </c>
      <c r="K758" s="335">
        <v>16</v>
      </c>
      <c r="L758" s="335">
        <v>323</v>
      </c>
      <c r="M758" s="73">
        <v>4</v>
      </c>
      <c r="N758" s="336"/>
    </row>
    <row r="759" spans="2:14" x14ac:dyDescent="0.25">
      <c r="B759" s="325">
        <v>42644</v>
      </c>
      <c r="C759" s="346" t="s">
        <v>236</v>
      </c>
      <c r="D759" s="109"/>
      <c r="E759" s="109"/>
      <c r="F759" s="109"/>
      <c r="G759" s="109"/>
      <c r="I759" s="335">
        <v>85</v>
      </c>
      <c r="J759" s="335">
        <v>4</v>
      </c>
      <c r="K759" s="335">
        <v>2</v>
      </c>
      <c r="L759" s="335">
        <v>79</v>
      </c>
      <c r="M759" s="73">
        <v>1</v>
      </c>
      <c r="N759" s="336"/>
    </row>
    <row r="760" spans="2:14" x14ac:dyDescent="0.25">
      <c r="B760" s="325">
        <v>42644</v>
      </c>
      <c r="C760" s="346" t="s">
        <v>370</v>
      </c>
      <c r="D760" s="109"/>
      <c r="E760" s="109"/>
      <c r="F760" s="109"/>
      <c r="G760" s="109"/>
      <c r="I760" s="335">
        <v>73</v>
      </c>
      <c r="J760" s="335">
        <v>4</v>
      </c>
      <c r="K760" s="335">
        <v>1</v>
      </c>
      <c r="L760" s="335">
        <v>68</v>
      </c>
      <c r="M760" s="73">
        <v>1</v>
      </c>
      <c r="N760" s="336"/>
    </row>
    <row r="761" spans="2:14" x14ac:dyDescent="0.25">
      <c r="B761" s="325">
        <v>42644</v>
      </c>
      <c r="C761" s="311" t="s">
        <v>327</v>
      </c>
      <c r="D761" s="109"/>
      <c r="E761" s="109"/>
      <c r="F761" s="109"/>
      <c r="G761" s="109"/>
      <c r="I761" s="335">
        <v>73</v>
      </c>
      <c r="J761" s="335">
        <v>2</v>
      </c>
      <c r="K761" s="335">
        <v>0</v>
      </c>
      <c r="L761" s="335">
        <v>71</v>
      </c>
      <c r="M761" s="73"/>
      <c r="N761" s="336"/>
    </row>
    <row r="762" spans="2:14" x14ac:dyDescent="0.25">
      <c r="B762" s="325">
        <v>42644</v>
      </c>
      <c r="C762" s="346" t="s">
        <v>387</v>
      </c>
      <c r="D762" s="109"/>
      <c r="E762" s="109"/>
      <c r="F762" s="109"/>
      <c r="G762" s="109"/>
      <c r="I762" s="335">
        <v>61</v>
      </c>
      <c r="J762" s="335">
        <v>3</v>
      </c>
      <c r="K762" s="335">
        <v>0</v>
      </c>
      <c r="L762" s="335">
        <v>58</v>
      </c>
      <c r="M762" s="73"/>
      <c r="N762" s="336"/>
    </row>
    <row r="763" spans="2:14" x14ac:dyDescent="0.25">
      <c r="B763" s="325">
        <v>42644</v>
      </c>
      <c r="C763" s="345" t="s">
        <v>388</v>
      </c>
      <c r="D763" s="109"/>
      <c r="E763" s="109"/>
      <c r="F763" s="109"/>
      <c r="G763" s="109"/>
      <c r="I763" s="335">
        <v>123</v>
      </c>
      <c r="J763" s="335">
        <v>6</v>
      </c>
      <c r="K763" s="335">
        <v>4</v>
      </c>
      <c r="L763" s="335">
        <v>113</v>
      </c>
      <c r="M763" s="73"/>
      <c r="N763" s="336"/>
    </row>
    <row r="764" spans="2:14" x14ac:dyDescent="0.25">
      <c r="B764" s="325">
        <v>42644</v>
      </c>
      <c r="C764" s="345" t="s">
        <v>389</v>
      </c>
      <c r="D764" s="109"/>
      <c r="E764" s="109"/>
      <c r="F764" s="109"/>
      <c r="G764" s="109"/>
      <c r="I764" s="335">
        <v>60</v>
      </c>
      <c r="J764" s="335">
        <v>3</v>
      </c>
      <c r="K764" s="335">
        <v>2</v>
      </c>
      <c r="L764" s="335">
        <v>55</v>
      </c>
      <c r="M764" s="73">
        <v>1</v>
      </c>
      <c r="N764" s="336"/>
    </row>
    <row r="765" spans="2:14" x14ac:dyDescent="0.25">
      <c r="B765" s="325">
        <v>42644</v>
      </c>
      <c r="C765" s="346" t="s">
        <v>332</v>
      </c>
      <c r="D765" s="109"/>
      <c r="E765" s="109"/>
      <c r="F765" s="109"/>
      <c r="G765" s="109"/>
      <c r="I765" s="335">
        <v>916</v>
      </c>
      <c r="J765" s="335">
        <v>33</v>
      </c>
      <c r="K765" s="335">
        <v>30</v>
      </c>
      <c r="L765" s="335">
        <v>853</v>
      </c>
      <c r="M765" s="73">
        <v>1</v>
      </c>
      <c r="N765" s="336"/>
    </row>
    <row r="766" spans="2:14" x14ac:dyDescent="0.25">
      <c r="B766" s="325">
        <v>42644</v>
      </c>
      <c r="C766" s="346" t="s">
        <v>287</v>
      </c>
      <c r="D766" s="109"/>
      <c r="E766" s="109"/>
      <c r="F766" s="109"/>
      <c r="G766" s="109"/>
      <c r="I766" s="335">
        <v>131</v>
      </c>
      <c r="J766" s="335">
        <v>4</v>
      </c>
      <c r="K766" s="335">
        <v>4</v>
      </c>
      <c r="L766" s="335">
        <v>123</v>
      </c>
      <c r="M766" s="73"/>
      <c r="N766" s="336"/>
    </row>
    <row r="767" spans="2:14" x14ac:dyDescent="0.25">
      <c r="B767" s="325">
        <v>42675</v>
      </c>
      <c r="C767" s="346" t="s">
        <v>232</v>
      </c>
      <c r="D767" s="109"/>
      <c r="E767" s="109"/>
      <c r="F767" s="109"/>
      <c r="G767" s="109"/>
      <c r="I767" s="335">
        <v>348</v>
      </c>
      <c r="J767" s="335">
        <v>6</v>
      </c>
      <c r="K767" s="335">
        <v>11</v>
      </c>
      <c r="L767" s="335">
        <v>331</v>
      </c>
      <c r="M767" s="73"/>
      <c r="N767" s="336"/>
    </row>
    <row r="768" spans="2:14" x14ac:dyDescent="0.25">
      <c r="B768" s="325">
        <v>42675</v>
      </c>
      <c r="C768" s="346" t="s">
        <v>231</v>
      </c>
      <c r="D768" s="109"/>
      <c r="E768" s="109"/>
      <c r="F768" s="109"/>
      <c r="G768" s="109"/>
      <c r="I768" s="335">
        <v>107</v>
      </c>
      <c r="J768" s="335">
        <v>4</v>
      </c>
      <c r="K768" s="335">
        <v>4</v>
      </c>
      <c r="L768" s="335">
        <v>99</v>
      </c>
      <c r="M768" s="73">
        <v>2</v>
      </c>
      <c r="N768" s="336"/>
    </row>
    <row r="769" spans="2:14" x14ac:dyDescent="0.25">
      <c r="B769" s="325">
        <v>42675</v>
      </c>
      <c r="C769" s="346" t="s">
        <v>372</v>
      </c>
      <c r="D769" s="109"/>
      <c r="E769" s="109"/>
      <c r="F769" s="109"/>
      <c r="G769" s="109"/>
      <c r="I769" s="335">
        <v>2</v>
      </c>
      <c r="J769" s="335">
        <v>1</v>
      </c>
      <c r="K769" s="335">
        <v>0</v>
      </c>
      <c r="L769" s="335">
        <v>1</v>
      </c>
      <c r="M769" s="73"/>
      <c r="N769" s="336"/>
    </row>
    <row r="770" spans="2:14" x14ac:dyDescent="0.25">
      <c r="B770" s="325">
        <v>42675</v>
      </c>
      <c r="C770" s="346" t="s">
        <v>390</v>
      </c>
      <c r="D770" s="109"/>
      <c r="E770" s="109"/>
      <c r="F770" s="109"/>
      <c r="G770" s="109"/>
      <c r="I770" s="335">
        <v>86</v>
      </c>
      <c r="J770" s="335">
        <v>3</v>
      </c>
      <c r="K770" s="335">
        <v>3</v>
      </c>
      <c r="L770" s="335">
        <v>80</v>
      </c>
      <c r="M770" s="73"/>
      <c r="N770" s="336"/>
    </row>
    <row r="771" spans="2:14" x14ac:dyDescent="0.25">
      <c r="B771" s="325">
        <v>42675</v>
      </c>
      <c r="C771" s="346" t="s">
        <v>391</v>
      </c>
      <c r="D771" s="109"/>
      <c r="E771" s="109"/>
      <c r="F771" s="109"/>
      <c r="G771" s="109"/>
      <c r="I771" s="335">
        <v>48</v>
      </c>
      <c r="J771" s="335">
        <v>0</v>
      </c>
      <c r="K771" s="335">
        <v>2</v>
      </c>
      <c r="L771" s="335">
        <v>46</v>
      </c>
      <c r="M771" s="73"/>
      <c r="N771" s="336"/>
    </row>
    <row r="772" spans="2:14" x14ac:dyDescent="0.25">
      <c r="B772" s="325">
        <v>42675</v>
      </c>
      <c r="C772" s="345" t="s">
        <v>392</v>
      </c>
      <c r="D772" s="109"/>
      <c r="E772" s="109"/>
      <c r="F772" s="109"/>
      <c r="G772" s="109"/>
      <c r="I772" s="335">
        <v>38</v>
      </c>
      <c r="J772" s="335">
        <v>0</v>
      </c>
      <c r="K772" s="335">
        <v>0</v>
      </c>
      <c r="L772" s="335">
        <v>38</v>
      </c>
      <c r="M772" s="73"/>
      <c r="N772" s="336"/>
    </row>
    <row r="773" spans="2:14" x14ac:dyDescent="0.25">
      <c r="B773" s="325">
        <v>42675</v>
      </c>
      <c r="C773" s="346" t="s">
        <v>393</v>
      </c>
      <c r="D773" s="109"/>
      <c r="E773" s="109"/>
      <c r="F773" s="109"/>
      <c r="G773" s="109"/>
      <c r="I773" s="335">
        <v>268</v>
      </c>
      <c r="J773" s="335">
        <v>20</v>
      </c>
      <c r="K773" s="335">
        <v>7</v>
      </c>
      <c r="L773" s="335">
        <v>241</v>
      </c>
      <c r="M773" s="73">
        <v>5</v>
      </c>
      <c r="N773" s="336"/>
    </row>
    <row r="774" spans="2:14" x14ac:dyDescent="0.25">
      <c r="B774" s="325">
        <v>42675</v>
      </c>
      <c r="C774" s="346" t="s">
        <v>394</v>
      </c>
      <c r="D774" s="109"/>
      <c r="E774" s="109"/>
      <c r="F774" s="109"/>
      <c r="G774" s="109"/>
      <c r="I774" s="335">
        <v>64</v>
      </c>
      <c r="J774" s="335">
        <v>3</v>
      </c>
      <c r="K774" s="335">
        <v>2</v>
      </c>
      <c r="L774" s="335">
        <v>59</v>
      </c>
      <c r="M774" s="73"/>
      <c r="N774" s="336"/>
    </row>
    <row r="775" spans="2:14" x14ac:dyDescent="0.25">
      <c r="B775" s="325">
        <v>42675</v>
      </c>
      <c r="C775" s="346" t="s">
        <v>337</v>
      </c>
      <c r="D775" s="109"/>
      <c r="E775" s="109"/>
      <c r="F775" s="109"/>
      <c r="G775" s="109"/>
      <c r="I775" s="335">
        <v>154</v>
      </c>
      <c r="J775" s="335">
        <v>15</v>
      </c>
      <c r="K775" s="335">
        <v>8</v>
      </c>
      <c r="L775" s="335">
        <v>131</v>
      </c>
      <c r="M775" s="73">
        <v>1</v>
      </c>
      <c r="N775" s="336"/>
    </row>
    <row r="776" spans="2:14" x14ac:dyDescent="0.25">
      <c r="B776" s="325">
        <v>42675</v>
      </c>
      <c r="C776" s="346" t="s">
        <v>236</v>
      </c>
      <c r="D776" s="109"/>
      <c r="E776" s="109"/>
      <c r="F776" s="109"/>
      <c r="G776" s="109"/>
      <c r="I776" s="335">
        <v>74</v>
      </c>
      <c r="J776" s="335">
        <v>3</v>
      </c>
      <c r="K776" s="335">
        <v>1</v>
      </c>
      <c r="L776" s="335">
        <v>70</v>
      </c>
      <c r="M776" s="73"/>
      <c r="N776" s="336"/>
    </row>
    <row r="777" spans="2:14" x14ac:dyDescent="0.25">
      <c r="B777" s="325">
        <v>42675</v>
      </c>
      <c r="C777" s="346" t="s">
        <v>329</v>
      </c>
      <c r="D777" s="109"/>
      <c r="E777" s="109"/>
      <c r="F777" s="109"/>
      <c r="G777" s="109"/>
      <c r="I777" s="335">
        <v>144</v>
      </c>
      <c r="J777" s="335">
        <v>19</v>
      </c>
      <c r="K777" s="335">
        <v>4</v>
      </c>
      <c r="L777" s="138">
        <v>121</v>
      </c>
      <c r="M777" s="73">
        <v>5</v>
      </c>
      <c r="N777" s="336"/>
    </row>
    <row r="778" spans="2:14" x14ac:dyDescent="0.25">
      <c r="B778" s="325">
        <v>42675</v>
      </c>
      <c r="C778" s="345" t="s">
        <v>395</v>
      </c>
      <c r="D778" s="159"/>
      <c r="E778" s="109"/>
      <c r="F778" s="109"/>
      <c r="G778" s="109"/>
      <c r="I778" s="199">
        <v>53</v>
      </c>
      <c r="J778" s="40">
        <v>2</v>
      </c>
      <c r="K778" s="40">
        <v>0</v>
      </c>
      <c r="L778" s="40">
        <v>51</v>
      </c>
      <c r="M778" s="124">
        <v>1</v>
      </c>
      <c r="N778" s="336"/>
    </row>
    <row r="779" spans="2:14" x14ac:dyDescent="0.25">
      <c r="B779" s="325">
        <v>42675</v>
      </c>
      <c r="C779" s="346" t="s">
        <v>335</v>
      </c>
      <c r="D779" s="109"/>
      <c r="E779" s="109"/>
      <c r="F779" s="109"/>
      <c r="G779" s="109"/>
      <c r="I779" s="199">
        <v>31</v>
      </c>
      <c r="J779" s="40">
        <v>2</v>
      </c>
      <c r="K779" s="40">
        <v>0</v>
      </c>
      <c r="L779" s="40">
        <v>29</v>
      </c>
      <c r="M779" s="124"/>
      <c r="N779" s="336"/>
    </row>
    <row r="780" spans="2:14" x14ac:dyDescent="0.25">
      <c r="B780" s="325">
        <v>42675</v>
      </c>
      <c r="C780" s="346" t="s">
        <v>394</v>
      </c>
      <c r="D780" s="109"/>
      <c r="E780" s="109"/>
      <c r="F780" s="109"/>
      <c r="G780" s="109"/>
      <c r="I780" s="199">
        <v>28</v>
      </c>
      <c r="J780" s="40">
        <v>2</v>
      </c>
      <c r="K780" s="40">
        <v>2</v>
      </c>
      <c r="L780" s="40">
        <v>24</v>
      </c>
      <c r="M780" s="124"/>
      <c r="N780" s="336"/>
    </row>
    <row r="781" spans="2:14" x14ac:dyDescent="0.25">
      <c r="B781" s="325">
        <v>42675</v>
      </c>
      <c r="C781" s="346" t="s">
        <v>262</v>
      </c>
      <c r="D781" s="109"/>
      <c r="E781" s="109"/>
      <c r="F781" s="109"/>
      <c r="G781" s="109"/>
      <c r="I781" s="199">
        <v>92</v>
      </c>
      <c r="J781" s="40">
        <v>3</v>
      </c>
      <c r="K781" s="40">
        <v>2</v>
      </c>
      <c r="L781" s="40">
        <v>87</v>
      </c>
      <c r="M781" s="124"/>
      <c r="N781" s="336"/>
    </row>
    <row r="782" spans="2:14" x14ac:dyDescent="0.25">
      <c r="B782" s="325">
        <v>42675</v>
      </c>
      <c r="C782" s="346" t="s">
        <v>396</v>
      </c>
      <c r="D782" s="109"/>
      <c r="E782" s="109"/>
      <c r="F782" s="109"/>
      <c r="G782" s="109"/>
      <c r="I782" s="199">
        <v>100</v>
      </c>
      <c r="J782" s="40">
        <v>4</v>
      </c>
      <c r="K782" s="40">
        <v>4</v>
      </c>
      <c r="L782" s="40">
        <v>92</v>
      </c>
      <c r="M782" s="124"/>
      <c r="N782" s="336"/>
    </row>
    <row r="783" spans="2:14" x14ac:dyDescent="0.25">
      <c r="B783" s="325">
        <v>42675</v>
      </c>
      <c r="C783" s="346" t="s">
        <v>257</v>
      </c>
      <c r="D783" s="109"/>
      <c r="E783" s="109"/>
      <c r="F783" s="109"/>
      <c r="G783" s="109"/>
      <c r="I783" s="199">
        <v>38</v>
      </c>
      <c r="J783" s="40">
        <v>1</v>
      </c>
      <c r="K783" s="40">
        <v>0</v>
      </c>
      <c r="L783" s="40">
        <v>37</v>
      </c>
      <c r="M783" s="124"/>
      <c r="N783" s="336"/>
    </row>
    <row r="784" spans="2:14" x14ac:dyDescent="0.25">
      <c r="B784" s="325">
        <v>42705</v>
      </c>
      <c r="C784" s="346" t="s">
        <v>253</v>
      </c>
      <c r="D784" s="109"/>
      <c r="E784" s="109"/>
      <c r="F784" s="109"/>
      <c r="G784" s="109"/>
      <c r="I784" s="199">
        <v>98</v>
      </c>
      <c r="J784" s="40">
        <v>8</v>
      </c>
      <c r="K784" s="40">
        <v>5</v>
      </c>
      <c r="L784" s="40">
        <v>85</v>
      </c>
      <c r="M784" s="124">
        <v>1</v>
      </c>
      <c r="N784" s="336"/>
    </row>
    <row r="785" spans="2:14" x14ac:dyDescent="0.25">
      <c r="B785" s="325">
        <v>42705</v>
      </c>
      <c r="C785" s="346" t="s">
        <v>300</v>
      </c>
      <c r="D785" s="109"/>
      <c r="E785" s="109"/>
      <c r="F785" s="109"/>
      <c r="G785" s="109"/>
      <c r="I785" s="199">
        <v>19</v>
      </c>
      <c r="J785" s="40">
        <v>0</v>
      </c>
      <c r="K785" s="40">
        <v>0</v>
      </c>
      <c r="L785" s="40">
        <v>19</v>
      </c>
      <c r="M785" s="124"/>
      <c r="N785" s="336"/>
    </row>
    <row r="786" spans="2:14" x14ac:dyDescent="0.25">
      <c r="B786" s="325">
        <v>42705</v>
      </c>
      <c r="C786" s="346" t="s">
        <v>397</v>
      </c>
      <c r="D786" s="109"/>
      <c r="E786" s="109"/>
      <c r="F786" s="109"/>
      <c r="G786" s="109"/>
      <c r="I786" s="117">
        <v>376</v>
      </c>
      <c r="J786" s="117">
        <v>25</v>
      </c>
      <c r="K786" s="117">
        <v>15</v>
      </c>
      <c r="L786" s="117">
        <v>336</v>
      </c>
      <c r="M786" s="73">
        <v>7</v>
      </c>
      <c r="N786" s="336"/>
    </row>
    <row r="787" spans="2:14" ht="13" thickBot="1" x14ac:dyDescent="0.3">
      <c r="B787" s="349"/>
      <c r="C787" s="294"/>
      <c r="D787" s="348"/>
      <c r="E787" s="348"/>
      <c r="F787" s="348"/>
      <c r="G787" s="348"/>
      <c r="I787" s="335"/>
      <c r="J787" s="335"/>
      <c r="K787" s="335"/>
      <c r="L787" s="335"/>
      <c r="M787" s="73"/>
      <c r="N787" s="336"/>
    </row>
    <row r="788" spans="2:14" ht="13.5" thickBot="1" x14ac:dyDescent="0.35">
      <c r="B788" s="202"/>
      <c r="C788" s="183" t="s">
        <v>26</v>
      </c>
      <c r="D788" s="174">
        <f t="shared" ref="D788:M788" si="4">SUM(D664:D787)+D660</f>
        <v>5066</v>
      </c>
      <c r="E788" s="175">
        <f t="shared" si="4"/>
        <v>333</v>
      </c>
      <c r="F788" s="176">
        <f t="shared" si="4"/>
        <v>273</v>
      </c>
      <c r="G788" s="190">
        <f t="shared" si="4"/>
        <v>4460</v>
      </c>
      <c r="H788" s="174">
        <f t="shared" si="4"/>
        <v>0</v>
      </c>
      <c r="I788" s="174">
        <f t="shared" si="4"/>
        <v>61038</v>
      </c>
      <c r="J788" s="175">
        <f t="shared" si="4"/>
        <v>3416</v>
      </c>
      <c r="K788" s="176">
        <f t="shared" si="4"/>
        <v>2208</v>
      </c>
      <c r="L788" s="190">
        <f t="shared" si="4"/>
        <v>55414</v>
      </c>
      <c r="M788" s="174">
        <f t="shared" si="4"/>
        <v>1172</v>
      </c>
      <c r="N788" s="53"/>
    </row>
    <row r="789" spans="2:14" ht="15.5" x14ac:dyDescent="0.35">
      <c r="D789" s="512" t="s">
        <v>0</v>
      </c>
      <c r="E789" s="512"/>
      <c r="F789" s="512"/>
      <c r="G789" s="512"/>
      <c r="H789" s="210"/>
      <c r="I789" s="512" t="s">
        <v>1</v>
      </c>
      <c r="J789" s="512"/>
      <c r="K789" s="512"/>
      <c r="L789" s="512"/>
    </row>
    <row r="790" spans="2:14" ht="6" customHeight="1" thickBot="1" x14ac:dyDescent="0.3"/>
    <row r="791" spans="2:14" ht="13.5" thickBot="1" x14ac:dyDescent="0.35">
      <c r="B791" s="187" t="s">
        <v>2</v>
      </c>
      <c r="C791" s="188" t="s">
        <v>3</v>
      </c>
      <c r="D791" s="17" t="s">
        <v>4</v>
      </c>
      <c r="E791" s="18" t="s">
        <v>5</v>
      </c>
      <c r="F791" s="50" t="s">
        <v>6</v>
      </c>
      <c r="G791" s="51" t="s">
        <v>7</v>
      </c>
      <c r="H791" s="189"/>
      <c r="I791" s="17" t="s">
        <v>4</v>
      </c>
      <c r="J791" s="18" t="s">
        <v>5</v>
      </c>
      <c r="K791" s="50" t="s">
        <v>6</v>
      </c>
      <c r="L791" s="51" t="s">
        <v>7</v>
      </c>
      <c r="M791" s="161" t="s">
        <v>8</v>
      </c>
      <c r="N791" s="17" t="s">
        <v>9</v>
      </c>
    </row>
    <row r="792" spans="2:14" x14ac:dyDescent="0.25">
      <c r="B792" s="204">
        <v>42754</v>
      </c>
      <c r="C792" s="185" t="s">
        <v>236</v>
      </c>
      <c r="D792" s="186"/>
      <c r="E792" s="186"/>
      <c r="F792" s="186"/>
      <c r="G792" s="186"/>
      <c r="I792" s="117">
        <v>54</v>
      </c>
      <c r="J792" s="117">
        <v>2</v>
      </c>
      <c r="K792" s="117">
        <v>5</v>
      </c>
      <c r="L792" s="117">
        <v>47</v>
      </c>
      <c r="M792" s="47"/>
      <c r="N792" s="48"/>
    </row>
    <row r="793" spans="2:14" x14ac:dyDescent="0.25">
      <c r="B793" s="350">
        <v>42761</v>
      </c>
      <c r="C793" s="170" t="s">
        <v>256</v>
      </c>
      <c r="D793" s="109"/>
      <c r="E793" s="109"/>
      <c r="F793" s="109"/>
      <c r="G793" s="109"/>
      <c r="I793" s="335">
        <v>7</v>
      </c>
      <c r="J793" s="335">
        <v>0</v>
      </c>
      <c r="K793" s="335">
        <v>0</v>
      </c>
      <c r="L793" s="335">
        <v>7</v>
      </c>
      <c r="M793" s="73"/>
      <c r="N793" s="336"/>
    </row>
    <row r="794" spans="2:14" x14ac:dyDescent="0.25">
      <c r="B794" s="350">
        <v>42777</v>
      </c>
      <c r="C794" s="345" t="s">
        <v>398</v>
      </c>
      <c r="D794" s="109"/>
      <c r="E794" s="109"/>
      <c r="F794" s="109"/>
      <c r="G794" s="109"/>
      <c r="I794" s="335">
        <v>239</v>
      </c>
      <c r="J794" s="335">
        <v>17</v>
      </c>
      <c r="K794" s="335">
        <v>7</v>
      </c>
      <c r="L794" s="335">
        <v>215</v>
      </c>
      <c r="M794" s="73"/>
      <c r="N794" s="336"/>
    </row>
    <row r="795" spans="2:14" x14ac:dyDescent="0.25">
      <c r="B795" s="350">
        <v>42779</v>
      </c>
      <c r="C795" s="311" t="s">
        <v>399</v>
      </c>
      <c r="D795" s="109"/>
      <c r="E795" s="109"/>
      <c r="F795" s="109"/>
      <c r="G795" s="109"/>
      <c r="I795" s="335">
        <v>66</v>
      </c>
      <c r="J795" s="335">
        <v>3</v>
      </c>
      <c r="K795" s="335">
        <v>3</v>
      </c>
      <c r="L795" s="335">
        <v>60</v>
      </c>
      <c r="M795" s="73"/>
      <c r="N795" s="336"/>
    </row>
    <row r="796" spans="2:14" x14ac:dyDescent="0.25">
      <c r="B796" s="350">
        <v>42777</v>
      </c>
      <c r="C796" s="311" t="s">
        <v>400</v>
      </c>
      <c r="D796" s="109"/>
      <c r="E796" s="109"/>
      <c r="F796" s="109"/>
      <c r="G796" s="109"/>
      <c r="I796" s="335">
        <v>19</v>
      </c>
      <c r="J796" s="335">
        <v>2</v>
      </c>
      <c r="K796" s="335">
        <v>0</v>
      </c>
      <c r="L796" s="335">
        <v>17</v>
      </c>
      <c r="M796" s="73"/>
      <c r="N796" s="336"/>
    </row>
    <row r="797" spans="2:14" x14ac:dyDescent="0.25">
      <c r="B797" s="350">
        <v>42782</v>
      </c>
      <c r="C797" s="311" t="s">
        <v>236</v>
      </c>
      <c r="D797" s="109"/>
      <c r="E797" s="109"/>
      <c r="F797" s="109"/>
      <c r="G797" s="109"/>
      <c r="I797" s="335">
        <v>43</v>
      </c>
      <c r="J797" s="335">
        <v>1</v>
      </c>
      <c r="K797" s="335">
        <v>2</v>
      </c>
      <c r="L797" s="335">
        <v>40</v>
      </c>
      <c r="M797" s="73"/>
      <c r="N797" s="336"/>
    </row>
    <row r="798" spans="2:14" x14ac:dyDescent="0.25">
      <c r="B798" s="350">
        <v>42784</v>
      </c>
      <c r="C798" s="294" t="s">
        <v>401</v>
      </c>
      <c r="D798" s="109"/>
      <c r="E798" s="109"/>
      <c r="F798" s="109"/>
      <c r="G798" s="109"/>
      <c r="I798" s="335">
        <v>131</v>
      </c>
      <c r="J798" s="335">
        <v>7</v>
      </c>
      <c r="K798" s="335">
        <v>1</v>
      </c>
      <c r="L798" s="335">
        <f>I798-J798-1</f>
        <v>123</v>
      </c>
      <c r="M798" s="73"/>
      <c r="N798" s="336"/>
    </row>
    <row r="799" spans="2:14" x14ac:dyDescent="0.25">
      <c r="B799" s="351">
        <v>42791</v>
      </c>
      <c r="C799" s="196" t="s">
        <v>245</v>
      </c>
      <c r="D799" s="109"/>
      <c r="E799" s="109"/>
      <c r="F799" s="109"/>
      <c r="G799" s="109"/>
      <c r="I799" s="335">
        <v>64</v>
      </c>
      <c r="J799" s="335">
        <v>4</v>
      </c>
      <c r="K799" s="335">
        <v>4</v>
      </c>
      <c r="L799" s="335">
        <v>56</v>
      </c>
      <c r="M799" s="73"/>
      <c r="N799" s="336"/>
    </row>
    <row r="800" spans="2:14" x14ac:dyDescent="0.25">
      <c r="B800" s="350">
        <v>42791</v>
      </c>
      <c r="C800" s="311" t="s">
        <v>402</v>
      </c>
      <c r="D800" s="109"/>
      <c r="E800" s="109"/>
      <c r="F800" s="109"/>
      <c r="G800" s="109"/>
      <c r="I800" s="335">
        <v>38</v>
      </c>
      <c r="J800" s="335">
        <v>2</v>
      </c>
      <c r="K800" s="335">
        <v>1</v>
      </c>
      <c r="L800" s="335">
        <v>35</v>
      </c>
      <c r="M800" s="73"/>
      <c r="N800" s="336"/>
    </row>
    <row r="801" spans="1:14" x14ac:dyDescent="0.25">
      <c r="B801" s="351">
        <v>42798</v>
      </c>
      <c r="C801" s="196" t="s">
        <v>383</v>
      </c>
      <c r="D801" s="109"/>
      <c r="E801" s="109"/>
      <c r="F801" s="109"/>
      <c r="G801" s="109"/>
      <c r="I801" s="335">
        <v>115</v>
      </c>
      <c r="J801" s="335">
        <v>8</v>
      </c>
      <c r="K801" s="335">
        <v>7</v>
      </c>
      <c r="L801" s="335">
        <v>100</v>
      </c>
      <c r="M801" s="73"/>
      <c r="N801" s="336"/>
    </row>
    <row r="802" spans="1:14" x14ac:dyDescent="0.25">
      <c r="B802" s="351">
        <v>42794</v>
      </c>
      <c r="C802" s="196" t="s">
        <v>403</v>
      </c>
      <c r="D802" s="109"/>
      <c r="E802" s="109"/>
      <c r="F802" s="109"/>
      <c r="G802" s="109"/>
      <c r="I802" s="335">
        <v>211</v>
      </c>
      <c r="J802" s="335">
        <v>8</v>
      </c>
      <c r="K802" s="335">
        <v>4</v>
      </c>
      <c r="L802" s="335">
        <f>211-12</f>
        <v>199</v>
      </c>
      <c r="M802" s="73"/>
      <c r="N802" s="336"/>
    </row>
    <row r="803" spans="1:14" x14ac:dyDescent="0.25">
      <c r="B803" s="351">
        <v>42796</v>
      </c>
      <c r="C803" s="196" t="s">
        <v>404</v>
      </c>
      <c r="D803" s="109"/>
      <c r="E803" s="109"/>
      <c r="F803" s="109"/>
      <c r="G803" s="109"/>
      <c r="I803" s="335">
        <v>18</v>
      </c>
      <c r="J803" s="335">
        <v>1</v>
      </c>
      <c r="K803" s="335">
        <v>1</v>
      </c>
      <c r="L803" s="335">
        <v>16</v>
      </c>
      <c r="M803" s="73"/>
      <c r="N803" s="336"/>
    </row>
    <row r="804" spans="1:14" x14ac:dyDescent="0.25">
      <c r="B804" s="351">
        <v>42797</v>
      </c>
      <c r="C804" s="196" t="s">
        <v>259</v>
      </c>
      <c r="D804" s="109"/>
      <c r="E804" s="109"/>
      <c r="F804" s="109"/>
      <c r="G804" s="109"/>
      <c r="I804" s="335">
        <v>60</v>
      </c>
      <c r="J804" s="335">
        <v>2</v>
      </c>
      <c r="K804" s="335">
        <v>2</v>
      </c>
      <c r="L804" s="335">
        <v>56</v>
      </c>
      <c r="M804" s="73"/>
      <c r="N804" s="336"/>
    </row>
    <row r="805" spans="1:14" x14ac:dyDescent="0.25">
      <c r="B805" s="351">
        <v>42798</v>
      </c>
      <c r="C805" s="196" t="s">
        <v>300</v>
      </c>
      <c r="D805" s="109"/>
      <c r="E805" s="109"/>
      <c r="F805" s="109"/>
      <c r="G805" s="109"/>
      <c r="I805" s="335">
        <v>75</v>
      </c>
      <c r="J805" s="335">
        <v>1</v>
      </c>
      <c r="K805" s="335">
        <v>1</v>
      </c>
      <c r="L805" s="335">
        <v>73</v>
      </c>
      <c r="M805" s="73"/>
      <c r="N805" s="336"/>
    </row>
    <row r="806" spans="1:14" x14ac:dyDescent="0.25">
      <c r="B806" s="351">
        <v>42805</v>
      </c>
      <c r="C806" s="196" t="s">
        <v>343</v>
      </c>
      <c r="D806" s="109"/>
      <c r="E806" s="109"/>
      <c r="F806" s="109"/>
      <c r="G806" s="109"/>
      <c r="I806" s="335">
        <v>71</v>
      </c>
      <c r="J806" s="335">
        <v>1</v>
      </c>
      <c r="K806" s="335">
        <v>2</v>
      </c>
      <c r="L806" s="335">
        <v>68</v>
      </c>
      <c r="M806" s="73"/>
      <c r="N806" s="336"/>
    </row>
    <row r="807" spans="1:14" x14ac:dyDescent="0.25">
      <c r="B807" s="351">
        <v>42810</v>
      </c>
      <c r="C807" s="196" t="s">
        <v>236</v>
      </c>
      <c r="D807" s="109"/>
      <c r="E807" s="109"/>
      <c r="F807" s="109"/>
      <c r="G807" s="109"/>
      <c r="I807" s="335">
        <v>58</v>
      </c>
      <c r="J807" s="335">
        <v>5</v>
      </c>
      <c r="K807" s="335">
        <v>4</v>
      </c>
      <c r="L807" s="335">
        <v>49</v>
      </c>
      <c r="M807" s="73"/>
      <c r="N807" s="336"/>
    </row>
    <row r="808" spans="1:14" x14ac:dyDescent="0.25">
      <c r="B808" s="351">
        <v>42807</v>
      </c>
      <c r="C808" s="196" t="s">
        <v>405</v>
      </c>
      <c r="D808" s="109"/>
      <c r="E808" s="109"/>
      <c r="F808" s="109"/>
      <c r="G808" s="109"/>
      <c r="I808" s="335">
        <v>410</v>
      </c>
      <c r="J808" s="335">
        <v>38</v>
      </c>
      <c r="K808" s="335">
        <v>17</v>
      </c>
      <c r="L808" s="335">
        <v>355</v>
      </c>
      <c r="M808" s="73"/>
      <c r="N808" s="336"/>
    </row>
    <row r="809" spans="1:14" x14ac:dyDescent="0.25">
      <c r="B809" s="351">
        <v>42812</v>
      </c>
      <c r="C809" s="196" t="s">
        <v>363</v>
      </c>
      <c r="D809" s="109"/>
      <c r="E809" s="109"/>
      <c r="F809" s="109"/>
      <c r="G809" s="109"/>
      <c r="I809" s="335">
        <v>45</v>
      </c>
      <c r="J809" s="335">
        <v>3</v>
      </c>
      <c r="K809" s="335">
        <v>1</v>
      </c>
      <c r="L809" s="335">
        <v>41</v>
      </c>
      <c r="M809" s="73"/>
      <c r="N809" s="336"/>
    </row>
    <row r="810" spans="1:14" x14ac:dyDescent="0.25">
      <c r="B810" s="351">
        <v>42812</v>
      </c>
      <c r="C810" s="196" t="s">
        <v>234</v>
      </c>
      <c r="D810" s="109"/>
      <c r="E810" s="109"/>
      <c r="F810" s="109"/>
      <c r="G810" s="109"/>
      <c r="I810" s="335">
        <v>150</v>
      </c>
      <c r="J810" s="335">
        <v>3</v>
      </c>
      <c r="K810" s="335">
        <v>6</v>
      </c>
      <c r="L810" s="335">
        <v>141</v>
      </c>
      <c r="M810" s="73"/>
      <c r="N810" s="336"/>
    </row>
    <row r="811" spans="1:14" x14ac:dyDescent="0.25">
      <c r="B811" s="352">
        <v>42812</v>
      </c>
      <c r="C811" s="197" t="s">
        <v>406</v>
      </c>
      <c r="D811" s="109"/>
      <c r="E811" s="109"/>
      <c r="F811" s="109"/>
      <c r="G811" s="109"/>
      <c r="I811" s="335">
        <v>43</v>
      </c>
      <c r="J811" s="335">
        <v>1</v>
      </c>
      <c r="K811" s="335">
        <v>0</v>
      </c>
      <c r="L811" s="335">
        <v>42</v>
      </c>
      <c r="M811" s="73"/>
      <c r="N811" s="336"/>
    </row>
    <row r="812" spans="1:14" x14ac:dyDescent="0.25">
      <c r="B812" s="350">
        <v>42819</v>
      </c>
      <c r="C812" s="196" t="s">
        <v>407</v>
      </c>
      <c r="D812" s="109"/>
      <c r="E812" s="109"/>
      <c r="F812" s="109"/>
      <c r="G812" s="109"/>
      <c r="I812" s="335">
        <v>72</v>
      </c>
      <c r="J812" s="335">
        <v>2</v>
      </c>
      <c r="K812" s="335">
        <v>0</v>
      </c>
      <c r="L812" s="335">
        <v>70</v>
      </c>
      <c r="M812" s="73"/>
      <c r="N812" s="336"/>
    </row>
    <row r="813" spans="1:14" x14ac:dyDescent="0.25">
      <c r="A813" s="110"/>
      <c r="B813" s="203">
        <v>42819</v>
      </c>
      <c r="C813" s="196" t="s">
        <v>408</v>
      </c>
      <c r="D813" s="109"/>
      <c r="E813" s="109"/>
      <c r="F813" s="109"/>
      <c r="G813" s="109"/>
      <c r="I813" s="20">
        <v>112</v>
      </c>
      <c r="J813" s="20">
        <v>3</v>
      </c>
      <c r="K813" s="20">
        <v>3</v>
      </c>
      <c r="L813" s="20">
        <f>112-6</f>
        <v>106</v>
      </c>
      <c r="M813" s="73"/>
      <c r="N813" s="336"/>
    </row>
    <row r="814" spans="1:14" x14ac:dyDescent="0.25">
      <c r="A814" s="110"/>
      <c r="B814" s="58">
        <v>42805</v>
      </c>
      <c r="C814" s="201" t="s">
        <v>409</v>
      </c>
      <c r="D814" s="109"/>
      <c r="E814" s="109"/>
      <c r="F814" s="109"/>
      <c r="G814" s="109"/>
      <c r="I814" s="349">
        <v>1492</v>
      </c>
      <c r="J814" s="349">
        <v>49</v>
      </c>
      <c r="K814" s="349">
        <v>62</v>
      </c>
      <c r="L814" s="349">
        <v>1381</v>
      </c>
      <c r="M814" s="124"/>
      <c r="N814" s="336"/>
    </row>
    <row r="815" spans="1:14" x14ac:dyDescent="0.25">
      <c r="A815" s="110"/>
      <c r="B815" s="58">
        <v>42807</v>
      </c>
      <c r="C815" s="215" t="s">
        <v>410</v>
      </c>
      <c r="D815" s="109"/>
      <c r="E815" s="109"/>
      <c r="F815" s="109"/>
      <c r="G815" s="109"/>
      <c r="I815" s="349">
        <v>1</v>
      </c>
      <c r="J815" s="349">
        <v>1</v>
      </c>
      <c r="K815" s="349">
        <v>0</v>
      </c>
      <c r="L815" s="349">
        <v>0</v>
      </c>
      <c r="M815" s="124"/>
      <c r="N815" s="336"/>
    </row>
    <row r="816" spans="1:14" x14ac:dyDescent="0.25">
      <c r="A816" s="110"/>
      <c r="B816" s="203">
        <v>42826</v>
      </c>
      <c r="C816" s="200" t="s">
        <v>233</v>
      </c>
      <c r="D816" s="109"/>
      <c r="E816" s="109"/>
      <c r="F816" s="109"/>
      <c r="G816" s="109"/>
      <c r="I816" s="335">
        <v>45</v>
      </c>
      <c r="J816" s="335">
        <v>1</v>
      </c>
      <c r="K816" s="335">
        <v>2</v>
      </c>
      <c r="L816" s="335">
        <v>42</v>
      </c>
      <c r="M816" s="73"/>
      <c r="N816" s="336"/>
    </row>
    <row r="817" spans="1:14" x14ac:dyDescent="0.25">
      <c r="B817" s="350">
        <v>42826</v>
      </c>
      <c r="C817" s="196" t="s">
        <v>356</v>
      </c>
      <c r="D817" s="109"/>
      <c r="E817" s="109"/>
      <c r="F817" s="109"/>
      <c r="G817" s="109"/>
      <c r="I817" s="335">
        <v>85</v>
      </c>
      <c r="J817" s="335">
        <v>4</v>
      </c>
      <c r="K817" s="335">
        <v>3</v>
      </c>
      <c r="L817" s="335">
        <f>85-7</f>
        <v>78</v>
      </c>
      <c r="M817" s="73"/>
      <c r="N817" s="336"/>
    </row>
    <row r="818" spans="1:14" x14ac:dyDescent="0.25">
      <c r="B818" s="350">
        <v>42826</v>
      </c>
      <c r="C818" s="196" t="s">
        <v>411</v>
      </c>
      <c r="D818" s="109"/>
      <c r="E818" s="109"/>
      <c r="F818" s="109"/>
      <c r="G818" s="109"/>
      <c r="I818" s="335">
        <v>95</v>
      </c>
      <c r="J818" s="335">
        <v>4</v>
      </c>
      <c r="K818" s="335">
        <v>5</v>
      </c>
      <c r="L818" s="335">
        <f>95-9</f>
        <v>86</v>
      </c>
      <c r="M818" s="73"/>
      <c r="N818" s="336"/>
    </row>
    <row r="819" spans="1:14" x14ac:dyDescent="0.25">
      <c r="B819" s="350">
        <v>42826</v>
      </c>
      <c r="C819" s="198" t="s">
        <v>412</v>
      </c>
      <c r="D819" s="109"/>
      <c r="E819" s="109"/>
      <c r="F819" s="109"/>
      <c r="G819" s="109"/>
      <c r="I819" s="335">
        <v>110</v>
      </c>
      <c r="J819" s="335">
        <v>2</v>
      </c>
      <c r="K819" s="335">
        <v>2</v>
      </c>
      <c r="L819" s="335">
        <v>106</v>
      </c>
      <c r="M819" s="73"/>
      <c r="N819" s="336"/>
    </row>
    <row r="820" spans="1:14" x14ac:dyDescent="0.25">
      <c r="B820" s="350">
        <v>42826</v>
      </c>
      <c r="C820" s="198" t="s">
        <v>413</v>
      </c>
      <c r="D820" s="109"/>
      <c r="E820" s="109"/>
      <c r="F820" s="109"/>
      <c r="G820" s="109"/>
      <c r="I820" s="335">
        <v>157</v>
      </c>
      <c r="J820" s="335">
        <v>10</v>
      </c>
      <c r="K820" s="335">
        <v>7</v>
      </c>
      <c r="L820" s="335">
        <v>140</v>
      </c>
      <c r="M820" s="73"/>
      <c r="N820" s="336"/>
    </row>
    <row r="821" spans="1:14" x14ac:dyDescent="0.25">
      <c r="B821" s="350">
        <v>42826</v>
      </c>
      <c r="C821" s="200" t="s">
        <v>414</v>
      </c>
      <c r="D821" s="109"/>
      <c r="E821" s="109"/>
      <c r="F821" s="109"/>
      <c r="G821" s="109"/>
      <c r="I821" s="335">
        <v>42</v>
      </c>
      <c r="J821" s="335">
        <v>0</v>
      </c>
      <c r="K821" s="335">
        <v>2</v>
      </c>
      <c r="L821" s="335">
        <v>40</v>
      </c>
      <c r="M821" s="73"/>
      <c r="N821" s="336"/>
    </row>
    <row r="822" spans="1:14" x14ac:dyDescent="0.25">
      <c r="A822" s="110"/>
      <c r="B822" s="205">
        <v>42833</v>
      </c>
      <c r="C822" s="196" t="s">
        <v>415</v>
      </c>
      <c r="D822" s="109"/>
      <c r="E822" s="109"/>
      <c r="F822" s="109"/>
      <c r="G822" s="109"/>
      <c r="I822" s="335">
        <v>36</v>
      </c>
      <c r="J822" s="335">
        <v>2</v>
      </c>
      <c r="K822" s="335">
        <v>2</v>
      </c>
      <c r="L822" s="335">
        <v>32</v>
      </c>
      <c r="M822" s="73"/>
      <c r="N822" s="336"/>
    </row>
    <row r="823" spans="1:14" x14ac:dyDescent="0.25">
      <c r="A823" s="110"/>
      <c r="B823" s="353">
        <v>42833</v>
      </c>
      <c r="C823" s="311" t="s">
        <v>243</v>
      </c>
      <c r="D823" s="109"/>
      <c r="E823" s="109"/>
      <c r="F823" s="109"/>
      <c r="G823" s="109"/>
      <c r="I823" s="335">
        <v>113</v>
      </c>
      <c r="J823" s="335">
        <v>11</v>
      </c>
      <c r="K823" s="335">
        <v>3</v>
      </c>
      <c r="L823" s="335">
        <v>99</v>
      </c>
      <c r="M823" s="73"/>
      <c r="N823" s="336"/>
    </row>
    <row r="824" spans="1:14" x14ac:dyDescent="0.25">
      <c r="A824" s="110"/>
      <c r="B824" s="353">
        <v>42831</v>
      </c>
      <c r="C824" s="345" t="s">
        <v>416</v>
      </c>
      <c r="D824" s="109"/>
      <c r="E824" s="109"/>
      <c r="F824" s="109"/>
      <c r="G824" s="109"/>
      <c r="I824" s="335">
        <v>223</v>
      </c>
      <c r="J824" s="335">
        <v>9</v>
      </c>
      <c r="K824" s="335">
        <v>4</v>
      </c>
      <c r="L824" s="335">
        <v>210</v>
      </c>
      <c r="M824" s="73"/>
      <c r="N824" s="336"/>
    </row>
    <row r="825" spans="1:14" x14ac:dyDescent="0.25">
      <c r="A825" s="110"/>
      <c r="B825" s="353">
        <v>42840</v>
      </c>
      <c r="C825" s="311" t="s">
        <v>340</v>
      </c>
      <c r="D825" s="109"/>
      <c r="E825" s="109"/>
      <c r="F825" s="109"/>
      <c r="G825" s="109"/>
      <c r="I825" s="335">
        <v>100</v>
      </c>
      <c r="J825" s="335">
        <v>3</v>
      </c>
      <c r="K825" s="335">
        <v>0</v>
      </c>
      <c r="L825" s="335">
        <v>97</v>
      </c>
      <c r="M825" s="73"/>
      <c r="N825" s="336"/>
    </row>
    <row r="826" spans="1:14" x14ac:dyDescent="0.25">
      <c r="A826" s="110"/>
      <c r="B826" s="354">
        <v>42843</v>
      </c>
      <c r="C826" s="311" t="s">
        <v>417</v>
      </c>
      <c r="D826" s="109"/>
      <c r="E826" s="109"/>
      <c r="F826" s="109"/>
      <c r="G826" s="109"/>
      <c r="I826" s="335">
        <v>369</v>
      </c>
      <c r="J826" s="343">
        <v>17</v>
      </c>
      <c r="K826" s="335">
        <v>12</v>
      </c>
      <c r="L826" s="335">
        <v>340</v>
      </c>
      <c r="M826" s="73"/>
      <c r="N826" s="336"/>
    </row>
    <row r="827" spans="1:14" x14ac:dyDescent="0.25">
      <c r="A827" s="110"/>
      <c r="B827" s="203">
        <v>42845</v>
      </c>
      <c r="C827" s="346" t="s">
        <v>236</v>
      </c>
      <c r="D827" s="109"/>
      <c r="E827" s="109"/>
      <c r="F827" s="109"/>
      <c r="G827" s="109"/>
      <c r="I827" s="335">
        <v>63</v>
      </c>
      <c r="J827" s="343">
        <v>0</v>
      </c>
      <c r="K827" s="335">
        <v>5</v>
      </c>
      <c r="L827" s="335">
        <v>58</v>
      </c>
      <c r="M827" s="73"/>
      <c r="N827" s="336"/>
    </row>
    <row r="828" spans="1:14" x14ac:dyDescent="0.25">
      <c r="B828" s="355">
        <v>42848</v>
      </c>
      <c r="C828" s="346" t="s">
        <v>418</v>
      </c>
      <c r="D828" s="109"/>
      <c r="E828" s="109"/>
      <c r="F828" s="109"/>
      <c r="G828" s="109"/>
      <c r="I828" s="335">
        <v>23</v>
      </c>
      <c r="J828" s="343">
        <v>0</v>
      </c>
      <c r="K828" s="335">
        <v>2</v>
      </c>
      <c r="L828" s="335">
        <v>21</v>
      </c>
      <c r="M828" s="73"/>
      <c r="N828" s="336"/>
    </row>
    <row r="829" spans="1:14" x14ac:dyDescent="0.25">
      <c r="B829" s="350">
        <v>42849</v>
      </c>
      <c r="C829" s="346" t="s">
        <v>419</v>
      </c>
      <c r="D829" s="109"/>
      <c r="E829" s="109"/>
      <c r="F829" s="109"/>
      <c r="G829" s="109"/>
      <c r="I829" s="335">
        <v>249</v>
      </c>
      <c r="J829" s="343">
        <v>18</v>
      </c>
      <c r="K829" s="335">
        <v>8</v>
      </c>
      <c r="L829" s="335">
        <v>221</v>
      </c>
      <c r="M829" s="73"/>
      <c r="N829" s="336"/>
    </row>
    <row r="830" spans="1:14" x14ac:dyDescent="0.25">
      <c r="B830" s="350">
        <v>42851</v>
      </c>
      <c r="C830" s="346" t="s">
        <v>420</v>
      </c>
      <c r="D830" s="109"/>
      <c r="E830" s="109"/>
      <c r="F830" s="109"/>
      <c r="G830" s="109"/>
      <c r="I830" s="335">
        <v>18</v>
      </c>
      <c r="J830" s="343">
        <v>0</v>
      </c>
      <c r="K830" s="335">
        <v>1</v>
      </c>
      <c r="L830" s="335">
        <v>17</v>
      </c>
      <c r="M830" s="73"/>
      <c r="N830" s="336"/>
    </row>
    <row r="831" spans="1:14" x14ac:dyDescent="0.25">
      <c r="B831" s="350">
        <v>42852</v>
      </c>
      <c r="C831" s="345" t="s">
        <v>416</v>
      </c>
      <c r="D831" s="109"/>
      <c r="E831" s="109"/>
      <c r="F831" s="109"/>
      <c r="G831" s="109"/>
      <c r="I831" s="335">
        <v>231</v>
      </c>
      <c r="J831" s="343">
        <v>11</v>
      </c>
      <c r="K831" s="335">
        <v>6</v>
      </c>
      <c r="L831" s="335">
        <v>214</v>
      </c>
      <c r="M831" s="73"/>
      <c r="N831" s="336"/>
    </row>
    <row r="832" spans="1:14" x14ac:dyDescent="0.25">
      <c r="B832" s="350">
        <v>42852</v>
      </c>
      <c r="C832" s="346" t="s">
        <v>265</v>
      </c>
      <c r="D832" s="109"/>
      <c r="E832" s="109"/>
      <c r="F832" s="109"/>
      <c r="G832" s="109"/>
      <c r="I832" s="335">
        <v>193</v>
      </c>
      <c r="J832" s="343">
        <v>8</v>
      </c>
      <c r="K832" s="335">
        <v>2</v>
      </c>
      <c r="L832" s="335">
        <v>183</v>
      </c>
      <c r="M832" s="73"/>
      <c r="N832" s="336"/>
    </row>
    <row r="833" spans="2:18" x14ac:dyDescent="0.25">
      <c r="B833" s="350">
        <v>42854</v>
      </c>
      <c r="C833" s="311" t="s">
        <v>421</v>
      </c>
      <c r="D833" s="109"/>
      <c r="E833" s="109"/>
      <c r="F833" s="109"/>
      <c r="G833" s="109"/>
      <c r="I833" s="335">
        <v>309</v>
      </c>
      <c r="J833" s="343">
        <v>13</v>
      </c>
      <c r="K833" s="335">
        <v>8</v>
      </c>
      <c r="L833" s="335">
        <v>288</v>
      </c>
      <c r="M833" s="73"/>
      <c r="N833" s="336"/>
    </row>
    <row r="834" spans="2:18" x14ac:dyDescent="0.25">
      <c r="B834" s="350">
        <v>42854</v>
      </c>
      <c r="C834" s="346" t="s">
        <v>331</v>
      </c>
      <c r="D834" s="109"/>
      <c r="E834" s="109"/>
      <c r="F834" s="109"/>
      <c r="G834" s="109"/>
      <c r="I834" s="335">
        <v>118</v>
      </c>
      <c r="J834" s="343">
        <v>7</v>
      </c>
      <c r="K834" s="335">
        <v>2</v>
      </c>
      <c r="L834" s="335">
        <v>109</v>
      </c>
      <c r="M834" s="73"/>
      <c r="N834" s="336"/>
    </row>
    <row r="835" spans="2:18" ht="13" x14ac:dyDescent="0.3">
      <c r="B835" s="356">
        <v>42857</v>
      </c>
      <c r="C835" s="357" t="s">
        <v>422</v>
      </c>
      <c r="D835" s="109"/>
      <c r="E835" s="109"/>
      <c r="F835" s="109"/>
      <c r="G835" s="109"/>
      <c r="I835" s="343">
        <v>34</v>
      </c>
      <c r="J835" s="343">
        <v>2</v>
      </c>
      <c r="K835" s="343">
        <v>0</v>
      </c>
      <c r="L835" s="343">
        <v>32</v>
      </c>
      <c r="M835" s="73"/>
      <c r="N835" s="336"/>
    </row>
    <row r="836" spans="2:18" x14ac:dyDescent="0.25">
      <c r="B836" s="350">
        <v>42858</v>
      </c>
      <c r="C836" s="346" t="s">
        <v>423</v>
      </c>
      <c r="D836" s="109"/>
      <c r="E836" s="109"/>
      <c r="F836" s="109"/>
      <c r="G836" s="109"/>
      <c r="I836" s="335">
        <v>234</v>
      </c>
      <c r="J836" s="343">
        <v>21</v>
      </c>
      <c r="K836" s="335">
        <v>3</v>
      </c>
      <c r="L836" s="335">
        <v>210</v>
      </c>
      <c r="M836" s="73"/>
      <c r="N836" s="336"/>
    </row>
    <row r="837" spans="2:18" x14ac:dyDescent="0.25">
      <c r="B837" s="350">
        <v>42861</v>
      </c>
      <c r="C837" s="346" t="s">
        <v>424</v>
      </c>
      <c r="D837" s="109"/>
      <c r="E837" s="109"/>
      <c r="F837" s="109"/>
      <c r="G837" s="109"/>
      <c r="I837" s="335">
        <v>223</v>
      </c>
      <c r="J837" s="343">
        <v>17</v>
      </c>
      <c r="K837" s="335">
        <v>10</v>
      </c>
      <c r="L837" s="335">
        <v>195</v>
      </c>
      <c r="M837" s="73"/>
      <c r="N837" s="336"/>
    </row>
    <row r="838" spans="2:18" x14ac:dyDescent="0.25">
      <c r="B838" s="350">
        <v>42866</v>
      </c>
      <c r="C838" s="346" t="s">
        <v>425</v>
      </c>
      <c r="D838" s="109"/>
      <c r="E838" s="109"/>
      <c r="F838" s="109"/>
      <c r="G838" s="109"/>
      <c r="I838" s="335">
        <v>14</v>
      </c>
      <c r="J838" s="343">
        <v>1</v>
      </c>
      <c r="K838" s="335">
        <v>0</v>
      </c>
      <c r="L838" s="335">
        <v>13</v>
      </c>
      <c r="M838" s="73"/>
      <c r="N838" s="336"/>
    </row>
    <row r="839" spans="2:18" x14ac:dyDescent="0.25">
      <c r="B839" s="350">
        <v>42867</v>
      </c>
      <c r="C839" s="311" t="s">
        <v>426</v>
      </c>
      <c r="D839" s="109"/>
      <c r="E839" s="109"/>
      <c r="F839" s="109"/>
      <c r="G839" s="109"/>
      <c r="I839" s="335">
        <v>85</v>
      </c>
      <c r="J839" s="343">
        <v>9</v>
      </c>
      <c r="K839" s="335">
        <v>1</v>
      </c>
      <c r="L839" s="335">
        <v>75</v>
      </c>
      <c r="M839" s="73"/>
      <c r="N839" s="336"/>
    </row>
    <row r="840" spans="2:18" x14ac:dyDescent="0.25">
      <c r="B840" s="350">
        <v>42868</v>
      </c>
      <c r="C840" s="346" t="s">
        <v>427</v>
      </c>
      <c r="D840" s="109"/>
      <c r="E840" s="109"/>
      <c r="F840" s="109"/>
      <c r="G840" s="109"/>
      <c r="I840" s="335">
        <v>159</v>
      </c>
      <c r="J840" s="343">
        <v>12</v>
      </c>
      <c r="K840" s="335">
        <v>3</v>
      </c>
      <c r="L840" s="335">
        <v>144</v>
      </c>
      <c r="M840" s="73"/>
      <c r="N840" s="336"/>
    </row>
    <row r="841" spans="2:18" x14ac:dyDescent="0.25">
      <c r="B841" s="350">
        <v>42868</v>
      </c>
      <c r="C841" s="346" t="s">
        <v>428</v>
      </c>
      <c r="D841" s="109"/>
      <c r="E841" s="109"/>
      <c r="F841" s="109"/>
      <c r="G841" s="109"/>
      <c r="I841" s="335">
        <v>18</v>
      </c>
      <c r="J841" s="343">
        <v>1</v>
      </c>
      <c r="K841" s="335">
        <v>0</v>
      </c>
      <c r="L841" s="335">
        <v>17</v>
      </c>
      <c r="M841" s="73"/>
      <c r="N841" s="336"/>
    </row>
    <row r="842" spans="2:18" x14ac:dyDescent="0.25">
      <c r="B842" s="350">
        <v>42870</v>
      </c>
      <c r="C842" s="346" t="s">
        <v>236</v>
      </c>
      <c r="D842" s="109"/>
      <c r="E842" s="109"/>
      <c r="F842" s="109"/>
      <c r="G842" s="109"/>
      <c r="I842" s="335">
        <v>41</v>
      </c>
      <c r="J842" s="343">
        <v>1</v>
      </c>
      <c r="K842" s="335">
        <v>2</v>
      </c>
      <c r="L842" s="335">
        <v>38</v>
      </c>
      <c r="M842" s="73"/>
      <c r="N842" s="336"/>
    </row>
    <row r="843" spans="2:18" x14ac:dyDescent="0.25">
      <c r="B843" s="350">
        <v>42875</v>
      </c>
      <c r="C843" s="346" t="s">
        <v>429</v>
      </c>
      <c r="D843" s="109"/>
      <c r="E843" s="109"/>
      <c r="F843" s="109"/>
      <c r="G843" s="109"/>
      <c r="I843" s="335">
        <v>246</v>
      </c>
      <c r="J843" s="343">
        <v>21</v>
      </c>
      <c r="K843" s="335">
        <v>16</v>
      </c>
      <c r="L843" s="335">
        <v>209</v>
      </c>
      <c r="M843" s="73"/>
      <c r="N843" s="336"/>
    </row>
    <row r="844" spans="2:18" x14ac:dyDescent="0.25">
      <c r="B844" s="350">
        <v>42875</v>
      </c>
      <c r="C844" s="346" t="s">
        <v>430</v>
      </c>
      <c r="D844" s="109"/>
      <c r="E844" s="109"/>
      <c r="F844" s="109"/>
      <c r="G844" s="109"/>
      <c r="I844" s="335">
        <v>257</v>
      </c>
      <c r="J844" s="343">
        <v>9</v>
      </c>
      <c r="K844" s="335">
        <v>8</v>
      </c>
      <c r="L844" s="335">
        <v>240</v>
      </c>
      <c r="M844" s="73"/>
      <c r="N844" s="336"/>
    </row>
    <row r="845" spans="2:18" ht="14.5" x14ac:dyDescent="0.35">
      <c r="B845" s="350">
        <v>42877</v>
      </c>
      <c r="C845" s="311" t="s">
        <v>431</v>
      </c>
      <c r="D845" s="109"/>
      <c r="E845" s="109"/>
      <c r="F845" s="109"/>
      <c r="G845" s="109"/>
      <c r="I845" s="335">
        <v>57</v>
      </c>
      <c r="J845" s="343">
        <v>1</v>
      </c>
      <c r="K845" s="335">
        <v>2</v>
      </c>
      <c r="L845" s="335">
        <v>54</v>
      </c>
      <c r="M845" s="73"/>
      <c r="N845" s="336"/>
      <c r="O845" s="206"/>
      <c r="P845" s="206"/>
      <c r="Q845" s="206"/>
      <c r="R845" s="206"/>
    </row>
    <row r="846" spans="2:18" ht="14.5" x14ac:dyDescent="0.35">
      <c r="B846" s="350">
        <v>42881</v>
      </c>
      <c r="C846" s="311" t="s">
        <v>432</v>
      </c>
      <c r="D846" s="109"/>
      <c r="E846" s="109"/>
      <c r="F846" s="109"/>
      <c r="G846" s="109"/>
      <c r="I846" s="335">
        <v>67</v>
      </c>
      <c r="J846" s="343">
        <v>2</v>
      </c>
      <c r="K846" s="335">
        <v>3</v>
      </c>
      <c r="L846" s="335">
        <v>62</v>
      </c>
      <c r="M846" s="73"/>
      <c r="N846" s="336"/>
      <c r="O846" s="206"/>
      <c r="P846" s="206"/>
      <c r="Q846" s="206"/>
      <c r="R846" s="206"/>
    </row>
    <row r="847" spans="2:18" x14ac:dyDescent="0.25">
      <c r="B847" s="350">
        <v>42882</v>
      </c>
      <c r="C847" s="346" t="s">
        <v>425</v>
      </c>
      <c r="D847" s="109"/>
      <c r="E847" s="109"/>
      <c r="F847" s="109"/>
      <c r="G847" s="109"/>
      <c r="I847" s="335">
        <v>226</v>
      </c>
      <c r="J847" s="343">
        <v>9</v>
      </c>
      <c r="K847" s="335">
        <v>12</v>
      </c>
      <c r="L847" s="335">
        <v>205</v>
      </c>
      <c r="M847" s="73"/>
      <c r="N847" s="336"/>
    </row>
    <row r="848" spans="2:18" x14ac:dyDescent="0.25">
      <c r="B848" s="350">
        <v>42886</v>
      </c>
      <c r="C848" s="346" t="s">
        <v>402</v>
      </c>
      <c r="D848" s="109"/>
      <c r="E848" s="109"/>
      <c r="F848" s="109"/>
      <c r="G848" s="109"/>
      <c r="I848" s="335">
        <v>74</v>
      </c>
      <c r="J848" s="343">
        <v>1</v>
      </c>
      <c r="K848" s="335">
        <v>1</v>
      </c>
      <c r="L848" s="335">
        <v>72</v>
      </c>
      <c r="M848" s="73"/>
      <c r="N848" s="336"/>
    </row>
    <row r="849" spans="2:14" x14ac:dyDescent="0.25">
      <c r="B849" s="358">
        <v>42886</v>
      </c>
      <c r="C849" s="359" t="s">
        <v>433</v>
      </c>
      <c r="D849" s="207"/>
      <c r="E849" s="109"/>
      <c r="F849" s="109"/>
      <c r="G849" s="109"/>
      <c r="I849" s="343">
        <v>434</v>
      </c>
      <c r="J849" s="360">
        <v>34</v>
      </c>
      <c r="K849" s="360">
        <v>24</v>
      </c>
      <c r="L849" s="360">
        <v>376</v>
      </c>
      <c r="M849" s="73"/>
      <c r="N849" s="336"/>
    </row>
    <row r="850" spans="2:14" x14ac:dyDescent="0.25">
      <c r="B850" s="358">
        <v>42889</v>
      </c>
      <c r="C850" s="359" t="s">
        <v>434</v>
      </c>
      <c r="D850" s="207"/>
      <c r="E850" s="109"/>
      <c r="F850" s="109"/>
      <c r="G850" s="109"/>
      <c r="I850" s="335">
        <v>286</v>
      </c>
      <c r="J850" s="343">
        <v>18</v>
      </c>
      <c r="K850" s="335">
        <v>11</v>
      </c>
      <c r="L850" s="335">
        <v>257</v>
      </c>
      <c r="M850" s="73"/>
      <c r="N850" s="336"/>
    </row>
    <row r="851" spans="2:14" x14ac:dyDescent="0.25">
      <c r="B851" s="358">
        <v>42895</v>
      </c>
      <c r="C851" s="359" t="s">
        <v>435</v>
      </c>
      <c r="D851" s="207"/>
      <c r="E851" s="109"/>
      <c r="F851" s="109"/>
      <c r="G851" s="109"/>
      <c r="I851" s="335">
        <v>43</v>
      </c>
      <c r="J851" s="335">
        <v>1</v>
      </c>
      <c r="K851" s="335">
        <v>2</v>
      </c>
      <c r="L851" s="335">
        <v>40</v>
      </c>
      <c r="M851" s="73"/>
      <c r="N851" s="336"/>
    </row>
    <row r="852" spans="2:14" x14ac:dyDescent="0.25">
      <c r="B852" s="358">
        <v>42896</v>
      </c>
      <c r="C852" s="359" t="s">
        <v>436</v>
      </c>
      <c r="D852" s="207"/>
      <c r="E852" s="109"/>
      <c r="F852" s="109"/>
      <c r="G852" s="109"/>
      <c r="I852" s="335">
        <v>73</v>
      </c>
      <c r="J852" s="335">
        <v>3</v>
      </c>
      <c r="K852" s="335">
        <v>1</v>
      </c>
      <c r="L852" s="335">
        <v>69</v>
      </c>
      <c r="M852" s="73"/>
      <c r="N852" s="336"/>
    </row>
    <row r="853" spans="2:14" x14ac:dyDescent="0.25">
      <c r="B853" s="358">
        <v>42896</v>
      </c>
      <c r="C853" s="359" t="s">
        <v>437</v>
      </c>
      <c r="D853" s="207"/>
      <c r="E853" s="109"/>
      <c r="F853" s="109"/>
      <c r="G853" s="109"/>
      <c r="I853" s="335">
        <v>101</v>
      </c>
      <c r="J853" s="335">
        <v>9</v>
      </c>
      <c r="K853" s="335">
        <v>6</v>
      </c>
      <c r="L853" s="335">
        <v>86</v>
      </c>
      <c r="M853" s="73"/>
      <c r="N853" s="336"/>
    </row>
    <row r="854" spans="2:14" x14ac:dyDescent="0.25">
      <c r="B854" s="358">
        <v>42896</v>
      </c>
      <c r="C854" s="359" t="s">
        <v>438</v>
      </c>
      <c r="D854" s="207"/>
      <c r="E854" s="109"/>
      <c r="F854" s="109"/>
      <c r="G854" s="109"/>
      <c r="I854" s="335">
        <v>97</v>
      </c>
      <c r="J854" s="335">
        <v>6</v>
      </c>
      <c r="K854" s="335">
        <v>3</v>
      </c>
      <c r="L854" s="335">
        <v>88</v>
      </c>
      <c r="M854" s="73"/>
      <c r="N854" s="336"/>
    </row>
    <row r="855" spans="2:14" x14ac:dyDescent="0.25">
      <c r="B855" s="358">
        <v>42898</v>
      </c>
      <c r="C855" s="359" t="s">
        <v>439</v>
      </c>
      <c r="D855" s="207"/>
      <c r="E855" s="109"/>
      <c r="F855" s="109"/>
      <c r="G855" s="109"/>
      <c r="I855" s="335">
        <v>4</v>
      </c>
      <c r="J855" s="335">
        <v>0</v>
      </c>
      <c r="K855" s="335">
        <v>0</v>
      </c>
      <c r="L855" s="335">
        <v>4</v>
      </c>
      <c r="M855" s="73"/>
      <c r="N855" s="336"/>
    </row>
    <row r="856" spans="2:14" x14ac:dyDescent="0.25">
      <c r="B856" s="358">
        <v>42901</v>
      </c>
      <c r="C856" s="359" t="s">
        <v>440</v>
      </c>
      <c r="D856" s="207"/>
      <c r="E856" s="109"/>
      <c r="F856" s="109"/>
      <c r="G856" s="109"/>
      <c r="I856" s="335">
        <v>4</v>
      </c>
      <c r="J856" s="335">
        <v>0</v>
      </c>
      <c r="K856" s="335">
        <v>0</v>
      </c>
      <c r="L856" s="335">
        <v>4</v>
      </c>
      <c r="M856" s="73"/>
      <c r="N856" s="336"/>
    </row>
    <row r="857" spans="2:14" x14ac:dyDescent="0.25">
      <c r="B857" s="358">
        <v>42901</v>
      </c>
      <c r="C857" s="359" t="s">
        <v>236</v>
      </c>
      <c r="D857" s="207"/>
      <c r="E857" s="109"/>
      <c r="F857" s="109"/>
      <c r="G857" s="109"/>
      <c r="I857" s="335">
        <v>36</v>
      </c>
      <c r="J857" s="335">
        <v>1</v>
      </c>
      <c r="K857" s="335">
        <v>2</v>
      </c>
      <c r="L857" s="335">
        <v>33</v>
      </c>
      <c r="M857" s="73"/>
      <c r="N857" s="336"/>
    </row>
    <row r="858" spans="2:14" x14ac:dyDescent="0.25">
      <c r="B858" s="358">
        <v>42908</v>
      </c>
      <c r="C858" s="359" t="s">
        <v>441</v>
      </c>
      <c r="D858" s="207"/>
      <c r="E858" s="109"/>
      <c r="F858" s="109"/>
      <c r="G858" s="109"/>
      <c r="I858" s="335">
        <v>95</v>
      </c>
      <c r="J858" s="335">
        <v>3</v>
      </c>
      <c r="K858" s="335">
        <v>5</v>
      </c>
      <c r="L858" s="335">
        <v>87</v>
      </c>
      <c r="M858" s="73"/>
      <c r="N858" s="336"/>
    </row>
    <row r="859" spans="2:14" x14ac:dyDescent="0.25">
      <c r="B859" s="361">
        <v>42908</v>
      </c>
      <c r="C859" s="362" t="s">
        <v>147</v>
      </c>
      <c r="D859" s="207"/>
      <c r="E859" s="109"/>
      <c r="F859" s="109"/>
      <c r="G859" s="109"/>
      <c r="I859" s="335">
        <v>200</v>
      </c>
      <c r="J859" s="335">
        <v>12</v>
      </c>
      <c r="K859" s="335">
        <v>2</v>
      </c>
      <c r="L859" s="335">
        <v>186</v>
      </c>
      <c r="M859" s="73"/>
      <c r="N859" s="336"/>
    </row>
    <row r="860" spans="2:14" x14ac:dyDescent="0.25">
      <c r="B860" s="350">
        <v>42917</v>
      </c>
      <c r="C860" s="363" t="s">
        <v>244</v>
      </c>
      <c r="D860" s="207"/>
      <c r="E860" s="109"/>
      <c r="F860" s="109"/>
      <c r="G860" s="109"/>
      <c r="I860" s="335">
        <v>137</v>
      </c>
      <c r="J860" s="335">
        <v>12</v>
      </c>
      <c r="K860" s="335">
        <v>4</v>
      </c>
      <c r="L860" s="335">
        <v>121</v>
      </c>
      <c r="M860" s="73"/>
      <c r="N860" s="336"/>
    </row>
    <row r="861" spans="2:14" x14ac:dyDescent="0.25">
      <c r="B861" s="350">
        <v>42924</v>
      </c>
      <c r="C861" s="363" t="s">
        <v>442</v>
      </c>
      <c r="D861" s="207"/>
      <c r="E861" s="109"/>
      <c r="F861" s="109"/>
      <c r="G861" s="109"/>
      <c r="I861" s="335">
        <v>90</v>
      </c>
      <c r="J861" s="335">
        <v>7</v>
      </c>
      <c r="K861" s="335">
        <v>3</v>
      </c>
      <c r="L861" s="335">
        <v>80</v>
      </c>
      <c r="M861" s="73"/>
      <c r="N861" s="336"/>
    </row>
    <row r="862" spans="2:14" x14ac:dyDescent="0.25">
      <c r="B862" s="350">
        <v>42936</v>
      </c>
      <c r="C862" s="363" t="s">
        <v>140</v>
      </c>
      <c r="D862" s="207"/>
      <c r="E862" s="109"/>
      <c r="F862" s="109"/>
      <c r="G862" s="109"/>
      <c r="I862" s="335">
        <v>68</v>
      </c>
      <c r="J862" s="335">
        <v>2</v>
      </c>
      <c r="K862" s="335">
        <v>1</v>
      </c>
      <c r="L862" s="335">
        <v>65</v>
      </c>
      <c r="M862" s="73"/>
      <c r="N862" s="336"/>
    </row>
    <row r="863" spans="2:14" x14ac:dyDescent="0.25">
      <c r="B863" s="350">
        <v>42945</v>
      </c>
      <c r="C863" s="363" t="s">
        <v>443</v>
      </c>
      <c r="D863" s="213"/>
      <c r="E863" s="109"/>
      <c r="F863" s="109"/>
      <c r="G863" s="109"/>
      <c r="I863" s="335">
        <v>51</v>
      </c>
      <c r="J863" s="335">
        <v>4</v>
      </c>
      <c r="K863" s="335">
        <v>1</v>
      </c>
      <c r="L863" s="335">
        <v>46</v>
      </c>
      <c r="M863" s="73"/>
      <c r="N863" s="336"/>
    </row>
    <row r="864" spans="2:14" x14ac:dyDescent="0.25">
      <c r="B864" s="204"/>
      <c r="C864" s="158"/>
      <c r="D864" s="109"/>
      <c r="E864" s="109"/>
      <c r="F864" s="109"/>
      <c r="G864" s="109"/>
      <c r="I864" s="335"/>
      <c r="J864" s="335"/>
      <c r="K864" s="335"/>
      <c r="L864" s="335"/>
      <c r="M864" s="73"/>
      <c r="N864" s="336"/>
    </row>
    <row r="865" spans="2:14" x14ac:dyDescent="0.25">
      <c r="B865" s="350"/>
      <c r="C865" s="346"/>
      <c r="D865" s="109"/>
      <c r="E865" s="109"/>
      <c r="F865" s="109"/>
      <c r="G865" s="109"/>
      <c r="I865" s="335"/>
      <c r="J865" s="335"/>
      <c r="K865" s="335"/>
      <c r="L865" s="335"/>
      <c r="M865" s="73"/>
      <c r="N865" s="336"/>
    </row>
    <row r="866" spans="2:14" x14ac:dyDescent="0.25">
      <c r="B866" s="350"/>
      <c r="C866" s="346"/>
      <c r="D866" s="109"/>
      <c r="E866" s="109"/>
      <c r="F866" s="109"/>
      <c r="G866" s="109"/>
      <c r="I866" s="335"/>
      <c r="J866" s="335"/>
      <c r="K866" s="335"/>
      <c r="L866" s="335"/>
      <c r="M866" s="73"/>
      <c r="N866" s="336"/>
    </row>
    <row r="867" spans="2:14" x14ac:dyDescent="0.25">
      <c r="B867" s="350"/>
      <c r="C867" s="346"/>
      <c r="D867" s="109"/>
      <c r="E867" s="109"/>
      <c r="F867" s="109"/>
      <c r="G867" s="109"/>
      <c r="I867" s="335"/>
      <c r="J867" s="335"/>
      <c r="K867" s="335"/>
      <c r="L867" s="335"/>
      <c r="M867" s="73"/>
      <c r="N867" s="336"/>
    </row>
    <row r="868" spans="2:14" x14ac:dyDescent="0.25">
      <c r="B868" s="350"/>
      <c r="C868" s="346"/>
      <c r="D868" s="109"/>
      <c r="E868" s="109"/>
      <c r="F868" s="109"/>
      <c r="G868" s="109"/>
      <c r="I868" s="335"/>
      <c r="J868" s="335"/>
      <c r="K868" s="335"/>
      <c r="L868" s="335"/>
      <c r="M868" s="73"/>
      <c r="N868" s="336"/>
    </row>
    <row r="869" spans="2:14" x14ac:dyDescent="0.25">
      <c r="B869" s="350"/>
      <c r="C869" s="346"/>
      <c r="D869" s="109"/>
      <c r="E869" s="109"/>
      <c r="F869" s="109"/>
      <c r="G869" s="109"/>
      <c r="I869" s="335"/>
      <c r="J869" s="335"/>
      <c r="K869" s="335"/>
      <c r="L869" s="335"/>
      <c r="M869" s="73"/>
      <c r="N869" s="336"/>
    </row>
    <row r="870" spans="2:14" x14ac:dyDescent="0.25">
      <c r="B870" s="350"/>
      <c r="C870" s="346"/>
      <c r="D870" s="109"/>
      <c r="E870" s="109"/>
      <c r="F870" s="109"/>
      <c r="G870" s="109"/>
      <c r="I870" s="335"/>
      <c r="J870" s="335"/>
      <c r="K870" s="335"/>
      <c r="L870" s="335"/>
      <c r="M870" s="73"/>
      <c r="N870" s="336"/>
    </row>
    <row r="871" spans="2:14" x14ac:dyDescent="0.25">
      <c r="B871" s="350"/>
      <c r="C871" s="345"/>
      <c r="D871" s="109"/>
      <c r="E871" s="109"/>
      <c r="F871" s="109"/>
      <c r="G871" s="109"/>
      <c r="I871" s="335"/>
      <c r="J871" s="335"/>
      <c r="K871" s="335"/>
      <c r="L871" s="335"/>
      <c r="M871" s="73"/>
      <c r="N871" s="336"/>
    </row>
    <row r="872" spans="2:14" x14ac:dyDescent="0.25">
      <c r="B872" s="350"/>
      <c r="C872" s="346"/>
      <c r="D872" s="109"/>
      <c r="E872" s="109"/>
      <c r="F872" s="109"/>
      <c r="G872" s="109"/>
      <c r="I872" s="335"/>
      <c r="J872" s="335"/>
      <c r="K872" s="335"/>
      <c r="L872" s="335"/>
      <c r="M872" s="73"/>
      <c r="N872" s="336"/>
    </row>
    <row r="873" spans="2:14" x14ac:dyDescent="0.25">
      <c r="B873" s="350"/>
      <c r="C873" s="346"/>
      <c r="D873" s="109"/>
      <c r="E873" s="109"/>
      <c r="F873" s="109"/>
      <c r="G873" s="109"/>
      <c r="I873" s="335"/>
      <c r="J873" s="335"/>
      <c r="K873" s="335"/>
      <c r="L873" s="335"/>
      <c r="M873" s="73"/>
      <c r="N873" s="336"/>
    </row>
    <row r="874" spans="2:14" x14ac:dyDescent="0.25">
      <c r="B874" s="350"/>
      <c r="C874" s="346"/>
      <c r="D874" s="109"/>
      <c r="E874" s="109"/>
      <c r="F874" s="109"/>
      <c r="G874" s="109"/>
      <c r="I874" s="335"/>
      <c r="J874" s="335"/>
      <c r="K874" s="335"/>
      <c r="L874" s="335"/>
      <c r="M874" s="73"/>
      <c r="N874" s="336"/>
    </row>
    <row r="875" spans="2:14" x14ac:dyDescent="0.25">
      <c r="B875" s="350"/>
      <c r="C875" s="345"/>
      <c r="D875" s="109"/>
      <c r="E875" s="109"/>
      <c r="F875" s="109"/>
      <c r="G875" s="109"/>
      <c r="I875" s="335"/>
      <c r="J875" s="335"/>
      <c r="K875" s="335"/>
      <c r="L875" s="335"/>
      <c r="M875" s="73"/>
      <c r="N875" s="336"/>
    </row>
    <row r="876" spans="2:14" x14ac:dyDescent="0.25">
      <c r="B876" s="350"/>
      <c r="C876" s="346"/>
      <c r="D876" s="109"/>
      <c r="E876" s="109"/>
      <c r="F876" s="109"/>
      <c r="G876" s="109"/>
      <c r="I876" s="335"/>
      <c r="J876" s="335"/>
      <c r="K876" s="335"/>
      <c r="L876" s="335"/>
      <c r="M876" s="73"/>
      <c r="N876" s="336"/>
    </row>
    <row r="877" spans="2:14" x14ac:dyDescent="0.25">
      <c r="B877" s="350"/>
      <c r="C877" s="346"/>
      <c r="D877" s="109"/>
      <c r="E877" s="109"/>
      <c r="F877" s="109"/>
      <c r="G877" s="109"/>
      <c r="I877" s="335"/>
      <c r="J877" s="335"/>
      <c r="K877" s="335"/>
      <c r="L877" s="335"/>
      <c r="M877" s="73"/>
      <c r="N877" s="336"/>
    </row>
    <row r="878" spans="2:14" x14ac:dyDescent="0.25">
      <c r="B878" s="350"/>
      <c r="C878" s="345"/>
      <c r="D878" s="109"/>
      <c r="E878" s="109"/>
      <c r="F878" s="109"/>
      <c r="G878" s="109"/>
      <c r="I878" s="335"/>
      <c r="J878" s="335"/>
      <c r="K878" s="335"/>
      <c r="L878" s="335"/>
      <c r="M878" s="73"/>
      <c r="N878" s="336"/>
    </row>
    <row r="879" spans="2:14" x14ac:dyDescent="0.25">
      <c r="B879" s="350"/>
      <c r="C879" s="345"/>
      <c r="D879" s="109"/>
      <c r="E879" s="109"/>
      <c r="F879" s="109"/>
      <c r="G879" s="109"/>
      <c r="I879" s="335"/>
      <c r="J879" s="335"/>
      <c r="K879" s="335"/>
      <c r="L879" s="335"/>
      <c r="M879" s="73"/>
      <c r="N879" s="336"/>
    </row>
    <row r="880" spans="2:14" ht="13" thickBot="1" x14ac:dyDescent="0.3">
      <c r="B880" s="350"/>
      <c r="C880" s="294"/>
      <c r="D880" s="109"/>
      <c r="E880" s="109"/>
      <c r="F880" s="109"/>
      <c r="G880" s="109"/>
      <c r="I880" s="335"/>
      <c r="J880" s="335"/>
      <c r="K880" s="335"/>
      <c r="L880" s="335"/>
      <c r="M880" s="73"/>
      <c r="N880" s="336"/>
    </row>
    <row r="881" spans="2:14" ht="13.5" thickBot="1" x14ac:dyDescent="0.35">
      <c r="B881" s="181"/>
      <c r="C881" s="182" t="s">
        <v>26</v>
      </c>
      <c r="D881" s="174">
        <f>SUM(D792:D880)+D788</f>
        <v>5066</v>
      </c>
      <c r="E881" s="175">
        <f>SUM(E792:E880)+E788</f>
        <v>333</v>
      </c>
      <c r="F881" s="176">
        <f>SUM(F792:F880)+F788</f>
        <v>273</v>
      </c>
      <c r="G881" s="177">
        <f>SUM(G792:G880)+G788</f>
        <v>4460</v>
      </c>
      <c r="H881" s="178"/>
      <c r="I881" s="174">
        <f>SUM(I792:I880)+I788</f>
        <v>70665</v>
      </c>
      <c r="J881" s="175">
        <f>SUM(J792:J880)+J788</f>
        <v>3919</v>
      </c>
      <c r="K881" s="176">
        <f>SUM(K792:K880)+K788</f>
        <v>2543</v>
      </c>
      <c r="L881" s="177">
        <f>SUM(L792:L880)+L788</f>
        <v>64200</v>
      </c>
      <c r="M881" s="174">
        <f>SUM(M792:M880)+M788</f>
        <v>1172</v>
      </c>
      <c r="N881" s="53"/>
    </row>
    <row r="882" spans="2:14" ht="13" thickBot="1" x14ac:dyDescent="0.3"/>
    <row r="883" spans="2:14" ht="16" thickBot="1" x14ac:dyDescent="0.4">
      <c r="C883" s="74" t="s">
        <v>444</v>
      </c>
      <c r="D883" s="75" t="s">
        <v>445</v>
      </c>
      <c r="E883" s="179">
        <f>SUM(D881+I881)</f>
        <v>75731</v>
      </c>
      <c r="G883" s="513" t="s">
        <v>8</v>
      </c>
      <c r="H883" s="514"/>
      <c r="I883" s="514"/>
      <c r="J883" s="180">
        <f>M881</f>
        <v>1172</v>
      </c>
      <c r="L883" s="35" t="s">
        <v>446</v>
      </c>
      <c r="M883" s="54">
        <v>42989</v>
      </c>
    </row>
    <row r="884" spans="2:14" ht="13" x14ac:dyDescent="0.3">
      <c r="G884" s="34"/>
    </row>
    <row r="886" spans="2:14" x14ac:dyDescent="0.25">
      <c r="B886" s="1">
        <f>(' GFCT results by event'!B1602+Kidderminster!B74)</f>
        <v>52</v>
      </c>
    </row>
  </sheetData>
  <mergeCells count="23">
    <mergeCell ref="D661:G661"/>
    <mergeCell ref="I661:L661"/>
    <mergeCell ref="D789:G789"/>
    <mergeCell ref="I789:L789"/>
    <mergeCell ref="G883:I883"/>
    <mergeCell ref="D282:G282"/>
    <mergeCell ref="I282:L282"/>
    <mergeCell ref="D410:G410"/>
    <mergeCell ref="I410:L410"/>
    <mergeCell ref="D529:G529"/>
    <mergeCell ref="I529:L529"/>
    <mergeCell ref="D121:G121"/>
    <mergeCell ref="I121:L121"/>
    <mergeCell ref="D158:G158"/>
    <mergeCell ref="I158:L158"/>
    <mergeCell ref="D205:G205"/>
    <mergeCell ref="I205:L205"/>
    <mergeCell ref="D2:G2"/>
    <mergeCell ref="I2:L2"/>
    <mergeCell ref="D47:G47"/>
    <mergeCell ref="I47:L47"/>
    <mergeCell ref="D78:G78"/>
    <mergeCell ref="I78:L78"/>
  </mergeCells>
  <pageMargins left="0.74803149606299213" right="0.74803149606299213" top="0.98425196850393704" bottom="0.98425196850393704" header="0.51181102362204722" footer="0.51181102362204722"/>
  <pageSetup paperSize="9" scale="73" fitToHeight="3" orientation="landscape" horizontalDpi="4294967293" verticalDpi="2" r:id="rId1"/>
  <headerFooter alignWithMargins="0"/>
  <rowBreaks count="8" manualBreakCount="8">
    <brk id="46" max="16383" man="1"/>
    <brk id="77" max="16383" man="1"/>
    <brk id="120" max="16383" man="1"/>
    <brk id="157" max="16383" man="1"/>
    <brk id="204" max="16383" man="1"/>
    <brk id="281" max="16383" man="1"/>
    <brk id="379" min="1" max="14" man="1"/>
    <brk id="409" min="1" max="14" man="1"/>
  </rowBreaks>
  <colBreaks count="1" manualBreakCount="1">
    <brk id="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S16" sqref="S16"/>
    </sheetView>
  </sheetViews>
  <sheetFormatPr defaultRowHeight="12.5" x14ac:dyDescent="0.25"/>
  <cols>
    <col min="1" max="1" width="2.453125" customWidth="1"/>
  </cols>
  <sheetData/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7" workbookViewId="0">
      <selection activeCell="V25" sqref="V25"/>
    </sheetView>
  </sheetViews>
  <sheetFormatPr defaultRowHeight="12.5" x14ac:dyDescent="0.25"/>
  <cols>
    <col min="1" max="1" width="2.453125" customWidth="1"/>
  </cols>
  <sheetData/>
  <phoneticPr fontId="0" type="noConversion"/>
  <pageMargins left="0.75" right="0.75" top="1" bottom="1" header="0.5" footer="0.5"/>
  <pageSetup paperSize="9" orientation="landscape" horizontalDpi="4294967293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2:Y70"/>
  <sheetViews>
    <sheetView topLeftCell="A40" zoomScaleNormal="100" workbookViewId="0">
      <selection sqref="A1:XFD19"/>
    </sheetView>
  </sheetViews>
  <sheetFormatPr defaultRowHeight="12.5" x14ac:dyDescent="0.25"/>
  <cols>
    <col min="1" max="1" width="22.54296875" bestFit="1" customWidth="1"/>
    <col min="2" max="2" width="9.1796875" style="1"/>
    <col min="3" max="4" width="10.1796875" style="1" bestFit="1" customWidth="1"/>
    <col min="5" max="6" width="9.1796875" style="1"/>
    <col min="15" max="15" width="8.81640625" customWidth="1"/>
    <col min="25" max="25" width="25.453125" customWidth="1"/>
  </cols>
  <sheetData>
    <row r="2" spans="1:25" ht="13" x14ac:dyDescent="0.3">
      <c r="A2" s="254" t="s">
        <v>1030</v>
      </c>
      <c r="B2" s="255"/>
      <c r="C2" s="255"/>
    </row>
    <row r="4" spans="1:25" ht="13" x14ac:dyDescent="0.3">
      <c r="A4" s="35" t="s">
        <v>467</v>
      </c>
      <c r="L4" s="249"/>
    </row>
    <row r="5" spans="1:25" ht="13" x14ac:dyDescent="0.3">
      <c r="B5" s="37" t="s">
        <v>1031</v>
      </c>
      <c r="C5" s="209" t="s">
        <v>491</v>
      </c>
      <c r="E5" s="37" t="s">
        <v>1031</v>
      </c>
      <c r="F5" s="209" t="s">
        <v>491</v>
      </c>
      <c r="I5" s="37" t="s">
        <v>1032</v>
      </c>
      <c r="J5" s="209" t="s">
        <v>491</v>
      </c>
      <c r="K5" s="248"/>
    </row>
    <row r="6" spans="1:25" ht="13" x14ac:dyDescent="0.3">
      <c r="B6" s="35" t="s">
        <v>1033</v>
      </c>
      <c r="E6" s="37" t="s">
        <v>1034</v>
      </c>
      <c r="F6"/>
      <c r="I6" s="37"/>
      <c r="J6" s="208"/>
      <c r="K6" s="248"/>
    </row>
    <row r="7" spans="1:25" x14ac:dyDescent="0.25">
      <c r="A7" s="253" t="s">
        <v>468</v>
      </c>
      <c r="B7" s="419">
        <v>27</v>
      </c>
      <c r="C7" s="420">
        <f>B7/B19</f>
        <v>0.16463414634146342</v>
      </c>
      <c r="D7" s="248"/>
      <c r="E7" s="299">
        <v>447</v>
      </c>
      <c r="F7" s="420">
        <f>E7/E19</f>
        <v>0.22406015037593985</v>
      </c>
      <c r="G7" s="249"/>
      <c r="H7" s="249"/>
      <c r="I7" s="421">
        <f t="shared" ref="I7:I17" si="0">SUM(B7,E7)</f>
        <v>474</v>
      </c>
      <c r="J7" s="420">
        <f>I7/I19</f>
        <v>0.21954608615099583</v>
      </c>
      <c r="K7" s="248"/>
      <c r="L7" s="208"/>
      <c r="M7" s="248"/>
      <c r="N7" s="299"/>
      <c r="O7" s="251"/>
      <c r="P7" s="248"/>
      <c r="Q7" s="249"/>
      <c r="R7" s="252"/>
      <c r="S7" s="250"/>
      <c r="T7" s="299"/>
      <c r="U7" s="251"/>
      <c r="V7" s="248"/>
      <c r="W7" s="249"/>
      <c r="X7" s="252"/>
      <c r="Y7" s="250"/>
    </row>
    <row r="8" spans="1:25" x14ac:dyDescent="0.25">
      <c r="A8" s="253" t="s">
        <v>474</v>
      </c>
      <c r="B8" s="419">
        <v>22</v>
      </c>
      <c r="C8" s="420">
        <f>B8/B19</f>
        <v>0.13414634146341464</v>
      </c>
      <c r="D8" s="248"/>
      <c r="E8" s="299">
        <v>194</v>
      </c>
      <c r="F8" s="420">
        <f>E8/E19</f>
        <v>9.7243107769423562E-2</v>
      </c>
      <c r="G8" s="249"/>
      <c r="H8" s="249"/>
      <c r="I8" s="421">
        <v>216</v>
      </c>
      <c r="J8" s="420">
        <f>I8/I19</f>
        <v>0.1000463177396943</v>
      </c>
      <c r="K8" s="248"/>
      <c r="L8" s="208"/>
      <c r="M8" s="248"/>
      <c r="N8" s="299"/>
      <c r="O8" s="251"/>
      <c r="P8" s="248"/>
      <c r="Q8" s="249"/>
      <c r="R8" s="252"/>
      <c r="S8" s="250"/>
      <c r="T8" s="299"/>
      <c r="U8" s="251"/>
      <c r="V8" s="248"/>
      <c r="W8" s="249"/>
      <c r="X8" s="252"/>
      <c r="Y8" s="250"/>
    </row>
    <row r="9" spans="1:25" x14ac:dyDescent="0.25">
      <c r="A9" s="253" t="s">
        <v>469</v>
      </c>
      <c r="B9" s="419">
        <v>2</v>
      </c>
      <c r="C9" s="420">
        <f>B9/B19</f>
        <v>1.2195121951219513E-2</v>
      </c>
      <c r="D9" s="248"/>
      <c r="E9" s="300">
        <v>1</v>
      </c>
      <c r="F9" s="420">
        <f>E9/E19</f>
        <v>5.0125313283208019E-4</v>
      </c>
      <c r="G9" s="249"/>
      <c r="H9" s="249"/>
      <c r="I9" s="421">
        <f t="shared" si="0"/>
        <v>3</v>
      </c>
      <c r="J9" s="420">
        <f>I9/I19</f>
        <v>1.3895321908290875E-3</v>
      </c>
      <c r="K9" s="248"/>
      <c r="L9" s="208"/>
      <c r="M9" s="248"/>
      <c r="N9" s="248"/>
      <c r="O9" s="251"/>
      <c r="P9" s="248"/>
      <c r="Q9" s="249"/>
      <c r="R9" s="208"/>
      <c r="S9" s="250"/>
      <c r="T9" s="248"/>
      <c r="U9" s="251"/>
      <c r="V9" s="248"/>
      <c r="W9" s="249"/>
      <c r="X9" s="208"/>
      <c r="Y9" s="250"/>
    </row>
    <row r="10" spans="1:25" x14ac:dyDescent="0.25">
      <c r="A10" s="253" t="s">
        <v>1035</v>
      </c>
      <c r="B10" s="419">
        <v>36</v>
      </c>
      <c r="C10" s="420">
        <f>B10/B19</f>
        <v>0.21951219512195122</v>
      </c>
      <c r="D10" s="248"/>
      <c r="E10" s="299">
        <v>523</v>
      </c>
      <c r="F10" s="420">
        <f>E10/E19</f>
        <v>0.26215538847117792</v>
      </c>
      <c r="G10" s="249"/>
      <c r="H10" s="249"/>
      <c r="I10" s="421">
        <v>559</v>
      </c>
      <c r="J10" s="420">
        <f>I10/I19</f>
        <v>0.25891616489115332</v>
      </c>
      <c r="K10" s="248"/>
      <c r="L10" s="208"/>
      <c r="M10" s="248"/>
      <c r="N10" s="299"/>
      <c r="O10" s="251"/>
      <c r="P10" s="248"/>
      <c r="Q10" s="249"/>
      <c r="R10" s="252"/>
      <c r="S10" s="250"/>
      <c r="T10" s="299"/>
      <c r="U10" s="251"/>
      <c r="V10" s="248"/>
      <c r="W10" s="249"/>
      <c r="X10" s="252"/>
      <c r="Y10" s="250"/>
    </row>
    <row r="11" spans="1:25" x14ac:dyDescent="0.25">
      <c r="A11" s="253" t="s">
        <v>472</v>
      </c>
      <c r="B11" s="419">
        <v>61</v>
      </c>
      <c r="C11" s="420">
        <f>B11/B19</f>
        <v>0.37195121951219512</v>
      </c>
      <c r="D11" s="248"/>
      <c r="E11" s="299">
        <v>622</v>
      </c>
      <c r="F11" s="420">
        <f>E11/E19</f>
        <v>0.31177944862155388</v>
      </c>
      <c r="G11" s="249"/>
      <c r="H11" s="249"/>
      <c r="I11" s="421">
        <f t="shared" si="0"/>
        <v>683</v>
      </c>
      <c r="J11" s="420">
        <f>I11/I19</f>
        <v>0.31635016211208894</v>
      </c>
      <c r="K11" s="248"/>
      <c r="L11" s="208"/>
      <c r="M11" s="248"/>
      <c r="N11" s="299"/>
      <c r="O11" s="251"/>
      <c r="P11" s="248"/>
      <c r="Q11" s="249"/>
      <c r="R11" s="252"/>
      <c r="S11" s="250"/>
      <c r="T11" s="299"/>
      <c r="U11" s="251"/>
      <c r="V11" s="248"/>
      <c r="W11" s="249"/>
      <c r="X11" s="252"/>
      <c r="Y11" s="250"/>
    </row>
    <row r="12" spans="1:25" x14ac:dyDescent="0.25">
      <c r="A12" s="253" t="s">
        <v>1036</v>
      </c>
      <c r="B12" s="419">
        <v>11</v>
      </c>
      <c r="C12" s="420">
        <f>B12/B19</f>
        <v>6.7073170731707321E-2</v>
      </c>
      <c r="D12" s="248"/>
      <c r="E12" s="299">
        <v>120</v>
      </c>
      <c r="F12" s="420">
        <f>E12/E19</f>
        <v>6.0150375939849621E-2</v>
      </c>
      <c r="G12" s="249"/>
      <c r="H12" s="249"/>
      <c r="I12" s="421">
        <f t="shared" si="0"/>
        <v>131</v>
      </c>
      <c r="J12" s="420">
        <f>I12/I19</f>
        <v>6.0676238999536822E-2</v>
      </c>
      <c r="K12" s="248"/>
      <c r="L12" s="208"/>
      <c r="M12" s="248"/>
      <c r="N12" s="299"/>
      <c r="O12" s="251"/>
      <c r="P12" s="248"/>
      <c r="Q12" s="249"/>
      <c r="R12" s="252"/>
      <c r="S12" s="250"/>
      <c r="T12" s="299"/>
      <c r="U12" s="251"/>
      <c r="V12" s="248"/>
      <c r="W12" s="249"/>
      <c r="X12" s="252"/>
      <c r="Y12" s="250"/>
    </row>
    <row r="13" spans="1:25" x14ac:dyDescent="0.25">
      <c r="A13" s="253" t="s">
        <v>473</v>
      </c>
      <c r="B13" s="419">
        <v>1</v>
      </c>
      <c r="C13" s="420">
        <f>B13/B19</f>
        <v>6.0975609756097563E-3</v>
      </c>
      <c r="D13" s="248"/>
      <c r="E13" s="299">
        <v>5</v>
      </c>
      <c r="F13" s="420">
        <f>E13/E19</f>
        <v>2.5062656641604009E-3</v>
      </c>
      <c r="G13" s="249"/>
      <c r="H13" s="249"/>
      <c r="I13" s="421">
        <f t="shared" si="0"/>
        <v>6</v>
      </c>
      <c r="J13" s="420">
        <f>I13/I19</f>
        <v>2.779064381658175E-3</v>
      </c>
      <c r="K13" s="248"/>
      <c r="L13" s="208"/>
      <c r="M13" s="248"/>
      <c r="N13" s="248"/>
      <c r="O13" s="251"/>
      <c r="P13" s="248"/>
      <c r="Q13" s="249"/>
      <c r="R13" s="208"/>
      <c r="S13" s="250"/>
      <c r="T13" s="248"/>
      <c r="U13" s="251"/>
      <c r="V13" s="248"/>
      <c r="W13" s="249"/>
      <c r="X13" s="208"/>
      <c r="Y13" s="250"/>
    </row>
    <row r="14" spans="1:25" x14ac:dyDescent="0.25">
      <c r="A14" s="253" t="s">
        <v>475</v>
      </c>
      <c r="B14" s="419">
        <v>0</v>
      </c>
      <c r="C14" s="420">
        <f>B14/B19</f>
        <v>0</v>
      </c>
      <c r="D14" s="248"/>
      <c r="E14" s="300">
        <v>3</v>
      </c>
      <c r="F14" s="420">
        <f>E14/E19</f>
        <v>1.5037593984962407E-3</v>
      </c>
      <c r="G14" s="249"/>
      <c r="H14" s="249"/>
      <c r="I14" s="421">
        <v>3</v>
      </c>
      <c r="J14" s="420">
        <f>I14/I19</f>
        <v>1.3895321908290875E-3</v>
      </c>
      <c r="K14" s="248"/>
      <c r="L14" s="208"/>
      <c r="M14" s="248"/>
      <c r="N14" s="248"/>
      <c r="O14" s="251"/>
      <c r="P14" s="248"/>
      <c r="Q14" s="249"/>
      <c r="R14" s="208"/>
      <c r="S14" s="250"/>
      <c r="T14" s="248"/>
      <c r="U14" s="251"/>
      <c r="V14" s="248"/>
      <c r="W14" s="249"/>
      <c r="X14" s="208"/>
      <c r="Y14" s="250"/>
    </row>
    <row r="15" spans="1:25" x14ac:dyDescent="0.25">
      <c r="A15" s="253" t="s">
        <v>466</v>
      </c>
      <c r="B15" s="419">
        <v>4</v>
      </c>
      <c r="C15" s="420">
        <f>B15/B19</f>
        <v>2.4390243902439025E-2</v>
      </c>
      <c r="D15" s="248"/>
      <c r="E15" s="299">
        <v>72</v>
      </c>
      <c r="F15" s="420">
        <f>E15/E19</f>
        <v>3.6090225563909777E-2</v>
      </c>
      <c r="G15" s="249"/>
      <c r="H15" s="249"/>
      <c r="I15" s="421">
        <f t="shared" si="0"/>
        <v>76</v>
      </c>
      <c r="J15" s="420">
        <f>I15/I19</f>
        <v>3.5201482167670217E-2</v>
      </c>
      <c r="K15" s="248"/>
      <c r="L15" s="208"/>
      <c r="M15" s="248"/>
      <c r="N15" s="299"/>
      <c r="O15" s="251"/>
      <c r="P15" s="248"/>
      <c r="Q15" s="249"/>
      <c r="R15" s="252"/>
      <c r="S15" s="250"/>
      <c r="T15" s="299"/>
      <c r="U15" s="251"/>
      <c r="V15" s="248"/>
      <c r="W15" s="249"/>
      <c r="X15" s="252"/>
      <c r="Y15" s="250"/>
    </row>
    <row r="16" spans="1:25" x14ac:dyDescent="0.25">
      <c r="A16" s="253" t="s">
        <v>471</v>
      </c>
      <c r="B16" s="419"/>
      <c r="C16" s="420">
        <f>B16/B19</f>
        <v>0</v>
      </c>
      <c r="D16" s="248"/>
      <c r="E16" s="300">
        <v>7</v>
      </c>
      <c r="F16" s="420">
        <f>E16/E19</f>
        <v>3.5087719298245615E-3</v>
      </c>
      <c r="G16" s="249"/>
      <c r="H16" s="249"/>
      <c r="I16" s="421">
        <f t="shared" si="0"/>
        <v>7</v>
      </c>
      <c r="J16" s="420">
        <f>I16/I19</f>
        <v>3.2422417786012042E-3</v>
      </c>
      <c r="K16" s="248"/>
      <c r="L16" s="208"/>
      <c r="M16" s="248"/>
      <c r="N16" s="248"/>
      <c r="O16" s="248"/>
      <c r="P16" s="248"/>
      <c r="Q16" s="249"/>
      <c r="R16" s="208"/>
      <c r="S16" s="208"/>
      <c r="T16" s="248"/>
      <c r="U16" s="248"/>
      <c r="V16" s="248"/>
      <c r="W16" s="249"/>
      <c r="X16" s="208"/>
      <c r="Y16" s="208"/>
    </row>
    <row r="17" spans="1:25" ht="13" x14ac:dyDescent="0.3">
      <c r="A17" s="253" t="s">
        <v>477</v>
      </c>
      <c r="B17" s="419"/>
      <c r="C17" s="420">
        <f>B17/B19</f>
        <v>0</v>
      </c>
      <c r="D17" s="248"/>
      <c r="E17" s="300">
        <v>1</v>
      </c>
      <c r="F17" s="420">
        <f>E17/E19</f>
        <v>5.0125313283208019E-4</v>
      </c>
      <c r="G17" s="249"/>
      <c r="H17" s="249"/>
      <c r="I17" s="421">
        <f t="shared" si="0"/>
        <v>1</v>
      </c>
      <c r="J17" s="420">
        <f>I17/I19</f>
        <v>4.6317739694302917E-4</v>
      </c>
      <c r="K17" s="248"/>
      <c r="L17" s="208"/>
      <c r="M17" s="208"/>
      <c r="N17" s="248"/>
      <c r="O17" s="248"/>
      <c r="P17" s="208"/>
      <c r="Q17" s="208"/>
      <c r="R17" s="208"/>
      <c r="S17" s="209"/>
      <c r="T17" s="248"/>
      <c r="U17" s="248"/>
      <c r="V17" s="208"/>
      <c r="W17" s="208"/>
      <c r="X17" s="208"/>
      <c r="Y17" s="209"/>
    </row>
    <row r="18" spans="1:25" x14ac:dyDescent="0.25">
      <c r="A18" s="208"/>
      <c r="B18" s="248"/>
      <c r="C18" s="251"/>
      <c r="D18" s="248"/>
      <c r="E18" s="248"/>
      <c r="F18" s="251"/>
      <c r="G18" s="249"/>
      <c r="H18" s="249"/>
      <c r="I18" s="249"/>
      <c r="J18" s="250"/>
      <c r="K18" s="248"/>
      <c r="L18" s="249"/>
      <c r="M18" s="248"/>
      <c r="N18" s="248"/>
      <c r="O18" s="251"/>
      <c r="P18" s="248"/>
      <c r="Q18" s="249"/>
      <c r="R18" s="249"/>
      <c r="S18" s="250"/>
    </row>
    <row r="19" spans="1:25" ht="15.5" x14ac:dyDescent="0.35">
      <c r="A19" s="256" t="s">
        <v>1032</v>
      </c>
      <c r="B19" s="422">
        <f>SUM(B7:B18)</f>
        <v>164</v>
      </c>
      <c r="C19" s="423">
        <f>SUM(C7:C18)</f>
        <v>1</v>
      </c>
      <c r="D19" s="257"/>
      <c r="E19" s="422">
        <f>SUM(E7:E18)</f>
        <v>1995</v>
      </c>
      <c r="F19" s="423">
        <f>SUM(F7:F18)</f>
        <v>0.99999999999999989</v>
      </c>
      <c r="G19" s="258"/>
      <c r="H19" s="258"/>
      <c r="I19" s="424">
        <f>SUM(I7:I18)</f>
        <v>2159</v>
      </c>
      <c r="J19" s="425">
        <f>SUM(J7:J18)</f>
        <v>0.99999999999999989</v>
      </c>
      <c r="K19" s="248"/>
      <c r="L19" s="249"/>
      <c r="M19" s="248"/>
      <c r="N19" s="299"/>
      <c r="O19" s="251"/>
      <c r="P19" s="248"/>
      <c r="Q19" s="249"/>
      <c r="R19" s="288"/>
      <c r="S19" s="250"/>
    </row>
    <row r="21" spans="1:25" x14ac:dyDescent="0.25">
      <c r="A21" s="77"/>
      <c r="B21" s="78"/>
      <c r="C21" s="78"/>
      <c r="D21" s="78"/>
      <c r="E21" s="78"/>
      <c r="F21" s="78"/>
      <c r="G21" s="77"/>
      <c r="H21" s="77"/>
      <c r="I21" s="77"/>
      <c r="J21" s="77"/>
      <c r="K21" s="77"/>
      <c r="L21" s="77"/>
      <c r="M21" s="77"/>
      <c r="N21" s="77"/>
    </row>
    <row r="23" spans="1:25" ht="13" x14ac:dyDescent="0.3">
      <c r="A23" s="35" t="s">
        <v>452</v>
      </c>
    </row>
    <row r="24" spans="1:25" ht="13" x14ac:dyDescent="0.3">
      <c r="A24" s="37"/>
      <c r="B24" s="35" t="s">
        <v>1033</v>
      </c>
      <c r="C24" s="35"/>
      <c r="D24" s="37" t="s">
        <v>1034</v>
      </c>
      <c r="E24" s="37"/>
      <c r="G24" s="37" t="s">
        <v>1032</v>
      </c>
      <c r="I24" s="37"/>
      <c r="L24" s="248"/>
      <c r="M24" s="248"/>
      <c r="N24" s="253"/>
      <c r="O24" s="261"/>
      <c r="P24" s="261"/>
      <c r="Q24" s="248"/>
      <c r="R24" s="248"/>
      <c r="S24" s="261"/>
    </row>
    <row r="25" spans="1:25" ht="13" x14ac:dyDescent="0.3">
      <c r="A25" s="36" t="s">
        <v>1037</v>
      </c>
      <c r="B25" s="259">
        <v>0</v>
      </c>
      <c r="C25" s="35"/>
      <c r="D25" s="259">
        <v>0</v>
      </c>
      <c r="E25" s="37"/>
      <c r="F25" s="36" t="s">
        <v>1037</v>
      </c>
      <c r="G25" s="37">
        <f t="shared" ref="G25:G37" si="1">(B25+D25)</f>
        <v>0</v>
      </c>
      <c r="I25" s="37"/>
      <c r="J25" s="261"/>
      <c r="K25" s="248"/>
      <c r="L25" s="248"/>
      <c r="M25" s="248"/>
      <c r="N25" s="248"/>
      <c r="O25" s="249"/>
      <c r="P25" s="248"/>
      <c r="Q25" s="248"/>
      <c r="R25" s="248"/>
      <c r="S25" s="249"/>
      <c r="T25" s="261"/>
      <c r="U25" s="208"/>
    </row>
    <row r="26" spans="1:25" ht="13" x14ac:dyDescent="0.3">
      <c r="A26" s="36" t="s">
        <v>1038</v>
      </c>
      <c r="B26" s="259">
        <v>0</v>
      </c>
      <c r="C26" s="35"/>
      <c r="D26" s="259">
        <v>0</v>
      </c>
      <c r="E26" s="37"/>
      <c r="F26" s="36" t="s">
        <v>1038</v>
      </c>
      <c r="G26" s="37">
        <f t="shared" si="1"/>
        <v>0</v>
      </c>
      <c r="I26" s="37"/>
      <c r="J26" s="208"/>
      <c r="K26" s="248"/>
      <c r="T26" s="249"/>
      <c r="U26" s="249"/>
    </row>
    <row r="27" spans="1:25" ht="13" x14ac:dyDescent="0.3">
      <c r="A27" s="1" t="s">
        <v>455</v>
      </c>
      <c r="B27" s="259">
        <v>1</v>
      </c>
      <c r="D27" s="296">
        <v>1</v>
      </c>
      <c r="F27" s="1" t="s">
        <v>455</v>
      </c>
      <c r="G27" s="37">
        <f t="shared" si="1"/>
        <v>2</v>
      </c>
      <c r="H27" s="248"/>
      <c r="I27" s="289"/>
      <c r="J27" s="289"/>
      <c r="K27" s="208"/>
      <c r="L27" s="289"/>
      <c r="M27" s="248"/>
      <c r="N27" s="289"/>
      <c r="O27" s="289"/>
      <c r="P27" s="289"/>
      <c r="Q27" s="208"/>
      <c r="R27" s="289"/>
      <c r="S27" s="289"/>
      <c r="T27" s="208"/>
    </row>
    <row r="28" spans="1:25" ht="13" x14ac:dyDescent="0.3">
      <c r="A28" s="1" t="s">
        <v>456</v>
      </c>
      <c r="B28" s="260">
        <v>1</v>
      </c>
      <c r="D28" s="296">
        <v>26</v>
      </c>
      <c r="F28" s="1" t="s">
        <v>456</v>
      </c>
      <c r="G28" s="37">
        <f t="shared" si="1"/>
        <v>27</v>
      </c>
      <c r="H28" s="248"/>
      <c r="I28" s="248"/>
      <c r="J28" s="248"/>
      <c r="K28" s="208"/>
      <c r="L28" s="248"/>
      <c r="M28" s="299"/>
      <c r="N28" s="299"/>
      <c r="O28" s="299"/>
      <c r="P28" s="426"/>
      <c r="Q28" s="252"/>
      <c r="R28" s="248"/>
      <c r="S28" s="249"/>
      <c r="T28" s="208"/>
    </row>
    <row r="29" spans="1:25" ht="13" x14ac:dyDescent="0.3">
      <c r="A29" s="1" t="s">
        <v>457</v>
      </c>
      <c r="B29" s="260">
        <v>8</v>
      </c>
      <c r="D29" s="296">
        <v>72</v>
      </c>
      <c r="F29" s="1" t="s">
        <v>457</v>
      </c>
      <c r="G29" s="37">
        <f t="shared" si="1"/>
        <v>80</v>
      </c>
      <c r="H29" s="248"/>
      <c r="I29" s="248"/>
      <c r="J29" s="248"/>
      <c r="K29" s="208"/>
      <c r="L29" s="248"/>
      <c r="M29" s="299"/>
      <c r="N29" s="299"/>
      <c r="O29" s="299"/>
      <c r="P29" s="426"/>
      <c r="Q29" s="252"/>
      <c r="R29" s="299"/>
      <c r="S29" s="426"/>
      <c r="T29" s="252"/>
    </row>
    <row r="30" spans="1:25" ht="13" x14ac:dyDescent="0.3">
      <c r="A30" s="1" t="s">
        <v>458</v>
      </c>
      <c r="B30" s="260">
        <v>18</v>
      </c>
      <c r="D30" s="296">
        <v>170</v>
      </c>
      <c r="F30" s="1" t="s">
        <v>458</v>
      </c>
      <c r="G30" s="37">
        <f t="shared" si="1"/>
        <v>188</v>
      </c>
      <c r="H30" s="248"/>
      <c r="I30" s="248"/>
      <c r="J30" s="248"/>
      <c r="K30" s="208"/>
      <c r="L30" s="248"/>
      <c r="M30" s="426"/>
      <c r="N30" s="299"/>
      <c r="O30" s="299"/>
      <c r="P30" s="299"/>
      <c r="Q30" s="252"/>
      <c r="R30" s="248"/>
      <c r="S30" s="248"/>
      <c r="T30" s="208"/>
    </row>
    <row r="31" spans="1:25" ht="13" x14ac:dyDescent="0.3">
      <c r="A31" s="1" t="s">
        <v>459</v>
      </c>
      <c r="B31" s="260">
        <v>31</v>
      </c>
      <c r="D31" s="296">
        <v>339</v>
      </c>
      <c r="F31" s="1" t="s">
        <v>459</v>
      </c>
      <c r="G31" s="37">
        <f t="shared" si="1"/>
        <v>370</v>
      </c>
      <c r="H31" s="248"/>
      <c r="I31" s="248"/>
      <c r="J31" s="248"/>
      <c r="K31" s="208"/>
      <c r="L31" s="248"/>
      <c r="M31" s="299"/>
      <c r="N31" s="248"/>
      <c r="O31" s="248"/>
      <c r="P31" s="249"/>
      <c r="Q31" s="252"/>
      <c r="R31" s="299"/>
      <c r="S31" s="426"/>
      <c r="T31" s="252"/>
    </row>
    <row r="32" spans="1:25" ht="13" x14ac:dyDescent="0.3">
      <c r="A32" s="1" t="s">
        <v>460</v>
      </c>
      <c r="B32" s="260">
        <v>40</v>
      </c>
      <c r="D32" s="296">
        <v>555</v>
      </c>
      <c r="F32" s="1" t="s">
        <v>460</v>
      </c>
      <c r="G32" s="37">
        <f t="shared" si="1"/>
        <v>595</v>
      </c>
      <c r="H32" s="248"/>
      <c r="I32" s="248"/>
      <c r="J32" s="248"/>
      <c r="K32" s="208"/>
      <c r="L32" s="248"/>
      <c r="M32" s="299"/>
      <c r="N32" s="299"/>
      <c r="O32" s="299"/>
      <c r="P32" s="426"/>
      <c r="Q32" s="252"/>
      <c r="R32" s="299"/>
      <c r="S32" s="426"/>
      <c r="T32" s="252"/>
    </row>
    <row r="33" spans="1:21" ht="13" x14ac:dyDescent="0.3">
      <c r="A33" s="1" t="s">
        <v>461</v>
      </c>
      <c r="B33" s="260">
        <v>46</v>
      </c>
      <c r="D33" s="296">
        <v>461</v>
      </c>
      <c r="F33" s="1" t="s">
        <v>461</v>
      </c>
      <c r="G33" s="37">
        <f t="shared" si="1"/>
        <v>507</v>
      </c>
      <c r="H33" s="248"/>
      <c r="I33" s="248"/>
      <c r="J33" s="248"/>
      <c r="K33" s="208"/>
      <c r="L33" s="248"/>
      <c r="M33" s="299"/>
      <c r="N33" s="299"/>
      <c r="O33" s="299"/>
      <c r="P33" s="426"/>
      <c r="Q33" s="252"/>
      <c r="R33" s="299"/>
      <c r="S33" s="426"/>
      <c r="T33" s="252"/>
    </row>
    <row r="34" spans="1:21" ht="13" x14ac:dyDescent="0.3">
      <c r="A34" s="1" t="s">
        <v>1039</v>
      </c>
      <c r="B34" s="260">
        <v>14</v>
      </c>
      <c r="D34" s="296">
        <v>277</v>
      </c>
      <c r="F34" s="1" t="s">
        <v>1039</v>
      </c>
      <c r="G34" s="37">
        <f t="shared" si="1"/>
        <v>291</v>
      </c>
      <c r="H34" s="248"/>
      <c r="I34" s="248"/>
      <c r="J34" s="248"/>
      <c r="K34" s="208"/>
      <c r="L34" s="248"/>
      <c r="M34" s="299"/>
      <c r="N34" s="299"/>
      <c r="O34" s="299"/>
      <c r="P34" s="426"/>
      <c r="Q34" s="252"/>
      <c r="R34" s="299"/>
      <c r="S34" s="426"/>
      <c r="T34" s="252"/>
    </row>
    <row r="35" spans="1:21" ht="13" x14ac:dyDescent="0.3">
      <c r="A35" s="1" t="s">
        <v>463</v>
      </c>
      <c r="B35" s="260">
        <v>5</v>
      </c>
      <c r="D35" s="296">
        <v>72</v>
      </c>
      <c r="F35" s="1" t="s">
        <v>463</v>
      </c>
      <c r="G35" s="37">
        <f t="shared" si="1"/>
        <v>77</v>
      </c>
      <c r="H35" s="248"/>
      <c r="I35" s="248"/>
      <c r="J35" s="248"/>
      <c r="K35" s="208"/>
      <c r="L35" s="248"/>
      <c r="M35" s="299"/>
      <c r="N35" s="299"/>
      <c r="O35" s="299"/>
      <c r="P35" s="426"/>
      <c r="Q35" s="252"/>
      <c r="R35" s="248"/>
      <c r="S35" s="249"/>
      <c r="T35" s="208"/>
    </row>
    <row r="36" spans="1:21" ht="13" x14ac:dyDescent="0.3">
      <c r="A36" s="1" t="s">
        <v>464</v>
      </c>
      <c r="B36" s="260">
        <v>0</v>
      </c>
      <c r="D36" s="296">
        <v>18</v>
      </c>
      <c r="F36" s="1" t="s">
        <v>464</v>
      </c>
      <c r="G36" s="37">
        <f t="shared" si="1"/>
        <v>18</v>
      </c>
      <c r="H36" s="248"/>
      <c r="I36" s="248"/>
      <c r="J36" s="248"/>
      <c r="K36" s="208"/>
      <c r="L36" s="248"/>
      <c r="M36" s="248"/>
      <c r="N36" s="248"/>
      <c r="O36" s="248"/>
      <c r="P36" s="249"/>
      <c r="Q36" s="208"/>
      <c r="R36" s="248"/>
      <c r="S36" s="249"/>
      <c r="T36" s="208"/>
    </row>
    <row r="37" spans="1:21" ht="13" x14ac:dyDescent="0.3">
      <c r="A37" s="36" t="s">
        <v>465</v>
      </c>
      <c r="B37" s="260">
        <v>0</v>
      </c>
      <c r="D37" s="296">
        <v>4</v>
      </c>
      <c r="F37" s="1" t="s">
        <v>465</v>
      </c>
      <c r="G37" s="37">
        <f t="shared" si="1"/>
        <v>4</v>
      </c>
      <c r="H37" s="248"/>
      <c r="I37" s="248"/>
      <c r="J37" s="248"/>
      <c r="K37" s="208"/>
      <c r="L37" s="248"/>
      <c r="M37" s="248"/>
      <c r="N37" s="248"/>
      <c r="O37" s="248"/>
      <c r="P37" s="249"/>
      <c r="Q37" s="208"/>
      <c r="R37" s="248"/>
      <c r="S37" s="249"/>
      <c r="T37" s="208"/>
    </row>
    <row r="38" spans="1:21" ht="13" x14ac:dyDescent="0.3">
      <c r="A38" s="208" t="s">
        <v>466</v>
      </c>
      <c r="B38" s="260">
        <v>0</v>
      </c>
      <c r="D38" s="296"/>
      <c r="F38" s="208" t="s">
        <v>466</v>
      </c>
      <c r="G38" s="37"/>
      <c r="H38" s="248"/>
      <c r="I38" s="248"/>
      <c r="J38" s="248"/>
      <c r="K38" s="208"/>
      <c r="L38" s="248"/>
      <c r="M38" s="299"/>
      <c r="N38" s="299"/>
      <c r="O38" s="299"/>
      <c r="P38" s="426"/>
      <c r="Q38" s="252"/>
      <c r="R38" s="248"/>
      <c r="S38" s="249"/>
      <c r="T38" s="208"/>
    </row>
    <row r="39" spans="1:21" ht="13" x14ac:dyDescent="0.3">
      <c r="A39" s="37" t="s">
        <v>26</v>
      </c>
      <c r="B39" s="37">
        <f>SUM(B25:B37)</f>
        <v>164</v>
      </c>
      <c r="C39" s="37"/>
      <c r="D39" s="37">
        <f>SUM(D25:D38)</f>
        <v>1995</v>
      </c>
      <c r="E39" s="37"/>
      <c r="G39" s="37">
        <f>SUM(G25:G38)</f>
        <v>2159</v>
      </c>
      <c r="H39" s="248"/>
      <c r="I39" s="248"/>
      <c r="J39" s="248"/>
      <c r="K39" s="208"/>
      <c r="L39" s="248"/>
      <c r="M39" s="248"/>
      <c r="N39" s="248"/>
      <c r="O39" s="248"/>
      <c r="P39" s="249"/>
      <c r="Q39" s="208"/>
      <c r="R39" s="208"/>
    </row>
    <row r="40" spans="1:21" ht="15.5" x14ac:dyDescent="0.35">
      <c r="A40" s="37"/>
      <c r="B40" s="37"/>
      <c r="C40" s="37"/>
      <c r="D40" s="37"/>
      <c r="E40" s="37"/>
      <c r="G40" s="37"/>
      <c r="H40" s="248"/>
      <c r="I40" s="248"/>
      <c r="J40" s="248"/>
      <c r="K40" s="208"/>
      <c r="L40" s="248"/>
      <c r="M40" s="299"/>
      <c r="N40" s="299"/>
      <c r="O40" s="299"/>
      <c r="P40" s="426"/>
      <c r="Q40" s="288"/>
      <c r="R40" s="288"/>
    </row>
    <row r="41" spans="1:21" x14ac:dyDescent="0.25">
      <c r="A41" s="427" t="s">
        <v>489</v>
      </c>
      <c r="B41" s="428"/>
      <c r="C41" s="428"/>
      <c r="D41" s="429"/>
    </row>
    <row r="42" spans="1:21" x14ac:dyDescent="0.25">
      <c r="A42" s="77"/>
      <c r="B42" s="78"/>
      <c r="C42" s="78"/>
      <c r="D42" s="78"/>
      <c r="E42" s="78"/>
      <c r="F42" s="78"/>
      <c r="G42" s="77"/>
      <c r="H42" s="77"/>
      <c r="I42" s="77"/>
      <c r="J42" s="77"/>
      <c r="K42" s="77"/>
      <c r="L42" s="77"/>
      <c r="M42" s="77"/>
      <c r="N42" s="77"/>
    </row>
    <row r="44" spans="1:21" ht="13" x14ac:dyDescent="0.3">
      <c r="A44" s="35" t="s">
        <v>1040</v>
      </c>
    </row>
    <row r="45" spans="1:21" ht="14.5" x14ac:dyDescent="0.35">
      <c r="L45" s="262"/>
      <c r="M45" s="262"/>
      <c r="N45" s="262"/>
      <c r="O45" s="262"/>
      <c r="P45" s="262"/>
      <c r="Q45" s="262"/>
      <c r="R45" s="262"/>
      <c r="S45" s="262"/>
    </row>
    <row r="46" spans="1:21" ht="14.5" x14ac:dyDescent="0.35">
      <c r="A46" s="36" t="s">
        <v>1037</v>
      </c>
      <c r="B46" s="259">
        <v>5</v>
      </c>
      <c r="E46" s="36"/>
      <c r="F46"/>
      <c r="J46" s="262"/>
      <c r="K46" s="262"/>
      <c r="L46" s="263"/>
      <c r="M46" s="264"/>
      <c r="N46" s="264"/>
      <c r="O46" s="264"/>
      <c r="P46" s="264"/>
      <c r="Q46" s="264"/>
      <c r="R46" s="264"/>
      <c r="S46" s="264"/>
      <c r="T46" s="262"/>
      <c r="U46" s="262"/>
    </row>
    <row r="47" spans="1:21" ht="14.5" x14ac:dyDescent="0.35">
      <c r="A47" s="36" t="s">
        <v>1038</v>
      </c>
      <c r="B47" s="259">
        <v>7</v>
      </c>
      <c r="E47"/>
      <c r="F47"/>
      <c r="J47" s="263"/>
      <c r="K47" s="264"/>
      <c r="T47" s="264"/>
      <c r="U47" s="264"/>
    </row>
    <row r="48" spans="1:21" ht="14.5" x14ac:dyDescent="0.35">
      <c r="A48" s="1" t="s">
        <v>455</v>
      </c>
      <c r="B48" s="260">
        <v>47</v>
      </c>
      <c r="D48" s="262"/>
      <c r="E48"/>
      <c r="F48"/>
    </row>
    <row r="49" spans="1:14" ht="14.5" x14ac:dyDescent="0.35">
      <c r="A49" s="36" t="s">
        <v>456</v>
      </c>
      <c r="B49" s="260">
        <v>249</v>
      </c>
      <c r="D49" s="262"/>
      <c r="E49"/>
      <c r="F49"/>
    </row>
    <row r="50" spans="1:14" ht="14.5" x14ac:dyDescent="0.35">
      <c r="A50" s="1" t="s">
        <v>457</v>
      </c>
      <c r="B50" s="260">
        <v>429</v>
      </c>
      <c r="D50" s="262"/>
      <c r="E50"/>
      <c r="F50"/>
    </row>
    <row r="51" spans="1:14" ht="14.5" x14ac:dyDescent="0.35">
      <c r="A51" s="1" t="s">
        <v>458</v>
      </c>
      <c r="B51" s="260">
        <v>911</v>
      </c>
      <c r="D51" s="262"/>
      <c r="E51"/>
      <c r="F51"/>
    </row>
    <row r="52" spans="1:14" ht="14.5" x14ac:dyDescent="0.35">
      <c r="A52" s="1" t="s">
        <v>459</v>
      </c>
      <c r="B52" s="260">
        <v>1242</v>
      </c>
      <c r="D52" s="262"/>
      <c r="E52"/>
      <c r="F52"/>
    </row>
    <row r="53" spans="1:14" ht="14.5" x14ac:dyDescent="0.35">
      <c r="A53" s="1" t="s">
        <v>460</v>
      </c>
      <c r="B53" s="260">
        <v>1918</v>
      </c>
      <c r="D53" s="262"/>
      <c r="E53"/>
      <c r="F53"/>
    </row>
    <row r="54" spans="1:14" ht="14.5" x14ac:dyDescent="0.35">
      <c r="A54" s="1" t="s">
        <v>461</v>
      </c>
      <c r="B54" s="260">
        <v>1561</v>
      </c>
      <c r="D54" s="262"/>
      <c r="E54"/>
      <c r="F54"/>
    </row>
    <row r="55" spans="1:14" ht="14.5" x14ac:dyDescent="0.35">
      <c r="A55" s="1" t="s">
        <v>462</v>
      </c>
      <c r="B55" s="260">
        <v>989</v>
      </c>
      <c r="D55" s="262"/>
      <c r="E55"/>
      <c r="F55"/>
    </row>
    <row r="56" spans="1:14" ht="14.5" x14ac:dyDescent="0.35">
      <c r="A56" s="1" t="s">
        <v>463</v>
      </c>
      <c r="B56" s="260">
        <v>464</v>
      </c>
      <c r="D56" s="262"/>
      <c r="E56"/>
      <c r="F56"/>
    </row>
    <row r="57" spans="1:14" ht="14.5" x14ac:dyDescent="0.35">
      <c r="A57" s="1" t="s">
        <v>464</v>
      </c>
      <c r="B57" s="260">
        <v>154</v>
      </c>
      <c r="D57" s="262"/>
      <c r="E57"/>
      <c r="F57" s="57" t="s">
        <v>674</v>
      </c>
    </row>
    <row r="58" spans="1:14" ht="14.5" x14ac:dyDescent="0.35">
      <c r="A58" s="1" t="s">
        <v>1041</v>
      </c>
      <c r="B58" s="260">
        <v>27</v>
      </c>
      <c r="D58" s="262"/>
      <c r="E58"/>
      <c r="F58"/>
    </row>
    <row r="60" spans="1:14" ht="13" x14ac:dyDescent="0.3">
      <c r="A60" s="37" t="s">
        <v>26</v>
      </c>
      <c r="B60" s="37">
        <f>SUM(B46:B58)</f>
        <v>8003</v>
      </c>
    </row>
    <row r="61" spans="1:14" ht="13" x14ac:dyDescent="0.3">
      <c r="A61" s="37"/>
      <c r="B61" s="37"/>
    </row>
    <row r="62" spans="1:14" x14ac:dyDescent="0.25">
      <c r="A62" s="430" t="s">
        <v>489</v>
      </c>
      <c r="B62" s="428"/>
      <c r="C62" s="431"/>
      <c r="D62" s="432"/>
    </row>
    <row r="63" spans="1:14" x14ac:dyDescent="0.25">
      <c r="A63" s="77"/>
      <c r="B63" s="78"/>
      <c r="C63" s="78"/>
      <c r="D63" s="78"/>
      <c r="E63" s="78"/>
      <c r="F63" s="78"/>
      <c r="G63" s="77"/>
      <c r="H63" s="77"/>
      <c r="I63" s="77"/>
      <c r="J63" s="77"/>
      <c r="K63" s="77"/>
      <c r="L63" s="77"/>
      <c r="M63" s="77"/>
      <c r="N63" s="77"/>
    </row>
    <row r="65" spans="1:2" ht="13" x14ac:dyDescent="0.3">
      <c r="A65" s="302" t="s">
        <v>1042</v>
      </c>
      <c r="B65" s="303"/>
    </row>
    <row r="66" spans="1:2" x14ac:dyDescent="0.25">
      <c r="A66" s="304" t="s">
        <v>1043</v>
      </c>
      <c r="B66" s="303"/>
    </row>
    <row r="67" spans="1:2" x14ac:dyDescent="0.25">
      <c r="A67" s="304" t="s">
        <v>1044</v>
      </c>
      <c r="B67" s="303"/>
    </row>
    <row r="68" spans="1:2" x14ac:dyDescent="0.25">
      <c r="A68" s="305" t="s">
        <v>1045</v>
      </c>
      <c r="B68" s="303"/>
    </row>
    <row r="69" spans="1:2" x14ac:dyDescent="0.25">
      <c r="A69" s="305" t="s">
        <v>1046</v>
      </c>
      <c r="B69" s="303"/>
    </row>
    <row r="70" spans="1:2" x14ac:dyDescent="0.25">
      <c r="A70" s="305" t="s">
        <v>1047</v>
      </c>
      <c r="B70" s="303"/>
    </row>
  </sheetData>
  <sortState xmlns:xlrd2="http://schemas.microsoft.com/office/spreadsheetml/2017/richdata2" ref="A7:D16">
    <sortCondition ref="A7:A16"/>
  </sortState>
  <phoneticPr fontId="0" type="noConversion"/>
  <hyperlinks>
    <hyperlink ref="A68" r:id="rId1" xr:uid="{00000000-0004-0000-0300-000000000000}"/>
    <hyperlink ref="A69" r:id="rId2" xr:uid="{2E372909-DA2F-4FA3-95D6-BC33CB9DFD9A}"/>
    <hyperlink ref="A70" r:id="rId3" xr:uid="{2A7D8E64-8FA0-4060-AEC6-E71AA3415281}"/>
  </hyperlinks>
  <pageMargins left="0.75" right="0.75" top="1" bottom="1" header="0.5" footer="0.5"/>
  <pageSetup paperSize="9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K12"/>
  <sheetViews>
    <sheetView zoomScaleNormal="100" zoomScaleSheetLayoutView="100" workbookViewId="0">
      <pane ySplit="1" topLeftCell="A2" activePane="bottomLeft" state="frozen"/>
      <selection pane="bottomLeft" activeCell="D21" sqref="D21"/>
    </sheetView>
  </sheetViews>
  <sheetFormatPr defaultRowHeight="12.5" x14ac:dyDescent="0.25"/>
  <cols>
    <col min="1" max="1" width="2.26953125" customWidth="1"/>
    <col min="2" max="2" width="10.26953125" style="1" bestFit="1" customWidth="1"/>
    <col min="3" max="3" width="27.453125" style="16" customWidth="1"/>
    <col min="4" max="6" width="10" style="1" customWidth="1"/>
    <col min="7" max="10" width="10" customWidth="1"/>
    <col min="11" max="11" width="14.453125" style="1" customWidth="1"/>
    <col min="12" max="12" width="21.26953125" customWidth="1"/>
    <col min="13" max="13" width="19.26953125" customWidth="1"/>
    <col min="14" max="14" width="10.1796875" bestFit="1" customWidth="1"/>
    <col min="15" max="15" width="18.1796875" customWidth="1"/>
  </cols>
  <sheetData>
    <row r="1" spans="1:11" s="219" customFormat="1" ht="20" x14ac:dyDescent="0.4">
      <c r="B1" s="217"/>
      <c r="C1" s="223" t="s">
        <v>447</v>
      </c>
      <c r="D1" s="218"/>
      <c r="E1" s="218"/>
      <c r="F1" s="218"/>
      <c r="G1" s="216"/>
      <c r="H1" s="216"/>
      <c r="I1" s="216"/>
      <c r="J1" s="216"/>
      <c r="K1" s="216"/>
    </row>
    <row r="2" spans="1:11" s="219" customFormat="1" ht="20.5" thickBot="1" x14ac:dyDescent="0.45">
      <c r="B2" s="217"/>
      <c r="C2" s="223"/>
      <c r="D2" s="218"/>
      <c r="E2" s="218"/>
      <c r="F2" s="218"/>
      <c r="G2" s="216"/>
      <c r="H2" s="216"/>
      <c r="I2" s="216"/>
      <c r="J2" s="216"/>
      <c r="K2" s="216"/>
    </row>
    <row r="3" spans="1:11" ht="13.5" thickBot="1" x14ac:dyDescent="0.35">
      <c r="B3"/>
      <c r="C3"/>
      <c r="D3" s="187" t="s">
        <v>4</v>
      </c>
      <c r="E3" s="228" t="s">
        <v>448</v>
      </c>
      <c r="F3" s="229" t="s">
        <v>6</v>
      </c>
      <c r="G3" s="230" t="s">
        <v>7</v>
      </c>
      <c r="K3"/>
    </row>
    <row r="4" spans="1:11" ht="16" thickBot="1" x14ac:dyDescent="0.4">
      <c r="B4" s="234" t="s">
        <v>0</v>
      </c>
      <c r="C4" s="235"/>
      <c r="D4" s="231">
        <f>Kidderminster!D69</f>
        <v>5066</v>
      </c>
      <c r="E4" s="224">
        <f>Kidderminster!E69</f>
        <v>333</v>
      </c>
      <c r="F4" s="225">
        <f>Kidderminster!G69</f>
        <v>273</v>
      </c>
      <c r="G4" s="226">
        <f>Kidderminster!I69</f>
        <v>4460</v>
      </c>
      <c r="K4"/>
    </row>
    <row r="5" spans="1:11" ht="16" thickBot="1" x14ac:dyDescent="0.4">
      <c r="B5" s="236" t="s">
        <v>1</v>
      </c>
      <c r="C5" s="237"/>
      <c r="D5" s="233">
        <f>' GFCT results by event'!D1600</f>
        <v>183791</v>
      </c>
      <c r="E5" s="364">
        <f>' GFCT results by event'!E1600</f>
        <v>8985</v>
      </c>
      <c r="F5" s="365">
        <f>' GFCT results by event'!G1600</f>
        <v>6399</v>
      </c>
      <c r="G5" s="366">
        <f>' GFCT results by event'!I1600</f>
        <v>168407</v>
      </c>
    </row>
    <row r="6" spans="1:11" ht="16" thickBot="1" x14ac:dyDescent="0.4">
      <c r="A6" s="219"/>
      <c r="B6" s="227"/>
      <c r="C6" s="221"/>
      <c r="D6" s="220"/>
      <c r="E6" s="220"/>
      <c r="F6" s="220"/>
      <c r="G6" s="220"/>
    </row>
    <row r="7" spans="1:11" ht="16" thickBot="1" x14ac:dyDescent="0.4">
      <c r="B7" s="232" t="s">
        <v>449</v>
      </c>
      <c r="C7" s="239"/>
      <c r="D7" s="240">
        <f>D4+D5</f>
        <v>188857</v>
      </c>
      <c r="E7" s="241">
        <f t="shared" ref="E7:G7" si="0">E4+E5</f>
        <v>9318</v>
      </c>
      <c r="F7" s="242">
        <f t="shared" si="0"/>
        <v>6672</v>
      </c>
      <c r="G7" s="243">
        <f t="shared" si="0"/>
        <v>172867</v>
      </c>
    </row>
    <row r="8" spans="1:11" ht="13" x14ac:dyDescent="0.3">
      <c r="D8" s="220"/>
      <c r="E8" s="220"/>
      <c r="F8" s="220"/>
      <c r="G8" s="220"/>
    </row>
    <row r="9" spans="1:11" ht="13" x14ac:dyDescent="0.3">
      <c r="F9" s="34"/>
    </row>
    <row r="10" spans="1:11" ht="13.5" thickBot="1" x14ac:dyDescent="0.35">
      <c r="J10" s="35"/>
      <c r="K10" s="54"/>
    </row>
    <row r="11" spans="1:11" ht="16" thickBot="1" x14ac:dyDescent="0.4">
      <c r="C11" s="238" t="s">
        <v>450</v>
      </c>
      <c r="D11" s="246">
        <f>(' GFCT results by event'!B1602+Kidderminster!B74)</f>
        <v>52</v>
      </c>
      <c r="E11" s="34"/>
      <c r="F11" s="211" t="s">
        <v>451</v>
      </c>
      <c r="G11" s="212"/>
      <c r="H11" s="212"/>
      <c r="I11" s="247">
        <f>'Summary Letter'!N67</f>
        <v>2159</v>
      </c>
    </row>
    <row r="12" spans="1:11" ht="15.5" x14ac:dyDescent="0.35">
      <c r="C12" s="22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3" fitToHeight="3" orientation="landscape" horizontalDpi="4294967293" verticalDpi="2" r:id="rId1"/>
  <headerFooter alignWithMargins="0"/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  <pageSetUpPr fitToPage="1"/>
  </sheetPr>
  <dimension ref="B16:Q78"/>
  <sheetViews>
    <sheetView showGridLines="0" topLeftCell="A34" zoomScale="85" zoomScaleNormal="85" workbookViewId="0">
      <selection activeCell="H69" sqref="H69"/>
    </sheetView>
  </sheetViews>
  <sheetFormatPr defaultRowHeight="12.5" x14ac:dyDescent="0.25"/>
  <cols>
    <col min="1" max="1" width="2.453125" customWidth="1"/>
    <col min="2" max="2" width="14.26953125" customWidth="1"/>
    <col min="3" max="3" width="5.1796875" customWidth="1"/>
    <col min="4" max="4" width="14.26953125" customWidth="1"/>
    <col min="5" max="5" width="7.7265625" customWidth="1"/>
    <col min="6" max="6" width="18.453125" customWidth="1"/>
    <col min="7" max="7" width="8.26953125" customWidth="1"/>
    <col min="8" max="8" width="13.1796875" customWidth="1"/>
    <col min="9" max="9" width="8.26953125" customWidth="1"/>
    <col min="10" max="10" width="12.26953125" customWidth="1"/>
    <col min="11" max="11" width="7.7265625" customWidth="1"/>
    <col min="12" max="12" width="12.81640625" customWidth="1"/>
    <col min="13" max="13" width="4.26953125" customWidth="1"/>
    <col min="14" max="14" width="14.26953125" customWidth="1"/>
    <col min="15" max="15" width="7.26953125" customWidth="1"/>
  </cols>
  <sheetData>
    <row r="16" spans="5:11" ht="18" x14ac:dyDescent="0.4">
      <c r="E16" s="80"/>
      <c r="F16" s="86"/>
      <c r="G16" s="79"/>
      <c r="H16" s="79" t="s">
        <v>452</v>
      </c>
      <c r="I16" s="80"/>
      <c r="J16" s="80"/>
      <c r="K16" s="80"/>
    </row>
    <row r="17" spans="5:11" ht="17.5" x14ac:dyDescent="0.35">
      <c r="E17" s="80"/>
      <c r="F17" s="80"/>
      <c r="G17" s="80"/>
      <c r="H17" s="80"/>
      <c r="I17" s="80"/>
      <c r="J17" s="80"/>
      <c r="K17" s="80"/>
    </row>
    <row r="18" spans="5:11" ht="18" x14ac:dyDescent="0.4">
      <c r="E18" s="80"/>
      <c r="F18" s="80"/>
      <c r="G18" s="81" t="s">
        <v>0</v>
      </c>
      <c r="H18" s="81"/>
      <c r="I18" s="81" t="s">
        <v>453</v>
      </c>
      <c r="J18" s="81"/>
      <c r="K18" s="81" t="s">
        <v>454</v>
      </c>
    </row>
    <row r="19" spans="5:11" ht="7.5" customHeight="1" x14ac:dyDescent="0.4">
      <c r="E19" s="80"/>
      <c r="F19" s="80"/>
      <c r="G19" s="81"/>
      <c r="H19" s="81"/>
      <c r="I19" s="81"/>
      <c r="J19" s="81"/>
      <c r="K19" s="81"/>
    </row>
    <row r="20" spans="5:11" ht="18" x14ac:dyDescent="0.4">
      <c r="E20" s="81" t="s">
        <v>455</v>
      </c>
      <c r="F20" s="81"/>
      <c r="G20" s="81">
        <f>'Input Sheet'!B27</f>
        <v>1</v>
      </c>
      <c r="H20" s="80"/>
      <c r="I20" s="81">
        <f>'Input Sheet'!D27</f>
        <v>1</v>
      </c>
      <c r="J20" s="80"/>
      <c r="K20" s="81">
        <f t="shared" ref="K20:K30" si="0">(G20+I20)</f>
        <v>2</v>
      </c>
    </row>
    <row r="21" spans="5:11" ht="18" x14ac:dyDescent="0.4">
      <c r="E21" s="81" t="s">
        <v>456</v>
      </c>
      <c r="F21" s="81"/>
      <c r="G21" s="81">
        <f>'Input Sheet'!B28</f>
        <v>1</v>
      </c>
      <c r="H21" s="80"/>
      <c r="I21" s="81">
        <f>'Input Sheet'!D28</f>
        <v>26</v>
      </c>
      <c r="J21" s="80"/>
      <c r="K21" s="81">
        <f t="shared" si="0"/>
        <v>27</v>
      </c>
    </row>
    <row r="22" spans="5:11" ht="18" x14ac:dyDescent="0.4">
      <c r="E22" s="81" t="s">
        <v>457</v>
      </c>
      <c r="F22" s="81"/>
      <c r="G22" s="81">
        <f>'Input Sheet'!B29</f>
        <v>8</v>
      </c>
      <c r="H22" s="80"/>
      <c r="I22" s="81">
        <f>'Input Sheet'!D29</f>
        <v>72</v>
      </c>
      <c r="J22" s="80"/>
      <c r="K22" s="81">
        <f t="shared" si="0"/>
        <v>80</v>
      </c>
    </row>
    <row r="23" spans="5:11" ht="18" x14ac:dyDescent="0.4">
      <c r="E23" s="81" t="s">
        <v>458</v>
      </c>
      <c r="F23" s="81"/>
      <c r="G23" s="81">
        <f>'Input Sheet'!B30</f>
        <v>18</v>
      </c>
      <c r="H23" s="80"/>
      <c r="I23" s="81">
        <f>'Input Sheet'!D30</f>
        <v>170</v>
      </c>
      <c r="J23" s="80"/>
      <c r="K23" s="81">
        <f t="shared" si="0"/>
        <v>188</v>
      </c>
    </row>
    <row r="24" spans="5:11" ht="18" x14ac:dyDescent="0.4">
      <c r="E24" s="81" t="s">
        <v>459</v>
      </c>
      <c r="F24" s="81"/>
      <c r="G24" s="81">
        <f>'Input Sheet'!B31</f>
        <v>31</v>
      </c>
      <c r="H24" s="80"/>
      <c r="I24" s="81">
        <f>'Input Sheet'!D31</f>
        <v>339</v>
      </c>
      <c r="J24" s="80"/>
      <c r="K24" s="81">
        <f t="shared" si="0"/>
        <v>370</v>
      </c>
    </row>
    <row r="25" spans="5:11" ht="18" x14ac:dyDescent="0.4">
      <c r="E25" s="81" t="s">
        <v>460</v>
      </c>
      <c r="F25" s="81"/>
      <c r="G25" s="81">
        <f>'Input Sheet'!B32</f>
        <v>40</v>
      </c>
      <c r="H25" s="80"/>
      <c r="I25" s="81">
        <f>'Input Sheet'!D32</f>
        <v>555</v>
      </c>
      <c r="J25" s="80"/>
      <c r="K25" s="81">
        <f t="shared" si="0"/>
        <v>595</v>
      </c>
    </row>
    <row r="26" spans="5:11" ht="18" x14ac:dyDescent="0.4">
      <c r="E26" s="81" t="s">
        <v>461</v>
      </c>
      <c r="F26" s="81"/>
      <c r="G26" s="81">
        <f>'Input Sheet'!B33</f>
        <v>46</v>
      </c>
      <c r="H26" s="80"/>
      <c r="I26" s="81">
        <f>'Input Sheet'!D33</f>
        <v>461</v>
      </c>
      <c r="J26" s="80"/>
      <c r="K26" s="81">
        <f t="shared" si="0"/>
        <v>507</v>
      </c>
    </row>
    <row r="27" spans="5:11" ht="18" x14ac:dyDescent="0.4">
      <c r="E27" s="81" t="s">
        <v>462</v>
      </c>
      <c r="F27" s="81"/>
      <c r="G27" s="81">
        <f>'Input Sheet'!B34</f>
        <v>14</v>
      </c>
      <c r="H27" s="80"/>
      <c r="I27" s="81">
        <f>'Input Sheet'!D34</f>
        <v>277</v>
      </c>
      <c r="J27" s="80"/>
      <c r="K27" s="81">
        <f t="shared" si="0"/>
        <v>291</v>
      </c>
    </row>
    <row r="28" spans="5:11" ht="18" x14ac:dyDescent="0.4">
      <c r="E28" s="81" t="s">
        <v>463</v>
      </c>
      <c r="F28" s="81"/>
      <c r="G28" s="81">
        <f>'Input Sheet'!B35</f>
        <v>5</v>
      </c>
      <c r="H28" s="80"/>
      <c r="I28" s="81">
        <f>'Input Sheet'!D35</f>
        <v>72</v>
      </c>
      <c r="J28" s="80"/>
      <c r="K28" s="81">
        <f t="shared" si="0"/>
        <v>77</v>
      </c>
    </row>
    <row r="29" spans="5:11" ht="18" x14ac:dyDescent="0.4">
      <c r="E29" s="81" t="s">
        <v>464</v>
      </c>
      <c r="F29" s="81"/>
      <c r="G29" s="81">
        <f>'Input Sheet'!B36</f>
        <v>0</v>
      </c>
      <c r="H29" s="80"/>
      <c r="I29" s="81">
        <f>'Input Sheet'!D36</f>
        <v>18</v>
      </c>
      <c r="J29" s="80"/>
      <c r="K29" s="81">
        <f t="shared" si="0"/>
        <v>18</v>
      </c>
    </row>
    <row r="30" spans="5:11" ht="18" x14ac:dyDescent="0.4">
      <c r="E30" s="81" t="s">
        <v>465</v>
      </c>
      <c r="F30" s="80"/>
      <c r="G30" s="81">
        <f>'Input Sheet'!B37</f>
        <v>0</v>
      </c>
      <c r="H30" s="80"/>
      <c r="I30" s="81">
        <f>'Input Sheet'!D37</f>
        <v>4</v>
      </c>
      <c r="J30" s="80"/>
      <c r="K30" s="81">
        <f t="shared" si="0"/>
        <v>4</v>
      </c>
    </row>
    <row r="31" spans="5:11" ht="18" x14ac:dyDescent="0.4">
      <c r="E31" s="81" t="s">
        <v>466</v>
      </c>
      <c r="F31" s="80"/>
      <c r="G31" s="81">
        <f>'Input Sheet'!B38</f>
        <v>0</v>
      </c>
      <c r="H31" s="80"/>
      <c r="I31" s="81">
        <f>'Input Sheet'!D38</f>
        <v>0</v>
      </c>
      <c r="J31" s="80"/>
      <c r="K31" s="81">
        <f t="shared" ref="K31" si="1">(G31+I31)</f>
        <v>0</v>
      </c>
    </row>
    <row r="32" spans="5:11" s="80" customFormat="1" ht="18" x14ac:dyDescent="0.4">
      <c r="E32" s="85" t="s">
        <v>454</v>
      </c>
      <c r="F32" s="85"/>
      <c r="G32" s="85">
        <f>SUM(G20:G30)</f>
        <v>164</v>
      </c>
      <c r="H32" s="85"/>
      <c r="I32" s="193">
        <v>1995</v>
      </c>
      <c r="J32" s="85"/>
      <c r="K32" s="85">
        <v>2159</v>
      </c>
    </row>
    <row r="33" spans="5:17" ht="17.5" x14ac:dyDescent="0.35">
      <c r="E33" s="80"/>
      <c r="F33" s="80"/>
      <c r="G33" s="80"/>
      <c r="H33" s="80"/>
      <c r="I33" s="80"/>
      <c r="J33" s="80"/>
      <c r="K33" s="80"/>
    </row>
    <row r="34" spans="5:17" ht="17.5" x14ac:dyDescent="0.35">
      <c r="E34" s="80"/>
      <c r="F34" s="80"/>
      <c r="G34" s="80"/>
      <c r="H34" s="80"/>
      <c r="I34" s="80"/>
      <c r="J34" s="80"/>
      <c r="K34" s="80"/>
    </row>
    <row r="35" spans="5:17" ht="17.5" x14ac:dyDescent="0.35">
      <c r="E35" s="80"/>
      <c r="F35" s="80"/>
      <c r="G35" s="80"/>
      <c r="H35" s="80"/>
      <c r="I35" s="80"/>
      <c r="J35" s="80"/>
      <c r="K35" s="80"/>
    </row>
    <row r="36" spans="5:17" ht="17.5" x14ac:dyDescent="0.35">
      <c r="E36" s="80"/>
      <c r="F36" s="80"/>
      <c r="G36" s="80"/>
      <c r="H36" s="80"/>
      <c r="I36" s="80"/>
      <c r="J36" s="80"/>
      <c r="K36" s="80"/>
    </row>
    <row r="37" spans="5:17" ht="17.5" x14ac:dyDescent="0.35">
      <c r="E37" s="80"/>
      <c r="F37" s="80"/>
      <c r="G37" s="80"/>
      <c r="H37" s="80"/>
      <c r="I37" s="80"/>
      <c r="J37" s="80"/>
      <c r="K37" s="80"/>
    </row>
    <row r="38" spans="5:17" ht="18" x14ac:dyDescent="0.4">
      <c r="E38" s="80"/>
      <c r="F38" s="86"/>
      <c r="G38" s="80"/>
      <c r="H38" s="79" t="s">
        <v>467</v>
      </c>
      <c r="I38" s="80"/>
      <c r="J38" s="80"/>
      <c r="K38" s="80"/>
    </row>
    <row r="39" spans="5:17" ht="17.5" x14ac:dyDescent="0.35">
      <c r="E39" s="80"/>
      <c r="F39" s="80"/>
      <c r="G39" s="80"/>
      <c r="H39" s="80"/>
      <c r="I39" s="80"/>
      <c r="J39" s="80"/>
      <c r="K39" s="80"/>
    </row>
    <row r="40" spans="5:17" ht="18" x14ac:dyDescent="0.4">
      <c r="E40" s="80"/>
      <c r="F40" s="80"/>
      <c r="G40" s="81" t="s">
        <v>0</v>
      </c>
      <c r="H40" s="81"/>
      <c r="I40" s="81" t="s">
        <v>453</v>
      </c>
      <c r="J40" s="81"/>
      <c r="K40" s="81" t="s">
        <v>454</v>
      </c>
    </row>
    <row r="41" spans="5:17" ht="7.5" customHeight="1" x14ac:dyDescent="0.4">
      <c r="E41" s="80"/>
      <c r="F41" s="80"/>
      <c r="G41" s="81"/>
      <c r="H41" s="81"/>
      <c r="I41" s="81"/>
      <c r="J41" s="81"/>
      <c r="K41" s="81"/>
    </row>
    <row r="42" spans="5:17" ht="18" x14ac:dyDescent="0.4">
      <c r="E42" s="83" t="s">
        <v>468</v>
      </c>
      <c r="F42" s="83"/>
      <c r="G42" s="81">
        <f>'Input Sheet'!B7</f>
        <v>27</v>
      </c>
      <c r="H42" s="81"/>
      <c r="I42" s="81">
        <f>'Input Sheet'!E7</f>
        <v>447</v>
      </c>
      <c r="J42" s="81"/>
      <c r="K42" s="81">
        <f>SUM(G42:I42)</f>
        <v>474</v>
      </c>
      <c r="Q42" s="253"/>
    </row>
    <row r="43" spans="5:17" ht="18" x14ac:dyDescent="0.4">
      <c r="E43" s="83" t="s">
        <v>469</v>
      </c>
      <c r="F43" s="83"/>
      <c r="G43" s="81">
        <f>'Input Sheet'!B9</f>
        <v>2</v>
      </c>
      <c r="H43" s="81"/>
      <c r="I43" s="81">
        <f>'Input Sheet'!E9</f>
        <v>1</v>
      </c>
      <c r="J43" s="81"/>
      <c r="K43" s="81">
        <f t="shared" ref="K43:K51" si="2">SUM(G43:I43)</f>
        <v>3</v>
      </c>
      <c r="Q43" s="253"/>
    </row>
    <row r="44" spans="5:17" ht="18" x14ac:dyDescent="0.4">
      <c r="E44" s="83" t="s">
        <v>470</v>
      </c>
      <c r="F44" s="83"/>
      <c r="G44" s="81">
        <f>'Input Sheet'!B12</f>
        <v>11</v>
      </c>
      <c r="H44" s="81"/>
      <c r="I44" s="81">
        <f>'Input Sheet'!E12</f>
        <v>120</v>
      </c>
      <c r="J44" s="81"/>
      <c r="K44" s="81">
        <f t="shared" si="2"/>
        <v>131</v>
      </c>
      <c r="Q44" s="253"/>
    </row>
    <row r="45" spans="5:17" ht="18" x14ac:dyDescent="0.4">
      <c r="E45" s="83" t="s">
        <v>471</v>
      </c>
      <c r="F45" s="83"/>
      <c r="G45" s="81">
        <f>'Input Sheet'!B16</f>
        <v>0</v>
      </c>
      <c r="H45" s="81"/>
      <c r="I45" s="81">
        <f>'Input Sheet'!E16</f>
        <v>7</v>
      </c>
      <c r="J45" s="81"/>
      <c r="K45" s="81">
        <f t="shared" si="2"/>
        <v>7</v>
      </c>
      <c r="Q45" s="253"/>
    </row>
    <row r="46" spans="5:17" ht="18" x14ac:dyDescent="0.4">
      <c r="E46" s="83" t="s">
        <v>472</v>
      </c>
      <c r="F46" s="83"/>
      <c r="G46" s="81">
        <f>'Input Sheet'!B11</f>
        <v>61</v>
      </c>
      <c r="H46" s="81"/>
      <c r="I46" s="81">
        <f>'Input Sheet'!E11</f>
        <v>622</v>
      </c>
      <c r="J46" s="81"/>
      <c r="K46" s="81">
        <f t="shared" si="2"/>
        <v>683</v>
      </c>
      <c r="Q46" s="253"/>
    </row>
    <row r="47" spans="5:17" ht="18" x14ac:dyDescent="0.4">
      <c r="E47" s="83" t="s">
        <v>473</v>
      </c>
      <c r="F47" s="83"/>
      <c r="G47" s="81">
        <f>'Input Sheet'!B13</f>
        <v>1</v>
      </c>
      <c r="H47" s="81"/>
      <c r="I47" s="81">
        <f>'Input Sheet'!E13</f>
        <v>5</v>
      </c>
      <c r="J47" s="81"/>
      <c r="K47" s="81">
        <f t="shared" si="2"/>
        <v>6</v>
      </c>
      <c r="Q47" s="253"/>
    </row>
    <row r="48" spans="5:17" ht="18" x14ac:dyDescent="0.4">
      <c r="E48" s="83" t="s">
        <v>474</v>
      </c>
      <c r="F48" s="83"/>
      <c r="G48" s="81">
        <f>'Input Sheet'!B8</f>
        <v>22</v>
      </c>
      <c r="H48" s="81"/>
      <c r="I48" s="81">
        <f>'Input Sheet'!E8</f>
        <v>194</v>
      </c>
      <c r="J48" s="81"/>
      <c r="K48" s="81">
        <v>212</v>
      </c>
      <c r="Q48" s="253"/>
    </row>
    <row r="49" spans="2:17" ht="18" x14ac:dyDescent="0.4">
      <c r="E49" s="83" t="s">
        <v>475</v>
      </c>
      <c r="F49" s="83"/>
      <c r="G49" s="81">
        <f>'Input Sheet'!B14</f>
        <v>0</v>
      </c>
      <c r="H49" s="81"/>
      <c r="I49" s="81">
        <f>'Input Sheet'!E14</f>
        <v>3</v>
      </c>
      <c r="J49" s="81"/>
      <c r="K49" s="81">
        <v>3</v>
      </c>
      <c r="Q49" s="253"/>
    </row>
    <row r="50" spans="2:17" ht="18" x14ac:dyDescent="0.4">
      <c r="E50" s="83" t="s">
        <v>476</v>
      </c>
      <c r="F50" s="83"/>
      <c r="G50" s="81">
        <f>'Input Sheet'!B10</f>
        <v>36</v>
      </c>
      <c r="H50" s="81"/>
      <c r="I50" s="81">
        <f>'Input Sheet'!E10</f>
        <v>523</v>
      </c>
      <c r="J50" s="81"/>
      <c r="K50" s="81">
        <v>556</v>
      </c>
      <c r="Q50" s="253"/>
    </row>
    <row r="51" spans="2:17" ht="18" x14ac:dyDescent="0.4">
      <c r="E51" s="83" t="s">
        <v>466</v>
      </c>
      <c r="F51" s="83"/>
      <c r="G51" s="81">
        <f>'Input Sheet'!B15</f>
        <v>4</v>
      </c>
      <c r="H51" s="81"/>
      <c r="I51" s="81">
        <f>'Input Sheet'!E15</f>
        <v>72</v>
      </c>
      <c r="J51" s="81"/>
      <c r="K51" s="81">
        <f t="shared" si="2"/>
        <v>76</v>
      </c>
      <c r="Q51" s="253"/>
    </row>
    <row r="52" spans="2:17" ht="18" x14ac:dyDescent="0.4">
      <c r="E52" s="265" t="s">
        <v>477</v>
      </c>
      <c r="F52" s="80"/>
      <c r="G52" s="81">
        <f>'Input Sheet'!B17</f>
        <v>0</v>
      </c>
      <c r="H52" s="81"/>
      <c r="I52" s="81">
        <f>'Input Sheet'!E17</f>
        <v>1</v>
      </c>
      <c r="J52" s="81"/>
      <c r="K52" s="81">
        <f t="shared" ref="K52" si="3">SUM(G52:I52)</f>
        <v>1</v>
      </c>
    </row>
    <row r="53" spans="2:17" s="80" customFormat="1" ht="18" x14ac:dyDescent="0.4">
      <c r="E53" s="84" t="s">
        <v>454</v>
      </c>
      <c r="F53" s="84"/>
      <c r="G53" s="85">
        <f>SUM(G42:G52)</f>
        <v>164</v>
      </c>
      <c r="H53" s="85"/>
      <c r="I53" s="193">
        <v>1995</v>
      </c>
      <c r="J53" s="85"/>
      <c r="K53" s="85">
        <v>2159</v>
      </c>
    </row>
    <row r="59" spans="2:17" ht="18" x14ac:dyDescent="0.4">
      <c r="B59" s="80"/>
      <c r="C59" s="80"/>
      <c r="D59" s="80"/>
      <c r="E59" s="82"/>
      <c r="F59" s="80"/>
      <c r="G59" s="80"/>
      <c r="H59" s="79" t="s">
        <v>478</v>
      </c>
      <c r="I59" s="80"/>
      <c r="J59" s="80"/>
      <c r="K59" s="80"/>
      <c r="L59" s="80"/>
      <c r="M59" s="80"/>
      <c r="N59" s="80"/>
    </row>
    <row r="60" spans="2:17" ht="17.5" x14ac:dyDescent="0.35"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</row>
    <row r="61" spans="2:17" ht="18" x14ac:dyDescent="0.4">
      <c r="B61" s="80"/>
      <c r="C61" s="80"/>
      <c r="D61" s="81" t="s">
        <v>479</v>
      </c>
      <c r="E61" s="81"/>
      <c r="F61" s="81" t="s">
        <v>480</v>
      </c>
      <c r="G61" s="81"/>
      <c r="H61" s="81" t="s">
        <v>481</v>
      </c>
      <c r="I61" s="81"/>
      <c r="J61" s="81" t="s">
        <v>482</v>
      </c>
      <c r="K61" s="81"/>
      <c r="L61" s="81" t="s">
        <v>483</v>
      </c>
      <c r="M61" s="81"/>
      <c r="N61" s="81" t="s">
        <v>8</v>
      </c>
    </row>
    <row r="62" spans="2:17" ht="18" x14ac:dyDescent="0.4">
      <c r="B62" s="80"/>
      <c r="C62" s="80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</row>
    <row r="63" spans="2:17" ht="18" x14ac:dyDescent="0.4">
      <c r="B63" s="83" t="s">
        <v>453</v>
      </c>
      <c r="C63" s="83"/>
      <c r="D63" s="192">
        <v>1415</v>
      </c>
      <c r="E63" s="192"/>
      <c r="F63" s="192">
        <f>' GFCT results by event'!D1600</f>
        <v>183791</v>
      </c>
      <c r="G63" s="192"/>
      <c r="H63" s="192">
        <v>8453</v>
      </c>
      <c r="I63" s="192"/>
      <c r="J63" s="192">
        <f>' GFCT results by event'!G1600</f>
        <v>6399</v>
      </c>
      <c r="K63" s="192"/>
      <c r="L63" s="192">
        <f>' GFCT results by event'!I1600</f>
        <v>168407</v>
      </c>
      <c r="M63" s="192"/>
      <c r="N63" s="192">
        <v>1995</v>
      </c>
    </row>
    <row r="64" spans="2:17" ht="18" x14ac:dyDescent="0.4">
      <c r="B64" s="80"/>
      <c r="C64" s="80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</row>
    <row r="65" spans="2:14" ht="18" x14ac:dyDescent="0.4">
      <c r="B65" s="83" t="s">
        <v>0</v>
      </c>
      <c r="C65" s="83"/>
      <c r="D65" s="192">
        <f>Kidderminster!B74</f>
        <v>52</v>
      </c>
      <c r="E65" s="192"/>
      <c r="F65" s="192">
        <f>Kidderminster!D69</f>
        <v>5066</v>
      </c>
      <c r="G65" s="192"/>
      <c r="H65" s="192">
        <f>Kidderminster!E69</f>
        <v>333</v>
      </c>
      <c r="I65" s="192"/>
      <c r="J65" s="192">
        <f>Kidderminster!G69</f>
        <v>273</v>
      </c>
      <c r="K65" s="192"/>
      <c r="L65" s="192">
        <f>Kidderminster!I69</f>
        <v>4460</v>
      </c>
      <c r="M65" s="192"/>
      <c r="N65" s="192">
        <v>164</v>
      </c>
    </row>
    <row r="66" spans="2:14" ht="17.5" x14ac:dyDescent="0.35">
      <c r="B66" s="80"/>
      <c r="C66" s="80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67"/>
    </row>
    <row r="67" spans="2:14" s="80" customFormat="1" ht="18" x14ac:dyDescent="0.4">
      <c r="B67" s="84" t="s">
        <v>454</v>
      </c>
      <c r="C67" s="84"/>
      <c r="D67" s="193">
        <f>SUM(D63:D65)</f>
        <v>1467</v>
      </c>
      <c r="E67" s="193"/>
      <c r="F67" s="193">
        <f t="shared" ref="F67:L67" si="4">SUM(F63:F65)</f>
        <v>188857</v>
      </c>
      <c r="G67" s="193"/>
      <c r="H67" s="193">
        <f t="shared" si="4"/>
        <v>8786</v>
      </c>
      <c r="I67" s="193"/>
      <c r="J67" s="193">
        <f t="shared" si="4"/>
        <v>6672</v>
      </c>
      <c r="K67" s="193"/>
      <c r="L67" s="193">
        <f t="shared" si="4"/>
        <v>172867</v>
      </c>
      <c r="M67" s="193"/>
      <c r="N67" s="193">
        <v>2159</v>
      </c>
    </row>
    <row r="72" spans="2:14" ht="18" x14ac:dyDescent="0.4">
      <c r="F72" s="80"/>
      <c r="G72" s="80"/>
      <c r="H72" s="81" t="s">
        <v>484</v>
      </c>
      <c r="I72" s="80"/>
      <c r="J72" s="80"/>
    </row>
    <row r="73" spans="2:14" ht="17.5" x14ac:dyDescent="0.35">
      <c r="F73" s="80"/>
      <c r="G73" s="80"/>
      <c r="H73" s="244" t="s">
        <v>485</v>
      </c>
      <c r="I73" s="80"/>
      <c r="J73" s="80"/>
    </row>
    <row r="74" spans="2:14" ht="17.5" x14ac:dyDescent="0.35">
      <c r="F74" s="80"/>
      <c r="G74" s="80"/>
      <c r="H74" s="244" t="s">
        <v>486</v>
      </c>
      <c r="I74" s="80"/>
      <c r="J74" s="80"/>
    </row>
    <row r="75" spans="2:14" ht="17.5" x14ac:dyDescent="0.35">
      <c r="F75" s="80"/>
      <c r="G75" s="305" t="s">
        <v>487</v>
      </c>
      <c r="H75" s="310"/>
      <c r="I75" s="306"/>
      <c r="J75" s="80"/>
    </row>
    <row r="76" spans="2:14" ht="17.5" x14ac:dyDescent="0.35">
      <c r="F76" s="244"/>
      <c r="G76" s="303" t="s">
        <v>488</v>
      </c>
      <c r="H76" s="307"/>
      <c r="I76" s="308"/>
      <c r="J76" s="80"/>
    </row>
    <row r="77" spans="2:14" ht="14" x14ac:dyDescent="0.3">
      <c r="G77" s="308"/>
      <c r="H77" s="303"/>
      <c r="I77" s="308"/>
    </row>
    <row r="78" spans="2:14" ht="14" x14ac:dyDescent="0.25">
      <c r="G78" s="303"/>
      <c r="H78" s="309" t="s">
        <v>489</v>
      </c>
      <c r="I78" s="303"/>
    </row>
  </sheetData>
  <sortState xmlns:xlrd2="http://schemas.microsoft.com/office/spreadsheetml/2017/richdata2" ref="E43:F52">
    <sortCondition ref="E43:E52"/>
  </sortState>
  <phoneticPr fontId="13" type="noConversion"/>
  <hyperlinks>
    <hyperlink ref="G75" r:id="rId1" xr:uid="{E7170699-1E87-43EC-B7E1-6FA21E6728C2}"/>
  </hyperlinks>
  <pageMargins left="0.74803149606299213" right="0.74803149606299213" top="0.78740157480314965" bottom="0.78740157480314965" header="0.51181102362204722" footer="0.51181102362204722"/>
  <pageSetup paperSize="9" scale="58" orientation="portrait" horizontalDpi="4294967293" verticalDpi="4294967293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AC1607"/>
  <sheetViews>
    <sheetView tabSelected="1" topLeftCell="B1" zoomScale="83" zoomScaleNormal="83" workbookViewId="0">
      <pane ySplit="4" topLeftCell="A1583" activePane="bottomLeft" state="frozen"/>
      <selection pane="bottomLeft" activeCell="M1602" sqref="M1602"/>
    </sheetView>
  </sheetViews>
  <sheetFormatPr defaultRowHeight="12.5" x14ac:dyDescent="0.25"/>
  <cols>
    <col min="1" max="1" width="2.26953125" style="445" customWidth="1"/>
    <col min="2" max="2" width="12.1796875" style="499" bestFit="1" customWidth="1"/>
    <col min="3" max="3" width="35.7265625" style="445" customWidth="1"/>
    <col min="4" max="4" width="8.81640625" style="499" customWidth="1"/>
    <col min="5" max="7" width="8.26953125" style="499" customWidth="1"/>
    <col min="8" max="8" width="11.26953125" style="499" customWidth="1"/>
    <col min="9" max="9" width="8.453125" style="499" customWidth="1"/>
    <col min="10" max="10" width="9" style="445" customWidth="1"/>
    <col min="11" max="11" width="14.26953125" style="36" customWidth="1"/>
    <col min="12" max="12" width="10.1796875" style="445" customWidth="1"/>
    <col min="13" max="13" width="36.54296875" style="445" customWidth="1"/>
    <col min="14" max="14" width="13.1796875" style="445" customWidth="1"/>
    <col min="15" max="15" width="15.54296875" style="445" customWidth="1"/>
    <col min="16" max="16384" width="8.7265625" style="445"/>
  </cols>
  <sheetData>
    <row r="1" spans="2:13" s="442" customFormat="1" x14ac:dyDescent="0.25">
      <c r="B1" s="440"/>
      <c r="C1" s="441"/>
      <c r="D1" s="440"/>
      <c r="E1" s="440"/>
      <c r="F1" s="440"/>
      <c r="G1" s="440"/>
      <c r="H1" s="440"/>
      <c r="I1" s="440"/>
      <c r="J1" s="441"/>
      <c r="K1" s="370"/>
      <c r="L1" s="441"/>
      <c r="M1" s="441"/>
    </row>
    <row r="2" spans="2:13" s="442" customFormat="1" ht="20" x14ac:dyDescent="0.4">
      <c r="B2" s="440"/>
      <c r="C2" s="371" t="s">
        <v>490</v>
      </c>
      <c r="D2" s="440"/>
      <c r="E2" s="440"/>
      <c r="F2" s="440"/>
      <c r="G2" s="440"/>
      <c r="H2" s="440"/>
      <c r="I2" s="440"/>
      <c r="J2" s="441"/>
      <c r="K2" s="370"/>
      <c r="L2" s="441"/>
      <c r="M2" s="441"/>
    </row>
    <row r="3" spans="2:13" s="442" customFormat="1" ht="13" thickBot="1" x14ac:dyDescent="0.3">
      <c r="B3" s="443"/>
      <c r="C3" s="444"/>
      <c r="D3" s="443"/>
      <c r="E3" s="443"/>
      <c r="F3" s="443"/>
      <c r="G3" s="443"/>
      <c r="H3" s="443"/>
      <c r="I3" s="443"/>
      <c r="J3" s="444"/>
      <c r="K3" s="374"/>
      <c r="L3" s="444"/>
      <c r="M3" s="444"/>
    </row>
    <row r="4" spans="2:13" ht="13.5" thickBot="1" x14ac:dyDescent="0.35">
      <c r="B4" s="17" t="s">
        <v>2</v>
      </c>
      <c r="C4" s="17" t="s">
        <v>3</v>
      </c>
      <c r="D4" s="17" t="s">
        <v>4</v>
      </c>
      <c r="E4" s="18" t="s">
        <v>5</v>
      </c>
      <c r="F4" s="18" t="s">
        <v>491</v>
      </c>
      <c r="G4" s="50" t="s">
        <v>6</v>
      </c>
      <c r="H4" s="50" t="s">
        <v>491</v>
      </c>
      <c r="I4" s="51" t="s">
        <v>7</v>
      </c>
      <c r="J4" s="160" t="s">
        <v>491</v>
      </c>
      <c r="K4" s="161" t="s">
        <v>8</v>
      </c>
      <c r="L4" s="161" t="s">
        <v>491</v>
      </c>
      <c r="M4" s="17" t="s">
        <v>492</v>
      </c>
    </row>
    <row r="5" spans="2:13" ht="13.5" thickBot="1" x14ac:dyDescent="0.35">
      <c r="B5" s="128">
        <v>2005</v>
      </c>
      <c r="C5" s="128"/>
      <c r="D5" s="128"/>
      <c r="E5" s="128"/>
      <c r="F5" s="128"/>
      <c r="G5" s="128"/>
      <c r="H5" s="128"/>
      <c r="I5" s="128"/>
      <c r="J5" s="163"/>
      <c r="K5" s="128"/>
      <c r="L5" s="128"/>
      <c r="M5" s="128"/>
    </row>
    <row r="6" spans="2:13" ht="13" thickBot="1" x14ac:dyDescent="0.3">
      <c r="B6" s="446">
        <v>38626</v>
      </c>
      <c r="C6" s="278" t="s">
        <v>10</v>
      </c>
      <c r="D6" s="447">
        <v>151</v>
      </c>
      <c r="E6" s="447">
        <v>10</v>
      </c>
      <c r="F6" s="448">
        <f>SUM(E6/D6)</f>
        <v>6.6225165562913912E-2</v>
      </c>
      <c r="G6" s="447">
        <v>9</v>
      </c>
      <c r="H6" s="448">
        <f>SUM(G6/D6)</f>
        <v>5.9602649006622516E-2</v>
      </c>
      <c r="I6" s="447">
        <v>132</v>
      </c>
      <c r="J6" s="448">
        <f>SUM(I6/D6)</f>
        <v>0.8741721854304636</v>
      </c>
      <c r="K6" s="165">
        <v>6</v>
      </c>
      <c r="L6" s="448">
        <f>SUM(K6/D6)</f>
        <v>3.9735099337748346E-2</v>
      </c>
      <c r="M6" s="449"/>
    </row>
    <row r="7" spans="2:13" ht="13" thickBot="1" x14ac:dyDescent="0.3">
      <c r="B7" s="446">
        <v>38657</v>
      </c>
      <c r="C7" s="278" t="s">
        <v>10</v>
      </c>
      <c r="D7" s="447">
        <v>110</v>
      </c>
      <c r="E7" s="447">
        <v>6</v>
      </c>
      <c r="F7" s="448">
        <f t="shared" ref="F7:F70" si="0">SUM(E7/D7)</f>
        <v>5.4545454545454543E-2</v>
      </c>
      <c r="G7" s="447">
        <v>7</v>
      </c>
      <c r="H7" s="448">
        <f t="shared" ref="H7:H70" si="1">SUM(G7/D7)</f>
        <v>6.363636363636363E-2</v>
      </c>
      <c r="I7" s="447">
        <v>97</v>
      </c>
      <c r="J7" s="448">
        <f t="shared" ref="J7:J70" si="2">SUM(I7/D7)</f>
        <v>0.88181818181818183</v>
      </c>
      <c r="K7" s="165">
        <v>6</v>
      </c>
      <c r="L7" s="448">
        <f t="shared" ref="L7:L8" si="3">SUM(K7/D7)</f>
        <v>5.4545454545454543E-2</v>
      </c>
      <c r="M7" s="449"/>
    </row>
    <row r="8" spans="2:13" ht="13.5" thickBot="1" x14ac:dyDescent="0.35">
      <c r="B8" s="446">
        <v>38657</v>
      </c>
      <c r="C8" s="278" t="s">
        <v>11</v>
      </c>
      <c r="D8" s="447">
        <v>51</v>
      </c>
      <c r="E8" s="447">
        <v>4</v>
      </c>
      <c r="F8" s="448">
        <f t="shared" si="0"/>
        <v>7.8431372549019607E-2</v>
      </c>
      <c r="G8" s="447">
        <v>2</v>
      </c>
      <c r="H8" s="448">
        <f t="shared" si="1"/>
        <v>3.9215686274509803E-2</v>
      </c>
      <c r="I8" s="447">
        <v>45</v>
      </c>
      <c r="J8" s="448">
        <f t="shared" si="2"/>
        <v>0.88235294117647056</v>
      </c>
      <c r="K8" s="165">
        <v>3</v>
      </c>
      <c r="L8" s="448">
        <f t="shared" si="3"/>
        <v>5.8823529411764705E-2</v>
      </c>
      <c r="M8" s="164"/>
    </row>
    <row r="9" spans="2:13" ht="13.5" thickBot="1" x14ac:dyDescent="0.35">
      <c r="B9" s="128">
        <v>2006</v>
      </c>
      <c r="C9" s="279"/>
      <c r="D9" s="128"/>
      <c r="E9" s="128"/>
      <c r="F9" s="128"/>
      <c r="G9" s="128"/>
      <c r="H9" s="128"/>
      <c r="I9" s="128"/>
      <c r="J9" s="163"/>
      <c r="K9" s="128"/>
      <c r="L9" s="128"/>
      <c r="M9" s="128"/>
    </row>
    <row r="10" spans="2:13" ht="13" thickBot="1" x14ac:dyDescent="0.3">
      <c r="B10" s="446">
        <v>38777</v>
      </c>
      <c r="C10" s="278" t="s">
        <v>10</v>
      </c>
      <c r="D10" s="447">
        <v>108</v>
      </c>
      <c r="E10" s="447">
        <v>4</v>
      </c>
      <c r="F10" s="448">
        <f t="shared" si="0"/>
        <v>3.7037037037037035E-2</v>
      </c>
      <c r="G10" s="447">
        <v>6</v>
      </c>
      <c r="H10" s="448">
        <f t="shared" si="1"/>
        <v>5.5555555555555552E-2</v>
      </c>
      <c r="I10" s="447">
        <v>98</v>
      </c>
      <c r="J10" s="448">
        <f t="shared" si="2"/>
        <v>0.90740740740740744</v>
      </c>
      <c r="K10" s="165">
        <v>3</v>
      </c>
      <c r="L10" s="448">
        <f>SUM(K10/D10)</f>
        <v>2.7777777777777776E-2</v>
      </c>
      <c r="M10" s="449"/>
    </row>
    <row r="11" spans="2:13" ht="13" thickBot="1" x14ac:dyDescent="0.3">
      <c r="B11" s="446">
        <v>38838</v>
      </c>
      <c r="C11" s="278" t="s">
        <v>10</v>
      </c>
      <c r="D11" s="447">
        <v>131</v>
      </c>
      <c r="E11" s="447">
        <v>8</v>
      </c>
      <c r="F11" s="448">
        <f t="shared" si="0"/>
        <v>6.1068702290076333E-2</v>
      </c>
      <c r="G11" s="447">
        <v>6</v>
      </c>
      <c r="H11" s="448">
        <f t="shared" si="1"/>
        <v>4.5801526717557252E-2</v>
      </c>
      <c r="I11" s="447">
        <v>117</v>
      </c>
      <c r="J11" s="448">
        <f t="shared" si="2"/>
        <v>0.89312977099236646</v>
      </c>
      <c r="K11" s="165">
        <v>6</v>
      </c>
      <c r="L11" s="448">
        <f t="shared" ref="L11:L15" si="4">SUM(K11/D11)</f>
        <v>4.5801526717557252E-2</v>
      </c>
      <c r="M11" s="449"/>
    </row>
    <row r="12" spans="2:13" ht="13" thickBot="1" x14ac:dyDescent="0.3">
      <c r="B12" s="446">
        <v>38869</v>
      </c>
      <c r="C12" s="278" t="s">
        <v>493</v>
      </c>
      <c r="D12" s="447">
        <v>65</v>
      </c>
      <c r="E12" s="447">
        <v>6</v>
      </c>
      <c r="F12" s="448">
        <f t="shared" si="0"/>
        <v>9.2307692307692313E-2</v>
      </c>
      <c r="G12" s="447">
        <v>6</v>
      </c>
      <c r="H12" s="448">
        <f t="shared" si="1"/>
        <v>9.2307692307692313E-2</v>
      </c>
      <c r="I12" s="447">
        <v>53</v>
      </c>
      <c r="J12" s="448">
        <f t="shared" si="2"/>
        <v>0.81538461538461537</v>
      </c>
      <c r="K12" s="165">
        <v>5</v>
      </c>
      <c r="L12" s="448">
        <f t="shared" si="4"/>
        <v>7.6923076923076927E-2</v>
      </c>
      <c r="M12" s="449"/>
    </row>
    <row r="13" spans="2:13" ht="13" thickBot="1" x14ac:dyDescent="0.3">
      <c r="B13" s="446">
        <v>38961</v>
      </c>
      <c r="C13" s="278" t="s">
        <v>14</v>
      </c>
      <c r="D13" s="447">
        <v>197</v>
      </c>
      <c r="E13" s="447">
        <v>9</v>
      </c>
      <c r="F13" s="448">
        <f t="shared" si="0"/>
        <v>4.5685279187817257E-2</v>
      </c>
      <c r="G13" s="447">
        <v>8</v>
      </c>
      <c r="H13" s="448">
        <f t="shared" si="1"/>
        <v>4.060913705583756E-2</v>
      </c>
      <c r="I13" s="447">
        <v>180</v>
      </c>
      <c r="J13" s="448">
        <f t="shared" si="2"/>
        <v>0.91370558375634514</v>
      </c>
      <c r="K13" s="165">
        <v>5</v>
      </c>
      <c r="L13" s="448">
        <f t="shared" si="4"/>
        <v>2.5380710659898477E-2</v>
      </c>
      <c r="M13" s="449"/>
    </row>
    <row r="14" spans="2:13" ht="13" thickBot="1" x14ac:dyDescent="0.3">
      <c r="B14" s="446">
        <v>38991</v>
      </c>
      <c r="C14" s="278" t="s">
        <v>16</v>
      </c>
      <c r="D14" s="447">
        <v>100</v>
      </c>
      <c r="E14" s="447">
        <v>4</v>
      </c>
      <c r="F14" s="448">
        <f t="shared" si="0"/>
        <v>0.04</v>
      </c>
      <c r="G14" s="447">
        <v>3</v>
      </c>
      <c r="H14" s="448">
        <f t="shared" si="1"/>
        <v>0.03</v>
      </c>
      <c r="I14" s="447">
        <v>93</v>
      </c>
      <c r="J14" s="448">
        <f t="shared" si="2"/>
        <v>0.93</v>
      </c>
      <c r="K14" s="165">
        <v>1</v>
      </c>
      <c r="L14" s="448">
        <f t="shared" si="4"/>
        <v>0.01</v>
      </c>
      <c r="M14" s="449"/>
    </row>
    <row r="15" spans="2:13" ht="13" thickBot="1" x14ac:dyDescent="0.3">
      <c r="B15" s="446">
        <v>39022</v>
      </c>
      <c r="C15" s="278" t="s">
        <v>17</v>
      </c>
      <c r="D15" s="447">
        <v>59</v>
      </c>
      <c r="E15" s="447">
        <v>3</v>
      </c>
      <c r="F15" s="448">
        <f t="shared" si="0"/>
        <v>5.0847457627118647E-2</v>
      </c>
      <c r="G15" s="447">
        <v>2</v>
      </c>
      <c r="H15" s="448">
        <f t="shared" si="1"/>
        <v>3.3898305084745763E-2</v>
      </c>
      <c r="I15" s="447">
        <v>54</v>
      </c>
      <c r="J15" s="448">
        <f t="shared" si="2"/>
        <v>0.9152542372881356</v>
      </c>
      <c r="K15" s="165">
        <v>1</v>
      </c>
      <c r="L15" s="448">
        <f t="shared" si="4"/>
        <v>1.6949152542372881E-2</v>
      </c>
      <c r="M15" s="449"/>
    </row>
    <row r="16" spans="2:13" ht="13.5" thickBot="1" x14ac:dyDescent="0.35">
      <c r="B16" s="128">
        <v>2007</v>
      </c>
      <c r="C16" s="279"/>
      <c r="D16" s="128"/>
      <c r="E16" s="128"/>
      <c r="F16" s="128"/>
      <c r="G16" s="128"/>
      <c r="H16" s="128"/>
      <c r="I16" s="128"/>
      <c r="J16" s="163"/>
      <c r="K16" s="128"/>
      <c r="L16" s="128"/>
      <c r="M16" s="128"/>
    </row>
    <row r="17" spans="2:13" ht="13" thickBot="1" x14ac:dyDescent="0.3">
      <c r="B17" s="446">
        <v>39083</v>
      </c>
      <c r="C17" s="278" t="s">
        <v>494</v>
      </c>
      <c r="D17" s="447">
        <v>44</v>
      </c>
      <c r="E17" s="447">
        <v>5</v>
      </c>
      <c r="F17" s="448">
        <f t="shared" si="0"/>
        <v>0.11363636363636363</v>
      </c>
      <c r="G17" s="447">
        <v>1</v>
      </c>
      <c r="H17" s="448">
        <f t="shared" si="1"/>
        <v>2.2727272727272728E-2</v>
      </c>
      <c r="I17" s="447">
        <v>38</v>
      </c>
      <c r="J17" s="448">
        <f t="shared" si="2"/>
        <v>0.86363636363636365</v>
      </c>
      <c r="K17" s="165">
        <v>0</v>
      </c>
      <c r="L17" s="448">
        <f>SUM(K17/D17)</f>
        <v>0</v>
      </c>
      <c r="M17" s="449"/>
    </row>
    <row r="18" spans="2:13" ht="13" thickBot="1" x14ac:dyDescent="0.3">
      <c r="B18" s="446">
        <v>39114</v>
      </c>
      <c r="C18" s="278" t="s">
        <v>19</v>
      </c>
      <c r="D18" s="447">
        <v>92</v>
      </c>
      <c r="E18" s="447">
        <v>6</v>
      </c>
      <c r="F18" s="448">
        <f t="shared" si="0"/>
        <v>6.5217391304347824E-2</v>
      </c>
      <c r="G18" s="447">
        <v>8</v>
      </c>
      <c r="H18" s="448">
        <f t="shared" si="1"/>
        <v>8.6956521739130432E-2</v>
      </c>
      <c r="I18" s="447">
        <v>78</v>
      </c>
      <c r="J18" s="448">
        <f t="shared" si="2"/>
        <v>0.84782608695652173</v>
      </c>
      <c r="K18" s="165">
        <v>4</v>
      </c>
      <c r="L18" s="448">
        <f t="shared" ref="L18:L31" si="5">SUM(K18/D18)</f>
        <v>4.3478260869565216E-2</v>
      </c>
      <c r="M18" s="449"/>
    </row>
    <row r="19" spans="2:13" ht="13" thickBot="1" x14ac:dyDescent="0.3">
      <c r="B19" s="446">
        <v>39114</v>
      </c>
      <c r="C19" s="278" t="s">
        <v>20</v>
      </c>
      <c r="D19" s="447">
        <v>116</v>
      </c>
      <c r="E19" s="447">
        <v>7</v>
      </c>
      <c r="F19" s="448">
        <f t="shared" si="0"/>
        <v>6.0344827586206899E-2</v>
      </c>
      <c r="G19" s="447">
        <v>10</v>
      </c>
      <c r="H19" s="448">
        <f t="shared" si="1"/>
        <v>8.6206896551724144E-2</v>
      </c>
      <c r="I19" s="447">
        <v>99</v>
      </c>
      <c r="J19" s="448">
        <f t="shared" si="2"/>
        <v>0.85344827586206895</v>
      </c>
      <c r="K19" s="165">
        <v>6</v>
      </c>
      <c r="L19" s="448">
        <f t="shared" si="5"/>
        <v>5.1724137931034482E-2</v>
      </c>
      <c r="M19" s="449"/>
    </row>
    <row r="20" spans="2:13" ht="13" thickBot="1" x14ac:dyDescent="0.3">
      <c r="B20" s="446">
        <v>39142</v>
      </c>
      <c r="C20" s="278" t="s">
        <v>10</v>
      </c>
      <c r="D20" s="447">
        <v>135</v>
      </c>
      <c r="E20" s="447">
        <v>10</v>
      </c>
      <c r="F20" s="448">
        <f t="shared" si="0"/>
        <v>7.407407407407407E-2</v>
      </c>
      <c r="G20" s="447">
        <v>7</v>
      </c>
      <c r="H20" s="448">
        <f t="shared" si="1"/>
        <v>5.185185185185185E-2</v>
      </c>
      <c r="I20" s="447">
        <v>118</v>
      </c>
      <c r="J20" s="448">
        <f t="shared" si="2"/>
        <v>0.87407407407407411</v>
      </c>
      <c r="K20" s="165">
        <v>5</v>
      </c>
      <c r="L20" s="448">
        <f t="shared" si="5"/>
        <v>3.7037037037037035E-2</v>
      </c>
      <c r="M20" s="449"/>
    </row>
    <row r="21" spans="2:13" ht="13" thickBot="1" x14ac:dyDescent="0.3">
      <c r="B21" s="446">
        <v>39142</v>
      </c>
      <c r="C21" s="278" t="s">
        <v>494</v>
      </c>
      <c r="D21" s="447">
        <v>49</v>
      </c>
      <c r="E21" s="447">
        <v>4</v>
      </c>
      <c r="F21" s="448">
        <f t="shared" si="0"/>
        <v>8.1632653061224483E-2</v>
      </c>
      <c r="G21" s="447">
        <v>3</v>
      </c>
      <c r="H21" s="448">
        <f t="shared" si="1"/>
        <v>6.1224489795918366E-2</v>
      </c>
      <c r="I21" s="447">
        <v>42</v>
      </c>
      <c r="J21" s="448">
        <f t="shared" si="2"/>
        <v>0.8571428571428571</v>
      </c>
      <c r="K21" s="165">
        <v>3</v>
      </c>
      <c r="L21" s="448">
        <f t="shared" si="5"/>
        <v>6.1224489795918366E-2</v>
      </c>
      <c r="M21" s="449"/>
    </row>
    <row r="22" spans="2:13" ht="13" thickBot="1" x14ac:dyDescent="0.3">
      <c r="B22" s="446">
        <v>39173</v>
      </c>
      <c r="C22" s="278" t="s">
        <v>11</v>
      </c>
      <c r="D22" s="447">
        <v>45</v>
      </c>
      <c r="E22" s="447">
        <v>2</v>
      </c>
      <c r="F22" s="448">
        <f t="shared" si="0"/>
        <v>4.4444444444444446E-2</v>
      </c>
      <c r="G22" s="447">
        <v>2</v>
      </c>
      <c r="H22" s="448">
        <f t="shared" si="1"/>
        <v>4.4444444444444446E-2</v>
      </c>
      <c r="I22" s="447">
        <v>41</v>
      </c>
      <c r="J22" s="448">
        <f t="shared" si="2"/>
        <v>0.91111111111111109</v>
      </c>
      <c r="K22" s="165">
        <v>1</v>
      </c>
      <c r="L22" s="448">
        <f t="shared" si="5"/>
        <v>2.2222222222222223E-2</v>
      </c>
      <c r="M22" s="449"/>
    </row>
    <row r="23" spans="2:13" ht="13" thickBot="1" x14ac:dyDescent="0.3">
      <c r="B23" s="446">
        <v>39203</v>
      </c>
      <c r="C23" s="278" t="s">
        <v>18</v>
      </c>
      <c r="D23" s="447">
        <v>39</v>
      </c>
      <c r="E23" s="447">
        <v>0</v>
      </c>
      <c r="F23" s="448">
        <f t="shared" si="0"/>
        <v>0</v>
      </c>
      <c r="G23" s="447">
        <v>2</v>
      </c>
      <c r="H23" s="448">
        <f t="shared" si="1"/>
        <v>5.128205128205128E-2</v>
      </c>
      <c r="I23" s="447">
        <v>37</v>
      </c>
      <c r="J23" s="448">
        <f t="shared" si="2"/>
        <v>0.94871794871794868</v>
      </c>
      <c r="K23" s="165">
        <v>0</v>
      </c>
      <c r="L23" s="448">
        <f t="shared" si="5"/>
        <v>0</v>
      </c>
      <c r="M23" s="449"/>
    </row>
    <row r="24" spans="2:13" ht="13" thickBot="1" x14ac:dyDescent="0.3">
      <c r="B24" s="446">
        <v>39203</v>
      </c>
      <c r="C24" s="278" t="s">
        <v>23</v>
      </c>
      <c r="D24" s="447">
        <v>169</v>
      </c>
      <c r="E24" s="165">
        <v>14</v>
      </c>
      <c r="F24" s="448">
        <f t="shared" si="0"/>
        <v>8.2840236686390539E-2</v>
      </c>
      <c r="G24" s="165">
        <v>12</v>
      </c>
      <c r="H24" s="448">
        <f t="shared" si="1"/>
        <v>7.1005917159763315E-2</v>
      </c>
      <c r="I24" s="165">
        <v>143</v>
      </c>
      <c r="J24" s="448">
        <f t="shared" si="2"/>
        <v>0.84615384615384615</v>
      </c>
      <c r="K24" s="165">
        <v>7</v>
      </c>
      <c r="L24" s="448">
        <f t="shared" si="5"/>
        <v>4.142011834319527E-2</v>
      </c>
      <c r="M24" s="449"/>
    </row>
    <row r="25" spans="2:13" ht="13" thickBot="1" x14ac:dyDescent="0.3">
      <c r="B25" s="446">
        <v>39234</v>
      </c>
      <c r="C25" s="278" t="s">
        <v>493</v>
      </c>
      <c r="D25" s="447">
        <v>8</v>
      </c>
      <c r="E25" s="447">
        <v>1</v>
      </c>
      <c r="F25" s="448">
        <f t="shared" si="0"/>
        <v>0.125</v>
      </c>
      <c r="G25" s="447">
        <v>0</v>
      </c>
      <c r="H25" s="448">
        <f t="shared" si="1"/>
        <v>0</v>
      </c>
      <c r="I25" s="447">
        <v>7</v>
      </c>
      <c r="J25" s="448">
        <f t="shared" si="2"/>
        <v>0.875</v>
      </c>
      <c r="K25" s="165">
        <v>1</v>
      </c>
      <c r="L25" s="448">
        <f t="shared" si="5"/>
        <v>0.125</v>
      </c>
      <c r="M25" s="449"/>
    </row>
    <row r="26" spans="2:13" ht="13" thickBot="1" x14ac:dyDescent="0.3">
      <c r="B26" s="446">
        <v>39264</v>
      </c>
      <c r="C26" s="278" t="s">
        <v>24</v>
      </c>
      <c r="D26" s="447">
        <v>62</v>
      </c>
      <c r="E26" s="447">
        <v>4</v>
      </c>
      <c r="F26" s="448">
        <f t="shared" si="0"/>
        <v>6.4516129032258063E-2</v>
      </c>
      <c r="G26" s="447">
        <v>2</v>
      </c>
      <c r="H26" s="448">
        <f t="shared" si="1"/>
        <v>3.2258064516129031E-2</v>
      </c>
      <c r="I26" s="447">
        <v>56</v>
      </c>
      <c r="J26" s="448">
        <f t="shared" si="2"/>
        <v>0.90322580645161288</v>
      </c>
      <c r="K26" s="165">
        <v>3</v>
      </c>
      <c r="L26" s="448">
        <f t="shared" si="5"/>
        <v>4.8387096774193547E-2</v>
      </c>
      <c r="M26" s="449"/>
    </row>
    <row r="27" spans="2:13" ht="13" thickBot="1" x14ac:dyDescent="0.3">
      <c r="B27" s="446">
        <v>39295</v>
      </c>
      <c r="C27" s="278" t="s">
        <v>494</v>
      </c>
      <c r="D27" s="447">
        <v>29</v>
      </c>
      <c r="E27" s="447">
        <v>1</v>
      </c>
      <c r="F27" s="448">
        <f t="shared" si="0"/>
        <v>3.4482758620689655E-2</v>
      </c>
      <c r="G27" s="447">
        <v>2</v>
      </c>
      <c r="H27" s="448">
        <f t="shared" si="1"/>
        <v>6.8965517241379309E-2</v>
      </c>
      <c r="I27" s="447">
        <v>26</v>
      </c>
      <c r="J27" s="448">
        <f t="shared" si="2"/>
        <v>0.89655172413793105</v>
      </c>
      <c r="K27" s="165">
        <v>0</v>
      </c>
      <c r="L27" s="448">
        <f t="shared" si="5"/>
        <v>0</v>
      </c>
      <c r="M27" s="449"/>
    </row>
    <row r="28" spans="2:13" ht="13" thickBot="1" x14ac:dyDescent="0.3">
      <c r="B28" s="446">
        <v>39295</v>
      </c>
      <c r="C28" s="278" t="s">
        <v>25</v>
      </c>
      <c r="D28" s="447">
        <v>133</v>
      </c>
      <c r="E28" s="447">
        <v>11</v>
      </c>
      <c r="F28" s="448">
        <f t="shared" si="0"/>
        <v>8.2706766917293228E-2</v>
      </c>
      <c r="G28" s="447">
        <v>8</v>
      </c>
      <c r="H28" s="448">
        <f t="shared" si="1"/>
        <v>6.0150375939849621E-2</v>
      </c>
      <c r="I28" s="447">
        <v>114</v>
      </c>
      <c r="J28" s="448">
        <f t="shared" si="2"/>
        <v>0.8571428571428571</v>
      </c>
      <c r="K28" s="165">
        <v>4</v>
      </c>
      <c r="L28" s="448">
        <f t="shared" si="5"/>
        <v>3.007518796992481E-2</v>
      </c>
      <c r="M28" s="449"/>
    </row>
    <row r="29" spans="2:13" ht="13" thickBot="1" x14ac:dyDescent="0.3">
      <c r="B29" s="446">
        <v>39326</v>
      </c>
      <c r="C29" s="278" t="s">
        <v>14</v>
      </c>
      <c r="D29" s="447">
        <v>199</v>
      </c>
      <c r="E29" s="447">
        <v>14</v>
      </c>
      <c r="F29" s="448">
        <f t="shared" si="0"/>
        <v>7.0351758793969849E-2</v>
      </c>
      <c r="G29" s="447">
        <v>13</v>
      </c>
      <c r="H29" s="448">
        <f t="shared" si="1"/>
        <v>6.5326633165829151E-2</v>
      </c>
      <c r="I29" s="447">
        <v>172</v>
      </c>
      <c r="J29" s="448">
        <f t="shared" si="2"/>
        <v>0.86432160804020097</v>
      </c>
      <c r="K29" s="165">
        <v>11</v>
      </c>
      <c r="L29" s="448">
        <f t="shared" si="5"/>
        <v>5.5276381909547742E-2</v>
      </c>
      <c r="M29" s="449"/>
    </row>
    <row r="30" spans="2:13" ht="13" thickBot="1" x14ac:dyDescent="0.3">
      <c r="B30" s="446">
        <v>39356</v>
      </c>
      <c r="C30" s="278" t="s">
        <v>16</v>
      </c>
      <c r="D30" s="447">
        <v>164</v>
      </c>
      <c r="E30" s="447">
        <v>10</v>
      </c>
      <c r="F30" s="448">
        <f t="shared" si="0"/>
        <v>6.097560975609756E-2</v>
      </c>
      <c r="G30" s="447">
        <v>9</v>
      </c>
      <c r="H30" s="448">
        <f t="shared" si="1"/>
        <v>5.4878048780487805E-2</v>
      </c>
      <c r="I30" s="447">
        <v>145</v>
      </c>
      <c r="J30" s="448">
        <f t="shared" si="2"/>
        <v>0.88414634146341464</v>
      </c>
      <c r="K30" s="165">
        <v>7</v>
      </c>
      <c r="L30" s="448">
        <f t="shared" si="5"/>
        <v>4.2682926829268296E-2</v>
      </c>
      <c r="M30" s="449"/>
    </row>
    <row r="31" spans="2:13" ht="13" thickBot="1" x14ac:dyDescent="0.3">
      <c r="B31" s="446">
        <v>39387</v>
      </c>
      <c r="C31" s="278" t="s">
        <v>494</v>
      </c>
      <c r="D31" s="447">
        <v>47</v>
      </c>
      <c r="E31" s="447">
        <v>5</v>
      </c>
      <c r="F31" s="448">
        <f t="shared" si="0"/>
        <v>0.10638297872340426</v>
      </c>
      <c r="G31" s="447">
        <v>5</v>
      </c>
      <c r="H31" s="448">
        <f t="shared" si="1"/>
        <v>0.10638297872340426</v>
      </c>
      <c r="I31" s="447">
        <v>37</v>
      </c>
      <c r="J31" s="448">
        <f t="shared" si="2"/>
        <v>0.78723404255319152</v>
      </c>
      <c r="K31" s="165">
        <v>4</v>
      </c>
      <c r="L31" s="448">
        <f t="shared" si="5"/>
        <v>8.5106382978723402E-2</v>
      </c>
      <c r="M31" s="449"/>
    </row>
    <row r="32" spans="2:13" ht="13.5" thickBot="1" x14ac:dyDescent="0.35">
      <c r="B32" s="128">
        <v>2008</v>
      </c>
      <c r="C32" s="279"/>
      <c r="D32" s="128"/>
      <c r="E32" s="128"/>
      <c r="F32" s="128"/>
      <c r="G32" s="128"/>
      <c r="H32" s="128"/>
      <c r="I32" s="128"/>
      <c r="J32" s="163"/>
      <c r="K32" s="128"/>
      <c r="L32" s="128"/>
      <c r="M32" s="128"/>
    </row>
    <row r="33" spans="2:13" ht="13" thickBot="1" x14ac:dyDescent="0.3">
      <c r="B33" s="166">
        <v>39479</v>
      </c>
      <c r="C33" s="278" t="s">
        <v>494</v>
      </c>
      <c r="D33" s="447">
        <v>33</v>
      </c>
      <c r="E33" s="447">
        <v>1</v>
      </c>
      <c r="F33" s="448">
        <f t="shared" si="0"/>
        <v>3.0303030303030304E-2</v>
      </c>
      <c r="G33" s="447">
        <v>2</v>
      </c>
      <c r="H33" s="448">
        <f t="shared" si="1"/>
        <v>6.0606060606060608E-2</v>
      </c>
      <c r="I33" s="447">
        <v>30</v>
      </c>
      <c r="J33" s="448">
        <f t="shared" si="2"/>
        <v>0.90909090909090906</v>
      </c>
      <c r="K33" s="165">
        <v>0</v>
      </c>
      <c r="L33" s="448">
        <f>SUM(K33/D33)</f>
        <v>0</v>
      </c>
      <c r="M33" s="449"/>
    </row>
    <row r="34" spans="2:13" ht="13" thickBot="1" x14ac:dyDescent="0.3">
      <c r="B34" s="446">
        <v>39508</v>
      </c>
      <c r="C34" s="278" t="s">
        <v>10</v>
      </c>
      <c r="D34" s="447">
        <v>206</v>
      </c>
      <c r="E34" s="447">
        <v>11</v>
      </c>
      <c r="F34" s="448">
        <f t="shared" si="0"/>
        <v>5.3398058252427182E-2</v>
      </c>
      <c r="G34" s="447">
        <v>9</v>
      </c>
      <c r="H34" s="448">
        <f t="shared" si="1"/>
        <v>4.3689320388349516E-2</v>
      </c>
      <c r="I34" s="447">
        <v>186</v>
      </c>
      <c r="J34" s="448">
        <f t="shared" si="2"/>
        <v>0.90291262135922334</v>
      </c>
      <c r="K34" s="165">
        <v>7</v>
      </c>
      <c r="L34" s="448">
        <f t="shared" ref="L34:L49" si="6">SUM(K34/D34)</f>
        <v>3.3980582524271843E-2</v>
      </c>
      <c r="M34" s="449"/>
    </row>
    <row r="35" spans="2:13" ht="13" thickBot="1" x14ac:dyDescent="0.3">
      <c r="B35" s="446">
        <v>39539</v>
      </c>
      <c r="C35" s="278" t="s">
        <v>494</v>
      </c>
      <c r="D35" s="447">
        <v>35</v>
      </c>
      <c r="E35" s="447">
        <v>3</v>
      </c>
      <c r="F35" s="448">
        <f t="shared" si="0"/>
        <v>8.5714285714285715E-2</v>
      </c>
      <c r="G35" s="447">
        <v>3</v>
      </c>
      <c r="H35" s="448">
        <f t="shared" si="1"/>
        <v>8.5714285714285715E-2</v>
      </c>
      <c r="I35" s="447">
        <v>29</v>
      </c>
      <c r="J35" s="448">
        <f t="shared" si="2"/>
        <v>0.82857142857142863</v>
      </c>
      <c r="K35" s="165">
        <v>3</v>
      </c>
      <c r="L35" s="448">
        <f t="shared" si="6"/>
        <v>8.5714285714285715E-2</v>
      </c>
      <c r="M35" s="449"/>
    </row>
    <row r="36" spans="2:13" ht="13" thickBot="1" x14ac:dyDescent="0.3">
      <c r="B36" s="446">
        <v>39539</v>
      </c>
      <c r="C36" s="278" t="s">
        <v>19</v>
      </c>
      <c r="D36" s="447">
        <v>399</v>
      </c>
      <c r="E36" s="447">
        <v>23</v>
      </c>
      <c r="F36" s="448">
        <f t="shared" si="0"/>
        <v>5.764411027568922E-2</v>
      </c>
      <c r="G36" s="447">
        <v>13</v>
      </c>
      <c r="H36" s="448">
        <f t="shared" si="1"/>
        <v>3.2581453634085211E-2</v>
      </c>
      <c r="I36" s="447">
        <v>363</v>
      </c>
      <c r="J36" s="448">
        <f t="shared" si="2"/>
        <v>0.90977443609022557</v>
      </c>
      <c r="K36" s="165">
        <v>15</v>
      </c>
      <c r="L36" s="448">
        <f t="shared" si="6"/>
        <v>3.7593984962406013E-2</v>
      </c>
      <c r="M36" s="449"/>
    </row>
    <row r="37" spans="2:13" ht="13" thickBot="1" x14ac:dyDescent="0.3">
      <c r="B37" s="446">
        <v>39569</v>
      </c>
      <c r="C37" s="278" t="s">
        <v>23</v>
      </c>
      <c r="D37" s="447">
        <v>245</v>
      </c>
      <c r="E37" s="447">
        <v>10</v>
      </c>
      <c r="F37" s="448">
        <f t="shared" si="0"/>
        <v>4.0816326530612242E-2</v>
      </c>
      <c r="G37" s="447">
        <v>6</v>
      </c>
      <c r="H37" s="448">
        <f t="shared" si="1"/>
        <v>2.4489795918367346E-2</v>
      </c>
      <c r="I37" s="447">
        <v>229</v>
      </c>
      <c r="J37" s="448">
        <f t="shared" si="2"/>
        <v>0.9346938775510204</v>
      </c>
      <c r="K37" s="165">
        <v>5</v>
      </c>
      <c r="L37" s="448">
        <f t="shared" si="6"/>
        <v>2.0408163265306121E-2</v>
      </c>
      <c r="M37" s="449"/>
    </row>
    <row r="38" spans="2:13" ht="13" thickBot="1" x14ac:dyDescent="0.3">
      <c r="B38" s="446">
        <v>39600</v>
      </c>
      <c r="C38" s="278" t="s">
        <v>494</v>
      </c>
      <c r="D38" s="447">
        <v>39</v>
      </c>
      <c r="E38" s="447">
        <v>2</v>
      </c>
      <c r="F38" s="448">
        <f t="shared" si="0"/>
        <v>5.128205128205128E-2</v>
      </c>
      <c r="G38" s="447">
        <v>2</v>
      </c>
      <c r="H38" s="448">
        <f t="shared" si="1"/>
        <v>5.128205128205128E-2</v>
      </c>
      <c r="I38" s="447">
        <v>35</v>
      </c>
      <c r="J38" s="448">
        <f t="shared" si="2"/>
        <v>0.89743589743589747</v>
      </c>
      <c r="K38" s="165">
        <v>0</v>
      </c>
      <c r="L38" s="448">
        <f t="shared" si="6"/>
        <v>0</v>
      </c>
      <c r="M38" s="449"/>
    </row>
    <row r="39" spans="2:13" ht="13" thickBot="1" x14ac:dyDescent="0.3">
      <c r="B39" s="446">
        <v>39600</v>
      </c>
      <c r="C39" s="278" t="s">
        <v>10</v>
      </c>
      <c r="D39" s="447">
        <v>144</v>
      </c>
      <c r="E39" s="447">
        <v>10</v>
      </c>
      <c r="F39" s="448">
        <f t="shared" si="0"/>
        <v>6.9444444444444448E-2</v>
      </c>
      <c r="G39" s="447">
        <v>7</v>
      </c>
      <c r="H39" s="448">
        <f t="shared" si="1"/>
        <v>4.8611111111111112E-2</v>
      </c>
      <c r="I39" s="447">
        <v>127</v>
      </c>
      <c r="J39" s="448">
        <f t="shared" si="2"/>
        <v>0.88194444444444442</v>
      </c>
      <c r="K39" s="165">
        <v>6</v>
      </c>
      <c r="L39" s="448">
        <f t="shared" si="6"/>
        <v>4.1666666666666664E-2</v>
      </c>
      <c r="M39" s="449"/>
    </row>
    <row r="40" spans="2:13" ht="13" thickBot="1" x14ac:dyDescent="0.3">
      <c r="B40" s="446">
        <v>39630</v>
      </c>
      <c r="C40" s="278" t="s">
        <v>31</v>
      </c>
      <c r="D40" s="447">
        <v>28</v>
      </c>
      <c r="E40" s="447">
        <v>3</v>
      </c>
      <c r="F40" s="448">
        <f t="shared" si="0"/>
        <v>0.10714285714285714</v>
      </c>
      <c r="G40" s="447">
        <v>2</v>
      </c>
      <c r="H40" s="448">
        <f t="shared" si="1"/>
        <v>7.1428571428571425E-2</v>
      </c>
      <c r="I40" s="447">
        <v>23</v>
      </c>
      <c r="J40" s="448">
        <f t="shared" si="2"/>
        <v>0.8214285714285714</v>
      </c>
      <c r="K40" s="165">
        <v>0</v>
      </c>
      <c r="L40" s="448">
        <f t="shared" si="6"/>
        <v>0</v>
      </c>
      <c r="M40" s="449"/>
    </row>
    <row r="41" spans="2:13" ht="13" thickBot="1" x14ac:dyDescent="0.3">
      <c r="B41" s="446">
        <v>39661</v>
      </c>
      <c r="C41" s="278" t="s">
        <v>32</v>
      </c>
      <c r="D41" s="447">
        <v>120</v>
      </c>
      <c r="E41" s="447">
        <v>7</v>
      </c>
      <c r="F41" s="448">
        <f t="shared" si="0"/>
        <v>5.8333333333333334E-2</v>
      </c>
      <c r="G41" s="447">
        <v>2</v>
      </c>
      <c r="H41" s="448">
        <f t="shared" si="1"/>
        <v>1.6666666666666666E-2</v>
      </c>
      <c r="I41" s="447">
        <v>111</v>
      </c>
      <c r="J41" s="448">
        <f t="shared" si="2"/>
        <v>0.92500000000000004</v>
      </c>
      <c r="K41" s="165">
        <v>4</v>
      </c>
      <c r="L41" s="448">
        <f t="shared" si="6"/>
        <v>3.3333333333333333E-2</v>
      </c>
      <c r="M41" s="449"/>
    </row>
    <row r="42" spans="2:13" ht="13" thickBot="1" x14ac:dyDescent="0.3">
      <c r="B42" s="446">
        <v>39661</v>
      </c>
      <c r="C42" s="278" t="s">
        <v>34</v>
      </c>
      <c r="D42" s="447">
        <v>105</v>
      </c>
      <c r="E42" s="447">
        <v>5</v>
      </c>
      <c r="F42" s="448">
        <f t="shared" si="0"/>
        <v>4.7619047619047616E-2</v>
      </c>
      <c r="G42" s="447">
        <v>4</v>
      </c>
      <c r="H42" s="448">
        <f t="shared" si="1"/>
        <v>3.8095238095238099E-2</v>
      </c>
      <c r="I42" s="447">
        <v>96</v>
      </c>
      <c r="J42" s="448">
        <f t="shared" si="2"/>
        <v>0.91428571428571426</v>
      </c>
      <c r="K42" s="165">
        <v>3</v>
      </c>
      <c r="L42" s="448">
        <f t="shared" si="6"/>
        <v>2.8571428571428571E-2</v>
      </c>
      <c r="M42" s="449"/>
    </row>
    <row r="43" spans="2:13" ht="13" thickBot="1" x14ac:dyDescent="0.3">
      <c r="B43" s="446">
        <v>39692</v>
      </c>
      <c r="C43" s="278" t="s">
        <v>14</v>
      </c>
      <c r="D43" s="447">
        <v>360</v>
      </c>
      <c r="E43" s="447">
        <v>22</v>
      </c>
      <c r="F43" s="448">
        <f t="shared" si="0"/>
        <v>6.1111111111111109E-2</v>
      </c>
      <c r="G43" s="447">
        <v>15</v>
      </c>
      <c r="H43" s="448">
        <f t="shared" si="1"/>
        <v>4.1666666666666664E-2</v>
      </c>
      <c r="I43" s="447">
        <v>323</v>
      </c>
      <c r="J43" s="448">
        <f t="shared" si="2"/>
        <v>0.89722222222222225</v>
      </c>
      <c r="K43" s="165">
        <v>12</v>
      </c>
      <c r="L43" s="448">
        <f t="shared" si="6"/>
        <v>3.3333333333333333E-2</v>
      </c>
      <c r="M43" s="449"/>
    </row>
    <row r="44" spans="2:13" ht="13" thickBot="1" x14ac:dyDescent="0.3">
      <c r="B44" s="446">
        <v>39692</v>
      </c>
      <c r="C44" s="278" t="s">
        <v>494</v>
      </c>
      <c r="D44" s="447">
        <v>36</v>
      </c>
      <c r="E44" s="447">
        <v>0</v>
      </c>
      <c r="F44" s="448">
        <f t="shared" si="0"/>
        <v>0</v>
      </c>
      <c r="G44" s="447">
        <v>1</v>
      </c>
      <c r="H44" s="448">
        <f t="shared" si="1"/>
        <v>2.7777777777777776E-2</v>
      </c>
      <c r="I44" s="447">
        <v>35</v>
      </c>
      <c r="J44" s="448">
        <f t="shared" si="2"/>
        <v>0.97222222222222221</v>
      </c>
      <c r="K44" s="165">
        <v>0</v>
      </c>
      <c r="L44" s="448">
        <f t="shared" si="6"/>
        <v>0</v>
      </c>
      <c r="M44" s="449"/>
    </row>
    <row r="45" spans="2:13" ht="13" thickBot="1" x14ac:dyDescent="0.3">
      <c r="B45" s="446">
        <v>39722</v>
      </c>
      <c r="C45" s="278" t="s">
        <v>35</v>
      </c>
      <c r="D45" s="447">
        <v>224</v>
      </c>
      <c r="E45" s="447">
        <v>16</v>
      </c>
      <c r="F45" s="448">
        <f t="shared" si="0"/>
        <v>7.1428571428571425E-2</v>
      </c>
      <c r="G45" s="447">
        <v>11</v>
      </c>
      <c r="H45" s="448">
        <f t="shared" si="1"/>
        <v>4.9107142857142856E-2</v>
      </c>
      <c r="I45" s="447">
        <v>197</v>
      </c>
      <c r="J45" s="448">
        <f t="shared" si="2"/>
        <v>0.8794642857142857</v>
      </c>
      <c r="K45" s="165">
        <v>8</v>
      </c>
      <c r="L45" s="448">
        <f t="shared" si="6"/>
        <v>3.5714285714285712E-2</v>
      </c>
      <c r="M45" s="449"/>
    </row>
    <row r="46" spans="2:13" ht="13" thickBot="1" x14ac:dyDescent="0.3">
      <c r="B46" s="446">
        <v>39722</v>
      </c>
      <c r="C46" s="278" t="s">
        <v>16</v>
      </c>
      <c r="D46" s="447">
        <v>125</v>
      </c>
      <c r="E46" s="447">
        <v>5</v>
      </c>
      <c r="F46" s="448">
        <f t="shared" si="0"/>
        <v>0.04</v>
      </c>
      <c r="G46" s="447">
        <v>1</v>
      </c>
      <c r="H46" s="448">
        <f t="shared" si="1"/>
        <v>8.0000000000000002E-3</v>
      </c>
      <c r="I46" s="447">
        <v>119</v>
      </c>
      <c r="J46" s="448">
        <f t="shared" si="2"/>
        <v>0.95199999999999996</v>
      </c>
      <c r="K46" s="165">
        <v>0</v>
      </c>
      <c r="L46" s="448">
        <f t="shared" si="6"/>
        <v>0</v>
      </c>
      <c r="M46" s="449"/>
    </row>
    <row r="47" spans="2:13" ht="13" thickBot="1" x14ac:dyDescent="0.3">
      <c r="B47" s="446">
        <v>39753</v>
      </c>
      <c r="C47" s="278" t="s">
        <v>19</v>
      </c>
      <c r="D47" s="447">
        <v>56</v>
      </c>
      <c r="E47" s="447">
        <v>3</v>
      </c>
      <c r="F47" s="448">
        <f t="shared" si="0"/>
        <v>5.3571428571428568E-2</v>
      </c>
      <c r="G47" s="447">
        <v>0</v>
      </c>
      <c r="H47" s="448">
        <f t="shared" si="1"/>
        <v>0</v>
      </c>
      <c r="I47" s="447">
        <v>53</v>
      </c>
      <c r="J47" s="448">
        <f t="shared" si="2"/>
        <v>0.9464285714285714</v>
      </c>
      <c r="K47" s="165">
        <v>0</v>
      </c>
      <c r="L47" s="448">
        <f t="shared" si="6"/>
        <v>0</v>
      </c>
      <c r="M47" s="449"/>
    </row>
    <row r="48" spans="2:13" ht="13" thickBot="1" x14ac:dyDescent="0.3">
      <c r="B48" s="446">
        <v>39753</v>
      </c>
      <c r="C48" s="278" t="s">
        <v>36</v>
      </c>
      <c r="D48" s="447">
        <v>58</v>
      </c>
      <c r="E48" s="447">
        <v>1</v>
      </c>
      <c r="F48" s="448">
        <f t="shared" si="0"/>
        <v>1.7241379310344827E-2</v>
      </c>
      <c r="G48" s="447">
        <v>3</v>
      </c>
      <c r="H48" s="448">
        <f t="shared" si="1"/>
        <v>5.1724137931034482E-2</v>
      </c>
      <c r="I48" s="447">
        <v>54</v>
      </c>
      <c r="J48" s="448">
        <f t="shared" si="2"/>
        <v>0.93103448275862066</v>
      </c>
      <c r="K48" s="165">
        <v>0</v>
      </c>
      <c r="L48" s="448">
        <f t="shared" si="6"/>
        <v>0</v>
      </c>
      <c r="M48" s="449"/>
    </row>
    <row r="49" spans="2:13" ht="13.5" thickBot="1" x14ac:dyDescent="0.35">
      <c r="B49" s="446">
        <v>39753</v>
      </c>
      <c r="C49" s="278" t="s">
        <v>494</v>
      </c>
      <c r="D49" s="447">
        <v>44</v>
      </c>
      <c r="E49" s="447">
        <v>2</v>
      </c>
      <c r="F49" s="448">
        <f t="shared" si="0"/>
        <v>4.5454545454545456E-2</v>
      </c>
      <c r="G49" s="447">
        <v>3</v>
      </c>
      <c r="H49" s="448">
        <f t="shared" si="1"/>
        <v>6.8181818181818177E-2</v>
      </c>
      <c r="I49" s="447">
        <v>39</v>
      </c>
      <c r="J49" s="448">
        <f t="shared" si="2"/>
        <v>0.88636363636363635</v>
      </c>
      <c r="K49" s="165">
        <v>2</v>
      </c>
      <c r="L49" s="448">
        <f t="shared" si="6"/>
        <v>4.5454545454545456E-2</v>
      </c>
      <c r="M49" s="164"/>
    </row>
    <row r="50" spans="2:13" ht="13.5" thickBot="1" x14ac:dyDescent="0.35">
      <c r="B50" s="128">
        <v>2009</v>
      </c>
      <c r="C50" s="279"/>
      <c r="D50" s="128"/>
      <c r="E50" s="128"/>
      <c r="F50" s="128"/>
      <c r="G50" s="128"/>
      <c r="H50" s="128"/>
      <c r="I50" s="128"/>
      <c r="J50" s="163"/>
      <c r="K50" s="128"/>
      <c r="L50" s="128"/>
      <c r="M50" s="128"/>
    </row>
    <row r="51" spans="2:13" ht="13" thickBot="1" x14ac:dyDescent="0.3">
      <c r="B51" s="166">
        <v>39814</v>
      </c>
      <c r="C51" s="278" t="s">
        <v>494</v>
      </c>
      <c r="D51" s="447">
        <v>23</v>
      </c>
      <c r="E51" s="447">
        <v>2</v>
      </c>
      <c r="F51" s="448">
        <f t="shared" si="0"/>
        <v>8.6956521739130432E-2</v>
      </c>
      <c r="G51" s="447">
        <v>1</v>
      </c>
      <c r="H51" s="448">
        <f t="shared" si="1"/>
        <v>4.3478260869565216E-2</v>
      </c>
      <c r="I51" s="447">
        <v>20</v>
      </c>
      <c r="J51" s="448">
        <f t="shared" si="2"/>
        <v>0.86956521739130432</v>
      </c>
      <c r="K51" s="165">
        <v>0</v>
      </c>
      <c r="L51" s="448">
        <f>SUM(K51/D51)</f>
        <v>0</v>
      </c>
      <c r="M51" s="449"/>
    </row>
    <row r="52" spans="2:13" ht="13" thickBot="1" x14ac:dyDescent="0.3">
      <c r="B52" s="166">
        <v>39873</v>
      </c>
      <c r="C52" s="278" t="s">
        <v>37</v>
      </c>
      <c r="D52" s="447">
        <v>219</v>
      </c>
      <c r="E52" s="447">
        <v>15</v>
      </c>
      <c r="F52" s="448">
        <f t="shared" si="0"/>
        <v>6.8493150684931503E-2</v>
      </c>
      <c r="G52" s="447">
        <v>16</v>
      </c>
      <c r="H52" s="448">
        <f t="shared" si="1"/>
        <v>7.3059360730593603E-2</v>
      </c>
      <c r="I52" s="447">
        <v>188</v>
      </c>
      <c r="J52" s="448">
        <f t="shared" si="2"/>
        <v>0.85844748858447484</v>
      </c>
      <c r="K52" s="165">
        <v>8</v>
      </c>
      <c r="L52" s="448">
        <f t="shared" ref="L52:L115" si="7">SUM(K52/D52)</f>
        <v>3.6529680365296802E-2</v>
      </c>
      <c r="M52" s="449"/>
    </row>
    <row r="53" spans="2:13" ht="13" thickBot="1" x14ac:dyDescent="0.3">
      <c r="B53" s="166">
        <v>39873</v>
      </c>
      <c r="C53" s="278" t="s">
        <v>10</v>
      </c>
      <c r="D53" s="447">
        <v>181</v>
      </c>
      <c r="E53" s="447">
        <v>10</v>
      </c>
      <c r="F53" s="448">
        <f t="shared" si="0"/>
        <v>5.5248618784530384E-2</v>
      </c>
      <c r="G53" s="447">
        <v>6</v>
      </c>
      <c r="H53" s="448">
        <f t="shared" si="1"/>
        <v>3.3149171270718231E-2</v>
      </c>
      <c r="I53" s="447">
        <v>165</v>
      </c>
      <c r="J53" s="448">
        <f t="shared" si="2"/>
        <v>0.91160220994475138</v>
      </c>
      <c r="K53" s="165">
        <v>5</v>
      </c>
      <c r="L53" s="448">
        <f t="shared" si="7"/>
        <v>2.7624309392265192E-2</v>
      </c>
      <c r="M53" s="449"/>
    </row>
    <row r="54" spans="2:13" ht="13" thickBot="1" x14ac:dyDescent="0.3">
      <c r="B54" s="446">
        <v>39873</v>
      </c>
      <c r="C54" s="278" t="s">
        <v>494</v>
      </c>
      <c r="D54" s="447">
        <v>25</v>
      </c>
      <c r="E54" s="447">
        <v>2</v>
      </c>
      <c r="F54" s="448">
        <f t="shared" si="0"/>
        <v>0.08</v>
      </c>
      <c r="G54" s="447">
        <v>0</v>
      </c>
      <c r="H54" s="448">
        <f t="shared" si="1"/>
        <v>0</v>
      </c>
      <c r="I54" s="447">
        <v>23</v>
      </c>
      <c r="J54" s="448">
        <f t="shared" si="2"/>
        <v>0.92</v>
      </c>
      <c r="K54" s="165">
        <v>0</v>
      </c>
      <c r="L54" s="448">
        <f t="shared" si="7"/>
        <v>0</v>
      </c>
      <c r="M54" s="449"/>
    </row>
    <row r="55" spans="2:13" ht="13" thickBot="1" x14ac:dyDescent="0.3">
      <c r="B55" s="446">
        <v>39873</v>
      </c>
      <c r="C55" s="278" t="s">
        <v>495</v>
      </c>
      <c r="D55" s="447">
        <v>122</v>
      </c>
      <c r="E55" s="447">
        <v>2</v>
      </c>
      <c r="F55" s="448">
        <f t="shared" si="0"/>
        <v>1.6393442622950821E-2</v>
      </c>
      <c r="G55" s="447">
        <v>2</v>
      </c>
      <c r="H55" s="448">
        <f t="shared" si="1"/>
        <v>1.6393442622950821E-2</v>
      </c>
      <c r="I55" s="447">
        <v>118</v>
      </c>
      <c r="J55" s="448">
        <f t="shared" si="2"/>
        <v>0.96721311475409832</v>
      </c>
      <c r="K55" s="165">
        <v>1</v>
      </c>
      <c r="L55" s="448">
        <f t="shared" si="7"/>
        <v>8.1967213114754103E-3</v>
      </c>
      <c r="M55" s="449"/>
    </row>
    <row r="56" spans="2:13" ht="13" thickBot="1" x14ac:dyDescent="0.3">
      <c r="B56" s="446">
        <v>39904</v>
      </c>
      <c r="C56" s="278" t="s">
        <v>40</v>
      </c>
      <c r="D56" s="447">
        <v>72</v>
      </c>
      <c r="E56" s="447">
        <v>9</v>
      </c>
      <c r="F56" s="448">
        <f t="shared" si="0"/>
        <v>0.125</v>
      </c>
      <c r="G56" s="447">
        <v>5</v>
      </c>
      <c r="H56" s="448">
        <f t="shared" si="1"/>
        <v>6.9444444444444448E-2</v>
      </c>
      <c r="I56" s="447">
        <v>58</v>
      </c>
      <c r="J56" s="448">
        <f t="shared" si="2"/>
        <v>0.80555555555555558</v>
      </c>
      <c r="K56" s="165">
        <v>3</v>
      </c>
      <c r="L56" s="448">
        <f t="shared" si="7"/>
        <v>4.1666666666666664E-2</v>
      </c>
      <c r="M56" s="449"/>
    </row>
    <row r="57" spans="2:13" ht="13" thickBot="1" x14ac:dyDescent="0.3">
      <c r="B57" s="446">
        <v>39904</v>
      </c>
      <c r="C57" s="278" t="s">
        <v>19</v>
      </c>
      <c r="D57" s="447">
        <v>401</v>
      </c>
      <c r="E57" s="447">
        <v>10</v>
      </c>
      <c r="F57" s="448">
        <f t="shared" si="0"/>
        <v>2.4937655860349128E-2</v>
      </c>
      <c r="G57" s="447">
        <v>9</v>
      </c>
      <c r="H57" s="448">
        <f t="shared" si="1"/>
        <v>2.2443890274314215E-2</v>
      </c>
      <c r="I57" s="447">
        <v>382</v>
      </c>
      <c r="J57" s="448">
        <f t="shared" si="2"/>
        <v>0.95261845386533661</v>
      </c>
      <c r="K57" s="165">
        <v>8</v>
      </c>
      <c r="L57" s="448">
        <f t="shared" si="7"/>
        <v>1.9950124688279301E-2</v>
      </c>
      <c r="M57" s="449"/>
    </row>
    <row r="58" spans="2:13" ht="13" thickBot="1" x14ac:dyDescent="0.3">
      <c r="B58" s="446">
        <v>39904</v>
      </c>
      <c r="C58" s="278" t="s">
        <v>41</v>
      </c>
      <c r="D58" s="447">
        <v>49</v>
      </c>
      <c r="E58" s="447">
        <v>7</v>
      </c>
      <c r="F58" s="448">
        <f t="shared" si="0"/>
        <v>0.14285714285714285</v>
      </c>
      <c r="G58" s="447">
        <v>0</v>
      </c>
      <c r="H58" s="448">
        <f t="shared" si="1"/>
        <v>0</v>
      </c>
      <c r="I58" s="447">
        <v>42</v>
      </c>
      <c r="J58" s="448">
        <f t="shared" si="2"/>
        <v>0.8571428571428571</v>
      </c>
      <c r="K58" s="165">
        <v>4</v>
      </c>
      <c r="L58" s="448">
        <f t="shared" si="7"/>
        <v>8.1632653061224483E-2</v>
      </c>
      <c r="M58" s="449"/>
    </row>
    <row r="59" spans="2:13" ht="13" thickBot="1" x14ac:dyDescent="0.3">
      <c r="B59" s="446">
        <v>39934</v>
      </c>
      <c r="C59" s="278" t="s">
        <v>42</v>
      </c>
      <c r="D59" s="447">
        <v>264</v>
      </c>
      <c r="E59" s="447">
        <v>16</v>
      </c>
      <c r="F59" s="448">
        <f t="shared" si="0"/>
        <v>6.0606060606060608E-2</v>
      </c>
      <c r="G59" s="447">
        <v>8</v>
      </c>
      <c r="H59" s="448">
        <f t="shared" si="1"/>
        <v>3.0303030303030304E-2</v>
      </c>
      <c r="I59" s="447">
        <v>240</v>
      </c>
      <c r="J59" s="448">
        <f t="shared" si="2"/>
        <v>0.90909090909090906</v>
      </c>
      <c r="K59" s="165">
        <v>9</v>
      </c>
      <c r="L59" s="448">
        <f t="shared" si="7"/>
        <v>3.4090909090909088E-2</v>
      </c>
      <c r="M59" s="449"/>
    </row>
    <row r="60" spans="2:13" ht="13" thickBot="1" x14ac:dyDescent="0.3">
      <c r="B60" s="446">
        <v>39965</v>
      </c>
      <c r="C60" s="278" t="s">
        <v>494</v>
      </c>
      <c r="D60" s="447">
        <v>38</v>
      </c>
      <c r="E60" s="447">
        <v>5</v>
      </c>
      <c r="F60" s="448">
        <f t="shared" si="0"/>
        <v>0.13157894736842105</v>
      </c>
      <c r="G60" s="447">
        <v>1</v>
      </c>
      <c r="H60" s="448">
        <f t="shared" si="1"/>
        <v>2.6315789473684209E-2</v>
      </c>
      <c r="I60" s="447">
        <v>32</v>
      </c>
      <c r="J60" s="448">
        <f t="shared" si="2"/>
        <v>0.84210526315789469</v>
      </c>
      <c r="K60" s="165">
        <v>0</v>
      </c>
      <c r="L60" s="448">
        <f t="shared" si="7"/>
        <v>0</v>
      </c>
      <c r="M60" s="449"/>
    </row>
    <row r="61" spans="2:13" ht="13" thickBot="1" x14ac:dyDescent="0.3">
      <c r="B61" s="446">
        <v>39995</v>
      </c>
      <c r="C61" s="278" t="s">
        <v>43</v>
      </c>
      <c r="D61" s="447">
        <v>17</v>
      </c>
      <c r="E61" s="447">
        <v>0</v>
      </c>
      <c r="F61" s="448">
        <f t="shared" si="0"/>
        <v>0</v>
      </c>
      <c r="G61" s="447">
        <v>2</v>
      </c>
      <c r="H61" s="448">
        <f t="shared" si="1"/>
        <v>0.11764705882352941</v>
      </c>
      <c r="I61" s="447">
        <v>15</v>
      </c>
      <c r="J61" s="448">
        <f t="shared" si="2"/>
        <v>0.88235294117647056</v>
      </c>
      <c r="K61" s="165">
        <v>0</v>
      </c>
      <c r="L61" s="448">
        <f t="shared" si="7"/>
        <v>0</v>
      </c>
      <c r="M61" s="449"/>
    </row>
    <row r="62" spans="2:13" ht="13" thickBot="1" x14ac:dyDescent="0.3">
      <c r="B62" s="446">
        <v>40026</v>
      </c>
      <c r="C62" s="278" t="s">
        <v>25</v>
      </c>
      <c r="D62" s="447">
        <v>101</v>
      </c>
      <c r="E62" s="447">
        <v>4</v>
      </c>
      <c r="F62" s="448">
        <f t="shared" si="0"/>
        <v>3.9603960396039604E-2</v>
      </c>
      <c r="G62" s="447">
        <v>2</v>
      </c>
      <c r="H62" s="448">
        <f t="shared" si="1"/>
        <v>1.9801980198019802E-2</v>
      </c>
      <c r="I62" s="447">
        <v>95</v>
      </c>
      <c r="J62" s="448">
        <f t="shared" si="2"/>
        <v>0.94059405940594054</v>
      </c>
      <c r="K62" s="165">
        <v>1</v>
      </c>
      <c r="L62" s="448">
        <f t="shared" si="7"/>
        <v>9.9009900990099011E-3</v>
      </c>
      <c r="M62" s="449"/>
    </row>
    <row r="63" spans="2:13" ht="13" thickBot="1" x14ac:dyDescent="0.3">
      <c r="B63" s="446">
        <v>40026</v>
      </c>
      <c r="C63" s="278" t="s">
        <v>45</v>
      </c>
      <c r="D63" s="447">
        <v>324</v>
      </c>
      <c r="E63" s="447">
        <v>24</v>
      </c>
      <c r="F63" s="448">
        <f t="shared" si="0"/>
        <v>7.407407407407407E-2</v>
      </c>
      <c r="G63" s="447">
        <v>13</v>
      </c>
      <c r="H63" s="448">
        <f t="shared" si="1"/>
        <v>4.0123456790123455E-2</v>
      </c>
      <c r="I63" s="447">
        <v>287</v>
      </c>
      <c r="J63" s="448">
        <f t="shared" si="2"/>
        <v>0.88580246913580252</v>
      </c>
      <c r="K63" s="165">
        <v>12</v>
      </c>
      <c r="L63" s="448">
        <f t="shared" si="7"/>
        <v>3.7037037037037035E-2</v>
      </c>
      <c r="M63" s="449"/>
    </row>
    <row r="64" spans="2:13" ht="13" thickBot="1" x14ac:dyDescent="0.3">
      <c r="B64" s="446">
        <v>40057</v>
      </c>
      <c r="C64" s="278" t="s">
        <v>14</v>
      </c>
      <c r="D64" s="447">
        <v>430</v>
      </c>
      <c r="E64" s="447">
        <v>33</v>
      </c>
      <c r="F64" s="448">
        <f t="shared" si="0"/>
        <v>7.6744186046511634E-2</v>
      </c>
      <c r="G64" s="447">
        <v>9</v>
      </c>
      <c r="H64" s="448">
        <f t="shared" si="1"/>
        <v>2.0930232558139535E-2</v>
      </c>
      <c r="I64" s="447">
        <v>388</v>
      </c>
      <c r="J64" s="448">
        <f t="shared" si="2"/>
        <v>0.9023255813953488</v>
      </c>
      <c r="K64" s="165">
        <v>7</v>
      </c>
      <c r="L64" s="448">
        <f t="shared" si="7"/>
        <v>1.627906976744186E-2</v>
      </c>
      <c r="M64" s="449"/>
    </row>
    <row r="65" spans="2:13" ht="13" thickBot="1" x14ac:dyDescent="0.3">
      <c r="B65" s="446">
        <v>40057</v>
      </c>
      <c r="C65" s="278" t="s">
        <v>494</v>
      </c>
      <c r="D65" s="447">
        <v>26</v>
      </c>
      <c r="E65" s="447">
        <v>3</v>
      </c>
      <c r="F65" s="448">
        <f t="shared" si="0"/>
        <v>0.11538461538461539</v>
      </c>
      <c r="G65" s="447">
        <v>1</v>
      </c>
      <c r="H65" s="448">
        <f t="shared" si="1"/>
        <v>3.8461538461538464E-2</v>
      </c>
      <c r="I65" s="447">
        <v>22</v>
      </c>
      <c r="J65" s="448">
        <f t="shared" si="2"/>
        <v>0.84615384615384615</v>
      </c>
      <c r="K65" s="165">
        <v>1</v>
      </c>
      <c r="L65" s="448">
        <f t="shared" si="7"/>
        <v>3.8461538461538464E-2</v>
      </c>
      <c r="M65" s="449"/>
    </row>
    <row r="66" spans="2:13" ht="13" thickBot="1" x14ac:dyDescent="0.3">
      <c r="B66" s="446">
        <v>40087</v>
      </c>
      <c r="C66" s="278" t="s">
        <v>16</v>
      </c>
      <c r="D66" s="447">
        <v>299</v>
      </c>
      <c r="E66" s="447">
        <v>12</v>
      </c>
      <c r="F66" s="448">
        <f t="shared" si="0"/>
        <v>4.0133779264214048E-2</v>
      </c>
      <c r="G66" s="447">
        <v>9</v>
      </c>
      <c r="H66" s="448">
        <f t="shared" si="1"/>
        <v>3.0100334448160536E-2</v>
      </c>
      <c r="I66" s="447">
        <v>278</v>
      </c>
      <c r="J66" s="448">
        <f t="shared" si="2"/>
        <v>0.92976588628762546</v>
      </c>
      <c r="K66" s="165">
        <v>3</v>
      </c>
      <c r="L66" s="448">
        <f t="shared" si="7"/>
        <v>1.0033444816053512E-2</v>
      </c>
      <c r="M66" s="449"/>
    </row>
    <row r="67" spans="2:13" ht="13" thickBot="1" x14ac:dyDescent="0.3">
      <c r="B67" s="446">
        <v>40087</v>
      </c>
      <c r="C67" s="278" t="s">
        <v>496</v>
      </c>
      <c r="D67" s="447">
        <v>205</v>
      </c>
      <c r="E67" s="447">
        <v>11</v>
      </c>
      <c r="F67" s="448">
        <f t="shared" si="0"/>
        <v>5.3658536585365853E-2</v>
      </c>
      <c r="G67" s="447">
        <v>6</v>
      </c>
      <c r="H67" s="448">
        <f t="shared" si="1"/>
        <v>2.9268292682926831E-2</v>
      </c>
      <c r="I67" s="447">
        <v>188</v>
      </c>
      <c r="J67" s="448">
        <f t="shared" si="2"/>
        <v>0.91707317073170735</v>
      </c>
      <c r="K67" s="165">
        <v>5</v>
      </c>
      <c r="L67" s="448">
        <f t="shared" si="7"/>
        <v>2.4390243902439025E-2</v>
      </c>
      <c r="M67" s="449"/>
    </row>
    <row r="68" spans="2:13" ht="13" thickBot="1" x14ac:dyDescent="0.3">
      <c r="B68" s="446">
        <v>40087</v>
      </c>
      <c r="C68" s="278" t="s">
        <v>21</v>
      </c>
      <c r="D68" s="447">
        <v>10</v>
      </c>
      <c r="E68" s="447">
        <v>2</v>
      </c>
      <c r="F68" s="448">
        <f t="shared" si="0"/>
        <v>0.2</v>
      </c>
      <c r="G68" s="447">
        <v>0</v>
      </c>
      <c r="H68" s="448">
        <f t="shared" si="1"/>
        <v>0</v>
      </c>
      <c r="I68" s="447">
        <v>8</v>
      </c>
      <c r="J68" s="448">
        <f t="shared" si="2"/>
        <v>0.8</v>
      </c>
      <c r="K68" s="165">
        <v>2</v>
      </c>
      <c r="L68" s="448">
        <f t="shared" si="7"/>
        <v>0.2</v>
      </c>
      <c r="M68" s="449"/>
    </row>
    <row r="69" spans="2:13" ht="13" thickBot="1" x14ac:dyDescent="0.3">
      <c r="B69" s="446">
        <v>40118</v>
      </c>
      <c r="C69" s="278" t="s">
        <v>21</v>
      </c>
      <c r="D69" s="447">
        <v>117</v>
      </c>
      <c r="E69" s="447">
        <v>15</v>
      </c>
      <c r="F69" s="448">
        <f>SUM(E69/D69)</f>
        <v>0.12820512820512819</v>
      </c>
      <c r="G69" s="447">
        <v>8</v>
      </c>
      <c r="H69" s="448">
        <f>SUM(G69/D69)</f>
        <v>6.8376068376068383E-2</v>
      </c>
      <c r="I69" s="447">
        <v>94</v>
      </c>
      <c r="J69" s="448">
        <f>SUM(I69/D69)</f>
        <v>0.80341880341880345</v>
      </c>
      <c r="K69" s="165">
        <v>6</v>
      </c>
      <c r="L69" s="448">
        <f t="shared" si="7"/>
        <v>5.128205128205128E-2</v>
      </c>
      <c r="M69" s="449"/>
    </row>
    <row r="70" spans="2:13" ht="13" thickBot="1" x14ac:dyDescent="0.3">
      <c r="B70" s="446">
        <v>40118</v>
      </c>
      <c r="C70" s="278" t="s">
        <v>16</v>
      </c>
      <c r="D70" s="447">
        <v>99</v>
      </c>
      <c r="E70" s="447">
        <v>5</v>
      </c>
      <c r="F70" s="448">
        <f t="shared" si="0"/>
        <v>5.0505050505050504E-2</v>
      </c>
      <c r="G70" s="447">
        <v>5</v>
      </c>
      <c r="H70" s="448">
        <f t="shared" si="1"/>
        <v>5.0505050505050504E-2</v>
      </c>
      <c r="I70" s="447">
        <v>89</v>
      </c>
      <c r="J70" s="448">
        <f t="shared" si="2"/>
        <v>0.89898989898989901</v>
      </c>
      <c r="K70" s="165">
        <v>3</v>
      </c>
      <c r="L70" s="448">
        <f t="shared" si="7"/>
        <v>3.0303030303030304E-2</v>
      </c>
      <c r="M70" s="449"/>
    </row>
    <row r="71" spans="2:13" ht="13" thickBot="1" x14ac:dyDescent="0.3">
      <c r="B71" s="446">
        <v>40118</v>
      </c>
      <c r="C71" s="278" t="s">
        <v>48</v>
      </c>
      <c r="D71" s="447">
        <v>148</v>
      </c>
      <c r="E71" s="447">
        <v>9</v>
      </c>
      <c r="F71" s="448">
        <f>SUM(E71/D71)</f>
        <v>6.0810810810810814E-2</v>
      </c>
      <c r="G71" s="447">
        <v>5</v>
      </c>
      <c r="H71" s="448">
        <f>SUM(G71/D71)</f>
        <v>3.3783783783783786E-2</v>
      </c>
      <c r="I71" s="447">
        <v>134</v>
      </c>
      <c r="J71" s="448">
        <f>SUM(I71/D71)</f>
        <v>0.90540540540540537</v>
      </c>
      <c r="K71" s="165">
        <v>2</v>
      </c>
      <c r="L71" s="448">
        <f t="shared" si="7"/>
        <v>1.3513513513513514E-2</v>
      </c>
      <c r="M71" s="449"/>
    </row>
    <row r="72" spans="2:13" ht="13" thickBot="1" x14ac:dyDescent="0.3">
      <c r="B72" s="446">
        <v>40118</v>
      </c>
      <c r="C72" s="278" t="s">
        <v>21</v>
      </c>
      <c r="D72" s="447">
        <v>25</v>
      </c>
      <c r="E72" s="447">
        <v>0</v>
      </c>
      <c r="F72" s="448">
        <f>SUM(E72/D72)</f>
        <v>0</v>
      </c>
      <c r="G72" s="447">
        <v>0</v>
      </c>
      <c r="H72" s="448">
        <f>SUM(G72/D72)</f>
        <v>0</v>
      </c>
      <c r="I72" s="447">
        <v>25</v>
      </c>
      <c r="J72" s="448">
        <f>SUM(I72/D72)</f>
        <v>1</v>
      </c>
      <c r="K72" s="165">
        <v>0</v>
      </c>
      <c r="L72" s="448">
        <f t="shared" si="7"/>
        <v>0</v>
      </c>
      <c r="M72" s="449"/>
    </row>
    <row r="73" spans="2:13" ht="13" thickBot="1" x14ac:dyDescent="0.3">
      <c r="B73" s="446">
        <v>40148</v>
      </c>
      <c r="C73" s="278" t="s">
        <v>21</v>
      </c>
      <c r="D73" s="447">
        <v>5</v>
      </c>
      <c r="E73" s="447">
        <v>0</v>
      </c>
      <c r="F73" s="448">
        <f>SUM(E73/D73)</f>
        <v>0</v>
      </c>
      <c r="G73" s="447">
        <v>0</v>
      </c>
      <c r="H73" s="448">
        <f>SUM(G73/D73)</f>
        <v>0</v>
      </c>
      <c r="I73" s="447">
        <v>5</v>
      </c>
      <c r="J73" s="448">
        <f>SUM(I73/D73)</f>
        <v>1</v>
      </c>
      <c r="K73" s="165">
        <v>0</v>
      </c>
      <c r="L73" s="448">
        <f t="shared" si="7"/>
        <v>0</v>
      </c>
      <c r="M73" s="449"/>
    </row>
    <row r="74" spans="2:13" ht="13.5" thickBot="1" x14ac:dyDescent="0.35">
      <c r="B74" s="128">
        <v>2010</v>
      </c>
      <c r="C74" s="279"/>
      <c r="D74" s="128"/>
      <c r="E74" s="128"/>
      <c r="F74" s="128"/>
      <c r="G74" s="128"/>
      <c r="H74" s="128"/>
      <c r="I74" s="128"/>
      <c r="J74" s="163"/>
      <c r="K74" s="128"/>
      <c r="L74" s="128"/>
      <c r="M74" s="128"/>
    </row>
    <row r="75" spans="2:13" ht="13" thickBot="1" x14ac:dyDescent="0.3">
      <c r="B75" s="446">
        <v>40179</v>
      </c>
      <c r="C75" s="278" t="s">
        <v>21</v>
      </c>
      <c r="D75" s="447">
        <v>5</v>
      </c>
      <c r="E75" s="447">
        <v>0</v>
      </c>
      <c r="F75" s="448">
        <f t="shared" ref="F75:F99" si="8">SUM(E75/D75)</f>
        <v>0</v>
      </c>
      <c r="G75" s="447">
        <v>0</v>
      </c>
      <c r="H75" s="448">
        <f t="shared" ref="H75:H99" si="9">SUM(G75/D75)</f>
        <v>0</v>
      </c>
      <c r="I75" s="447">
        <v>5</v>
      </c>
      <c r="J75" s="448">
        <f t="shared" ref="J75:J99" si="10">SUM(I75/D75)</f>
        <v>1</v>
      </c>
      <c r="K75" s="165">
        <v>0</v>
      </c>
      <c r="L75" s="448">
        <f t="shared" si="7"/>
        <v>0</v>
      </c>
      <c r="M75" s="449"/>
    </row>
    <row r="76" spans="2:13" ht="13" thickBot="1" x14ac:dyDescent="0.3">
      <c r="B76" s="446">
        <v>40210</v>
      </c>
      <c r="C76" s="278" t="s">
        <v>21</v>
      </c>
      <c r="D76" s="447">
        <v>37</v>
      </c>
      <c r="E76" s="447">
        <v>0</v>
      </c>
      <c r="F76" s="448">
        <f t="shared" si="8"/>
        <v>0</v>
      </c>
      <c r="G76" s="447">
        <v>1</v>
      </c>
      <c r="H76" s="448">
        <f t="shared" si="9"/>
        <v>2.7027027027027029E-2</v>
      </c>
      <c r="I76" s="447">
        <v>36</v>
      </c>
      <c r="J76" s="448">
        <f t="shared" si="10"/>
        <v>0.97297297297297303</v>
      </c>
      <c r="K76" s="165">
        <v>0</v>
      </c>
      <c r="L76" s="448">
        <f t="shared" si="7"/>
        <v>0</v>
      </c>
      <c r="M76" s="449"/>
    </row>
    <row r="77" spans="2:13" ht="13" thickBot="1" x14ac:dyDescent="0.3">
      <c r="B77" s="446">
        <v>40238</v>
      </c>
      <c r="C77" s="278" t="s">
        <v>494</v>
      </c>
      <c r="D77" s="447">
        <v>50</v>
      </c>
      <c r="E77" s="447">
        <v>2</v>
      </c>
      <c r="F77" s="448">
        <f t="shared" si="8"/>
        <v>0.04</v>
      </c>
      <c r="G77" s="447">
        <v>0</v>
      </c>
      <c r="H77" s="448">
        <f t="shared" si="9"/>
        <v>0</v>
      </c>
      <c r="I77" s="447">
        <v>48</v>
      </c>
      <c r="J77" s="448">
        <f t="shared" si="10"/>
        <v>0.96</v>
      </c>
      <c r="K77" s="165">
        <v>0</v>
      </c>
      <c r="L77" s="448">
        <f t="shared" si="7"/>
        <v>0</v>
      </c>
      <c r="M77" s="449"/>
    </row>
    <row r="78" spans="2:13" ht="13" thickBot="1" x14ac:dyDescent="0.3">
      <c r="B78" s="446">
        <v>40238</v>
      </c>
      <c r="C78" s="278" t="s">
        <v>82</v>
      </c>
      <c r="D78" s="447">
        <v>8</v>
      </c>
      <c r="E78" s="447">
        <v>0</v>
      </c>
      <c r="F78" s="448">
        <f t="shared" si="8"/>
        <v>0</v>
      </c>
      <c r="G78" s="447">
        <v>0</v>
      </c>
      <c r="H78" s="448">
        <f t="shared" si="9"/>
        <v>0</v>
      </c>
      <c r="I78" s="447">
        <v>8</v>
      </c>
      <c r="J78" s="448">
        <f t="shared" si="10"/>
        <v>1</v>
      </c>
      <c r="K78" s="165">
        <v>0</v>
      </c>
      <c r="L78" s="448">
        <f t="shared" si="7"/>
        <v>0</v>
      </c>
      <c r="M78" s="449"/>
    </row>
    <row r="79" spans="2:13" ht="13" thickBot="1" x14ac:dyDescent="0.3">
      <c r="B79" s="446">
        <v>40238</v>
      </c>
      <c r="C79" s="278" t="s">
        <v>51</v>
      </c>
      <c r="D79" s="447">
        <v>97</v>
      </c>
      <c r="E79" s="447">
        <v>10</v>
      </c>
      <c r="F79" s="448">
        <f t="shared" si="8"/>
        <v>0.10309278350515463</v>
      </c>
      <c r="G79" s="447">
        <v>6</v>
      </c>
      <c r="H79" s="448">
        <f t="shared" si="9"/>
        <v>6.1855670103092786E-2</v>
      </c>
      <c r="I79" s="447">
        <v>81</v>
      </c>
      <c r="J79" s="448">
        <f t="shared" si="10"/>
        <v>0.83505154639175261</v>
      </c>
      <c r="K79" s="165">
        <v>1</v>
      </c>
      <c r="L79" s="448">
        <f t="shared" si="7"/>
        <v>1.0309278350515464E-2</v>
      </c>
      <c r="M79" s="449"/>
    </row>
    <row r="80" spans="2:13" ht="13" thickBot="1" x14ac:dyDescent="0.3">
      <c r="B80" s="446">
        <v>40238</v>
      </c>
      <c r="C80" s="278" t="s">
        <v>120</v>
      </c>
      <c r="D80" s="447">
        <v>15</v>
      </c>
      <c r="E80" s="447">
        <v>2</v>
      </c>
      <c r="F80" s="448">
        <f t="shared" si="8"/>
        <v>0.13333333333333333</v>
      </c>
      <c r="G80" s="447">
        <v>1</v>
      </c>
      <c r="H80" s="448">
        <f t="shared" si="9"/>
        <v>6.6666666666666666E-2</v>
      </c>
      <c r="I80" s="447">
        <v>12</v>
      </c>
      <c r="J80" s="448">
        <f t="shared" si="10"/>
        <v>0.8</v>
      </c>
      <c r="K80" s="165">
        <v>0</v>
      </c>
      <c r="L80" s="448">
        <f t="shared" si="7"/>
        <v>0</v>
      </c>
      <c r="M80" s="449"/>
    </row>
    <row r="81" spans="2:13" ht="13" thickBot="1" x14ac:dyDescent="0.3">
      <c r="B81" s="446">
        <v>40238</v>
      </c>
      <c r="C81" s="278" t="s">
        <v>53</v>
      </c>
      <c r="D81" s="447">
        <v>48</v>
      </c>
      <c r="E81" s="447">
        <v>5</v>
      </c>
      <c r="F81" s="448">
        <f t="shared" si="8"/>
        <v>0.10416666666666667</v>
      </c>
      <c r="G81" s="447">
        <v>9</v>
      </c>
      <c r="H81" s="448">
        <f t="shared" si="9"/>
        <v>0.1875</v>
      </c>
      <c r="I81" s="447">
        <v>34</v>
      </c>
      <c r="J81" s="448">
        <f t="shared" si="10"/>
        <v>0.70833333333333337</v>
      </c>
      <c r="K81" s="165">
        <v>4</v>
      </c>
      <c r="L81" s="448">
        <f t="shared" si="7"/>
        <v>8.3333333333333329E-2</v>
      </c>
      <c r="M81" s="449"/>
    </row>
    <row r="82" spans="2:13" ht="13" thickBot="1" x14ac:dyDescent="0.3">
      <c r="B82" s="166">
        <v>40238</v>
      </c>
      <c r="C82" s="278" t="s">
        <v>71</v>
      </c>
      <c r="D82" s="447">
        <v>66</v>
      </c>
      <c r="E82" s="447">
        <v>2</v>
      </c>
      <c r="F82" s="448">
        <f t="shared" si="8"/>
        <v>3.0303030303030304E-2</v>
      </c>
      <c r="G82" s="447">
        <v>2</v>
      </c>
      <c r="H82" s="448">
        <f t="shared" si="9"/>
        <v>3.0303030303030304E-2</v>
      </c>
      <c r="I82" s="447">
        <v>62</v>
      </c>
      <c r="J82" s="448">
        <f t="shared" si="10"/>
        <v>0.93939393939393945</v>
      </c>
      <c r="K82" s="165">
        <v>0</v>
      </c>
      <c r="L82" s="448">
        <f t="shared" si="7"/>
        <v>0</v>
      </c>
      <c r="M82" s="449"/>
    </row>
    <row r="83" spans="2:13" ht="13" thickBot="1" x14ac:dyDescent="0.3">
      <c r="B83" s="446">
        <v>40269</v>
      </c>
      <c r="C83" s="278" t="s">
        <v>53</v>
      </c>
      <c r="D83" s="447">
        <v>37</v>
      </c>
      <c r="E83" s="447">
        <v>2</v>
      </c>
      <c r="F83" s="448">
        <f t="shared" si="8"/>
        <v>5.4054054054054057E-2</v>
      </c>
      <c r="G83" s="447">
        <v>2</v>
      </c>
      <c r="H83" s="448">
        <f t="shared" si="9"/>
        <v>5.4054054054054057E-2</v>
      </c>
      <c r="I83" s="447">
        <v>33</v>
      </c>
      <c r="J83" s="448">
        <f t="shared" si="10"/>
        <v>0.89189189189189189</v>
      </c>
      <c r="K83" s="165">
        <v>0</v>
      </c>
      <c r="L83" s="448">
        <f t="shared" si="7"/>
        <v>0</v>
      </c>
      <c r="M83" s="449"/>
    </row>
    <row r="84" spans="2:13" ht="13" thickBot="1" x14ac:dyDescent="0.3">
      <c r="B84" s="446">
        <v>40269</v>
      </c>
      <c r="C84" s="278" t="s">
        <v>16</v>
      </c>
      <c r="D84" s="447">
        <v>57</v>
      </c>
      <c r="E84" s="447">
        <v>5</v>
      </c>
      <c r="F84" s="448">
        <f t="shared" si="8"/>
        <v>8.771929824561403E-2</v>
      </c>
      <c r="G84" s="447">
        <v>1</v>
      </c>
      <c r="H84" s="448">
        <f t="shared" si="9"/>
        <v>1.7543859649122806E-2</v>
      </c>
      <c r="I84" s="447">
        <v>51</v>
      </c>
      <c r="J84" s="448">
        <f t="shared" si="10"/>
        <v>0.89473684210526316</v>
      </c>
      <c r="K84" s="165">
        <v>3</v>
      </c>
      <c r="L84" s="448">
        <f t="shared" si="7"/>
        <v>5.2631578947368418E-2</v>
      </c>
      <c r="M84" s="449"/>
    </row>
    <row r="85" spans="2:13" ht="13" thickBot="1" x14ac:dyDescent="0.3">
      <c r="B85" s="446">
        <v>40299</v>
      </c>
      <c r="C85" s="278" t="s">
        <v>16</v>
      </c>
      <c r="D85" s="447">
        <v>80</v>
      </c>
      <c r="E85" s="447">
        <v>2</v>
      </c>
      <c r="F85" s="448">
        <f t="shared" si="8"/>
        <v>2.5000000000000001E-2</v>
      </c>
      <c r="G85" s="447">
        <v>2</v>
      </c>
      <c r="H85" s="448">
        <f t="shared" si="9"/>
        <v>2.5000000000000001E-2</v>
      </c>
      <c r="I85" s="447">
        <v>76</v>
      </c>
      <c r="J85" s="448">
        <f t="shared" si="10"/>
        <v>0.95</v>
      </c>
      <c r="K85" s="165">
        <v>0</v>
      </c>
      <c r="L85" s="448">
        <f t="shared" si="7"/>
        <v>0</v>
      </c>
      <c r="M85" s="449"/>
    </row>
    <row r="86" spans="2:13" ht="13" thickBot="1" x14ac:dyDescent="0.3">
      <c r="B86" s="446">
        <v>40330</v>
      </c>
      <c r="C86" s="278" t="s">
        <v>16</v>
      </c>
      <c r="D86" s="447">
        <v>83</v>
      </c>
      <c r="E86" s="447">
        <v>7</v>
      </c>
      <c r="F86" s="448">
        <f t="shared" si="8"/>
        <v>8.4337349397590355E-2</v>
      </c>
      <c r="G86" s="447">
        <v>2</v>
      </c>
      <c r="H86" s="448">
        <f t="shared" si="9"/>
        <v>2.4096385542168676E-2</v>
      </c>
      <c r="I86" s="447">
        <v>74</v>
      </c>
      <c r="J86" s="448">
        <f t="shared" si="10"/>
        <v>0.89156626506024095</v>
      </c>
      <c r="K86" s="165">
        <v>0</v>
      </c>
      <c r="L86" s="448">
        <f t="shared" si="7"/>
        <v>0</v>
      </c>
      <c r="M86" s="449"/>
    </row>
    <row r="87" spans="2:13" ht="13" thickBot="1" x14ac:dyDescent="0.3">
      <c r="B87" s="446">
        <v>40360</v>
      </c>
      <c r="C87" s="278" t="s">
        <v>55</v>
      </c>
      <c r="D87" s="447">
        <v>32</v>
      </c>
      <c r="E87" s="447">
        <v>1</v>
      </c>
      <c r="F87" s="448">
        <f t="shared" si="8"/>
        <v>3.125E-2</v>
      </c>
      <c r="G87" s="447">
        <v>4</v>
      </c>
      <c r="H87" s="448">
        <f t="shared" si="9"/>
        <v>0.125</v>
      </c>
      <c r="I87" s="447">
        <v>27</v>
      </c>
      <c r="J87" s="448">
        <f t="shared" si="10"/>
        <v>0.84375</v>
      </c>
      <c r="K87" s="165">
        <v>0</v>
      </c>
      <c r="L87" s="448">
        <f t="shared" si="7"/>
        <v>0</v>
      </c>
      <c r="M87" s="449"/>
    </row>
    <row r="88" spans="2:13" ht="13" thickBot="1" x14ac:dyDescent="0.3">
      <c r="B88" s="446">
        <v>40360</v>
      </c>
      <c r="C88" s="278" t="s">
        <v>16</v>
      </c>
      <c r="D88" s="447">
        <v>27</v>
      </c>
      <c r="E88" s="447">
        <v>4</v>
      </c>
      <c r="F88" s="448">
        <f t="shared" si="8"/>
        <v>0.14814814814814814</v>
      </c>
      <c r="G88" s="447">
        <v>2</v>
      </c>
      <c r="H88" s="448">
        <f t="shared" si="9"/>
        <v>7.407407407407407E-2</v>
      </c>
      <c r="I88" s="447">
        <v>21</v>
      </c>
      <c r="J88" s="448">
        <f t="shared" si="10"/>
        <v>0.77777777777777779</v>
      </c>
      <c r="K88" s="165">
        <v>1</v>
      </c>
      <c r="L88" s="448">
        <f t="shared" si="7"/>
        <v>3.7037037037037035E-2</v>
      </c>
      <c r="M88" s="449"/>
    </row>
    <row r="89" spans="2:13" ht="13" thickBot="1" x14ac:dyDescent="0.3">
      <c r="B89" s="446">
        <v>40391</v>
      </c>
      <c r="C89" s="278" t="s">
        <v>16</v>
      </c>
      <c r="D89" s="447">
        <v>61</v>
      </c>
      <c r="E89" s="447">
        <v>2</v>
      </c>
      <c r="F89" s="448">
        <f t="shared" si="8"/>
        <v>3.2786885245901641E-2</v>
      </c>
      <c r="G89" s="447">
        <v>3</v>
      </c>
      <c r="H89" s="448">
        <f t="shared" si="9"/>
        <v>4.9180327868852458E-2</v>
      </c>
      <c r="I89" s="447">
        <v>56</v>
      </c>
      <c r="J89" s="448">
        <f t="shared" si="10"/>
        <v>0.91803278688524592</v>
      </c>
      <c r="K89" s="165">
        <v>2</v>
      </c>
      <c r="L89" s="448">
        <f t="shared" si="7"/>
        <v>3.2786885245901641E-2</v>
      </c>
      <c r="M89" s="449"/>
    </row>
    <row r="90" spans="2:13" ht="13" thickBot="1" x14ac:dyDescent="0.3">
      <c r="B90" s="446">
        <v>40422</v>
      </c>
      <c r="C90" s="278" t="s">
        <v>14</v>
      </c>
      <c r="D90" s="447">
        <v>215</v>
      </c>
      <c r="E90" s="447">
        <v>5</v>
      </c>
      <c r="F90" s="448">
        <f t="shared" si="8"/>
        <v>2.3255813953488372E-2</v>
      </c>
      <c r="G90" s="447">
        <v>5</v>
      </c>
      <c r="H90" s="448">
        <f t="shared" si="9"/>
        <v>2.3255813953488372E-2</v>
      </c>
      <c r="I90" s="447">
        <v>205</v>
      </c>
      <c r="J90" s="448">
        <f t="shared" si="10"/>
        <v>0.95348837209302328</v>
      </c>
      <c r="K90" s="165">
        <v>2</v>
      </c>
      <c r="L90" s="448">
        <f t="shared" si="7"/>
        <v>9.3023255813953487E-3</v>
      </c>
      <c r="M90" s="449"/>
    </row>
    <row r="91" spans="2:13" ht="13" thickBot="1" x14ac:dyDescent="0.3">
      <c r="B91" s="446">
        <v>40422</v>
      </c>
      <c r="C91" s="278" t="s">
        <v>71</v>
      </c>
      <c r="D91" s="447">
        <v>65</v>
      </c>
      <c r="E91" s="447">
        <v>1</v>
      </c>
      <c r="F91" s="448">
        <f t="shared" si="8"/>
        <v>1.5384615384615385E-2</v>
      </c>
      <c r="G91" s="447">
        <v>1</v>
      </c>
      <c r="H91" s="448">
        <f t="shared" si="9"/>
        <v>1.5384615384615385E-2</v>
      </c>
      <c r="I91" s="447">
        <v>63</v>
      </c>
      <c r="J91" s="448">
        <f t="shared" si="10"/>
        <v>0.96923076923076923</v>
      </c>
      <c r="K91" s="165">
        <v>1</v>
      </c>
      <c r="L91" s="448">
        <f t="shared" si="7"/>
        <v>1.5384615384615385E-2</v>
      </c>
      <c r="M91" s="449"/>
    </row>
    <row r="92" spans="2:13" ht="13" thickBot="1" x14ac:dyDescent="0.3">
      <c r="B92" s="446">
        <v>40452</v>
      </c>
      <c r="C92" s="278" t="s">
        <v>56</v>
      </c>
      <c r="D92" s="447">
        <v>218</v>
      </c>
      <c r="E92" s="447">
        <v>21</v>
      </c>
      <c r="F92" s="448">
        <f t="shared" si="8"/>
        <v>9.6330275229357804E-2</v>
      </c>
      <c r="G92" s="447">
        <v>10</v>
      </c>
      <c r="H92" s="448">
        <f t="shared" si="9"/>
        <v>4.5871559633027525E-2</v>
      </c>
      <c r="I92" s="447">
        <v>187</v>
      </c>
      <c r="J92" s="448">
        <f t="shared" si="10"/>
        <v>0.85779816513761464</v>
      </c>
      <c r="K92" s="165">
        <v>13</v>
      </c>
      <c r="L92" s="448">
        <f t="shared" si="7"/>
        <v>5.9633027522935783E-2</v>
      </c>
      <c r="M92" s="449"/>
    </row>
    <row r="93" spans="2:13" ht="13" thickBot="1" x14ac:dyDescent="0.3">
      <c r="B93" s="446">
        <v>40452</v>
      </c>
      <c r="C93" s="278" t="s">
        <v>83</v>
      </c>
      <c r="D93" s="447">
        <v>404</v>
      </c>
      <c r="E93" s="447">
        <v>30</v>
      </c>
      <c r="F93" s="448">
        <f t="shared" si="8"/>
        <v>7.4257425742574254E-2</v>
      </c>
      <c r="G93" s="447">
        <v>15</v>
      </c>
      <c r="H93" s="448">
        <f t="shared" si="9"/>
        <v>3.7128712871287127E-2</v>
      </c>
      <c r="I93" s="447">
        <v>359</v>
      </c>
      <c r="J93" s="448">
        <f t="shared" si="10"/>
        <v>0.88861386138613863</v>
      </c>
      <c r="K93" s="165">
        <v>12</v>
      </c>
      <c r="L93" s="448">
        <f t="shared" si="7"/>
        <v>2.9702970297029702E-2</v>
      </c>
      <c r="M93" s="449"/>
    </row>
    <row r="94" spans="2:13" ht="13" thickBot="1" x14ac:dyDescent="0.3">
      <c r="B94" s="446">
        <v>40452</v>
      </c>
      <c r="C94" s="278" t="s">
        <v>58</v>
      </c>
      <c r="D94" s="447">
        <v>255</v>
      </c>
      <c r="E94" s="447">
        <v>9</v>
      </c>
      <c r="F94" s="448">
        <f t="shared" si="8"/>
        <v>3.5294117647058823E-2</v>
      </c>
      <c r="G94" s="447">
        <v>14</v>
      </c>
      <c r="H94" s="448">
        <f t="shared" si="9"/>
        <v>5.4901960784313725E-2</v>
      </c>
      <c r="I94" s="447">
        <v>232</v>
      </c>
      <c r="J94" s="448">
        <f t="shared" si="10"/>
        <v>0.90980392156862744</v>
      </c>
      <c r="K94" s="165">
        <v>4</v>
      </c>
      <c r="L94" s="448">
        <f t="shared" si="7"/>
        <v>1.5686274509803921E-2</v>
      </c>
      <c r="M94" s="449"/>
    </row>
    <row r="95" spans="2:13" ht="13" thickBot="1" x14ac:dyDescent="0.3">
      <c r="B95" s="446">
        <v>40452</v>
      </c>
      <c r="C95" s="278" t="s">
        <v>71</v>
      </c>
      <c r="D95" s="447">
        <v>113</v>
      </c>
      <c r="E95" s="447">
        <v>1</v>
      </c>
      <c r="F95" s="448">
        <f t="shared" si="8"/>
        <v>8.8495575221238937E-3</v>
      </c>
      <c r="G95" s="447">
        <v>3</v>
      </c>
      <c r="H95" s="448">
        <f t="shared" si="9"/>
        <v>2.6548672566371681E-2</v>
      </c>
      <c r="I95" s="447">
        <v>109</v>
      </c>
      <c r="J95" s="448">
        <f t="shared" si="10"/>
        <v>0.96460176991150437</v>
      </c>
      <c r="K95" s="165">
        <v>0</v>
      </c>
      <c r="L95" s="448">
        <f t="shared" si="7"/>
        <v>0</v>
      </c>
      <c r="M95" s="449"/>
    </row>
    <row r="96" spans="2:13" ht="13" thickBot="1" x14ac:dyDescent="0.3">
      <c r="B96" s="446">
        <v>40483</v>
      </c>
      <c r="C96" s="278" t="s">
        <v>59</v>
      </c>
      <c r="D96" s="447">
        <v>235</v>
      </c>
      <c r="E96" s="447">
        <v>12</v>
      </c>
      <c r="F96" s="448">
        <f t="shared" si="8"/>
        <v>5.106382978723404E-2</v>
      </c>
      <c r="G96" s="447">
        <v>10</v>
      </c>
      <c r="H96" s="448">
        <f t="shared" si="9"/>
        <v>4.2553191489361701E-2</v>
      </c>
      <c r="I96" s="447">
        <v>213</v>
      </c>
      <c r="J96" s="448">
        <f t="shared" si="10"/>
        <v>0.90638297872340423</v>
      </c>
      <c r="K96" s="165">
        <v>6</v>
      </c>
      <c r="L96" s="448">
        <f t="shared" si="7"/>
        <v>2.553191489361702E-2</v>
      </c>
      <c r="M96" s="449"/>
    </row>
    <row r="97" spans="2:13" ht="13" thickBot="1" x14ac:dyDescent="0.3">
      <c r="B97" s="446">
        <v>40483</v>
      </c>
      <c r="C97" s="278" t="s">
        <v>71</v>
      </c>
      <c r="D97" s="447">
        <v>102</v>
      </c>
      <c r="E97" s="447">
        <v>2</v>
      </c>
      <c r="F97" s="448">
        <f t="shared" si="8"/>
        <v>1.9607843137254902E-2</v>
      </c>
      <c r="G97" s="447">
        <v>4</v>
      </c>
      <c r="H97" s="448">
        <f t="shared" si="9"/>
        <v>3.9215686274509803E-2</v>
      </c>
      <c r="I97" s="447">
        <v>96</v>
      </c>
      <c r="J97" s="448">
        <f t="shared" si="10"/>
        <v>0.94117647058823528</v>
      </c>
      <c r="K97" s="165">
        <v>1</v>
      </c>
      <c r="L97" s="448">
        <f t="shared" si="7"/>
        <v>9.8039215686274508E-3</v>
      </c>
      <c r="M97" s="449"/>
    </row>
    <row r="98" spans="2:13" ht="13" thickBot="1" x14ac:dyDescent="0.3">
      <c r="B98" s="446">
        <v>40483</v>
      </c>
      <c r="C98" s="278" t="s">
        <v>76</v>
      </c>
      <c r="D98" s="447">
        <v>16</v>
      </c>
      <c r="E98" s="447">
        <v>0</v>
      </c>
      <c r="F98" s="448">
        <f t="shared" si="8"/>
        <v>0</v>
      </c>
      <c r="G98" s="447">
        <v>0</v>
      </c>
      <c r="H98" s="448">
        <f t="shared" si="9"/>
        <v>0</v>
      </c>
      <c r="I98" s="447">
        <v>16</v>
      </c>
      <c r="J98" s="448">
        <f t="shared" si="10"/>
        <v>1</v>
      </c>
      <c r="K98" s="165">
        <v>0</v>
      </c>
      <c r="L98" s="448">
        <f t="shared" si="7"/>
        <v>0</v>
      </c>
      <c r="M98" s="449"/>
    </row>
    <row r="99" spans="2:13" ht="13" thickBot="1" x14ac:dyDescent="0.3">
      <c r="B99" s="446">
        <v>40513</v>
      </c>
      <c r="C99" s="278" t="s">
        <v>61</v>
      </c>
      <c r="D99" s="447">
        <v>119</v>
      </c>
      <c r="E99" s="447">
        <v>9</v>
      </c>
      <c r="F99" s="448">
        <f t="shared" si="8"/>
        <v>7.5630252100840331E-2</v>
      </c>
      <c r="G99" s="447">
        <v>3</v>
      </c>
      <c r="H99" s="448">
        <f t="shared" si="9"/>
        <v>2.5210084033613446E-2</v>
      </c>
      <c r="I99" s="447">
        <v>107</v>
      </c>
      <c r="J99" s="448">
        <f t="shared" si="10"/>
        <v>0.89915966386554624</v>
      </c>
      <c r="K99" s="165">
        <v>3</v>
      </c>
      <c r="L99" s="448">
        <f t="shared" si="7"/>
        <v>2.5210084033613446E-2</v>
      </c>
      <c r="M99" s="449"/>
    </row>
    <row r="100" spans="2:13" ht="13.5" thickBot="1" x14ac:dyDescent="0.35">
      <c r="B100" s="128">
        <v>2011</v>
      </c>
      <c r="C100" s="279"/>
      <c r="D100" s="128"/>
      <c r="E100" s="128"/>
      <c r="F100" s="128"/>
      <c r="G100" s="128"/>
      <c r="H100" s="128"/>
      <c r="I100" s="128"/>
      <c r="J100" s="163"/>
      <c r="K100" s="128"/>
      <c r="L100" s="128"/>
      <c r="M100" s="128"/>
    </row>
    <row r="101" spans="2:13" ht="13" thickBot="1" x14ac:dyDescent="0.3">
      <c r="B101" s="446">
        <v>40544</v>
      </c>
      <c r="C101" s="278" t="s">
        <v>497</v>
      </c>
      <c r="D101" s="447">
        <v>70</v>
      </c>
      <c r="E101" s="447">
        <v>3</v>
      </c>
      <c r="F101" s="448">
        <f t="shared" ref="F101:F138" si="11">SUM(E101/D101)</f>
        <v>4.2857142857142858E-2</v>
      </c>
      <c r="G101" s="447">
        <v>8</v>
      </c>
      <c r="H101" s="448">
        <f t="shared" ref="H101:H124" si="12">SUM(G101/D101)</f>
        <v>0.11428571428571428</v>
      </c>
      <c r="I101" s="447">
        <v>59</v>
      </c>
      <c r="J101" s="448">
        <f t="shared" ref="J101:J142" si="13">SUM(I101/D101)</f>
        <v>0.84285714285714286</v>
      </c>
      <c r="K101" s="165">
        <v>0</v>
      </c>
      <c r="L101" s="448">
        <f t="shared" si="7"/>
        <v>0</v>
      </c>
      <c r="M101" s="449"/>
    </row>
    <row r="102" spans="2:13" ht="13" thickBot="1" x14ac:dyDescent="0.3">
      <c r="B102" s="446">
        <v>40544</v>
      </c>
      <c r="C102" s="278" t="s">
        <v>497</v>
      </c>
      <c r="D102" s="447">
        <v>51</v>
      </c>
      <c r="E102" s="447">
        <v>0</v>
      </c>
      <c r="F102" s="448">
        <f t="shared" si="11"/>
        <v>0</v>
      </c>
      <c r="G102" s="447">
        <v>0</v>
      </c>
      <c r="H102" s="448">
        <f t="shared" si="12"/>
        <v>0</v>
      </c>
      <c r="I102" s="447">
        <v>51</v>
      </c>
      <c r="J102" s="448">
        <f t="shared" si="13"/>
        <v>1</v>
      </c>
      <c r="K102" s="165">
        <v>0</v>
      </c>
      <c r="L102" s="448">
        <f t="shared" si="7"/>
        <v>0</v>
      </c>
      <c r="M102" s="449"/>
    </row>
    <row r="103" spans="2:13" ht="13" thickBot="1" x14ac:dyDescent="0.3">
      <c r="B103" s="446">
        <v>40575</v>
      </c>
      <c r="C103" s="278" t="s">
        <v>74</v>
      </c>
      <c r="D103" s="447">
        <v>51</v>
      </c>
      <c r="E103" s="447">
        <v>4</v>
      </c>
      <c r="F103" s="448">
        <f t="shared" si="11"/>
        <v>7.8431372549019607E-2</v>
      </c>
      <c r="G103" s="447">
        <v>2</v>
      </c>
      <c r="H103" s="448">
        <f t="shared" si="12"/>
        <v>3.9215686274509803E-2</v>
      </c>
      <c r="I103" s="447">
        <v>45</v>
      </c>
      <c r="J103" s="448">
        <f t="shared" si="13"/>
        <v>0.88235294117647056</v>
      </c>
      <c r="K103" s="165">
        <v>1</v>
      </c>
      <c r="L103" s="448">
        <f t="shared" si="7"/>
        <v>1.9607843137254902E-2</v>
      </c>
      <c r="M103" s="449"/>
    </row>
    <row r="104" spans="2:13" ht="13" thickBot="1" x14ac:dyDescent="0.3">
      <c r="B104" s="446">
        <v>40603</v>
      </c>
      <c r="C104" s="278" t="s">
        <v>34</v>
      </c>
      <c r="D104" s="447">
        <v>56</v>
      </c>
      <c r="E104" s="447">
        <v>3</v>
      </c>
      <c r="F104" s="448">
        <f t="shared" si="11"/>
        <v>5.3571428571428568E-2</v>
      </c>
      <c r="G104" s="447">
        <v>3</v>
      </c>
      <c r="H104" s="448">
        <f t="shared" si="12"/>
        <v>5.3571428571428568E-2</v>
      </c>
      <c r="I104" s="447">
        <v>50</v>
      </c>
      <c r="J104" s="448">
        <f t="shared" si="13"/>
        <v>0.8928571428571429</v>
      </c>
      <c r="K104" s="165">
        <v>4</v>
      </c>
      <c r="L104" s="448">
        <f t="shared" si="7"/>
        <v>7.1428571428571425E-2</v>
      </c>
      <c r="M104" s="449"/>
    </row>
    <row r="105" spans="2:13" ht="13" thickBot="1" x14ac:dyDescent="0.3">
      <c r="B105" s="446">
        <v>40603</v>
      </c>
      <c r="C105" s="278" t="s">
        <v>65</v>
      </c>
      <c r="D105" s="447">
        <v>392</v>
      </c>
      <c r="E105" s="447">
        <v>19</v>
      </c>
      <c r="F105" s="448">
        <f t="shared" si="11"/>
        <v>4.8469387755102039E-2</v>
      </c>
      <c r="G105" s="447">
        <v>18</v>
      </c>
      <c r="H105" s="448">
        <f t="shared" si="12"/>
        <v>4.5918367346938778E-2</v>
      </c>
      <c r="I105" s="447">
        <v>355</v>
      </c>
      <c r="J105" s="448">
        <f t="shared" si="13"/>
        <v>0.90561224489795922</v>
      </c>
      <c r="K105" s="165">
        <v>7</v>
      </c>
      <c r="L105" s="448">
        <f t="shared" si="7"/>
        <v>1.7857142857142856E-2</v>
      </c>
      <c r="M105" s="449"/>
    </row>
    <row r="106" spans="2:13" ht="13" thickBot="1" x14ac:dyDescent="0.3">
      <c r="B106" s="446">
        <v>40603</v>
      </c>
      <c r="C106" s="278" t="s">
        <v>16</v>
      </c>
      <c r="D106" s="447">
        <v>66</v>
      </c>
      <c r="E106" s="447">
        <v>2</v>
      </c>
      <c r="F106" s="448">
        <f t="shared" si="11"/>
        <v>3.0303030303030304E-2</v>
      </c>
      <c r="G106" s="447">
        <v>4</v>
      </c>
      <c r="H106" s="448">
        <f t="shared" si="12"/>
        <v>6.0606060606060608E-2</v>
      </c>
      <c r="I106" s="447">
        <v>60</v>
      </c>
      <c r="J106" s="448">
        <f t="shared" si="13"/>
        <v>0.90909090909090906</v>
      </c>
      <c r="K106" s="165">
        <v>0</v>
      </c>
      <c r="L106" s="448">
        <f t="shared" si="7"/>
        <v>0</v>
      </c>
      <c r="M106" s="449"/>
    </row>
    <row r="107" spans="2:13" ht="13" thickBot="1" x14ac:dyDescent="0.3">
      <c r="B107" s="446">
        <v>40603</v>
      </c>
      <c r="C107" s="278" t="s">
        <v>66</v>
      </c>
      <c r="D107" s="447">
        <v>294</v>
      </c>
      <c r="E107" s="447">
        <v>24</v>
      </c>
      <c r="F107" s="448">
        <f t="shared" si="11"/>
        <v>8.1632653061224483E-2</v>
      </c>
      <c r="G107" s="447">
        <v>8</v>
      </c>
      <c r="H107" s="448">
        <f t="shared" si="12"/>
        <v>2.7210884353741496E-2</v>
      </c>
      <c r="I107" s="447">
        <v>262</v>
      </c>
      <c r="J107" s="448">
        <f t="shared" si="13"/>
        <v>0.891156462585034</v>
      </c>
      <c r="K107" s="165">
        <v>9</v>
      </c>
      <c r="L107" s="448">
        <f t="shared" si="7"/>
        <v>3.0612244897959183E-2</v>
      </c>
      <c r="M107" s="449"/>
    </row>
    <row r="108" spans="2:13" ht="13" thickBot="1" x14ac:dyDescent="0.3">
      <c r="B108" s="446">
        <v>40603</v>
      </c>
      <c r="C108" s="278" t="s">
        <v>67</v>
      </c>
      <c r="D108" s="447">
        <v>143</v>
      </c>
      <c r="E108" s="447">
        <v>15</v>
      </c>
      <c r="F108" s="448">
        <f t="shared" si="11"/>
        <v>0.1048951048951049</v>
      </c>
      <c r="G108" s="447">
        <v>5</v>
      </c>
      <c r="H108" s="448">
        <f t="shared" si="12"/>
        <v>3.4965034965034968E-2</v>
      </c>
      <c r="I108" s="447">
        <v>123</v>
      </c>
      <c r="J108" s="448">
        <f t="shared" si="13"/>
        <v>0.8601398601398601</v>
      </c>
      <c r="K108" s="165">
        <v>7</v>
      </c>
      <c r="L108" s="448">
        <f t="shared" si="7"/>
        <v>4.8951048951048952E-2</v>
      </c>
      <c r="M108" s="449"/>
    </row>
    <row r="109" spans="2:13" ht="13" thickBot="1" x14ac:dyDescent="0.3">
      <c r="B109" s="446">
        <v>40634</v>
      </c>
      <c r="C109" s="278" t="s">
        <v>68</v>
      </c>
      <c r="D109" s="447">
        <v>249</v>
      </c>
      <c r="E109" s="447">
        <v>22</v>
      </c>
      <c r="F109" s="448">
        <f t="shared" si="11"/>
        <v>8.8353413654618476E-2</v>
      </c>
      <c r="G109" s="447">
        <v>13</v>
      </c>
      <c r="H109" s="448">
        <f t="shared" si="12"/>
        <v>5.2208835341365459E-2</v>
      </c>
      <c r="I109" s="447">
        <v>214</v>
      </c>
      <c r="J109" s="448">
        <f t="shared" si="13"/>
        <v>0.85943775100401609</v>
      </c>
      <c r="K109" s="165">
        <v>4</v>
      </c>
      <c r="L109" s="448">
        <f t="shared" si="7"/>
        <v>1.6064257028112448E-2</v>
      </c>
      <c r="M109" s="449"/>
    </row>
    <row r="110" spans="2:13" ht="13" thickBot="1" x14ac:dyDescent="0.3">
      <c r="B110" s="446">
        <v>40634</v>
      </c>
      <c r="C110" s="278" t="s">
        <v>69</v>
      </c>
      <c r="D110" s="447">
        <v>50</v>
      </c>
      <c r="E110" s="447">
        <v>4</v>
      </c>
      <c r="F110" s="448">
        <f t="shared" si="11"/>
        <v>0.08</v>
      </c>
      <c r="G110" s="447">
        <v>0</v>
      </c>
      <c r="H110" s="448">
        <f t="shared" si="12"/>
        <v>0</v>
      </c>
      <c r="I110" s="447">
        <v>46</v>
      </c>
      <c r="J110" s="448">
        <f t="shared" si="13"/>
        <v>0.92</v>
      </c>
      <c r="K110" s="165">
        <v>1</v>
      </c>
      <c r="L110" s="448">
        <f t="shared" si="7"/>
        <v>0.02</v>
      </c>
      <c r="M110" s="449"/>
    </row>
    <row r="111" spans="2:13" ht="13" thickBot="1" x14ac:dyDescent="0.3">
      <c r="B111" s="446">
        <v>40664</v>
      </c>
      <c r="C111" s="278" t="s">
        <v>70</v>
      </c>
      <c r="D111" s="447">
        <v>79</v>
      </c>
      <c r="E111" s="447">
        <v>8</v>
      </c>
      <c r="F111" s="448">
        <f t="shared" si="11"/>
        <v>0.10126582278481013</v>
      </c>
      <c r="G111" s="447">
        <v>6</v>
      </c>
      <c r="H111" s="448">
        <f t="shared" si="12"/>
        <v>7.5949367088607597E-2</v>
      </c>
      <c r="I111" s="447">
        <v>65</v>
      </c>
      <c r="J111" s="448">
        <f t="shared" si="13"/>
        <v>0.82278481012658233</v>
      </c>
      <c r="K111" s="165">
        <v>2</v>
      </c>
      <c r="L111" s="448">
        <f t="shared" si="7"/>
        <v>2.5316455696202531E-2</v>
      </c>
      <c r="M111" s="449"/>
    </row>
    <row r="112" spans="2:13" ht="13" thickBot="1" x14ac:dyDescent="0.3">
      <c r="B112" s="446">
        <v>40664</v>
      </c>
      <c r="C112" s="278" t="s">
        <v>61</v>
      </c>
      <c r="D112" s="447">
        <v>223</v>
      </c>
      <c r="E112" s="447">
        <v>17</v>
      </c>
      <c r="F112" s="448">
        <f t="shared" si="11"/>
        <v>7.623318385650224E-2</v>
      </c>
      <c r="G112" s="447">
        <v>7</v>
      </c>
      <c r="H112" s="448">
        <f t="shared" si="12"/>
        <v>3.1390134529147982E-2</v>
      </c>
      <c r="I112" s="447">
        <v>199</v>
      </c>
      <c r="J112" s="448">
        <f t="shared" si="13"/>
        <v>0.8923766816143498</v>
      </c>
      <c r="K112" s="165">
        <v>9</v>
      </c>
      <c r="L112" s="448">
        <f t="shared" si="7"/>
        <v>4.0358744394618833E-2</v>
      </c>
      <c r="M112" s="449"/>
    </row>
    <row r="113" spans="2:13" ht="13" thickBot="1" x14ac:dyDescent="0.3">
      <c r="B113" s="446">
        <v>40664</v>
      </c>
      <c r="C113" s="278" t="s">
        <v>54</v>
      </c>
      <c r="D113" s="447">
        <v>63</v>
      </c>
      <c r="E113" s="447">
        <v>0</v>
      </c>
      <c r="F113" s="448">
        <f t="shared" si="11"/>
        <v>0</v>
      </c>
      <c r="G113" s="447">
        <v>2</v>
      </c>
      <c r="H113" s="448">
        <f t="shared" si="12"/>
        <v>3.1746031746031744E-2</v>
      </c>
      <c r="I113" s="447">
        <v>61</v>
      </c>
      <c r="J113" s="448">
        <f t="shared" si="13"/>
        <v>0.96825396825396826</v>
      </c>
      <c r="K113" s="165">
        <v>0</v>
      </c>
      <c r="L113" s="448">
        <f t="shared" si="7"/>
        <v>0</v>
      </c>
      <c r="M113" s="449"/>
    </row>
    <row r="114" spans="2:13" ht="13" thickBot="1" x14ac:dyDescent="0.3">
      <c r="B114" s="446">
        <v>40695</v>
      </c>
      <c r="C114" s="278" t="s">
        <v>72</v>
      </c>
      <c r="D114" s="447">
        <v>149</v>
      </c>
      <c r="E114" s="447">
        <v>10</v>
      </c>
      <c r="F114" s="448">
        <f t="shared" si="11"/>
        <v>6.7114093959731544E-2</v>
      </c>
      <c r="G114" s="447">
        <v>5</v>
      </c>
      <c r="H114" s="448">
        <f t="shared" si="12"/>
        <v>3.3557046979865772E-2</v>
      </c>
      <c r="I114" s="447">
        <v>134</v>
      </c>
      <c r="J114" s="448">
        <f t="shared" si="13"/>
        <v>0.89932885906040272</v>
      </c>
      <c r="K114" s="165">
        <v>1</v>
      </c>
      <c r="L114" s="448">
        <f t="shared" si="7"/>
        <v>6.7114093959731542E-3</v>
      </c>
      <c r="M114" s="449"/>
    </row>
    <row r="115" spans="2:13" ht="13" thickBot="1" x14ac:dyDescent="0.3">
      <c r="B115" s="446">
        <v>40695</v>
      </c>
      <c r="C115" s="278" t="s">
        <v>71</v>
      </c>
      <c r="D115" s="447">
        <v>46</v>
      </c>
      <c r="E115" s="447">
        <v>0</v>
      </c>
      <c r="F115" s="448">
        <f t="shared" si="11"/>
        <v>0</v>
      </c>
      <c r="G115" s="447">
        <v>2</v>
      </c>
      <c r="H115" s="448">
        <f t="shared" si="12"/>
        <v>4.3478260869565216E-2</v>
      </c>
      <c r="I115" s="447">
        <v>44</v>
      </c>
      <c r="J115" s="448">
        <f t="shared" si="13"/>
        <v>0.95652173913043481</v>
      </c>
      <c r="K115" s="165">
        <v>0</v>
      </c>
      <c r="L115" s="448">
        <f t="shared" si="7"/>
        <v>0</v>
      </c>
      <c r="M115" s="449"/>
    </row>
    <row r="116" spans="2:13" ht="13" thickBot="1" x14ac:dyDescent="0.3">
      <c r="B116" s="446">
        <v>40695</v>
      </c>
      <c r="C116" s="278" t="s">
        <v>493</v>
      </c>
      <c r="D116" s="447">
        <v>83</v>
      </c>
      <c r="E116" s="447">
        <v>2</v>
      </c>
      <c r="F116" s="448">
        <f t="shared" si="11"/>
        <v>2.4096385542168676E-2</v>
      </c>
      <c r="G116" s="447">
        <v>3</v>
      </c>
      <c r="H116" s="448">
        <f t="shared" si="12"/>
        <v>3.614457831325301E-2</v>
      </c>
      <c r="I116" s="447">
        <v>78</v>
      </c>
      <c r="J116" s="448">
        <f t="shared" si="13"/>
        <v>0.93975903614457834</v>
      </c>
      <c r="K116" s="165">
        <v>1</v>
      </c>
      <c r="L116" s="448">
        <f t="shared" ref="L116:L179" si="14">SUM(K116/D116)</f>
        <v>1.2048192771084338E-2</v>
      </c>
      <c r="M116" s="449"/>
    </row>
    <row r="117" spans="2:13" ht="13" thickBot="1" x14ac:dyDescent="0.3">
      <c r="B117" s="446">
        <v>40695</v>
      </c>
      <c r="C117" s="278" t="s">
        <v>74</v>
      </c>
      <c r="D117" s="447">
        <v>112</v>
      </c>
      <c r="E117" s="447">
        <v>2</v>
      </c>
      <c r="F117" s="448">
        <f t="shared" si="11"/>
        <v>1.7857142857142856E-2</v>
      </c>
      <c r="G117" s="447">
        <v>3</v>
      </c>
      <c r="H117" s="448">
        <f t="shared" si="12"/>
        <v>2.6785714285714284E-2</v>
      </c>
      <c r="I117" s="447">
        <v>107</v>
      </c>
      <c r="J117" s="448">
        <f t="shared" si="13"/>
        <v>0.9553571428571429</v>
      </c>
      <c r="K117" s="165">
        <v>0</v>
      </c>
      <c r="L117" s="448">
        <f t="shared" si="14"/>
        <v>0</v>
      </c>
      <c r="M117" s="449"/>
    </row>
    <row r="118" spans="2:13" ht="13" thickBot="1" x14ac:dyDescent="0.3">
      <c r="B118" s="446">
        <v>40695</v>
      </c>
      <c r="C118" s="278" t="s">
        <v>75</v>
      </c>
      <c r="D118" s="447">
        <v>39</v>
      </c>
      <c r="E118" s="447">
        <v>3</v>
      </c>
      <c r="F118" s="448">
        <f t="shared" si="11"/>
        <v>7.6923076923076927E-2</v>
      </c>
      <c r="G118" s="447">
        <v>2</v>
      </c>
      <c r="H118" s="448">
        <f t="shared" si="12"/>
        <v>5.128205128205128E-2</v>
      </c>
      <c r="I118" s="447">
        <v>34</v>
      </c>
      <c r="J118" s="448">
        <f t="shared" si="13"/>
        <v>0.87179487179487181</v>
      </c>
      <c r="K118" s="165">
        <v>3</v>
      </c>
      <c r="L118" s="448">
        <f t="shared" si="14"/>
        <v>7.6923076923076927E-2</v>
      </c>
      <c r="M118" s="449"/>
    </row>
    <row r="119" spans="2:13" ht="13" thickBot="1" x14ac:dyDescent="0.3">
      <c r="B119" s="446">
        <v>40756</v>
      </c>
      <c r="C119" s="278" t="s">
        <v>71</v>
      </c>
      <c r="D119" s="447">
        <v>37</v>
      </c>
      <c r="E119" s="447">
        <v>5</v>
      </c>
      <c r="F119" s="448">
        <f t="shared" si="11"/>
        <v>0.13513513513513514</v>
      </c>
      <c r="G119" s="447">
        <v>1</v>
      </c>
      <c r="H119" s="448">
        <f t="shared" si="12"/>
        <v>2.7027027027027029E-2</v>
      </c>
      <c r="I119" s="447">
        <v>31</v>
      </c>
      <c r="J119" s="448">
        <f t="shared" si="13"/>
        <v>0.83783783783783783</v>
      </c>
      <c r="K119" s="165">
        <v>2</v>
      </c>
      <c r="L119" s="448">
        <f t="shared" si="14"/>
        <v>5.4054054054054057E-2</v>
      </c>
      <c r="M119" s="449"/>
    </row>
    <row r="120" spans="2:13" ht="13" thickBot="1" x14ac:dyDescent="0.3">
      <c r="B120" s="446">
        <v>40756</v>
      </c>
      <c r="C120" s="278" t="s">
        <v>76</v>
      </c>
      <c r="D120" s="447">
        <v>36</v>
      </c>
      <c r="E120" s="447">
        <v>3</v>
      </c>
      <c r="F120" s="448">
        <f t="shared" si="11"/>
        <v>8.3333333333333329E-2</v>
      </c>
      <c r="G120" s="447">
        <v>2</v>
      </c>
      <c r="H120" s="448">
        <f t="shared" si="12"/>
        <v>5.5555555555555552E-2</v>
      </c>
      <c r="I120" s="447">
        <v>31</v>
      </c>
      <c r="J120" s="448">
        <f t="shared" si="13"/>
        <v>0.86111111111111116</v>
      </c>
      <c r="K120" s="165">
        <v>1</v>
      </c>
      <c r="L120" s="448">
        <f t="shared" si="14"/>
        <v>2.7777777777777776E-2</v>
      </c>
      <c r="M120" s="449"/>
    </row>
    <row r="121" spans="2:13" ht="13" thickBot="1" x14ac:dyDescent="0.3">
      <c r="B121" s="446">
        <v>40787</v>
      </c>
      <c r="C121" s="278" t="s">
        <v>14</v>
      </c>
      <c r="D121" s="447">
        <v>440</v>
      </c>
      <c r="E121" s="447">
        <v>14</v>
      </c>
      <c r="F121" s="448">
        <f t="shared" si="11"/>
        <v>3.1818181818181815E-2</v>
      </c>
      <c r="G121" s="447">
        <v>6</v>
      </c>
      <c r="H121" s="448">
        <f t="shared" si="12"/>
        <v>1.3636363636363636E-2</v>
      </c>
      <c r="I121" s="447">
        <v>420</v>
      </c>
      <c r="J121" s="448">
        <f t="shared" si="13"/>
        <v>0.95454545454545459</v>
      </c>
      <c r="K121" s="165">
        <v>7</v>
      </c>
      <c r="L121" s="448">
        <f t="shared" si="14"/>
        <v>1.5909090909090907E-2</v>
      </c>
      <c r="M121" s="449"/>
    </row>
    <row r="122" spans="2:13" ht="13" thickBot="1" x14ac:dyDescent="0.3">
      <c r="B122" s="446">
        <v>40787</v>
      </c>
      <c r="C122" s="278" t="s">
        <v>77</v>
      </c>
      <c r="D122" s="447">
        <v>41</v>
      </c>
      <c r="E122" s="447">
        <v>3</v>
      </c>
      <c r="F122" s="448">
        <f t="shared" si="11"/>
        <v>7.3170731707317069E-2</v>
      </c>
      <c r="G122" s="447">
        <v>1</v>
      </c>
      <c r="H122" s="448">
        <f t="shared" si="12"/>
        <v>2.4390243902439025E-2</v>
      </c>
      <c r="I122" s="447">
        <v>37</v>
      </c>
      <c r="J122" s="448">
        <f t="shared" si="13"/>
        <v>0.90243902439024393</v>
      </c>
      <c r="K122" s="165">
        <v>0</v>
      </c>
      <c r="L122" s="448">
        <f t="shared" si="14"/>
        <v>0</v>
      </c>
      <c r="M122" s="449"/>
    </row>
    <row r="123" spans="2:13" ht="13" thickBot="1" x14ac:dyDescent="0.3">
      <c r="B123" s="446">
        <v>40787</v>
      </c>
      <c r="C123" s="278" t="s">
        <v>45</v>
      </c>
      <c r="D123" s="447">
        <v>324</v>
      </c>
      <c r="E123" s="447">
        <v>12</v>
      </c>
      <c r="F123" s="448">
        <f t="shared" si="11"/>
        <v>3.7037037037037035E-2</v>
      </c>
      <c r="G123" s="447">
        <v>10</v>
      </c>
      <c r="H123" s="448">
        <f t="shared" si="12"/>
        <v>3.0864197530864196E-2</v>
      </c>
      <c r="I123" s="447">
        <v>302</v>
      </c>
      <c r="J123" s="448">
        <f t="shared" si="13"/>
        <v>0.9320987654320988</v>
      </c>
      <c r="K123" s="165">
        <v>3</v>
      </c>
      <c r="L123" s="448">
        <f t="shared" si="14"/>
        <v>9.2592592592592587E-3</v>
      </c>
      <c r="M123" s="449"/>
    </row>
    <row r="124" spans="2:13" ht="13" thickBot="1" x14ac:dyDescent="0.3">
      <c r="B124" s="446">
        <v>40817</v>
      </c>
      <c r="C124" s="278" t="s">
        <v>58</v>
      </c>
      <c r="D124" s="447">
        <v>159</v>
      </c>
      <c r="E124" s="447">
        <v>10</v>
      </c>
      <c r="F124" s="448">
        <f t="shared" si="11"/>
        <v>6.2893081761006289E-2</v>
      </c>
      <c r="G124" s="447">
        <v>1</v>
      </c>
      <c r="H124" s="448">
        <f t="shared" si="12"/>
        <v>6.2893081761006293E-3</v>
      </c>
      <c r="I124" s="447">
        <v>148</v>
      </c>
      <c r="J124" s="448">
        <f t="shared" si="13"/>
        <v>0.9308176100628931</v>
      </c>
      <c r="K124" s="165">
        <v>2</v>
      </c>
      <c r="L124" s="448">
        <f t="shared" si="14"/>
        <v>1.2578616352201259E-2</v>
      </c>
      <c r="M124" s="449"/>
    </row>
    <row r="125" spans="2:13" ht="13" thickBot="1" x14ac:dyDescent="0.3">
      <c r="B125" s="446">
        <v>40817</v>
      </c>
      <c r="C125" s="278" t="s">
        <v>78</v>
      </c>
      <c r="D125" s="447">
        <v>96</v>
      </c>
      <c r="E125" s="447">
        <v>8</v>
      </c>
      <c r="F125" s="448">
        <f t="shared" si="11"/>
        <v>8.3333333333333329E-2</v>
      </c>
      <c r="G125" s="447">
        <v>1</v>
      </c>
      <c r="H125" s="448">
        <v>0.01</v>
      </c>
      <c r="I125" s="447">
        <v>87</v>
      </c>
      <c r="J125" s="448">
        <f t="shared" si="13"/>
        <v>0.90625</v>
      </c>
      <c r="K125" s="165">
        <v>1</v>
      </c>
      <c r="L125" s="448">
        <f t="shared" si="14"/>
        <v>1.0416666666666666E-2</v>
      </c>
      <c r="M125" s="449"/>
    </row>
    <row r="126" spans="2:13" ht="13" thickBot="1" x14ac:dyDescent="0.3">
      <c r="B126" s="446">
        <v>40817</v>
      </c>
      <c r="C126" s="169" t="s">
        <v>79</v>
      </c>
      <c r="D126" s="447">
        <v>317</v>
      </c>
      <c r="E126" s="447">
        <v>22</v>
      </c>
      <c r="F126" s="448">
        <f t="shared" si="11"/>
        <v>6.9400630914826497E-2</v>
      </c>
      <c r="G126" s="447">
        <v>9</v>
      </c>
      <c r="H126" s="448">
        <f t="shared" ref="H126:H142" si="15">SUM(G126/D126)</f>
        <v>2.8391167192429023E-2</v>
      </c>
      <c r="I126" s="447">
        <v>286</v>
      </c>
      <c r="J126" s="448">
        <f t="shared" si="13"/>
        <v>0.90220820189274453</v>
      </c>
      <c r="K126" s="165">
        <v>5</v>
      </c>
      <c r="L126" s="448">
        <f t="shared" si="14"/>
        <v>1.5772870662460567E-2</v>
      </c>
      <c r="M126" s="449"/>
    </row>
    <row r="127" spans="2:13" ht="13" thickBot="1" x14ac:dyDescent="0.3">
      <c r="B127" s="446">
        <v>40817</v>
      </c>
      <c r="C127" s="169" t="s">
        <v>71</v>
      </c>
      <c r="D127" s="447">
        <v>56</v>
      </c>
      <c r="E127" s="447">
        <v>1</v>
      </c>
      <c r="F127" s="448">
        <f t="shared" si="11"/>
        <v>1.7857142857142856E-2</v>
      </c>
      <c r="G127" s="447">
        <v>1</v>
      </c>
      <c r="H127" s="448">
        <f t="shared" si="15"/>
        <v>1.7857142857142856E-2</v>
      </c>
      <c r="I127" s="447">
        <v>54</v>
      </c>
      <c r="J127" s="448">
        <f t="shared" si="13"/>
        <v>0.9642857142857143</v>
      </c>
      <c r="K127" s="165">
        <v>0</v>
      </c>
      <c r="L127" s="448">
        <f t="shared" si="14"/>
        <v>0</v>
      </c>
      <c r="M127" s="449"/>
    </row>
    <row r="128" spans="2:13" ht="13" thickBot="1" x14ac:dyDescent="0.3">
      <c r="B128" s="446">
        <v>40817</v>
      </c>
      <c r="C128" s="169" t="s">
        <v>80</v>
      </c>
      <c r="D128" s="447">
        <v>462</v>
      </c>
      <c r="E128" s="447">
        <v>28</v>
      </c>
      <c r="F128" s="448">
        <f t="shared" si="11"/>
        <v>6.0606060606060608E-2</v>
      </c>
      <c r="G128" s="447">
        <v>14</v>
      </c>
      <c r="H128" s="448">
        <f t="shared" si="15"/>
        <v>3.0303030303030304E-2</v>
      </c>
      <c r="I128" s="447">
        <v>420</v>
      </c>
      <c r="J128" s="448">
        <f t="shared" si="13"/>
        <v>0.90909090909090906</v>
      </c>
      <c r="K128" s="165">
        <v>14</v>
      </c>
      <c r="L128" s="448">
        <f t="shared" si="14"/>
        <v>3.0303030303030304E-2</v>
      </c>
      <c r="M128" s="449"/>
    </row>
    <row r="129" spans="2:13" ht="13" thickBot="1" x14ac:dyDescent="0.3">
      <c r="B129" s="446">
        <v>40817</v>
      </c>
      <c r="C129" s="169" t="s">
        <v>81</v>
      </c>
      <c r="D129" s="447">
        <v>583</v>
      </c>
      <c r="E129" s="447">
        <v>24</v>
      </c>
      <c r="F129" s="448">
        <f t="shared" si="11"/>
        <v>4.1166380789022301E-2</v>
      </c>
      <c r="G129" s="447">
        <v>24</v>
      </c>
      <c r="H129" s="448">
        <f t="shared" si="15"/>
        <v>4.1166380789022301E-2</v>
      </c>
      <c r="I129" s="447">
        <v>535</v>
      </c>
      <c r="J129" s="448">
        <f t="shared" si="13"/>
        <v>0.91766723842195541</v>
      </c>
      <c r="K129" s="165">
        <v>7</v>
      </c>
      <c r="L129" s="448">
        <f t="shared" si="14"/>
        <v>1.2006861063464836E-2</v>
      </c>
      <c r="M129" s="449"/>
    </row>
    <row r="130" spans="2:13" ht="13" thickBot="1" x14ac:dyDescent="0.3">
      <c r="B130" s="446">
        <v>40817</v>
      </c>
      <c r="C130" s="169" t="s">
        <v>82</v>
      </c>
      <c r="D130" s="447">
        <v>19</v>
      </c>
      <c r="E130" s="447">
        <v>0</v>
      </c>
      <c r="F130" s="448">
        <f t="shared" si="11"/>
        <v>0</v>
      </c>
      <c r="G130" s="447">
        <v>0</v>
      </c>
      <c r="H130" s="448">
        <f t="shared" si="15"/>
        <v>0</v>
      </c>
      <c r="I130" s="447">
        <v>19</v>
      </c>
      <c r="J130" s="448">
        <f t="shared" si="13"/>
        <v>1</v>
      </c>
      <c r="K130" s="165">
        <v>0</v>
      </c>
      <c r="L130" s="448">
        <f t="shared" si="14"/>
        <v>0</v>
      </c>
      <c r="M130" s="449"/>
    </row>
    <row r="131" spans="2:13" ht="13" thickBot="1" x14ac:dyDescent="0.3">
      <c r="B131" s="446">
        <v>40817</v>
      </c>
      <c r="C131" s="169" t="s">
        <v>83</v>
      </c>
      <c r="D131" s="447">
        <v>3</v>
      </c>
      <c r="E131" s="447">
        <v>0</v>
      </c>
      <c r="F131" s="448">
        <f t="shared" si="11"/>
        <v>0</v>
      </c>
      <c r="G131" s="447">
        <v>0</v>
      </c>
      <c r="H131" s="448">
        <f t="shared" si="15"/>
        <v>0</v>
      </c>
      <c r="I131" s="447">
        <v>3</v>
      </c>
      <c r="J131" s="448">
        <f t="shared" si="13"/>
        <v>1</v>
      </c>
      <c r="K131" s="165">
        <v>0</v>
      </c>
      <c r="L131" s="448">
        <f t="shared" si="14"/>
        <v>0</v>
      </c>
      <c r="M131" s="449"/>
    </row>
    <row r="132" spans="2:13" ht="13" thickBot="1" x14ac:dyDescent="0.3">
      <c r="B132" s="446">
        <v>40848</v>
      </c>
      <c r="C132" s="169" t="s">
        <v>84</v>
      </c>
      <c r="D132" s="447">
        <v>196</v>
      </c>
      <c r="E132" s="447">
        <v>9</v>
      </c>
      <c r="F132" s="448">
        <f t="shared" si="11"/>
        <v>4.5918367346938778E-2</v>
      </c>
      <c r="G132" s="447">
        <v>5</v>
      </c>
      <c r="H132" s="448">
        <f t="shared" si="15"/>
        <v>2.5510204081632654E-2</v>
      </c>
      <c r="I132" s="447">
        <v>182</v>
      </c>
      <c r="J132" s="448">
        <f t="shared" si="13"/>
        <v>0.9285714285714286</v>
      </c>
      <c r="K132" s="165">
        <v>3</v>
      </c>
      <c r="L132" s="448">
        <f t="shared" si="14"/>
        <v>1.5306122448979591E-2</v>
      </c>
      <c r="M132" s="449"/>
    </row>
    <row r="133" spans="2:13" ht="13" thickBot="1" x14ac:dyDescent="0.3">
      <c r="B133" s="446">
        <v>40848</v>
      </c>
      <c r="C133" s="169" t="s">
        <v>85</v>
      </c>
      <c r="D133" s="447">
        <v>201</v>
      </c>
      <c r="E133" s="447">
        <v>11</v>
      </c>
      <c r="F133" s="448">
        <f t="shared" si="11"/>
        <v>5.4726368159203981E-2</v>
      </c>
      <c r="G133" s="447">
        <v>1</v>
      </c>
      <c r="H133" s="448">
        <f t="shared" si="15"/>
        <v>4.9751243781094526E-3</v>
      </c>
      <c r="I133" s="447">
        <v>189</v>
      </c>
      <c r="J133" s="448">
        <f t="shared" si="13"/>
        <v>0.94029850746268662</v>
      </c>
      <c r="K133" s="165">
        <v>2</v>
      </c>
      <c r="L133" s="448">
        <f t="shared" si="14"/>
        <v>9.9502487562189053E-3</v>
      </c>
      <c r="M133" s="449"/>
    </row>
    <row r="134" spans="2:13" ht="13" thickBot="1" x14ac:dyDescent="0.3">
      <c r="B134" s="446">
        <v>40848</v>
      </c>
      <c r="C134" s="169" t="s">
        <v>86</v>
      </c>
      <c r="D134" s="447">
        <v>58</v>
      </c>
      <c r="E134" s="447">
        <v>0</v>
      </c>
      <c r="F134" s="448">
        <f t="shared" si="11"/>
        <v>0</v>
      </c>
      <c r="G134" s="447">
        <v>1</v>
      </c>
      <c r="H134" s="448">
        <f t="shared" si="15"/>
        <v>1.7241379310344827E-2</v>
      </c>
      <c r="I134" s="447">
        <v>57</v>
      </c>
      <c r="J134" s="448">
        <f t="shared" si="13"/>
        <v>0.98275862068965514</v>
      </c>
      <c r="K134" s="165">
        <v>0</v>
      </c>
      <c r="L134" s="448">
        <f t="shared" si="14"/>
        <v>0</v>
      </c>
      <c r="M134" s="449"/>
    </row>
    <row r="135" spans="2:13" ht="13" thickBot="1" x14ac:dyDescent="0.3">
      <c r="B135" s="166">
        <v>40848</v>
      </c>
      <c r="C135" s="169" t="s">
        <v>123</v>
      </c>
      <c r="D135" s="447">
        <v>17</v>
      </c>
      <c r="E135" s="447">
        <v>1</v>
      </c>
      <c r="F135" s="448">
        <f t="shared" si="11"/>
        <v>5.8823529411764705E-2</v>
      </c>
      <c r="G135" s="447">
        <v>1</v>
      </c>
      <c r="H135" s="448">
        <f t="shared" si="15"/>
        <v>5.8823529411764705E-2</v>
      </c>
      <c r="I135" s="447">
        <v>15</v>
      </c>
      <c r="J135" s="448">
        <f t="shared" si="13"/>
        <v>0.88235294117647056</v>
      </c>
      <c r="K135" s="165">
        <v>1</v>
      </c>
      <c r="L135" s="448">
        <f t="shared" si="14"/>
        <v>5.8823529411764705E-2</v>
      </c>
      <c r="M135" s="449"/>
    </row>
    <row r="136" spans="2:13" ht="13" thickBot="1" x14ac:dyDescent="0.3">
      <c r="B136" s="446">
        <v>40848</v>
      </c>
      <c r="C136" s="278" t="s">
        <v>498</v>
      </c>
      <c r="D136" s="447">
        <v>49</v>
      </c>
      <c r="E136" s="447">
        <v>3</v>
      </c>
      <c r="F136" s="448">
        <f t="shared" si="11"/>
        <v>6.1224489795918366E-2</v>
      </c>
      <c r="G136" s="447">
        <v>1</v>
      </c>
      <c r="H136" s="448">
        <f t="shared" si="15"/>
        <v>2.0408163265306121E-2</v>
      </c>
      <c r="I136" s="447">
        <v>45</v>
      </c>
      <c r="J136" s="448">
        <f t="shared" si="13"/>
        <v>0.91836734693877553</v>
      </c>
      <c r="K136" s="165">
        <v>1</v>
      </c>
      <c r="L136" s="448">
        <f t="shared" si="14"/>
        <v>2.0408163265306121E-2</v>
      </c>
      <c r="M136" s="449"/>
    </row>
    <row r="137" spans="2:13" ht="13" thickBot="1" x14ac:dyDescent="0.3">
      <c r="B137" s="446">
        <v>40848</v>
      </c>
      <c r="C137" s="278" t="s">
        <v>89</v>
      </c>
      <c r="D137" s="447">
        <v>36</v>
      </c>
      <c r="E137" s="447">
        <v>0</v>
      </c>
      <c r="F137" s="448">
        <f t="shared" si="11"/>
        <v>0</v>
      </c>
      <c r="G137" s="447">
        <v>0</v>
      </c>
      <c r="H137" s="448">
        <f t="shared" si="15"/>
        <v>0</v>
      </c>
      <c r="I137" s="447">
        <v>36</v>
      </c>
      <c r="J137" s="448">
        <f t="shared" si="13"/>
        <v>1</v>
      </c>
      <c r="K137" s="165">
        <v>0</v>
      </c>
      <c r="L137" s="448">
        <f t="shared" si="14"/>
        <v>0</v>
      </c>
      <c r="M137" s="449"/>
    </row>
    <row r="138" spans="2:13" ht="13" thickBot="1" x14ac:dyDescent="0.3">
      <c r="B138" s="446">
        <v>40848</v>
      </c>
      <c r="C138" s="278" t="s">
        <v>82</v>
      </c>
      <c r="D138" s="447">
        <v>46</v>
      </c>
      <c r="E138" s="447">
        <v>1</v>
      </c>
      <c r="F138" s="448">
        <f t="shared" si="11"/>
        <v>2.1739130434782608E-2</v>
      </c>
      <c r="G138" s="447">
        <v>1</v>
      </c>
      <c r="H138" s="448">
        <f t="shared" si="15"/>
        <v>2.1739130434782608E-2</v>
      </c>
      <c r="I138" s="447">
        <v>44</v>
      </c>
      <c r="J138" s="448">
        <f t="shared" si="13"/>
        <v>0.95652173913043481</v>
      </c>
      <c r="K138" s="165">
        <v>0</v>
      </c>
      <c r="L138" s="448">
        <f t="shared" si="14"/>
        <v>0</v>
      </c>
      <c r="M138" s="449"/>
    </row>
    <row r="139" spans="2:13" ht="13" thickBot="1" x14ac:dyDescent="0.3">
      <c r="B139" s="446">
        <v>40878</v>
      </c>
      <c r="C139" s="278" t="s">
        <v>90</v>
      </c>
      <c r="D139" s="447">
        <v>18</v>
      </c>
      <c r="E139" s="447">
        <v>0</v>
      </c>
      <c r="F139" s="448">
        <v>0</v>
      </c>
      <c r="G139" s="447">
        <v>0</v>
      </c>
      <c r="H139" s="448">
        <f t="shared" si="15"/>
        <v>0</v>
      </c>
      <c r="I139" s="447">
        <v>18</v>
      </c>
      <c r="J139" s="448">
        <f t="shared" si="13"/>
        <v>1</v>
      </c>
      <c r="K139" s="165">
        <v>0</v>
      </c>
      <c r="L139" s="448">
        <f t="shared" si="14"/>
        <v>0</v>
      </c>
      <c r="M139" s="449"/>
    </row>
    <row r="140" spans="2:13" ht="13" thickBot="1" x14ac:dyDescent="0.3">
      <c r="B140" s="446">
        <v>40878</v>
      </c>
      <c r="C140" s="278" t="s">
        <v>91</v>
      </c>
      <c r="D140" s="447">
        <v>31</v>
      </c>
      <c r="E140" s="447">
        <v>0</v>
      </c>
      <c r="F140" s="448">
        <f>SUM(E140/D140)</f>
        <v>0</v>
      </c>
      <c r="G140" s="447">
        <v>0</v>
      </c>
      <c r="H140" s="448">
        <f t="shared" si="15"/>
        <v>0</v>
      </c>
      <c r="I140" s="447">
        <v>31</v>
      </c>
      <c r="J140" s="448">
        <f t="shared" si="13"/>
        <v>1</v>
      </c>
      <c r="K140" s="165">
        <v>0</v>
      </c>
      <c r="L140" s="448">
        <f t="shared" si="14"/>
        <v>0</v>
      </c>
      <c r="M140" s="449"/>
    </row>
    <row r="141" spans="2:13" ht="13" thickBot="1" x14ac:dyDescent="0.3">
      <c r="B141" s="446">
        <v>40878</v>
      </c>
      <c r="C141" s="278" t="s">
        <v>83</v>
      </c>
      <c r="D141" s="447">
        <v>27</v>
      </c>
      <c r="E141" s="447">
        <v>8</v>
      </c>
      <c r="F141" s="448">
        <f>SUM(E141/D141)</f>
        <v>0.29629629629629628</v>
      </c>
      <c r="G141" s="447">
        <v>1</v>
      </c>
      <c r="H141" s="448">
        <f t="shared" si="15"/>
        <v>3.7037037037037035E-2</v>
      </c>
      <c r="I141" s="447">
        <v>18</v>
      </c>
      <c r="J141" s="448">
        <f t="shared" si="13"/>
        <v>0.66666666666666663</v>
      </c>
      <c r="K141" s="165">
        <v>1</v>
      </c>
      <c r="L141" s="448">
        <f t="shared" si="14"/>
        <v>3.7037037037037035E-2</v>
      </c>
      <c r="M141" s="449"/>
    </row>
    <row r="142" spans="2:13" ht="13" thickBot="1" x14ac:dyDescent="0.3">
      <c r="B142" s="446">
        <v>40878</v>
      </c>
      <c r="C142" s="278" t="s">
        <v>92</v>
      </c>
      <c r="D142" s="447">
        <v>6</v>
      </c>
      <c r="E142" s="447">
        <v>0</v>
      </c>
      <c r="F142" s="448">
        <f>SUM(E142/D142)</f>
        <v>0</v>
      </c>
      <c r="G142" s="447">
        <v>0</v>
      </c>
      <c r="H142" s="448">
        <f t="shared" si="15"/>
        <v>0</v>
      </c>
      <c r="I142" s="447">
        <v>6</v>
      </c>
      <c r="J142" s="448">
        <f t="shared" si="13"/>
        <v>1</v>
      </c>
      <c r="K142" s="165">
        <v>0</v>
      </c>
      <c r="L142" s="448">
        <f t="shared" si="14"/>
        <v>0</v>
      </c>
      <c r="M142" s="449"/>
    </row>
    <row r="143" spans="2:13" ht="13.5" thickBot="1" x14ac:dyDescent="0.35">
      <c r="B143" s="128">
        <v>2012</v>
      </c>
      <c r="C143" s="279"/>
      <c r="D143" s="128"/>
      <c r="E143" s="162"/>
      <c r="F143" s="162"/>
      <c r="G143" s="128"/>
      <c r="H143" s="128"/>
      <c r="I143" s="128"/>
      <c r="J143" s="163"/>
      <c r="K143" s="128"/>
      <c r="L143" s="128"/>
      <c r="M143" s="128"/>
    </row>
    <row r="144" spans="2:13" ht="13" thickBot="1" x14ac:dyDescent="0.3">
      <c r="B144" s="446">
        <v>40909</v>
      </c>
      <c r="C144" s="169" t="s">
        <v>123</v>
      </c>
      <c r="D144" s="447">
        <v>8</v>
      </c>
      <c r="E144" s="447">
        <v>0</v>
      </c>
      <c r="F144" s="448">
        <f t="shared" ref="F144:F175" si="16">SUM(E144/D144)</f>
        <v>0</v>
      </c>
      <c r="G144" s="447">
        <v>1</v>
      </c>
      <c r="H144" s="448">
        <f t="shared" ref="H144:H175" si="17">SUM(G144/D144)</f>
        <v>0.125</v>
      </c>
      <c r="I144" s="447">
        <v>7</v>
      </c>
      <c r="J144" s="448">
        <f t="shared" ref="J144:J175" si="18">SUM(I144/D144)</f>
        <v>0.875</v>
      </c>
      <c r="K144" s="165">
        <v>0</v>
      </c>
      <c r="L144" s="448">
        <f t="shared" si="14"/>
        <v>0</v>
      </c>
      <c r="M144" s="449"/>
    </row>
    <row r="145" spans="2:13" ht="13" thickBot="1" x14ac:dyDescent="0.3">
      <c r="B145" s="446">
        <v>40940</v>
      </c>
      <c r="C145" s="169" t="s">
        <v>86</v>
      </c>
      <c r="D145" s="447">
        <v>53</v>
      </c>
      <c r="E145" s="447">
        <v>3</v>
      </c>
      <c r="F145" s="448">
        <f t="shared" si="16"/>
        <v>5.6603773584905662E-2</v>
      </c>
      <c r="G145" s="447">
        <v>1</v>
      </c>
      <c r="H145" s="448">
        <f t="shared" si="17"/>
        <v>1.8867924528301886E-2</v>
      </c>
      <c r="I145" s="447">
        <v>49</v>
      </c>
      <c r="J145" s="448">
        <f t="shared" si="18"/>
        <v>0.92452830188679247</v>
      </c>
      <c r="K145" s="165">
        <v>0</v>
      </c>
      <c r="L145" s="448">
        <f t="shared" si="14"/>
        <v>0</v>
      </c>
      <c r="M145" s="449"/>
    </row>
    <row r="146" spans="2:13" ht="13" thickBot="1" x14ac:dyDescent="0.3">
      <c r="B146" s="446">
        <v>40940</v>
      </c>
      <c r="C146" s="278" t="s">
        <v>86</v>
      </c>
      <c r="D146" s="447">
        <v>53</v>
      </c>
      <c r="E146" s="447">
        <v>3</v>
      </c>
      <c r="F146" s="448">
        <f t="shared" si="16"/>
        <v>5.6603773584905662E-2</v>
      </c>
      <c r="G146" s="447">
        <v>3</v>
      </c>
      <c r="H146" s="448">
        <f t="shared" si="17"/>
        <v>5.6603773584905662E-2</v>
      </c>
      <c r="I146" s="447">
        <v>47</v>
      </c>
      <c r="J146" s="448">
        <f t="shared" si="18"/>
        <v>0.8867924528301887</v>
      </c>
      <c r="K146" s="165">
        <v>1</v>
      </c>
      <c r="L146" s="448">
        <f t="shared" si="14"/>
        <v>1.8867924528301886E-2</v>
      </c>
      <c r="M146" s="449"/>
    </row>
    <row r="147" spans="2:13" ht="13" thickBot="1" x14ac:dyDescent="0.3">
      <c r="B147" s="446">
        <v>40940</v>
      </c>
      <c r="C147" s="278" t="s">
        <v>499</v>
      </c>
      <c r="D147" s="447">
        <v>48</v>
      </c>
      <c r="E147" s="447">
        <v>0</v>
      </c>
      <c r="F147" s="448">
        <f t="shared" si="16"/>
        <v>0</v>
      </c>
      <c r="G147" s="447">
        <v>1</v>
      </c>
      <c r="H147" s="448">
        <f t="shared" si="17"/>
        <v>2.0833333333333332E-2</v>
      </c>
      <c r="I147" s="447">
        <v>47</v>
      </c>
      <c r="J147" s="448">
        <f t="shared" si="18"/>
        <v>0.97916666666666663</v>
      </c>
      <c r="K147" s="165">
        <v>0</v>
      </c>
      <c r="L147" s="448">
        <f t="shared" si="14"/>
        <v>0</v>
      </c>
      <c r="M147" s="449"/>
    </row>
    <row r="148" spans="2:13" ht="13" thickBot="1" x14ac:dyDescent="0.3">
      <c r="B148" s="446">
        <v>40940</v>
      </c>
      <c r="C148" s="278" t="s">
        <v>93</v>
      </c>
      <c r="D148" s="447">
        <v>38</v>
      </c>
      <c r="E148" s="447">
        <v>3</v>
      </c>
      <c r="F148" s="448">
        <f t="shared" si="16"/>
        <v>7.8947368421052627E-2</v>
      </c>
      <c r="G148" s="447">
        <v>0</v>
      </c>
      <c r="H148" s="448">
        <f t="shared" si="17"/>
        <v>0</v>
      </c>
      <c r="I148" s="447">
        <v>35</v>
      </c>
      <c r="J148" s="448">
        <f t="shared" si="18"/>
        <v>0.92105263157894735</v>
      </c>
      <c r="K148" s="165">
        <v>2</v>
      </c>
      <c r="L148" s="448">
        <f t="shared" si="14"/>
        <v>5.2631578947368418E-2</v>
      </c>
      <c r="M148" s="449"/>
    </row>
    <row r="149" spans="2:13" ht="13" thickBot="1" x14ac:dyDescent="0.3">
      <c r="B149" s="446">
        <v>40940</v>
      </c>
      <c r="C149" s="278" t="s">
        <v>38</v>
      </c>
      <c r="D149" s="447">
        <v>172</v>
      </c>
      <c r="E149" s="447">
        <v>3</v>
      </c>
      <c r="F149" s="448">
        <f t="shared" si="16"/>
        <v>1.7441860465116279E-2</v>
      </c>
      <c r="G149" s="447">
        <v>3</v>
      </c>
      <c r="H149" s="448">
        <f t="shared" si="17"/>
        <v>1.7441860465116279E-2</v>
      </c>
      <c r="I149" s="447">
        <v>166</v>
      </c>
      <c r="J149" s="448">
        <f t="shared" si="18"/>
        <v>0.96511627906976749</v>
      </c>
      <c r="K149" s="165">
        <v>0</v>
      </c>
      <c r="L149" s="448">
        <f t="shared" si="14"/>
        <v>0</v>
      </c>
      <c r="M149" s="449"/>
    </row>
    <row r="150" spans="2:13" ht="13" thickBot="1" x14ac:dyDescent="0.3">
      <c r="B150" s="446">
        <v>40940</v>
      </c>
      <c r="C150" s="278" t="s">
        <v>500</v>
      </c>
      <c r="D150" s="447">
        <v>13</v>
      </c>
      <c r="E150" s="447">
        <v>1</v>
      </c>
      <c r="F150" s="448">
        <f t="shared" si="16"/>
        <v>7.6923076923076927E-2</v>
      </c>
      <c r="G150" s="447">
        <v>1</v>
      </c>
      <c r="H150" s="448">
        <f t="shared" si="17"/>
        <v>7.6923076923076927E-2</v>
      </c>
      <c r="I150" s="447">
        <v>11</v>
      </c>
      <c r="J150" s="448">
        <f t="shared" si="18"/>
        <v>0.84615384615384615</v>
      </c>
      <c r="K150" s="165">
        <v>0</v>
      </c>
      <c r="L150" s="448">
        <f t="shared" si="14"/>
        <v>0</v>
      </c>
      <c r="M150" s="449"/>
    </row>
    <row r="151" spans="2:13" ht="13" thickBot="1" x14ac:dyDescent="0.3">
      <c r="B151" s="446">
        <v>40969</v>
      </c>
      <c r="C151" s="278" t="s">
        <v>95</v>
      </c>
      <c r="D151" s="447">
        <v>42</v>
      </c>
      <c r="E151" s="447">
        <v>2</v>
      </c>
      <c r="F151" s="448">
        <f t="shared" si="16"/>
        <v>4.7619047619047616E-2</v>
      </c>
      <c r="G151" s="447">
        <v>0</v>
      </c>
      <c r="H151" s="448">
        <f t="shared" si="17"/>
        <v>0</v>
      </c>
      <c r="I151" s="447">
        <v>40</v>
      </c>
      <c r="J151" s="448">
        <f t="shared" si="18"/>
        <v>0.95238095238095233</v>
      </c>
      <c r="K151" s="165">
        <v>1</v>
      </c>
      <c r="L151" s="448">
        <f t="shared" si="14"/>
        <v>2.3809523809523808E-2</v>
      </c>
      <c r="M151" s="449"/>
    </row>
    <row r="152" spans="2:13" ht="13" thickBot="1" x14ac:dyDescent="0.3">
      <c r="B152" s="446">
        <v>40969</v>
      </c>
      <c r="C152" s="278" t="s">
        <v>501</v>
      </c>
      <c r="D152" s="447">
        <v>34</v>
      </c>
      <c r="E152" s="447">
        <v>0</v>
      </c>
      <c r="F152" s="448">
        <f t="shared" si="16"/>
        <v>0</v>
      </c>
      <c r="G152" s="447">
        <v>2</v>
      </c>
      <c r="H152" s="448">
        <f t="shared" si="17"/>
        <v>5.8823529411764705E-2</v>
      </c>
      <c r="I152" s="447">
        <v>32</v>
      </c>
      <c r="J152" s="448">
        <f t="shared" si="18"/>
        <v>0.94117647058823528</v>
      </c>
      <c r="K152" s="165">
        <v>0</v>
      </c>
      <c r="L152" s="448">
        <f t="shared" si="14"/>
        <v>0</v>
      </c>
      <c r="M152" s="449"/>
    </row>
    <row r="153" spans="2:13" ht="13" thickBot="1" x14ac:dyDescent="0.3">
      <c r="B153" s="446">
        <v>40969</v>
      </c>
      <c r="C153" s="278" t="s">
        <v>93</v>
      </c>
      <c r="D153" s="447">
        <v>24</v>
      </c>
      <c r="E153" s="447">
        <v>5</v>
      </c>
      <c r="F153" s="448">
        <f t="shared" si="16"/>
        <v>0.20833333333333334</v>
      </c>
      <c r="G153" s="447">
        <v>0</v>
      </c>
      <c r="H153" s="448">
        <f t="shared" si="17"/>
        <v>0</v>
      </c>
      <c r="I153" s="447">
        <v>19</v>
      </c>
      <c r="J153" s="448">
        <f t="shared" si="18"/>
        <v>0.79166666666666663</v>
      </c>
      <c r="K153" s="165">
        <v>1</v>
      </c>
      <c r="L153" s="448">
        <f t="shared" si="14"/>
        <v>4.1666666666666664E-2</v>
      </c>
      <c r="M153" s="449"/>
    </row>
    <row r="154" spans="2:13" ht="13" thickBot="1" x14ac:dyDescent="0.3">
      <c r="B154" s="446">
        <v>40969</v>
      </c>
      <c r="C154" s="278" t="s">
        <v>96</v>
      </c>
      <c r="D154" s="447">
        <v>37</v>
      </c>
      <c r="E154" s="447">
        <v>0</v>
      </c>
      <c r="F154" s="448">
        <f t="shared" si="16"/>
        <v>0</v>
      </c>
      <c r="G154" s="447">
        <v>2</v>
      </c>
      <c r="H154" s="448">
        <f t="shared" si="17"/>
        <v>5.4054054054054057E-2</v>
      </c>
      <c r="I154" s="447">
        <v>35</v>
      </c>
      <c r="J154" s="448">
        <f t="shared" si="18"/>
        <v>0.94594594594594594</v>
      </c>
      <c r="K154" s="165">
        <v>0</v>
      </c>
      <c r="L154" s="448">
        <f t="shared" si="14"/>
        <v>0</v>
      </c>
      <c r="M154" s="449"/>
    </row>
    <row r="155" spans="2:13" ht="13" thickBot="1" x14ac:dyDescent="0.3">
      <c r="B155" s="446">
        <v>40969</v>
      </c>
      <c r="C155" s="278" t="s">
        <v>123</v>
      </c>
      <c r="D155" s="447">
        <v>14</v>
      </c>
      <c r="E155" s="447">
        <v>1</v>
      </c>
      <c r="F155" s="448">
        <f t="shared" si="16"/>
        <v>7.1428571428571425E-2</v>
      </c>
      <c r="G155" s="447">
        <v>1</v>
      </c>
      <c r="H155" s="448">
        <f t="shared" si="17"/>
        <v>7.1428571428571425E-2</v>
      </c>
      <c r="I155" s="447">
        <v>12</v>
      </c>
      <c r="J155" s="448">
        <f t="shared" si="18"/>
        <v>0.8571428571428571</v>
      </c>
      <c r="K155" s="165">
        <v>0</v>
      </c>
      <c r="L155" s="448">
        <f t="shared" si="14"/>
        <v>0</v>
      </c>
      <c r="M155" s="449"/>
    </row>
    <row r="156" spans="2:13" ht="13" thickBot="1" x14ac:dyDescent="0.3">
      <c r="B156" s="446">
        <v>40969</v>
      </c>
      <c r="C156" s="278" t="s">
        <v>83</v>
      </c>
      <c r="D156" s="447">
        <v>82</v>
      </c>
      <c r="E156" s="447">
        <v>3</v>
      </c>
      <c r="F156" s="448">
        <f t="shared" si="16"/>
        <v>3.6585365853658534E-2</v>
      </c>
      <c r="G156" s="447">
        <v>0</v>
      </c>
      <c r="H156" s="448">
        <f t="shared" si="17"/>
        <v>0</v>
      </c>
      <c r="I156" s="447">
        <v>79</v>
      </c>
      <c r="J156" s="448">
        <f t="shared" si="18"/>
        <v>0.96341463414634143</v>
      </c>
      <c r="K156" s="165">
        <v>0</v>
      </c>
      <c r="L156" s="448">
        <f t="shared" si="14"/>
        <v>0</v>
      </c>
      <c r="M156" s="449"/>
    </row>
    <row r="157" spans="2:13" ht="13" thickBot="1" x14ac:dyDescent="0.3">
      <c r="B157" s="446">
        <v>40969</v>
      </c>
      <c r="C157" s="278" t="s">
        <v>90</v>
      </c>
      <c r="D157" s="447">
        <v>41</v>
      </c>
      <c r="E157" s="447">
        <v>1</v>
      </c>
      <c r="F157" s="448">
        <f t="shared" si="16"/>
        <v>2.4390243902439025E-2</v>
      </c>
      <c r="G157" s="447">
        <v>1</v>
      </c>
      <c r="H157" s="448">
        <f t="shared" si="17"/>
        <v>2.4390243902439025E-2</v>
      </c>
      <c r="I157" s="447">
        <v>39</v>
      </c>
      <c r="J157" s="448">
        <f t="shared" si="18"/>
        <v>0.95121951219512191</v>
      </c>
      <c r="K157" s="165">
        <v>0</v>
      </c>
      <c r="L157" s="448">
        <f t="shared" si="14"/>
        <v>0</v>
      </c>
      <c r="M157" s="449"/>
    </row>
    <row r="158" spans="2:13" ht="13" thickBot="1" x14ac:dyDescent="0.3">
      <c r="B158" s="446">
        <v>41000</v>
      </c>
      <c r="C158" s="278" t="s">
        <v>502</v>
      </c>
      <c r="D158" s="447">
        <v>37</v>
      </c>
      <c r="E158" s="447">
        <v>0</v>
      </c>
      <c r="F158" s="448">
        <f t="shared" si="16"/>
        <v>0</v>
      </c>
      <c r="G158" s="447">
        <v>0</v>
      </c>
      <c r="H158" s="448">
        <f t="shared" si="17"/>
        <v>0</v>
      </c>
      <c r="I158" s="447">
        <v>37</v>
      </c>
      <c r="J158" s="448">
        <f t="shared" si="18"/>
        <v>1</v>
      </c>
      <c r="K158" s="165">
        <v>0</v>
      </c>
      <c r="L158" s="448">
        <f t="shared" si="14"/>
        <v>0</v>
      </c>
      <c r="M158" s="449"/>
    </row>
    <row r="159" spans="2:13" ht="13" thickBot="1" x14ac:dyDescent="0.3">
      <c r="B159" s="446">
        <v>41000</v>
      </c>
      <c r="C159" s="278" t="s">
        <v>503</v>
      </c>
      <c r="D159" s="447">
        <v>18</v>
      </c>
      <c r="E159" s="447">
        <v>4</v>
      </c>
      <c r="F159" s="448">
        <f t="shared" si="16"/>
        <v>0.22222222222222221</v>
      </c>
      <c r="G159" s="447">
        <v>0</v>
      </c>
      <c r="H159" s="448">
        <f t="shared" si="17"/>
        <v>0</v>
      </c>
      <c r="I159" s="447">
        <v>14</v>
      </c>
      <c r="J159" s="448">
        <f t="shared" si="18"/>
        <v>0.77777777777777779</v>
      </c>
      <c r="K159" s="165">
        <v>0</v>
      </c>
      <c r="L159" s="448">
        <f t="shared" si="14"/>
        <v>0</v>
      </c>
      <c r="M159" s="449"/>
    </row>
    <row r="160" spans="2:13" ht="13" thickBot="1" x14ac:dyDescent="0.3">
      <c r="B160" s="446">
        <v>41000</v>
      </c>
      <c r="C160" s="169" t="s">
        <v>504</v>
      </c>
      <c r="D160" s="447">
        <v>24</v>
      </c>
      <c r="E160" s="447">
        <v>2</v>
      </c>
      <c r="F160" s="448">
        <f t="shared" si="16"/>
        <v>8.3333333333333329E-2</v>
      </c>
      <c r="G160" s="447">
        <v>0</v>
      </c>
      <c r="H160" s="448">
        <f t="shared" si="17"/>
        <v>0</v>
      </c>
      <c r="I160" s="447">
        <v>22</v>
      </c>
      <c r="J160" s="448">
        <f t="shared" si="18"/>
        <v>0.91666666666666663</v>
      </c>
      <c r="K160" s="165">
        <v>1</v>
      </c>
      <c r="L160" s="448">
        <f t="shared" si="14"/>
        <v>4.1666666666666664E-2</v>
      </c>
      <c r="M160" s="449"/>
    </row>
    <row r="161" spans="2:13" ht="13" thickBot="1" x14ac:dyDescent="0.3">
      <c r="B161" s="446">
        <v>41000</v>
      </c>
      <c r="C161" s="169" t="s">
        <v>86</v>
      </c>
      <c r="D161" s="447">
        <v>43</v>
      </c>
      <c r="E161" s="447">
        <v>0</v>
      </c>
      <c r="F161" s="448">
        <f t="shared" si="16"/>
        <v>0</v>
      </c>
      <c r="G161" s="447">
        <v>1</v>
      </c>
      <c r="H161" s="448">
        <f t="shared" si="17"/>
        <v>2.3255813953488372E-2</v>
      </c>
      <c r="I161" s="447">
        <v>42</v>
      </c>
      <c r="J161" s="448">
        <f t="shared" si="18"/>
        <v>0.97674418604651159</v>
      </c>
      <c r="K161" s="165">
        <v>0</v>
      </c>
      <c r="L161" s="448">
        <f t="shared" si="14"/>
        <v>0</v>
      </c>
      <c r="M161" s="449"/>
    </row>
    <row r="162" spans="2:13" ht="13" thickBot="1" x14ac:dyDescent="0.3">
      <c r="B162" s="446">
        <v>41000</v>
      </c>
      <c r="C162" s="169" t="s">
        <v>99</v>
      </c>
      <c r="D162" s="447">
        <v>12</v>
      </c>
      <c r="E162" s="447">
        <v>0</v>
      </c>
      <c r="F162" s="448">
        <f t="shared" si="16"/>
        <v>0</v>
      </c>
      <c r="G162" s="447">
        <v>0</v>
      </c>
      <c r="H162" s="448">
        <f t="shared" si="17"/>
        <v>0</v>
      </c>
      <c r="I162" s="447">
        <v>12</v>
      </c>
      <c r="J162" s="448">
        <f t="shared" si="18"/>
        <v>1</v>
      </c>
      <c r="K162" s="165">
        <v>0</v>
      </c>
      <c r="L162" s="448">
        <f t="shared" si="14"/>
        <v>0</v>
      </c>
      <c r="M162" s="449"/>
    </row>
    <row r="163" spans="2:13" ht="13" thickBot="1" x14ac:dyDescent="0.3">
      <c r="B163" s="446">
        <v>41000</v>
      </c>
      <c r="C163" s="169" t="s">
        <v>504</v>
      </c>
      <c r="D163" s="447">
        <v>13</v>
      </c>
      <c r="E163" s="447">
        <v>1</v>
      </c>
      <c r="F163" s="448">
        <f t="shared" si="16"/>
        <v>7.6923076923076927E-2</v>
      </c>
      <c r="G163" s="447">
        <v>2</v>
      </c>
      <c r="H163" s="448">
        <f t="shared" si="17"/>
        <v>0.15384615384615385</v>
      </c>
      <c r="I163" s="447">
        <v>10</v>
      </c>
      <c r="J163" s="448">
        <f t="shared" si="18"/>
        <v>0.76923076923076927</v>
      </c>
      <c r="K163" s="165">
        <v>0</v>
      </c>
      <c r="L163" s="448">
        <f t="shared" si="14"/>
        <v>0</v>
      </c>
      <c r="M163" s="449"/>
    </row>
    <row r="164" spans="2:13" ht="13" thickBot="1" x14ac:dyDescent="0.3">
      <c r="B164" s="446">
        <v>41000</v>
      </c>
      <c r="C164" s="169" t="s">
        <v>87</v>
      </c>
      <c r="D164" s="447">
        <v>2</v>
      </c>
      <c r="E164" s="447">
        <v>0</v>
      </c>
      <c r="F164" s="448">
        <f t="shared" si="16"/>
        <v>0</v>
      </c>
      <c r="G164" s="447">
        <v>0</v>
      </c>
      <c r="H164" s="448">
        <f t="shared" si="17"/>
        <v>0</v>
      </c>
      <c r="I164" s="447">
        <v>2</v>
      </c>
      <c r="J164" s="448">
        <f t="shared" si="18"/>
        <v>1</v>
      </c>
      <c r="K164" s="165">
        <v>0</v>
      </c>
      <c r="L164" s="448">
        <f t="shared" si="14"/>
        <v>0</v>
      </c>
      <c r="M164" s="449"/>
    </row>
    <row r="165" spans="2:13" ht="13" thickBot="1" x14ac:dyDescent="0.3">
      <c r="B165" s="446">
        <v>41030</v>
      </c>
      <c r="C165" s="169" t="s">
        <v>95</v>
      </c>
      <c r="D165" s="447">
        <v>29</v>
      </c>
      <c r="E165" s="447">
        <v>1</v>
      </c>
      <c r="F165" s="448">
        <f t="shared" si="16"/>
        <v>3.4482758620689655E-2</v>
      </c>
      <c r="G165" s="447">
        <v>0</v>
      </c>
      <c r="H165" s="448">
        <f t="shared" si="17"/>
        <v>0</v>
      </c>
      <c r="I165" s="447">
        <v>28</v>
      </c>
      <c r="J165" s="448">
        <f t="shared" si="18"/>
        <v>0.96551724137931039</v>
      </c>
      <c r="K165" s="165">
        <v>0</v>
      </c>
      <c r="L165" s="448">
        <f t="shared" si="14"/>
        <v>0</v>
      </c>
      <c r="M165" s="449"/>
    </row>
    <row r="166" spans="2:13" ht="13" thickBot="1" x14ac:dyDescent="0.3">
      <c r="B166" s="446">
        <v>41030</v>
      </c>
      <c r="C166" s="169" t="s">
        <v>100</v>
      </c>
      <c r="D166" s="447">
        <v>21</v>
      </c>
      <c r="E166" s="447">
        <v>0</v>
      </c>
      <c r="F166" s="448">
        <f t="shared" si="16"/>
        <v>0</v>
      </c>
      <c r="G166" s="447">
        <v>1</v>
      </c>
      <c r="H166" s="448">
        <f t="shared" si="17"/>
        <v>4.7619047619047616E-2</v>
      </c>
      <c r="I166" s="447">
        <v>20</v>
      </c>
      <c r="J166" s="448">
        <f t="shared" si="18"/>
        <v>0.95238095238095233</v>
      </c>
      <c r="K166" s="165">
        <v>0</v>
      </c>
      <c r="L166" s="448">
        <f t="shared" si="14"/>
        <v>0</v>
      </c>
      <c r="M166" s="449"/>
    </row>
    <row r="167" spans="2:13" ht="13" thickBot="1" x14ac:dyDescent="0.3">
      <c r="B167" s="446">
        <v>41030</v>
      </c>
      <c r="C167" s="169" t="s">
        <v>101</v>
      </c>
      <c r="D167" s="447">
        <v>42</v>
      </c>
      <c r="E167" s="447">
        <v>2</v>
      </c>
      <c r="F167" s="448">
        <f t="shared" si="16"/>
        <v>4.7619047619047616E-2</v>
      </c>
      <c r="G167" s="447">
        <v>2</v>
      </c>
      <c r="H167" s="448">
        <f t="shared" si="17"/>
        <v>4.7619047619047616E-2</v>
      </c>
      <c r="I167" s="447">
        <v>38</v>
      </c>
      <c r="J167" s="448">
        <f t="shared" si="18"/>
        <v>0.90476190476190477</v>
      </c>
      <c r="K167" s="165">
        <v>0</v>
      </c>
      <c r="L167" s="448">
        <f t="shared" si="14"/>
        <v>0</v>
      </c>
      <c r="M167" s="449"/>
    </row>
    <row r="168" spans="2:13" ht="13" thickBot="1" x14ac:dyDescent="0.3">
      <c r="B168" s="446">
        <v>41030</v>
      </c>
      <c r="C168" s="169" t="s">
        <v>82</v>
      </c>
      <c r="D168" s="447">
        <v>61</v>
      </c>
      <c r="E168" s="447">
        <v>3</v>
      </c>
      <c r="F168" s="448">
        <f t="shared" si="16"/>
        <v>4.9180327868852458E-2</v>
      </c>
      <c r="G168" s="447">
        <v>1</v>
      </c>
      <c r="H168" s="448">
        <f t="shared" si="17"/>
        <v>1.6393442622950821E-2</v>
      </c>
      <c r="I168" s="447">
        <v>57</v>
      </c>
      <c r="J168" s="448">
        <f t="shared" si="18"/>
        <v>0.93442622950819676</v>
      </c>
      <c r="K168" s="165">
        <v>0</v>
      </c>
      <c r="L168" s="448">
        <f t="shared" si="14"/>
        <v>0</v>
      </c>
      <c r="M168" s="449"/>
    </row>
    <row r="169" spans="2:13" ht="13" thickBot="1" x14ac:dyDescent="0.3">
      <c r="B169" s="446">
        <v>41030</v>
      </c>
      <c r="C169" s="169" t="s">
        <v>102</v>
      </c>
      <c r="D169" s="447">
        <v>80</v>
      </c>
      <c r="E169" s="447">
        <v>6</v>
      </c>
      <c r="F169" s="448">
        <f t="shared" si="16"/>
        <v>7.4999999999999997E-2</v>
      </c>
      <c r="G169" s="447">
        <v>4</v>
      </c>
      <c r="H169" s="448">
        <f t="shared" si="17"/>
        <v>0.05</v>
      </c>
      <c r="I169" s="447">
        <v>70</v>
      </c>
      <c r="J169" s="448">
        <f t="shared" si="18"/>
        <v>0.875</v>
      </c>
      <c r="K169" s="165">
        <v>1</v>
      </c>
      <c r="L169" s="448">
        <f t="shared" si="14"/>
        <v>1.2500000000000001E-2</v>
      </c>
      <c r="M169" s="449"/>
    </row>
    <row r="170" spans="2:13" ht="13" thickBot="1" x14ac:dyDescent="0.3">
      <c r="B170" s="446">
        <v>41030</v>
      </c>
      <c r="C170" s="169" t="s">
        <v>103</v>
      </c>
      <c r="D170" s="447">
        <v>97</v>
      </c>
      <c r="E170" s="447">
        <v>8</v>
      </c>
      <c r="F170" s="448">
        <f t="shared" si="16"/>
        <v>8.247422680412371E-2</v>
      </c>
      <c r="G170" s="447">
        <v>3</v>
      </c>
      <c r="H170" s="448">
        <f t="shared" si="17"/>
        <v>3.0927835051546393E-2</v>
      </c>
      <c r="I170" s="447">
        <v>86</v>
      </c>
      <c r="J170" s="448">
        <f t="shared" si="18"/>
        <v>0.88659793814432986</v>
      </c>
      <c r="K170" s="165">
        <v>3</v>
      </c>
      <c r="L170" s="448">
        <f t="shared" si="14"/>
        <v>3.0927835051546393E-2</v>
      </c>
      <c r="M170" s="449"/>
    </row>
    <row r="171" spans="2:13" ht="13" thickBot="1" x14ac:dyDescent="0.3">
      <c r="B171" s="446">
        <v>41030</v>
      </c>
      <c r="C171" s="169" t="s">
        <v>104</v>
      </c>
      <c r="D171" s="165">
        <v>145</v>
      </c>
      <c r="E171" s="165">
        <v>11</v>
      </c>
      <c r="F171" s="448">
        <f t="shared" si="16"/>
        <v>7.586206896551724E-2</v>
      </c>
      <c r="G171" s="165">
        <v>5</v>
      </c>
      <c r="H171" s="448">
        <f t="shared" si="17"/>
        <v>3.4482758620689655E-2</v>
      </c>
      <c r="I171" s="165">
        <v>129</v>
      </c>
      <c r="J171" s="448">
        <f t="shared" si="18"/>
        <v>0.8896551724137931</v>
      </c>
      <c r="K171" s="165">
        <v>3</v>
      </c>
      <c r="L171" s="448">
        <f t="shared" si="14"/>
        <v>2.0689655172413793E-2</v>
      </c>
      <c r="M171" s="449"/>
    </row>
    <row r="172" spans="2:13" ht="13" thickBot="1" x14ac:dyDescent="0.3">
      <c r="B172" s="446">
        <v>41030</v>
      </c>
      <c r="C172" s="169" t="s">
        <v>87</v>
      </c>
      <c r="D172" s="165">
        <v>2</v>
      </c>
      <c r="E172" s="165">
        <v>0</v>
      </c>
      <c r="F172" s="448">
        <f t="shared" si="16"/>
        <v>0</v>
      </c>
      <c r="G172" s="165">
        <v>0</v>
      </c>
      <c r="H172" s="448">
        <f t="shared" si="17"/>
        <v>0</v>
      </c>
      <c r="I172" s="165">
        <v>2</v>
      </c>
      <c r="J172" s="448">
        <f t="shared" si="18"/>
        <v>1</v>
      </c>
      <c r="K172" s="165">
        <v>0</v>
      </c>
      <c r="L172" s="448">
        <f t="shared" si="14"/>
        <v>0</v>
      </c>
      <c r="M172" s="449"/>
    </row>
    <row r="173" spans="2:13" ht="13" thickBot="1" x14ac:dyDescent="0.3">
      <c r="B173" s="446">
        <v>41030</v>
      </c>
      <c r="C173" s="169" t="s">
        <v>100</v>
      </c>
      <c r="D173" s="165">
        <v>18</v>
      </c>
      <c r="E173" s="165">
        <v>0</v>
      </c>
      <c r="F173" s="448">
        <f t="shared" si="16"/>
        <v>0</v>
      </c>
      <c r="G173" s="165">
        <v>0</v>
      </c>
      <c r="H173" s="448">
        <f t="shared" si="17"/>
        <v>0</v>
      </c>
      <c r="I173" s="165">
        <v>18</v>
      </c>
      <c r="J173" s="448">
        <f t="shared" si="18"/>
        <v>1</v>
      </c>
      <c r="K173" s="165">
        <v>0</v>
      </c>
      <c r="L173" s="448">
        <f t="shared" si="14"/>
        <v>0</v>
      </c>
      <c r="M173" s="449"/>
    </row>
    <row r="174" spans="2:13" ht="13" thickBot="1" x14ac:dyDescent="0.3">
      <c r="B174" s="446">
        <v>41061</v>
      </c>
      <c r="C174" s="169" t="s">
        <v>105</v>
      </c>
      <c r="D174" s="165">
        <v>38</v>
      </c>
      <c r="E174" s="165">
        <v>2</v>
      </c>
      <c r="F174" s="448">
        <f t="shared" si="16"/>
        <v>5.2631578947368418E-2</v>
      </c>
      <c r="G174" s="165">
        <v>2</v>
      </c>
      <c r="H174" s="448">
        <f t="shared" si="17"/>
        <v>5.2631578947368418E-2</v>
      </c>
      <c r="I174" s="165">
        <v>34</v>
      </c>
      <c r="J174" s="448">
        <f t="shared" si="18"/>
        <v>0.89473684210526316</v>
      </c>
      <c r="K174" s="165">
        <v>1</v>
      </c>
      <c r="L174" s="448">
        <f t="shared" si="14"/>
        <v>2.6315789473684209E-2</v>
      </c>
      <c r="M174" s="449"/>
    </row>
    <row r="175" spans="2:13" ht="13" thickBot="1" x14ac:dyDescent="0.3">
      <c r="B175" s="446">
        <v>41061</v>
      </c>
      <c r="C175" s="169" t="s">
        <v>106</v>
      </c>
      <c r="D175" s="165">
        <v>60</v>
      </c>
      <c r="E175" s="165">
        <v>4</v>
      </c>
      <c r="F175" s="448">
        <f t="shared" si="16"/>
        <v>6.6666666666666666E-2</v>
      </c>
      <c r="G175" s="165">
        <v>2</v>
      </c>
      <c r="H175" s="448">
        <f t="shared" si="17"/>
        <v>3.3333333333333333E-2</v>
      </c>
      <c r="I175" s="165">
        <v>54</v>
      </c>
      <c r="J175" s="448">
        <f t="shared" si="18"/>
        <v>0.9</v>
      </c>
      <c r="K175" s="165">
        <v>1</v>
      </c>
      <c r="L175" s="448">
        <f t="shared" si="14"/>
        <v>1.6666666666666666E-2</v>
      </c>
      <c r="M175" s="449"/>
    </row>
    <row r="176" spans="2:13" ht="13" thickBot="1" x14ac:dyDescent="0.3">
      <c r="B176" s="446">
        <v>41061</v>
      </c>
      <c r="C176" s="169" t="s">
        <v>99</v>
      </c>
      <c r="D176" s="165">
        <v>19</v>
      </c>
      <c r="E176" s="165">
        <v>0</v>
      </c>
      <c r="F176" s="448">
        <f t="shared" ref="F176:F193" si="19">SUM(E176/D176)</f>
        <v>0</v>
      </c>
      <c r="G176" s="165">
        <v>1</v>
      </c>
      <c r="H176" s="448">
        <f t="shared" ref="H176:H193" si="20">SUM(G176/D176)</f>
        <v>5.2631578947368418E-2</v>
      </c>
      <c r="I176" s="165">
        <v>18</v>
      </c>
      <c r="J176" s="448">
        <f t="shared" ref="J176:J193" si="21">SUM(I176/D176)</f>
        <v>0.94736842105263153</v>
      </c>
      <c r="K176" s="165">
        <v>0</v>
      </c>
      <c r="L176" s="448">
        <f t="shared" si="14"/>
        <v>0</v>
      </c>
      <c r="M176" s="449"/>
    </row>
    <row r="177" spans="2:13" ht="13" thickBot="1" x14ac:dyDescent="0.3">
      <c r="B177" s="446">
        <v>41061</v>
      </c>
      <c r="C177" s="169" t="s">
        <v>102</v>
      </c>
      <c r="D177" s="165">
        <v>105</v>
      </c>
      <c r="E177" s="165">
        <v>4</v>
      </c>
      <c r="F177" s="448">
        <f t="shared" si="19"/>
        <v>3.8095238095238099E-2</v>
      </c>
      <c r="G177" s="165">
        <v>2</v>
      </c>
      <c r="H177" s="448">
        <f t="shared" si="20"/>
        <v>1.9047619047619049E-2</v>
      </c>
      <c r="I177" s="165">
        <v>99</v>
      </c>
      <c r="J177" s="448">
        <f t="shared" si="21"/>
        <v>0.94285714285714284</v>
      </c>
      <c r="K177" s="165">
        <v>1</v>
      </c>
      <c r="L177" s="448">
        <f t="shared" si="14"/>
        <v>9.5238095238095247E-3</v>
      </c>
      <c r="M177" s="449"/>
    </row>
    <row r="178" spans="2:13" ht="13" thickBot="1" x14ac:dyDescent="0.3">
      <c r="B178" s="446">
        <v>41061</v>
      </c>
      <c r="C178" s="169" t="s">
        <v>83</v>
      </c>
      <c r="D178" s="165">
        <v>16</v>
      </c>
      <c r="E178" s="165">
        <v>3</v>
      </c>
      <c r="F178" s="448">
        <f t="shared" si="19"/>
        <v>0.1875</v>
      </c>
      <c r="G178" s="165">
        <v>1</v>
      </c>
      <c r="H178" s="448">
        <f t="shared" si="20"/>
        <v>6.25E-2</v>
      </c>
      <c r="I178" s="165">
        <v>12</v>
      </c>
      <c r="J178" s="448">
        <f t="shared" si="21"/>
        <v>0.75</v>
      </c>
      <c r="K178" s="165">
        <v>0</v>
      </c>
      <c r="L178" s="448">
        <f t="shared" si="14"/>
        <v>0</v>
      </c>
      <c r="M178" s="449"/>
    </row>
    <row r="179" spans="2:13" ht="13" thickBot="1" x14ac:dyDescent="0.3">
      <c r="B179" s="446">
        <v>41091</v>
      </c>
      <c r="C179" s="280" t="s">
        <v>107</v>
      </c>
      <c r="D179" s="447">
        <v>70</v>
      </c>
      <c r="E179" s="447">
        <v>0</v>
      </c>
      <c r="F179" s="448">
        <f t="shared" si="19"/>
        <v>0</v>
      </c>
      <c r="G179" s="447">
        <v>1</v>
      </c>
      <c r="H179" s="448">
        <f t="shared" si="20"/>
        <v>1.4285714285714285E-2</v>
      </c>
      <c r="I179" s="447">
        <v>69</v>
      </c>
      <c r="J179" s="448">
        <f t="shared" si="21"/>
        <v>0.98571428571428577</v>
      </c>
      <c r="K179" s="165">
        <v>0</v>
      </c>
      <c r="L179" s="448">
        <f t="shared" si="14"/>
        <v>0</v>
      </c>
      <c r="M179" s="449"/>
    </row>
    <row r="180" spans="2:13" ht="13" thickBot="1" x14ac:dyDescent="0.3">
      <c r="B180" s="446">
        <v>41091</v>
      </c>
      <c r="C180" s="280" t="s">
        <v>108</v>
      </c>
      <c r="D180" s="447">
        <v>20</v>
      </c>
      <c r="E180" s="447">
        <v>0</v>
      </c>
      <c r="F180" s="448">
        <f t="shared" si="19"/>
        <v>0</v>
      </c>
      <c r="G180" s="447">
        <v>1</v>
      </c>
      <c r="H180" s="448">
        <f t="shared" si="20"/>
        <v>0.05</v>
      </c>
      <c r="I180" s="447">
        <v>19</v>
      </c>
      <c r="J180" s="448">
        <f t="shared" si="21"/>
        <v>0.95</v>
      </c>
      <c r="K180" s="165">
        <v>0</v>
      </c>
      <c r="L180" s="448">
        <f t="shared" ref="L180:L243" si="22">SUM(K180/D180)</f>
        <v>0</v>
      </c>
      <c r="M180" s="449"/>
    </row>
    <row r="181" spans="2:13" ht="13" thickBot="1" x14ac:dyDescent="0.3">
      <c r="B181" s="446">
        <v>41091</v>
      </c>
      <c r="C181" s="280" t="s">
        <v>87</v>
      </c>
      <c r="D181" s="447">
        <v>21</v>
      </c>
      <c r="E181" s="447">
        <v>3</v>
      </c>
      <c r="F181" s="448">
        <f t="shared" si="19"/>
        <v>0.14285714285714285</v>
      </c>
      <c r="G181" s="447">
        <v>1</v>
      </c>
      <c r="H181" s="448">
        <f t="shared" si="20"/>
        <v>4.7619047619047616E-2</v>
      </c>
      <c r="I181" s="447">
        <v>17</v>
      </c>
      <c r="J181" s="448">
        <f t="shared" si="21"/>
        <v>0.80952380952380953</v>
      </c>
      <c r="K181" s="165">
        <v>2</v>
      </c>
      <c r="L181" s="448">
        <f t="shared" si="22"/>
        <v>9.5238095238095233E-2</v>
      </c>
      <c r="M181" s="449"/>
    </row>
    <row r="182" spans="2:13" ht="13" thickBot="1" x14ac:dyDescent="0.3">
      <c r="B182" s="446">
        <v>41091</v>
      </c>
      <c r="C182" s="278" t="s">
        <v>83</v>
      </c>
      <c r="D182" s="447">
        <v>39</v>
      </c>
      <c r="E182" s="447">
        <v>4</v>
      </c>
      <c r="F182" s="448">
        <f t="shared" si="19"/>
        <v>0.10256410256410256</v>
      </c>
      <c r="G182" s="447">
        <v>0</v>
      </c>
      <c r="H182" s="448">
        <f t="shared" si="20"/>
        <v>0</v>
      </c>
      <c r="I182" s="447">
        <v>35</v>
      </c>
      <c r="J182" s="448">
        <f t="shared" si="21"/>
        <v>0.89743589743589747</v>
      </c>
      <c r="K182" s="165">
        <v>1</v>
      </c>
      <c r="L182" s="448">
        <f t="shared" si="22"/>
        <v>2.564102564102564E-2</v>
      </c>
      <c r="M182" s="449"/>
    </row>
    <row r="183" spans="2:13" ht="13" thickBot="1" x14ac:dyDescent="0.3">
      <c r="B183" s="446">
        <v>41122</v>
      </c>
      <c r="C183" s="278" t="s">
        <v>505</v>
      </c>
      <c r="D183" s="447">
        <v>47</v>
      </c>
      <c r="E183" s="447">
        <v>3</v>
      </c>
      <c r="F183" s="448">
        <f t="shared" si="19"/>
        <v>6.3829787234042548E-2</v>
      </c>
      <c r="G183" s="447">
        <v>2</v>
      </c>
      <c r="H183" s="448">
        <f t="shared" si="20"/>
        <v>4.2553191489361701E-2</v>
      </c>
      <c r="I183" s="447">
        <v>42</v>
      </c>
      <c r="J183" s="448">
        <f t="shared" si="21"/>
        <v>0.8936170212765957</v>
      </c>
      <c r="K183" s="165">
        <v>0</v>
      </c>
      <c r="L183" s="448">
        <f t="shared" si="22"/>
        <v>0</v>
      </c>
      <c r="M183" s="449"/>
    </row>
    <row r="184" spans="2:13" ht="13" thickBot="1" x14ac:dyDescent="0.3">
      <c r="B184" s="446">
        <v>41122</v>
      </c>
      <c r="C184" s="278" t="s">
        <v>120</v>
      </c>
      <c r="D184" s="447">
        <v>49</v>
      </c>
      <c r="E184" s="447">
        <v>0</v>
      </c>
      <c r="F184" s="448">
        <f t="shared" si="19"/>
        <v>0</v>
      </c>
      <c r="G184" s="447">
        <v>2</v>
      </c>
      <c r="H184" s="448">
        <f t="shared" si="20"/>
        <v>4.0816326530612242E-2</v>
      </c>
      <c r="I184" s="447">
        <v>47</v>
      </c>
      <c r="J184" s="448">
        <f t="shared" si="21"/>
        <v>0.95918367346938771</v>
      </c>
      <c r="K184" s="165">
        <v>1</v>
      </c>
      <c r="L184" s="448">
        <f t="shared" si="22"/>
        <v>2.0408163265306121E-2</v>
      </c>
      <c r="M184" s="449"/>
    </row>
    <row r="185" spans="2:13" ht="13" thickBot="1" x14ac:dyDescent="0.3">
      <c r="B185" s="446">
        <v>41122</v>
      </c>
      <c r="C185" s="278" t="s">
        <v>109</v>
      </c>
      <c r="D185" s="447">
        <v>115</v>
      </c>
      <c r="E185" s="447">
        <v>6</v>
      </c>
      <c r="F185" s="448">
        <f t="shared" si="19"/>
        <v>5.2173913043478258E-2</v>
      </c>
      <c r="G185" s="447">
        <v>8</v>
      </c>
      <c r="H185" s="448">
        <f t="shared" si="20"/>
        <v>6.9565217391304349E-2</v>
      </c>
      <c r="I185" s="447">
        <v>101</v>
      </c>
      <c r="J185" s="448">
        <f t="shared" si="21"/>
        <v>0.87826086956521743</v>
      </c>
      <c r="K185" s="165">
        <v>2</v>
      </c>
      <c r="L185" s="448">
        <f t="shared" si="22"/>
        <v>1.7391304347826087E-2</v>
      </c>
      <c r="M185" s="449"/>
    </row>
    <row r="186" spans="2:13" ht="13" thickBot="1" x14ac:dyDescent="0.3">
      <c r="B186" s="446">
        <v>41122</v>
      </c>
      <c r="C186" s="278" t="s">
        <v>120</v>
      </c>
      <c r="D186" s="447">
        <v>56</v>
      </c>
      <c r="E186" s="447">
        <v>5</v>
      </c>
      <c r="F186" s="448">
        <f t="shared" si="19"/>
        <v>8.9285714285714288E-2</v>
      </c>
      <c r="G186" s="447">
        <v>1</v>
      </c>
      <c r="H186" s="448">
        <f t="shared" si="20"/>
        <v>1.7857142857142856E-2</v>
      </c>
      <c r="I186" s="447">
        <v>50</v>
      </c>
      <c r="J186" s="448">
        <f t="shared" si="21"/>
        <v>0.8928571428571429</v>
      </c>
      <c r="K186" s="165">
        <v>2</v>
      </c>
      <c r="L186" s="448">
        <f t="shared" si="22"/>
        <v>3.5714285714285712E-2</v>
      </c>
      <c r="M186" s="449"/>
    </row>
    <row r="187" spans="2:13" ht="13" thickBot="1" x14ac:dyDescent="0.3">
      <c r="B187" s="446">
        <v>41122</v>
      </c>
      <c r="C187" s="278" t="s">
        <v>123</v>
      </c>
      <c r="D187" s="447">
        <v>44</v>
      </c>
      <c r="E187" s="447">
        <v>3</v>
      </c>
      <c r="F187" s="448">
        <f t="shared" si="19"/>
        <v>6.8181818181818177E-2</v>
      </c>
      <c r="G187" s="447">
        <v>2</v>
      </c>
      <c r="H187" s="448">
        <f t="shared" si="20"/>
        <v>4.5454545454545456E-2</v>
      </c>
      <c r="I187" s="447">
        <v>39</v>
      </c>
      <c r="J187" s="448">
        <f t="shared" si="21"/>
        <v>0.88636363636363635</v>
      </c>
      <c r="K187" s="165">
        <v>1</v>
      </c>
      <c r="L187" s="448">
        <f t="shared" si="22"/>
        <v>2.2727272727272728E-2</v>
      </c>
      <c r="M187" s="449"/>
    </row>
    <row r="188" spans="2:13" ht="13" thickBot="1" x14ac:dyDescent="0.3">
      <c r="B188" s="446">
        <v>41153</v>
      </c>
      <c r="C188" s="278" t="s">
        <v>120</v>
      </c>
      <c r="D188" s="447">
        <v>51</v>
      </c>
      <c r="E188" s="447">
        <v>9</v>
      </c>
      <c r="F188" s="448">
        <f t="shared" si="19"/>
        <v>0.17647058823529413</v>
      </c>
      <c r="G188" s="447">
        <v>1</v>
      </c>
      <c r="H188" s="448">
        <f t="shared" si="20"/>
        <v>1.9607843137254902E-2</v>
      </c>
      <c r="I188" s="447">
        <v>41</v>
      </c>
      <c r="J188" s="448">
        <f t="shared" si="21"/>
        <v>0.80392156862745101</v>
      </c>
      <c r="K188" s="165">
        <v>2</v>
      </c>
      <c r="L188" s="448">
        <f t="shared" si="22"/>
        <v>3.9215686274509803E-2</v>
      </c>
      <c r="M188" s="449"/>
    </row>
    <row r="189" spans="2:13" ht="13" thickBot="1" x14ac:dyDescent="0.3">
      <c r="B189" s="446">
        <v>41153</v>
      </c>
      <c r="C189" s="278" t="s">
        <v>140</v>
      </c>
      <c r="D189" s="447">
        <v>47</v>
      </c>
      <c r="E189" s="447">
        <v>0</v>
      </c>
      <c r="F189" s="448">
        <f t="shared" si="19"/>
        <v>0</v>
      </c>
      <c r="G189" s="447">
        <v>4</v>
      </c>
      <c r="H189" s="448">
        <f t="shared" si="20"/>
        <v>8.5106382978723402E-2</v>
      </c>
      <c r="I189" s="447">
        <v>43</v>
      </c>
      <c r="J189" s="448">
        <f t="shared" si="21"/>
        <v>0.91489361702127658</v>
      </c>
      <c r="K189" s="165">
        <v>0</v>
      </c>
      <c r="L189" s="448">
        <f t="shared" si="22"/>
        <v>0</v>
      </c>
      <c r="M189" s="449"/>
    </row>
    <row r="190" spans="2:13" ht="13" thickBot="1" x14ac:dyDescent="0.3">
      <c r="B190" s="446">
        <v>41153</v>
      </c>
      <c r="C190" s="278" t="s">
        <v>83</v>
      </c>
      <c r="D190" s="447">
        <v>53</v>
      </c>
      <c r="E190" s="447">
        <v>4</v>
      </c>
      <c r="F190" s="448">
        <f t="shared" si="19"/>
        <v>7.5471698113207544E-2</v>
      </c>
      <c r="G190" s="447">
        <v>3</v>
      </c>
      <c r="H190" s="448">
        <f t="shared" si="20"/>
        <v>5.6603773584905662E-2</v>
      </c>
      <c r="I190" s="447">
        <v>46</v>
      </c>
      <c r="J190" s="448">
        <f t="shared" si="21"/>
        <v>0.86792452830188682</v>
      </c>
      <c r="K190" s="165">
        <v>0</v>
      </c>
      <c r="L190" s="448">
        <f t="shared" si="22"/>
        <v>0</v>
      </c>
      <c r="M190" s="449"/>
    </row>
    <row r="191" spans="2:13" ht="13" thickBot="1" x14ac:dyDescent="0.3">
      <c r="B191" s="446">
        <v>41153</v>
      </c>
      <c r="C191" s="169" t="s">
        <v>86</v>
      </c>
      <c r="D191" s="447">
        <v>34</v>
      </c>
      <c r="E191" s="447">
        <v>0</v>
      </c>
      <c r="F191" s="448">
        <f t="shared" si="19"/>
        <v>0</v>
      </c>
      <c r="G191" s="447">
        <v>0</v>
      </c>
      <c r="H191" s="448">
        <f t="shared" si="20"/>
        <v>0</v>
      </c>
      <c r="I191" s="447">
        <v>34</v>
      </c>
      <c r="J191" s="448">
        <f t="shared" si="21"/>
        <v>1</v>
      </c>
      <c r="K191" s="165">
        <v>0</v>
      </c>
      <c r="L191" s="448">
        <f t="shared" si="22"/>
        <v>0</v>
      </c>
      <c r="M191" s="449"/>
    </row>
    <row r="192" spans="2:13" ht="13" thickBot="1" x14ac:dyDescent="0.3">
      <c r="B192" s="446">
        <v>41153</v>
      </c>
      <c r="C192" s="169" t="s">
        <v>108</v>
      </c>
      <c r="D192" s="447">
        <v>44</v>
      </c>
      <c r="E192" s="447">
        <v>4</v>
      </c>
      <c r="F192" s="448">
        <f t="shared" si="19"/>
        <v>9.0909090909090912E-2</v>
      </c>
      <c r="G192" s="447">
        <v>1</v>
      </c>
      <c r="H192" s="448">
        <f t="shared" si="20"/>
        <v>2.2727272727272728E-2</v>
      </c>
      <c r="I192" s="447">
        <v>39</v>
      </c>
      <c r="J192" s="448">
        <f t="shared" si="21"/>
        <v>0.88636363636363635</v>
      </c>
      <c r="K192" s="165">
        <v>1</v>
      </c>
      <c r="L192" s="448">
        <f t="shared" si="22"/>
        <v>2.2727272727272728E-2</v>
      </c>
      <c r="M192" s="449"/>
    </row>
    <row r="193" spans="2:13" ht="13" thickBot="1" x14ac:dyDescent="0.3">
      <c r="B193" s="446">
        <v>41153</v>
      </c>
      <c r="C193" s="169" t="s">
        <v>107</v>
      </c>
      <c r="D193" s="447">
        <v>39</v>
      </c>
      <c r="E193" s="447">
        <v>0</v>
      </c>
      <c r="F193" s="448">
        <f t="shared" si="19"/>
        <v>0</v>
      </c>
      <c r="G193" s="447">
        <v>4</v>
      </c>
      <c r="H193" s="448">
        <f t="shared" si="20"/>
        <v>0.10256410256410256</v>
      </c>
      <c r="I193" s="447">
        <v>35</v>
      </c>
      <c r="J193" s="448">
        <f t="shared" si="21"/>
        <v>0.89743589743589747</v>
      </c>
      <c r="K193" s="165">
        <v>0</v>
      </c>
      <c r="L193" s="448">
        <f t="shared" si="22"/>
        <v>0</v>
      </c>
      <c r="M193" s="449"/>
    </row>
    <row r="194" spans="2:13" ht="13" thickBot="1" x14ac:dyDescent="0.3">
      <c r="B194" s="446">
        <v>41153</v>
      </c>
      <c r="C194" s="169" t="s">
        <v>87</v>
      </c>
      <c r="D194" s="447">
        <v>7</v>
      </c>
      <c r="E194" s="447">
        <v>0</v>
      </c>
      <c r="F194" s="448">
        <f t="shared" ref="F194:F256" si="23">SUM(E194/D194)</f>
        <v>0</v>
      </c>
      <c r="G194" s="447">
        <v>1</v>
      </c>
      <c r="H194" s="448">
        <f t="shared" ref="H194:H256" si="24">SUM(G194/D194)</f>
        <v>0.14285714285714285</v>
      </c>
      <c r="I194" s="447">
        <v>6</v>
      </c>
      <c r="J194" s="448">
        <f t="shared" ref="J194:J256" si="25">SUM(I194/D194)</f>
        <v>0.8571428571428571</v>
      </c>
      <c r="K194" s="165">
        <v>0</v>
      </c>
      <c r="L194" s="448">
        <f t="shared" si="22"/>
        <v>0</v>
      </c>
      <c r="M194" s="449"/>
    </row>
    <row r="195" spans="2:13" ht="13" thickBot="1" x14ac:dyDescent="0.3">
      <c r="B195" s="446">
        <v>41153</v>
      </c>
      <c r="C195" s="169" t="s">
        <v>110</v>
      </c>
      <c r="D195" s="447">
        <v>223</v>
      </c>
      <c r="E195" s="447">
        <v>14</v>
      </c>
      <c r="F195" s="448">
        <f t="shared" si="23"/>
        <v>6.2780269058295965E-2</v>
      </c>
      <c r="G195" s="447">
        <v>6</v>
      </c>
      <c r="H195" s="448">
        <f t="shared" si="24"/>
        <v>2.6905829596412557E-2</v>
      </c>
      <c r="I195" s="447">
        <v>203</v>
      </c>
      <c r="J195" s="448">
        <f t="shared" si="25"/>
        <v>0.91031390134529144</v>
      </c>
      <c r="K195" s="165">
        <v>8</v>
      </c>
      <c r="L195" s="448">
        <f t="shared" si="22"/>
        <v>3.5874439461883408E-2</v>
      </c>
      <c r="M195" s="449"/>
    </row>
    <row r="196" spans="2:13" ht="13" thickBot="1" x14ac:dyDescent="0.3">
      <c r="B196" s="166" t="s">
        <v>506</v>
      </c>
      <c r="C196" s="169" t="s">
        <v>107</v>
      </c>
      <c r="D196" s="447">
        <v>48</v>
      </c>
      <c r="E196" s="447">
        <v>1</v>
      </c>
      <c r="F196" s="448">
        <f t="shared" si="23"/>
        <v>2.0833333333333332E-2</v>
      </c>
      <c r="G196" s="447">
        <v>1</v>
      </c>
      <c r="H196" s="448">
        <f t="shared" si="24"/>
        <v>2.0833333333333332E-2</v>
      </c>
      <c r="I196" s="447">
        <v>46</v>
      </c>
      <c r="J196" s="448">
        <f t="shared" si="25"/>
        <v>0.95833333333333337</v>
      </c>
      <c r="K196" s="165">
        <v>1</v>
      </c>
      <c r="L196" s="448">
        <f t="shared" si="22"/>
        <v>2.0833333333333332E-2</v>
      </c>
      <c r="M196" s="449"/>
    </row>
    <row r="197" spans="2:13" ht="13" thickBot="1" x14ac:dyDescent="0.3">
      <c r="B197" s="166" t="s">
        <v>506</v>
      </c>
      <c r="C197" s="169" t="s">
        <v>111</v>
      </c>
      <c r="D197" s="447">
        <v>30</v>
      </c>
      <c r="E197" s="447">
        <v>1</v>
      </c>
      <c r="F197" s="448">
        <f t="shared" si="23"/>
        <v>3.3333333333333333E-2</v>
      </c>
      <c r="G197" s="447">
        <v>0</v>
      </c>
      <c r="H197" s="448">
        <f t="shared" si="24"/>
        <v>0</v>
      </c>
      <c r="I197" s="447">
        <v>29</v>
      </c>
      <c r="J197" s="448">
        <f t="shared" si="25"/>
        <v>0.96666666666666667</v>
      </c>
      <c r="K197" s="165">
        <v>0</v>
      </c>
      <c r="L197" s="448">
        <f t="shared" si="22"/>
        <v>0</v>
      </c>
      <c r="M197" s="449"/>
    </row>
    <row r="198" spans="2:13" ht="13" thickBot="1" x14ac:dyDescent="0.3">
      <c r="B198" s="446">
        <v>41183</v>
      </c>
      <c r="C198" s="169" t="s">
        <v>100</v>
      </c>
      <c r="D198" s="447">
        <v>28</v>
      </c>
      <c r="E198" s="447">
        <v>0</v>
      </c>
      <c r="F198" s="448">
        <f t="shared" si="23"/>
        <v>0</v>
      </c>
      <c r="G198" s="447">
        <v>0</v>
      </c>
      <c r="H198" s="448">
        <f t="shared" si="24"/>
        <v>0</v>
      </c>
      <c r="I198" s="447">
        <v>28</v>
      </c>
      <c r="J198" s="448">
        <f t="shared" si="25"/>
        <v>1</v>
      </c>
      <c r="K198" s="165">
        <v>0</v>
      </c>
      <c r="L198" s="448">
        <f t="shared" si="22"/>
        <v>0</v>
      </c>
      <c r="M198" s="449"/>
    </row>
    <row r="199" spans="2:13" ht="13" thickBot="1" x14ac:dyDescent="0.3">
      <c r="B199" s="446">
        <v>41183</v>
      </c>
      <c r="C199" s="169" t="s">
        <v>86</v>
      </c>
      <c r="D199" s="447">
        <v>56</v>
      </c>
      <c r="E199" s="447">
        <v>3</v>
      </c>
      <c r="F199" s="448">
        <f t="shared" si="23"/>
        <v>5.3571428571428568E-2</v>
      </c>
      <c r="G199" s="447">
        <v>0</v>
      </c>
      <c r="H199" s="448">
        <f t="shared" si="24"/>
        <v>0</v>
      </c>
      <c r="I199" s="447">
        <v>53</v>
      </c>
      <c r="J199" s="448">
        <f t="shared" si="25"/>
        <v>0.9464285714285714</v>
      </c>
      <c r="K199" s="165">
        <v>0</v>
      </c>
      <c r="L199" s="448">
        <f t="shared" si="22"/>
        <v>0</v>
      </c>
      <c r="M199" s="449"/>
    </row>
    <row r="200" spans="2:13" ht="13" thickBot="1" x14ac:dyDescent="0.3">
      <c r="B200" s="446">
        <v>41183</v>
      </c>
      <c r="C200" s="169" t="s">
        <v>108</v>
      </c>
      <c r="D200" s="447">
        <v>23</v>
      </c>
      <c r="E200" s="447">
        <v>0</v>
      </c>
      <c r="F200" s="448">
        <f t="shared" si="23"/>
        <v>0</v>
      </c>
      <c r="G200" s="447">
        <v>0</v>
      </c>
      <c r="H200" s="448">
        <f t="shared" si="24"/>
        <v>0</v>
      </c>
      <c r="I200" s="447">
        <v>23</v>
      </c>
      <c r="J200" s="448">
        <f t="shared" si="25"/>
        <v>1</v>
      </c>
      <c r="K200" s="165">
        <v>0</v>
      </c>
      <c r="L200" s="448">
        <f t="shared" si="22"/>
        <v>0</v>
      </c>
      <c r="M200" s="449"/>
    </row>
    <row r="201" spans="2:13" ht="13" thickBot="1" x14ac:dyDescent="0.3">
      <c r="B201" s="446">
        <v>41183</v>
      </c>
      <c r="C201" s="169" t="s">
        <v>83</v>
      </c>
      <c r="D201" s="447">
        <v>65</v>
      </c>
      <c r="E201" s="447">
        <v>1</v>
      </c>
      <c r="F201" s="448">
        <f t="shared" si="23"/>
        <v>1.5384615384615385E-2</v>
      </c>
      <c r="G201" s="447">
        <v>3</v>
      </c>
      <c r="H201" s="448">
        <f t="shared" si="24"/>
        <v>4.6153846153846156E-2</v>
      </c>
      <c r="I201" s="447">
        <v>61</v>
      </c>
      <c r="J201" s="448">
        <f t="shared" si="25"/>
        <v>0.93846153846153846</v>
      </c>
      <c r="K201" s="165">
        <v>0</v>
      </c>
      <c r="L201" s="448">
        <f t="shared" si="22"/>
        <v>0</v>
      </c>
      <c r="M201" s="449"/>
    </row>
    <row r="202" spans="2:13" ht="13" thickBot="1" x14ac:dyDescent="0.3">
      <c r="B202" s="446">
        <v>41183</v>
      </c>
      <c r="C202" s="169" t="s">
        <v>112</v>
      </c>
      <c r="D202" s="447">
        <v>60</v>
      </c>
      <c r="E202" s="447">
        <v>6</v>
      </c>
      <c r="F202" s="448">
        <f t="shared" si="23"/>
        <v>0.1</v>
      </c>
      <c r="G202" s="447">
        <v>1</v>
      </c>
      <c r="H202" s="448">
        <f t="shared" si="24"/>
        <v>1.6666666666666666E-2</v>
      </c>
      <c r="I202" s="447">
        <v>53</v>
      </c>
      <c r="J202" s="448">
        <f t="shared" si="25"/>
        <v>0.8833333333333333</v>
      </c>
      <c r="K202" s="165">
        <v>1</v>
      </c>
      <c r="L202" s="448">
        <f t="shared" si="22"/>
        <v>1.6666666666666666E-2</v>
      </c>
      <c r="M202" s="449"/>
    </row>
    <row r="203" spans="2:13" ht="13" thickBot="1" x14ac:dyDescent="0.3">
      <c r="B203" s="446">
        <v>41183</v>
      </c>
      <c r="C203" s="169" t="s">
        <v>113</v>
      </c>
      <c r="D203" s="447">
        <v>150</v>
      </c>
      <c r="E203" s="447">
        <v>12</v>
      </c>
      <c r="F203" s="448">
        <f t="shared" si="23"/>
        <v>0.08</v>
      </c>
      <c r="G203" s="447">
        <v>4</v>
      </c>
      <c r="H203" s="448">
        <f t="shared" si="24"/>
        <v>2.6666666666666668E-2</v>
      </c>
      <c r="I203" s="447">
        <v>134</v>
      </c>
      <c r="J203" s="448">
        <f t="shared" si="25"/>
        <v>0.89333333333333331</v>
      </c>
      <c r="K203" s="165">
        <v>8</v>
      </c>
      <c r="L203" s="448">
        <f t="shared" si="22"/>
        <v>5.3333333333333337E-2</v>
      </c>
      <c r="M203" s="449"/>
    </row>
    <row r="204" spans="2:13" ht="13" thickBot="1" x14ac:dyDescent="0.3">
      <c r="B204" s="446">
        <v>41183</v>
      </c>
      <c r="C204" s="169" t="s">
        <v>83</v>
      </c>
      <c r="D204" s="447">
        <v>20</v>
      </c>
      <c r="E204" s="447">
        <v>0</v>
      </c>
      <c r="F204" s="448">
        <f t="shared" si="23"/>
        <v>0</v>
      </c>
      <c r="G204" s="447">
        <v>0</v>
      </c>
      <c r="H204" s="448">
        <f t="shared" si="24"/>
        <v>0</v>
      </c>
      <c r="I204" s="447">
        <v>20</v>
      </c>
      <c r="J204" s="448">
        <f t="shared" si="25"/>
        <v>1</v>
      </c>
      <c r="K204" s="165">
        <v>0</v>
      </c>
      <c r="L204" s="448">
        <f t="shared" si="22"/>
        <v>0</v>
      </c>
      <c r="M204" s="449"/>
    </row>
    <row r="205" spans="2:13" ht="13" thickBot="1" x14ac:dyDescent="0.3">
      <c r="B205" s="446">
        <v>41183</v>
      </c>
      <c r="C205" s="169" t="s">
        <v>87</v>
      </c>
      <c r="D205" s="447">
        <v>82</v>
      </c>
      <c r="E205" s="447">
        <v>8</v>
      </c>
      <c r="F205" s="448">
        <f t="shared" si="23"/>
        <v>9.7560975609756101E-2</v>
      </c>
      <c r="G205" s="447">
        <v>3</v>
      </c>
      <c r="H205" s="448">
        <f t="shared" si="24"/>
        <v>3.6585365853658534E-2</v>
      </c>
      <c r="I205" s="447">
        <v>71</v>
      </c>
      <c r="J205" s="448">
        <f t="shared" si="25"/>
        <v>0.86585365853658536</v>
      </c>
      <c r="K205" s="165">
        <v>2</v>
      </c>
      <c r="L205" s="448">
        <f t="shared" si="22"/>
        <v>2.4390243902439025E-2</v>
      </c>
      <c r="M205" s="449"/>
    </row>
    <row r="206" spans="2:13" ht="13" thickBot="1" x14ac:dyDescent="0.3">
      <c r="B206" s="446">
        <v>41214</v>
      </c>
      <c r="C206" s="169" t="s">
        <v>114</v>
      </c>
      <c r="D206" s="447">
        <v>37</v>
      </c>
      <c r="E206" s="447">
        <v>4</v>
      </c>
      <c r="F206" s="448">
        <f t="shared" si="23"/>
        <v>0.10810810810810811</v>
      </c>
      <c r="G206" s="447">
        <v>0</v>
      </c>
      <c r="H206" s="448">
        <f t="shared" si="24"/>
        <v>0</v>
      </c>
      <c r="I206" s="447">
        <v>33</v>
      </c>
      <c r="J206" s="448">
        <f t="shared" si="25"/>
        <v>0.89189189189189189</v>
      </c>
      <c r="K206" s="165">
        <v>1</v>
      </c>
      <c r="L206" s="448">
        <f t="shared" si="22"/>
        <v>2.7027027027027029E-2</v>
      </c>
      <c r="M206" s="449"/>
    </row>
    <row r="207" spans="2:13" ht="13" thickBot="1" x14ac:dyDescent="0.3">
      <c r="B207" s="446">
        <v>41214</v>
      </c>
      <c r="C207" s="169" t="s">
        <v>107</v>
      </c>
      <c r="D207" s="447">
        <v>45</v>
      </c>
      <c r="E207" s="447">
        <v>1</v>
      </c>
      <c r="F207" s="448">
        <f t="shared" si="23"/>
        <v>2.2222222222222223E-2</v>
      </c>
      <c r="G207" s="447">
        <v>0</v>
      </c>
      <c r="H207" s="448">
        <f t="shared" si="24"/>
        <v>0</v>
      </c>
      <c r="I207" s="447">
        <v>44</v>
      </c>
      <c r="J207" s="448">
        <f t="shared" si="25"/>
        <v>0.97777777777777775</v>
      </c>
      <c r="K207" s="165">
        <v>0</v>
      </c>
      <c r="L207" s="448">
        <f t="shared" si="22"/>
        <v>0</v>
      </c>
      <c r="M207" s="449"/>
    </row>
    <row r="208" spans="2:13" ht="13" thickBot="1" x14ac:dyDescent="0.3">
      <c r="B208" s="446">
        <v>41214</v>
      </c>
      <c r="C208" s="169" t="s">
        <v>83</v>
      </c>
      <c r="D208" s="447">
        <v>73</v>
      </c>
      <c r="E208" s="447">
        <v>7</v>
      </c>
      <c r="F208" s="448">
        <f t="shared" si="23"/>
        <v>9.5890410958904104E-2</v>
      </c>
      <c r="G208" s="447">
        <v>2</v>
      </c>
      <c r="H208" s="448">
        <f t="shared" si="24"/>
        <v>2.7397260273972601E-2</v>
      </c>
      <c r="I208" s="447">
        <v>64</v>
      </c>
      <c r="J208" s="448">
        <f t="shared" si="25"/>
        <v>0.87671232876712324</v>
      </c>
      <c r="K208" s="165">
        <v>0</v>
      </c>
      <c r="L208" s="448">
        <f t="shared" si="22"/>
        <v>0</v>
      </c>
      <c r="M208" s="449"/>
    </row>
    <row r="209" spans="2:13" ht="13" thickBot="1" x14ac:dyDescent="0.3">
      <c r="B209" s="446">
        <v>41214</v>
      </c>
      <c r="C209" s="169" t="s">
        <v>86</v>
      </c>
      <c r="D209" s="447">
        <v>65</v>
      </c>
      <c r="E209" s="447">
        <v>2</v>
      </c>
      <c r="F209" s="448">
        <f t="shared" si="23"/>
        <v>3.0769230769230771E-2</v>
      </c>
      <c r="G209" s="447">
        <v>3</v>
      </c>
      <c r="H209" s="448">
        <f t="shared" si="24"/>
        <v>4.6153846153846156E-2</v>
      </c>
      <c r="I209" s="447">
        <v>60</v>
      </c>
      <c r="J209" s="448">
        <f t="shared" si="25"/>
        <v>0.92307692307692313</v>
      </c>
      <c r="K209" s="165">
        <v>1</v>
      </c>
      <c r="L209" s="448">
        <f t="shared" si="22"/>
        <v>1.5384615384615385E-2</v>
      </c>
      <c r="M209" s="449"/>
    </row>
    <row r="210" spans="2:13" ht="13" thickBot="1" x14ac:dyDescent="0.3">
      <c r="B210" s="446">
        <v>41214</v>
      </c>
      <c r="C210" s="169" t="s">
        <v>115</v>
      </c>
      <c r="D210" s="447">
        <v>17</v>
      </c>
      <c r="E210" s="447">
        <v>0</v>
      </c>
      <c r="F210" s="448">
        <f t="shared" si="23"/>
        <v>0</v>
      </c>
      <c r="G210" s="447">
        <v>0</v>
      </c>
      <c r="H210" s="448">
        <f t="shared" si="24"/>
        <v>0</v>
      </c>
      <c r="I210" s="447">
        <v>17</v>
      </c>
      <c r="J210" s="448">
        <f t="shared" si="25"/>
        <v>1</v>
      </c>
      <c r="K210" s="165">
        <v>0</v>
      </c>
      <c r="L210" s="448">
        <f t="shared" si="22"/>
        <v>0</v>
      </c>
      <c r="M210" s="449"/>
    </row>
    <row r="211" spans="2:13" ht="13" thickBot="1" x14ac:dyDescent="0.3">
      <c r="B211" s="446">
        <v>41214</v>
      </c>
      <c r="C211" s="169" t="s">
        <v>116</v>
      </c>
      <c r="D211" s="447">
        <v>605</v>
      </c>
      <c r="E211" s="447">
        <v>27</v>
      </c>
      <c r="F211" s="448">
        <f t="shared" si="23"/>
        <v>4.4628099173553717E-2</v>
      </c>
      <c r="G211" s="447">
        <v>28</v>
      </c>
      <c r="H211" s="448">
        <f t="shared" si="24"/>
        <v>4.6280991735537187E-2</v>
      </c>
      <c r="I211" s="447">
        <v>550</v>
      </c>
      <c r="J211" s="448">
        <f t="shared" si="25"/>
        <v>0.90909090909090906</v>
      </c>
      <c r="K211" s="165">
        <v>7</v>
      </c>
      <c r="L211" s="448">
        <f t="shared" si="22"/>
        <v>1.1570247933884297E-2</v>
      </c>
      <c r="M211" s="449"/>
    </row>
    <row r="212" spans="2:13" ht="13" thickBot="1" x14ac:dyDescent="0.3">
      <c r="B212" s="446">
        <v>41214</v>
      </c>
      <c r="C212" s="169" t="s">
        <v>87</v>
      </c>
      <c r="D212" s="447">
        <v>7</v>
      </c>
      <c r="E212" s="447">
        <v>2</v>
      </c>
      <c r="F212" s="448">
        <f t="shared" si="23"/>
        <v>0.2857142857142857</v>
      </c>
      <c r="G212" s="447">
        <v>0</v>
      </c>
      <c r="H212" s="448">
        <f t="shared" si="24"/>
        <v>0</v>
      </c>
      <c r="I212" s="447">
        <v>5</v>
      </c>
      <c r="J212" s="448">
        <f t="shared" si="25"/>
        <v>0.7142857142857143</v>
      </c>
      <c r="K212" s="165">
        <v>0</v>
      </c>
      <c r="L212" s="448">
        <f t="shared" si="22"/>
        <v>0</v>
      </c>
      <c r="M212" s="449"/>
    </row>
    <row r="213" spans="2:13" ht="13" thickBot="1" x14ac:dyDescent="0.3">
      <c r="B213" s="446">
        <v>41214</v>
      </c>
      <c r="C213" s="169" t="s">
        <v>100</v>
      </c>
      <c r="D213" s="447">
        <v>60</v>
      </c>
      <c r="E213" s="447">
        <v>0</v>
      </c>
      <c r="F213" s="448">
        <f t="shared" si="23"/>
        <v>0</v>
      </c>
      <c r="G213" s="447">
        <v>3</v>
      </c>
      <c r="H213" s="448">
        <f t="shared" si="24"/>
        <v>0.05</v>
      </c>
      <c r="I213" s="447">
        <v>57</v>
      </c>
      <c r="J213" s="448">
        <f t="shared" si="25"/>
        <v>0.95</v>
      </c>
      <c r="K213" s="165">
        <v>1</v>
      </c>
      <c r="L213" s="448">
        <f t="shared" si="22"/>
        <v>1.6666666666666666E-2</v>
      </c>
      <c r="M213" s="449"/>
    </row>
    <row r="214" spans="2:13" ht="13" thickBot="1" x14ac:dyDescent="0.3">
      <c r="B214" s="446">
        <v>41244</v>
      </c>
      <c r="C214" s="169" t="s">
        <v>107</v>
      </c>
      <c r="D214" s="447">
        <v>67</v>
      </c>
      <c r="E214" s="447">
        <v>4</v>
      </c>
      <c r="F214" s="448">
        <f t="shared" si="23"/>
        <v>5.9701492537313432E-2</v>
      </c>
      <c r="G214" s="447">
        <v>0</v>
      </c>
      <c r="H214" s="448">
        <f t="shared" si="24"/>
        <v>0</v>
      </c>
      <c r="I214" s="447">
        <v>63</v>
      </c>
      <c r="J214" s="448">
        <f t="shared" si="25"/>
        <v>0.94029850746268662</v>
      </c>
      <c r="K214" s="165">
        <v>1</v>
      </c>
      <c r="L214" s="448">
        <f t="shared" si="22"/>
        <v>1.4925373134328358E-2</v>
      </c>
      <c r="M214" s="449"/>
    </row>
    <row r="215" spans="2:13" ht="13" thickBot="1" x14ac:dyDescent="0.3">
      <c r="B215" s="446">
        <v>41244</v>
      </c>
      <c r="C215" s="169" t="s">
        <v>108</v>
      </c>
      <c r="D215" s="447">
        <v>28</v>
      </c>
      <c r="E215" s="447">
        <v>1</v>
      </c>
      <c r="F215" s="448">
        <f t="shared" si="23"/>
        <v>3.5714285714285712E-2</v>
      </c>
      <c r="G215" s="447">
        <v>0</v>
      </c>
      <c r="H215" s="448">
        <f t="shared" si="24"/>
        <v>0</v>
      </c>
      <c r="I215" s="447">
        <v>27</v>
      </c>
      <c r="J215" s="448">
        <f t="shared" si="25"/>
        <v>0.9642857142857143</v>
      </c>
      <c r="K215" s="165">
        <v>0</v>
      </c>
      <c r="L215" s="448">
        <f t="shared" si="22"/>
        <v>0</v>
      </c>
      <c r="M215" s="449"/>
    </row>
    <row r="216" spans="2:13" ht="13" thickBot="1" x14ac:dyDescent="0.3">
      <c r="B216" s="446">
        <v>41244</v>
      </c>
      <c r="C216" s="169" t="s">
        <v>83</v>
      </c>
      <c r="D216" s="447">
        <v>49</v>
      </c>
      <c r="E216" s="447">
        <v>2</v>
      </c>
      <c r="F216" s="448">
        <f t="shared" si="23"/>
        <v>4.0816326530612242E-2</v>
      </c>
      <c r="G216" s="447">
        <v>2</v>
      </c>
      <c r="H216" s="448">
        <f t="shared" si="24"/>
        <v>4.0816326530612242E-2</v>
      </c>
      <c r="I216" s="447">
        <v>45</v>
      </c>
      <c r="J216" s="448">
        <f t="shared" si="25"/>
        <v>0.91836734693877553</v>
      </c>
      <c r="K216" s="165">
        <v>1</v>
      </c>
      <c r="L216" s="448">
        <f t="shared" si="22"/>
        <v>2.0408163265306121E-2</v>
      </c>
      <c r="M216" s="449"/>
    </row>
    <row r="217" spans="2:13" ht="13.5" thickBot="1" x14ac:dyDescent="0.35">
      <c r="B217" s="128">
        <v>2013</v>
      </c>
      <c r="C217" s="279"/>
      <c r="D217" s="128"/>
      <c r="E217" s="162"/>
      <c r="F217" s="162"/>
      <c r="G217" s="128"/>
      <c r="H217" s="128"/>
      <c r="I217" s="128"/>
      <c r="J217" s="163"/>
      <c r="K217" s="128"/>
      <c r="L217" s="128"/>
      <c r="M217" s="128"/>
    </row>
    <row r="218" spans="2:13" ht="13" thickBot="1" x14ac:dyDescent="0.3">
      <c r="B218" s="446">
        <v>41275</v>
      </c>
      <c r="C218" s="169" t="s">
        <v>107</v>
      </c>
      <c r="D218" s="165">
        <v>62</v>
      </c>
      <c r="E218" s="447">
        <v>5</v>
      </c>
      <c r="F218" s="167">
        <f t="shared" si="23"/>
        <v>8.0645161290322578E-2</v>
      </c>
      <c r="G218" s="447">
        <v>4</v>
      </c>
      <c r="H218" s="167">
        <f t="shared" si="24"/>
        <v>6.4516129032258063E-2</v>
      </c>
      <c r="I218" s="165">
        <v>53</v>
      </c>
      <c r="J218" s="448">
        <f t="shared" si="25"/>
        <v>0.85483870967741937</v>
      </c>
      <c r="K218" s="165">
        <v>0</v>
      </c>
      <c r="L218" s="448">
        <f t="shared" si="22"/>
        <v>0</v>
      </c>
      <c r="M218" s="449"/>
    </row>
    <row r="219" spans="2:13" ht="13" thickBot="1" x14ac:dyDescent="0.3">
      <c r="B219" s="446">
        <v>41275</v>
      </c>
      <c r="C219" s="169" t="s">
        <v>117</v>
      </c>
      <c r="D219" s="165">
        <v>56</v>
      </c>
      <c r="E219" s="447">
        <v>0</v>
      </c>
      <c r="F219" s="167">
        <f t="shared" si="23"/>
        <v>0</v>
      </c>
      <c r="G219" s="447">
        <v>3</v>
      </c>
      <c r="H219" s="167">
        <f t="shared" si="24"/>
        <v>5.3571428571428568E-2</v>
      </c>
      <c r="I219" s="165">
        <v>53</v>
      </c>
      <c r="J219" s="448">
        <f t="shared" si="25"/>
        <v>0.9464285714285714</v>
      </c>
      <c r="K219" s="165">
        <v>0</v>
      </c>
      <c r="L219" s="448">
        <f t="shared" si="22"/>
        <v>0</v>
      </c>
      <c r="M219" s="449"/>
    </row>
    <row r="220" spans="2:13" ht="13" thickBot="1" x14ac:dyDescent="0.3">
      <c r="B220" s="446">
        <v>41275</v>
      </c>
      <c r="C220" s="169" t="s">
        <v>118</v>
      </c>
      <c r="D220" s="165">
        <v>496</v>
      </c>
      <c r="E220" s="447">
        <v>27</v>
      </c>
      <c r="F220" s="167">
        <f t="shared" si="23"/>
        <v>5.4435483870967742E-2</v>
      </c>
      <c r="G220" s="447">
        <v>13</v>
      </c>
      <c r="H220" s="167">
        <f t="shared" si="24"/>
        <v>2.620967741935484E-2</v>
      </c>
      <c r="I220" s="165">
        <v>456</v>
      </c>
      <c r="J220" s="448">
        <f t="shared" si="25"/>
        <v>0.91935483870967738</v>
      </c>
      <c r="K220" s="165">
        <v>14</v>
      </c>
      <c r="L220" s="448">
        <f t="shared" si="22"/>
        <v>2.8225806451612902E-2</v>
      </c>
      <c r="M220" s="449"/>
    </row>
    <row r="221" spans="2:13" ht="13" thickBot="1" x14ac:dyDescent="0.3">
      <c r="B221" s="446">
        <v>41275</v>
      </c>
      <c r="C221" s="169" t="s">
        <v>119</v>
      </c>
      <c r="D221" s="165">
        <v>47</v>
      </c>
      <c r="E221" s="447">
        <v>3</v>
      </c>
      <c r="F221" s="167">
        <f t="shared" si="23"/>
        <v>6.3829787234042548E-2</v>
      </c>
      <c r="G221" s="447">
        <v>2</v>
      </c>
      <c r="H221" s="167">
        <f t="shared" si="24"/>
        <v>4.2553191489361701E-2</v>
      </c>
      <c r="I221" s="165">
        <v>42</v>
      </c>
      <c r="J221" s="448">
        <f t="shared" si="25"/>
        <v>0.8936170212765957</v>
      </c>
      <c r="K221" s="165">
        <v>2</v>
      </c>
      <c r="L221" s="448">
        <f t="shared" si="22"/>
        <v>4.2553191489361701E-2</v>
      </c>
      <c r="M221" s="449"/>
    </row>
    <row r="222" spans="2:13" ht="13" thickBot="1" x14ac:dyDescent="0.3">
      <c r="B222" s="446">
        <v>41275</v>
      </c>
      <c r="C222" s="169" t="s">
        <v>120</v>
      </c>
      <c r="D222" s="165">
        <v>26</v>
      </c>
      <c r="E222" s="447">
        <v>0</v>
      </c>
      <c r="F222" s="167">
        <f t="shared" si="23"/>
        <v>0</v>
      </c>
      <c r="G222" s="447">
        <v>0</v>
      </c>
      <c r="H222" s="167">
        <f t="shared" si="24"/>
        <v>0</v>
      </c>
      <c r="I222" s="165">
        <v>26</v>
      </c>
      <c r="J222" s="448">
        <f t="shared" si="25"/>
        <v>1</v>
      </c>
      <c r="K222" s="165">
        <v>0</v>
      </c>
      <c r="L222" s="448">
        <f t="shared" si="22"/>
        <v>0</v>
      </c>
      <c r="M222" s="449"/>
    </row>
    <row r="223" spans="2:13" ht="13" thickBot="1" x14ac:dyDescent="0.3">
      <c r="B223" s="446">
        <v>41306</v>
      </c>
      <c r="C223" s="169" t="s">
        <v>121</v>
      </c>
      <c r="D223" s="165">
        <v>36</v>
      </c>
      <c r="E223" s="447">
        <v>1</v>
      </c>
      <c r="F223" s="167">
        <f t="shared" si="23"/>
        <v>2.7777777777777776E-2</v>
      </c>
      <c r="G223" s="447">
        <v>1</v>
      </c>
      <c r="H223" s="167">
        <f t="shared" si="24"/>
        <v>2.7777777777777776E-2</v>
      </c>
      <c r="I223" s="165">
        <v>34</v>
      </c>
      <c r="J223" s="448">
        <f t="shared" si="25"/>
        <v>0.94444444444444442</v>
      </c>
      <c r="K223" s="165">
        <v>0</v>
      </c>
      <c r="L223" s="448">
        <f t="shared" si="22"/>
        <v>0</v>
      </c>
      <c r="M223" s="449"/>
    </row>
    <row r="224" spans="2:13" ht="13" thickBot="1" x14ac:dyDescent="0.3">
      <c r="B224" s="446">
        <v>41306</v>
      </c>
      <c r="C224" s="169" t="s">
        <v>120</v>
      </c>
      <c r="D224" s="165">
        <v>9</v>
      </c>
      <c r="E224" s="447">
        <v>1</v>
      </c>
      <c r="F224" s="167">
        <f t="shared" si="23"/>
        <v>0.1111111111111111</v>
      </c>
      <c r="G224" s="447">
        <v>0</v>
      </c>
      <c r="H224" s="167">
        <f t="shared" si="24"/>
        <v>0</v>
      </c>
      <c r="I224" s="165">
        <v>8</v>
      </c>
      <c r="J224" s="448">
        <f t="shared" si="25"/>
        <v>0.88888888888888884</v>
      </c>
      <c r="K224" s="165">
        <v>0</v>
      </c>
      <c r="L224" s="448">
        <f t="shared" si="22"/>
        <v>0</v>
      </c>
      <c r="M224" s="449"/>
    </row>
    <row r="225" spans="2:13" ht="13" thickBot="1" x14ac:dyDescent="0.3">
      <c r="B225" s="446">
        <v>41306</v>
      </c>
      <c r="C225" s="169" t="s">
        <v>122</v>
      </c>
      <c r="D225" s="165">
        <v>34</v>
      </c>
      <c r="E225" s="447">
        <v>1</v>
      </c>
      <c r="F225" s="167">
        <f t="shared" si="23"/>
        <v>2.9411764705882353E-2</v>
      </c>
      <c r="G225" s="447">
        <v>2</v>
      </c>
      <c r="H225" s="167">
        <f t="shared" si="24"/>
        <v>5.8823529411764705E-2</v>
      </c>
      <c r="I225" s="165">
        <v>31</v>
      </c>
      <c r="J225" s="448">
        <f t="shared" si="25"/>
        <v>0.91176470588235292</v>
      </c>
      <c r="K225" s="165">
        <v>0</v>
      </c>
      <c r="L225" s="448">
        <f t="shared" si="22"/>
        <v>0</v>
      </c>
      <c r="M225" s="449"/>
    </row>
    <row r="226" spans="2:13" ht="13" thickBot="1" x14ac:dyDescent="0.3">
      <c r="B226" s="446">
        <v>41306</v>
      </c>
      <c r="C226" s="169" t="s">
        <v>117</v>
      </c>
      <c r="D226" s="165">
        <v>53</v>
      </c>
      <c r="E226" s="165">
        <v>5</v>
      </c>
      <c r="F226" s="167">
        <f t="shared" si="23"/>
        <v>9.4339622641509441E-2</v>
      </c>
      <c r="G226" s="165">
        <v>1</v>
      </c>
      <c r="H226" s="167">
        <f t="shared" si="24"/>
        <v>1.8867924528301886E-2</v>
      </c>
      <c r="I226" s="165">
        <v>47</v>
      </c>
      <c r="J226" s="448">
        <f t="shared" si="25"/>
        <v>0.8867924528301887</v>
      </c>
      <c r="K226" s="165">
        <v>0</v>
      </c>
      <c r="L226" s="448">
        <f t="shared" si="22"/>
        <v>0</v>
      </c>
      <c r="M226" s="449"/>
    </row>
    <row r="227" spans="2:13" ht="13" thickBot="1" x14ac:dyDescent="0.3">
      <c r="B227" s="446">
        <v>41306</v>
      </c>
      <c r="C227" s="169" t="s">
        <v>99</v>
      </c>
      <c r="D227" s="165">
        <v>14</v>
      </c>
      <c r="E227" s="447">
        <v>2</v>
      </c>
      <c r="F227" s="167">
        <f t="shared" si="23"/>
        <v>0.14285714285714285</v>
      </c>
      <c r="G227" s="447">
        <v>1</v>
      </c>
      <c r="H227" s="167">
        <f t="shared" si="24"/>
        <v>7.1428571428571425E-2</v>
      </c>
      <c r="I227" s="165">
        <v>11</v>
      </c>
      <c r="J227" s="448">
        <f t="shared" si="25"/>
        <v>0.7857142857142857</v>
      </c>
      <c r="K227" s="165">
        <v>1</v>
      </c>
      <c r="L227" s="448">
        <f t="shared" si="22"/>
        <v>7.1428571428571425E-2</v>
      </c>
      <c r="M227" s="449"/>
    </row>
    <row r="228" spans="2:13" ht="13" thickBot="1" x14ac:dyDescent="0.3">
      <c r="B228" s="446">
        <v>41306</v>
      </c>
      <c r="C228" s="169" t="s">
        <v>120</v>
      </c>
      <c r="D228" s="165">
        <v>7</v>
      </c>
      <c r="E228" s="447">
        <v>1</v>
      </c>
      <c r="F228" s="167">
        <f t="shared" si="23"/>
        <v>0.14285714285714285</v>
      </c>
      <c r="G228" s="447">
        <v>0</v>
      </c>
      <c r="H228" s="167">
        <f t="shared" si="24"/>
        <v>0</v>
      </c>
      <c r="I228" s="165">
        <v>6</v>
      </c>
      <c r="J228" s="448">
        <f t="shared" si="25"/>
        <v>0.8571428571428571</v>
      </c>
      <c r="K228" s="165">
        <v>0</v>
      </c>
      <c r="L228" s="448">
        <f t="shared" si="22"/>
        <v>0</v>
      </c>
      <c r="M228" s="449"/>
    </row>
    <row r="229" spans="2:13" ht="13" thickBot="1" x14ac:dyDescent="0.3">
      <c r="B229" s="446">
        <v>41306</v>
      </c>
      <c r="C229" s="169" t="s">
        <v>123</v>
      </c>
      <c r="D229" s="165">
        <v>7</v>
      </c>
      <c r="E229" s="165">
        <v>0</v>
      </c>
      <c r="F229" s="167">
        <f t="shared" si="23"/>
        <v>0</v>
      </c>
      <c r="G229" s="165">
        <v>0</v>
      </c>
      <c r="H229" s="167">
        <f t="shared" si="24"/>
        <v>0</v>
      </c>
      <c r="I229" s="165">
        <v>7</v>
      </c>
      <c r="J229" s="448">
        <f t="shared" si="25"/>
        <v>1</v>
      </c>
      <c r="K229" s="165">
        <v>0</v>
      </c>
      <c r="L229" s="448">
        <f t="shared" si="22"/>
        <v>0</v>
      </c>
      <c r="M229" s="449"/>
    </row>
    <row r="230" spans="2:13" ht="13" thickBot="1" x14ac:dyDescent="0.3">
      <c r="B230" s="446">
        <v>41306</v>
      </c>
      <c r="C230" s="169" t="s">
        <v>124</v>
      </c>
      <c r="D230" s="165">
        <v>71</v>
      </c>
      <c r="E230" s="447">
        <v>3</v>
      </c>
      <c r="F230" s="167">
        <f t="shared" si="23"/>
        <v>4.2253521126760563E-2</v>
      </c>
      <c r="G230" s="447">
        <v>5</v>
      </c>
      <c r="H230" s="167">
        <f t="shared" si="24"/>
        <v>7.0422535211267609E-2</v>
      </c>
      <c r="I230" s="165">
        <v>63</v>
      </c>
      <c r="J230" s="448">
        <f t="shared" si="25"/>
        <v>0.88732394366197187</v>
      </c>
      <c r="K230" s="165">
        <v>1</v>
      </c>
      <c r="L230" s="448">
        <f t="shared" si="22"/>
        <v>1.4084507042253521E-2</v>
      </c>
      <c r="M230" s="449"/>
    </row>
    <row r="231" spans="2:13" ht="13" thickBot="1" x14ac:dyDescent="0.3">
      <c r="B231" s="446">
        <v>41306</v>
      </c>
      <c r="C231" s="169" t="s">
        <v>125</v>
      </c>
      <c r="D231" s="165">
        <v>160</v>
      </c>
      <c r="E231" s="447">
        <v>2</v>
      </c>
      <c r="F231" s="167">
        <f t="shared" si="23"/>
        <v>1.2500000000000001E-2</v>
      </c>
      <c r="G231" s="447">
        <v>5</v>
      </c>
      <c r="H231" s="167">
        <f t="shared" si="24"/>
        <v>3.125E-2</v>
      </c>
      <c r="I231" s="165">
        <v>153</v>
      </c>
      <c r="J231" s="448">
        <f t="shared" si="25"/>
        <v>0.95625000000000004</v>
      </c>
      <c r="K231" s="165">
        <v>2</v>
      </c>
      <c r="L231" s="448">
        <f t="shared" si="22"/>
        <v>1.2500000000000001E-2</v>
      </c>
      <c r="M231" s="449"/>
    </row>
    <row r="232" spans="2:13" ht="13" thickBot="1" x14ac:dyDescent="0.3">
      <c r="B232" s="446">
        <v>41306</v>
      </c>
      <c r="C232" s="169" t="s">
        <v>507</v>
      </c>
      <c r="D232" s="165">
        <v>7</v>
      </c>
      <c r="E232" s="447">
        <v>0</v>
      </c>
      <c r="F232" s="167">
        <f>SUM(E232/D232)</f>
        <v>0</v>
      </c>
      <c r="G232" s="447">
        <v>0</v>
      </c>
      <c r="H232" s="167">
        <f>SUM(G232/D232)</f>
        <v>0</v>
      </c>
      <c r="I232" s="165">
        <v>7</v>
      </c>
      <c r="J232" s="448">
        <f>SUM(I232/D232)</f>
        <v>1</v>
      </c>
      <c r="K232" s="165">
        <v>0</v>
      </c>
      <c r="L232" s="448">
        <f t="shared" si="22"/>
        <v>0</v>
      </c>
      <c r="M232" s="449"/>
    </row>
    <row r="233" spans="2:13" ht="13" thickBot="1" x14ac:dyDescent="0.3">
      <c r="B233" s="446">
        <v>41334</v>
      </c>
      <c r="C233" s="169" t="s">
        <v>123</v>
      </c>
      <c r="D233" s="165">
        <v>1</v>
      </c>
      <c r="E233" s="165">
        <v>0</v>
      </c>
      <c r="F233" s="167">
        <f>SUM(E233/D233)</f>
        <v>0</v>
      </c>
      <c r="G233" s="165">
        <v>1</v>
      </c>
      <c r="H233" s="167">
        <f>SUM(G233/D233)</f>
        <v>1</v>
      </c>
      <c r="I233" s="165">
        <v>0</v>
      </c>
      <c r="J233" s="448">
        <f>SUM(I233/D233)</f>
        <v>0</v>
      </c>
      <c r="K233" s="165">
        <v>0</v>
      </c>
      <c r="L233" s="448">
        <f t="shared" si="22"/>
        <v>0</v>
      </c>
      <c r="M233" s="449"/>
    </row>
    <row r="234" spans="2:13" ht="13" thickBot="1" x14ac:dyDescent="0.3">
      <c r="B234" s="446">
        <v>41334</v>
      </c>
      <c r="C234" s="278" t="s">
        <v>90</v>
      </c>
      <c r="D234" s="447">
        <v>68</v>
      </c>
      <c r="E234" s="447">
        <v>4</v>
      </c>
      <c r="F234" s="448">
        <f>SUM(E234/D234)</f>
        <v>5.8823529411764705E-2</v>
      </c>
      <c r="G234" s="447">
        <v>4</v>
      </c>
      <c r="H234" s="448">
        <f>SUM(G234/D234)</f>
        <v>5.8823529411764705E-2</v>
      </c>
      <c r="I234" s="447">
        <v>60</v>
      </c>
      <c r="J234" s="448">
        <f>SUM(I234/D234)</f>
        <v>0.88235294117647056</v>
      </c>
      <c r="K234" s="165">
        <v>2</v>
      </c>
      <c r="L234" s="448">
        <f t="shared" si="22"/>
        <v>2.9411764705882353E-2</v>
      </c>
      <c r="M234" s="449"/>
    </row>
    <row r="235" spans="2:13" ht="13" thickBot="1" x14ac:dyDescent="0.3">
      <c r="B235" s="446">
        <v>41334</v>
      </c>
      <c r="C235" s="169" t="s">
        <v>127</v>
      </c>
      <c r="D235" s="447">
        <v>43</v>
      </c>
      <c r="E235" s="447">
        <v>3</v>
      </c>
      <c r="F235" s="448">
        <f t="shared" si="23"/>
        <v>6.9767441860465115E-2</v>
      </c>
      <c r="G235" s="447">
        <v>2</v>
      </c>
      <c r="H235" s="448">
        <f t="shared" si="24"/>
        <v>4.6511627906976744E-2</v>
      </c>
      <c r="I235" s="447">
        <v>38</v>
      </c>
      <c r="J235" s="448">
        <f t="shared" si="25"/>
        <v>0.88372093023255816</v>
      </c>
      <c r="K235" s="165">
        <v>1</v>
      </c>
      <c r="L235" s="448">
        <f t="shared" si="22"/>
        <v>2.3255813953488372E-2</v>
      </c>
      <c r="M235" s="449"/>
    </row>
    <row r="236" spans="2:13" ht="13" thickBot="1" x14ac:dyDescent="0.3">
      <c r="B236" s="446">
        <v>41334</v>
      </c>
      <c r="C236" s="169" t="s">
        <v>128</v>
      </c>
      <c r="D236" s="447">
        <v>16</v>
      </c>
      <c r="E236" s="447">
        <v>0</v>
      </c>
      <c r="F236" s="448">
        <f t="shared" si="23"/>
        <v>0</v>
      </c>
      <c r="G236" s="447">
        <v>1</v>
      </c>
      <c r="H236" s="448">
        <f t="shared" si="24"/>
        <v>6.25E-2</v>
      </c>
      <c r="I236" s="447">
        <v>15</v>
      </c>
      <c r="J236" s="448">
        <f t="shared" si="25"/>
        <v>0.9375</v>
      </c>
      <c r="K236" s="165">
        <v>1</v>
      </c>
      <c r="L236" s="448">
        <f t="shared" si="22"/>
        <v>6.25E-2</v>
      </c>
      <c r="M236" s="449"/>
    </row>
    <row r="237" spans="2:13" ht="13" thickBot="1" x14ac:dyDescent="0.3">
      <c r="B237" s="446">
        <v>41334</v>
      </c>
      <c r="C237" s="169" t="s">
        <v>129</v>
      </c>
      <c r="D237" s="447">
        <v>58</v>
      </c>
      <c r="E237" s="447">
        <v>6</v>
      </c>
      <c r="F237" s="448">
        <f t="shared" si="23"/>
        <v>0.10344827586206896</v>
      </c>
      <c r="G237" s="447">
        <v>1</v>
      </c>
      <c r="H237" s="448">
        <f t="shared" si="24"/>
        <v>1.7241379310344827E-2</v>
      </c>
      <c r="I237" s="447">
        <v>51</v>
      </c>
      <c r="J237" s="448">
        <f t="shared" si="25"/>
        <v>0.87931034482758619</v>
      </c>
      <c r="K237" s="165">
        <v>0</v>
      </c>
      <c r="L237" s="448">
        <f t="shared" si="22"/>
        <v>0</v>
      </c>
      <c r="M237" s="449"/>
    </row>
    <row r="238" spans="2:13" ht="13" thickBot="1" x14ac:dyDescent="0.3">
      <c r="B238" s="446">
        <v>41334</v>
      </c>
      <c r="C238" s="169" t="s">
        <v>130</v>
      </c>
      <c r="D238" s="447">
        <v>37</v>
      </c>
      <c r="E238" s="447">
        <v>3</v>
      </c>
      <c r="F238" s="448">
        <f t="shared" si="23"/>
        <v>8.1081081081081086E-2</v>
      </c>
      <c r="G238" s="447">
        <v>0</v>
      </c>
      <c r="H238" s="448">
        <f t="shared" si="24"/>
        <v>0</v>
      </c>
      <c r="I238" s="447">
        <v>34</v>
      </c>
      <c r="J238" s="448">
        <f t="shared" si="25"/>
        <v>0.91891891891891897</v>
      </c>
      <c r="K238" s="165">
        <v>1</v>
      </c>
      <c r="L238" s="448">
        <f t="shared" si="22"/>
        <v>2.7027027027027029E-2</v>
      </c>
      <c r="M238" s="449"/>
    </row>
    <row r="239" spans="2:13" ht="13" thickBot="1" x14ac:dyDescent="0.3">
      <c r="B239" s="446">
        <v>41334</v>
      </c>
      <c r="C239" s="169" t="s">
        <v>126</v>
      </c>
      <c r="D239" s="447">
        <v>23</v>
      </c>
      <c r="E239" s="447">
        <v>1</v>
      </c>
      <c r="F239" s="448">
        <f t="shared" si="23"/>
        <v>4.3478260869565216E-2</v>
      </c>
      <c r="G239" s="447">
        <v>1</v>
      </c>
      <c r="H239" s="448">
        <f t="shared" si="24"/>
        <v>4.3478260869565216E-2</v>
      </c>
      <c r="I239" s="447">
        <v>21</v>
      </c>
      <c r="J239" s="448">
        <f t="shared" si="25"/>
        <v>0.91304347826086951</v>
      </c>
      <c r="K239" s="165">
        <v>0</v>
      </c>
      <c r="L239" s="448">
        <f t="shared" si="22"/>
        <v>0</v>
      </c>
      <c r="M239" s="449"/>
    </row>
    <row r="240" spans="2:13" ht="13" thickBot="1" x14ac:dyDescent="0.3">
      <c r="B240" s="446">
        <v>41334</v>
      </c>
      <c r="C240" s="169" t="s">
        <v>131</v>
      </c>
      <c r="D240" s="447">
        <v>56</v>
      </c>
      <c r="E240" s="447">
        <v>4</v>
      </c>
      <c r="F240" s="448">
        <f t="shared" si="23"/>
        <v>7.1428571428571425E-2</v>
      </c>
      <c r="G240" s="447">
        <v>2</v>
      </c>
      <c r="H240" s="448">
        <f t="shared" si="24"/>
        <v>3.5714285714285712E-2</v>
      </c>
      <c r="I240" s="447">
        <v>50</v>
      </c>
      <c r="J240" s="448">
        <f t="shared" si="25"/>
        <v>0.8928571428571429</v>
      </c>
      <c r="K240" s="165">
        <v>2</v>
      </c>
      <c r="L240" s="448">
        <f t="shared" si="22"/>
        <v>3.5714285714285712E-2</v>
      </c>
      <c r="M240" s="449"/>
    </row>
    <row r="241" spans="2:13" ht="13" thickBot="1" x14ac:dyDescent="0.3">
      <c r="B241" s="446">
        <v>41334</v>
      </c>
      <c r="C241" s="169" t="s">
        <v>132</v>
      </c>
      <c r="D241" s="447">
        <v>3</v>
      </c>
      <c r="E241" s="447">
        <v>0</v>
      </c>
      <c r="F241" s="448">
        <f t="shared" si="23"/>
        <v>0</v>
      </c>
      <c r="G241" s="447">
        <v>0</v>
      </c>
      <c r="H241" s="448">
        <f t="shared" si="24"/>
        <v>0</v>
      </c>
      <c r="I241" s="447">
        <v>3</v>
      </c>
      <c r="J241" s="448">
        <f t="shared" si="25"/>
        <v>1</v>
      </c>
      <c r="K241" s="165">
        <v>0</v>
      </c>
      <c r="L241" s="448">
        <f t="shared" si="22"/>
        <v>0</v>
      </c>
      <c r="M241" s="449"/>
    </row>
    <row r="242" spans="2:13" ht="13" thickBot="1" x14ac:dyDescent="0.3">
      <c r="B242" s="446">
        <v>41334</v>
      </c>
      <c r="C242" s="169" t="s">
        <v>133</v>
      </c>
      <c r="D242" s="447">
        <v>111</v>
      </c>
      <c r="E242" s="447">
        <v>16</v>
      </c>
      <c r="F242" s="448">
        <f t="shared" si="23"/>
        <v>0.14414414414414414</v>
      </c>
      <c r="G242" s="447">
        <v>4</v>
      </c>
      <c r="H242" s="448">
        <f t="shared" si="24"/>
        <v>3.6036036036036036E-2</v>
      </c>
      <c r="I242" s="447">
        <v>91</v>
      </c>
      <c r="J242" s="448">
        <f t="shared" si="25"/>
        <v>0.81981981981981977</v>
      </c>
      <c r="K242" s="165">
        <v>3</v>
      </c>
      <c r="L242" s="448">
        <f t="shared" si="22"/>
        <v>2.7027027027027029E-2</v>
      </c>
      <c r="M242" s="449"/>
    </row>
    <row r="243" spans="2:13" ht="13" thickBot="1" x14ac:dyDescent="0.3">
      <c r="B243" s="446">
        <v>41334</v>
      </c>
      <c r="C243" s="169" t="s">
        <v>123</v>
      </c>
      <c r="D243" s="447">
        <v>5</v>
      </c>
      <c r="E243" s="447">
        <v>0</v>
      </c>
      <c r="F243" s="448">
        <f t="shared" si="23"/>
        <v>0</v>
      </c>
      <c r="G243" s="447">
        <v>0</v>
      </c>
      <c r="H243" s="448">
        <f t="shared" si="24"/>
        <v>0</v>
      </c>
      <c r="I243" s="447">
        <v>5</v>
      </c>
      <c r="J243" s="448">
        <f t="shared" si="25"/>
        <v>1</v>
      </c>
      <c r="K243" s="165">
        <v>0</v>
      </c>
      <c r="L243" s="448">
        <f t="shared" si="22"/>
        <v>0</v>
      </c>
      <c r="M243" s="449"/>
    </row>
    <row r="244" spans="2:13" ht="13" thickBot="1" x14ac:dyDescent="0.3">
      <c r="B244" s="446">
        <v>41365</v>
      </c>
      <c r="C244" s="169" t="s">
        <v>134</v>
      </c>
      <c r="D244" s="447">
        <v>33</v>
      </c>
      <c r="E244" s="447">
        <v>2</v>
      </c>
      <c r="F244" s="448">
        <f t="shared" si="23"/>
        <v>6.0606060606060608E-2</v>
      </c>
      <c r="G244" s="447">
        <v>0</v>
      </c>
      <c r="H244" s="448">
        <f t="shared" si="24"/>
        <v>0</v>
      </c>
      <c r="I244" s="447">
        <v>31</v>
      </c>
      <c r="J244" s="448">
        <f t="shared" si="25"/>
        <v>0.93939393939393945</v>
      </c>
      <c r="K244" s="165">
        <v>0</v>
      </c>
      <c r="L244" s="448">
        <f t="shared" ref="L244:L307" si="26">SUM(K244/D244)</f>
        <v>0</v>
      </c>
      <c r="M244" s="449"/>
    </row>
    <row r="245" spans="2:13" ht="13" thickBot="1" x14ac:dyDescent="0.3">
      <c r="B245" s="446">
        <v>41365</v>
      </c>
      <c r="C245" s="169" t="s">
        <v>90</v>
      </c>
      <c r="D245" s="165">
        <v>32</v>
      </c>
      <c r="E245" s="165">
        <v>4</v>
      </c>
      <c r="F245" s="448">
        <f t="shared" si="23"/>
        <v>0.125</v>
      </c>
      <c r="G245" s="165">
        <v>0</v>
      </c>
      <c r="H245" s="448">
        <f t="shared" si="24"/>
        <v>0</v>
      </c>
      <c r="I245" s="165">
        <v>28</v>
      </c>
      <c r="J245" s="448">
        <f t="shared" si="25"/>
        <v>0.875</v>
      </c>
      <c r="K245" s="165">
        <v>0</v>
      </c>
      <c r="L245" s="448">
        <f t="shared" si="26"/>
        <v>0</v>
      </c>
      <c r="M245" s="449"/>
    </row>
    <row r="246" spans="2:13" ht="13" thickBot="1" x14ac:dyDescent="0.3">
      <c r="B246" s="446">
        <v>41365</v>
      </c>
      <c r="C246" s="169" t="s">
        <v>123</v>
      </c>
      <c r="D246" s="165">
        <v>24</v>
      </c>
      <c r="E246" s="165">
        <v>7</v>
      </c>
      <c r="F246" s="448">
        <f t="shared" si="23"/>
        <v>0.29166666666666669</v>
      </c>
      <c r="G246" s="165">
        <v>1</v>
      </c>
      <c r="H246" s="448">
        <f t="shared" si="24"/>
        <v>4.1666666666666664E-2</v>
      </c>
      <c r="I246" s="165">
        <v>16</v>
      </c>
      <c r="J246" s="448">
        <f t="shared" si="25"/>
        <v>0.66666666666666663</v>
      </c>
      <c r="K246" s="165">
        <v>0</v>
      </c>
      <c r="L246" s="448">
        <f t="shared" si="26"/>
        <v>0</v>
      </c>
      <c r="M246" s="449"/>
    </row>
    <row r="247" spans="2:13" ht="13" thickBot="1" x14ac:dyDescent="0.3">
      <c r="B247" s="446">
        <v>41365</v>
      </c>
      <c r="C247" s="169" t="s">
        <v>135</v>
      </c>
      <c r="D247" s="165">
        <v>80</v>
      </c>
      <c r="E247" s="165">
        <v>4</v>
      </c>
      <c r="F247" s="448">
        <f t="shared" si="23"/>
        <v>0.05</v>
      </c>
      <c r="G247" s="165">
        <v>4</v>
      </c>
      <c r="H247" s="448">
        <f t="shared" si="24"/>
        <v>0.05</v>
      </c>
      <c r="I247" s="165">
        <v>72</v>
      </c>
      <c r="J247" s="448">
        <f t="shared" si="25"/>
        <v>0.9</v>
      </c>
      <c r="K247" s="165">
        <v>3</v>
      </c>
      <c r="L247" s="448">
        <f t="shared" si="26"/>
        <v>3.7499999999999999E-2</v>
      </c>
      <c r="M247" s="449"/>
    </row>
    <row r="248" spans="2:13" ht="13" thickBot="1" x14ac:dyDescent="0.3">
      <c r="B248" s="446">
        <v>41365</v>
      </c>
      <c r="C248" s="169" t="s">
        <v>86</v>
      </c>
      <c r="D248" s="165">
        <v>66</v>
      </c>
      <c r="E248" s="165">
        <v>4</v>
      </c>
      <c r="F248" s="448">
        <f t="shared" si="23"/>
        <v>6.0606060606060608E-2</v>
      </c>
      <c r="G248" s="165">
        <v>2</v>
      </c>
      <c r="H248" s="448">
        <f t="shared" si="24"/>
        <v>3.0303030303030304E-2</v>
      </c>
      <c r="I248" s="165">
        <v>60</v>
      </c>
      <c r="J248" s="448">
        <f t="shared" si="25"/>
        <v>0.90909090909090906</v>
      </c>
      <c r="K248" s="165">
        <v>2</v>
      </c>
      <c r="L248" s="448">
        <f t="shared" si="26"/>
        <v>3.0303030303030304E-2</v>
      </c>
      <c r="M248" s="449"/>
    </row>
    <row r="249" spans="2:13" ht="13" thickBot="1" x14ac:dyDescent="0.3">
      <c r="B249" s="446">
        <v>41365</v>
      </c>
      <c r="C249" s="169" t="s">
        <v>136</v>
      </c>
      <c r="D249" s="165">
        <v>52</v>
      </c>
      <c r="E249" s="165">
        <v>2</v>
      </c>
      <c r="F249" s="448">
        <f t="shared" si="23"/>
        <v>3.8461538461538464E-2</v>
      </c>
      <c r="G249" s="165">
        <v>2</v>
      </c>
      <c r="H249" s="448">
        <f t="shared" si="24"/>
        <v>3.8461538461538464E-2</v>
      </c>
      <c r="I249" s="165">
        <v>48</v>
      </c>
      <c r="J249" s="448">
        <f t="shared" si="25"/>
        <v>0.92307692307692313</v>
      </c>
      <c r="K249" s="165">
        <v>2</v>
      </c>
      <c r="L249" s="448">
        <f t="shared" si="26"/>
        <v>3.8461538461538464E-2</v>
      </c>
      <c r="M249" s="449"/>
    </row>
    <row r="250" spans="2:13" ht="13" thickBot="1" x14ac:dyDescent="0.3">
      <c r="B250" s="446">
        <v>41365</v>
      </c>
      <c r="C250" s="169" t="s">
        <v>137</v>
      </c>
      <c r="D250" s="165">
        <v>286</v>
      </c>
      <c r="E250" s="165">
        <v>14</v>
      </c>
      <c r="F250" s="448">
        <f t="shared" si="23"/>
        <v>4.8951048951048952E-2</v>
      </c>
      <c r="G250" s="165">
        <v>6</v>
      </c>
      <c r="H250" s="448">
        <f t="shared" si="24"/>
        <v>2.097902097902098E-2</v>
      </c>
      <c r="I250" s="165">
        <v>266</v>
      </c>
      <c r="J250" s="448">
        <f t="shared" si="25"/>
        <v>0.93006993006993011</v>
      </c>
      <c r="K250" s="165">
        <v>5</v>
      </c>
      <c r="L250" s="448">
        <f t="shared" si="26"/>
        <v>1.7482517482517484E-2</v>
      </c>
      <c r="M250" s="449"/>
    </row>
    <row r="251" spans="2:13" ht="13" thickBot="1" x14ac:dyDescent="0.3">
      <c r="B251" s="446">
        <v>41365</v>
      </c>
      <c r="C251" s="169" t="s">
        <v>90</v>
      </c>
      <c r="D251" s="165">
        <v>41</v>
      </c>
      <c r="E251" s="165">
        <v>4</v>
      </c>
      <c r="F251" s="448">
        <f t="shared" si="23"/>
        <v>9.7560975609756101E-2</v>
      </c>
      <c r="G251" s="165">
        <v>0</v>
      </c>
      <c r="H251" s="448">
        <f t="shared" si="24"/>
        <v>0</v>
      </c>
      <c r="I251" s="165">
        <v>37</v>
      </c>
      <c r="J251" s="448">
        <f t="shared" si="25"/>
        <v>0.90243902439024393</v>
      </c>
      <c r="K251" s="165">
        <v>1</v>
      </c>
      <c r="L251" s="448">
        <f t="shared" si="26"/>
        <v>2.4390243902439025E-2</v>
      </c>
      <c r="M251" s="449"/>
    </row>
    <row r="252" spans="2:13" ht="13" thickBot="1" x14ac:dyDescent="0.3">
      <c r="B252" s="446">
        <v>41365</v>
      </c>
      <c r="C252" s="169" t="s">
        <v>83</v>
      </c>
      <c r="D252" s="165">
        <v>66</v>
      </c>
      <c r="E252" s="165">
        <v>0</v>
      </c>
      <c r="F252" s="448">
        <f t="shared" si="23"/>
        <v>0</v>
      </c>
      <c r="G252" s="165">
        <v>1</v>
      </c>
      <c r="H252" s="448">
        <f t="shared" si="24"/>
        <v>1.5151515151515152E-2</v>
      </c>
      <c r="I252" s="165">
        <v>65</v>
      </c>
      <c r="J252" s="448">
        <f t="shared" si="25"/>
        <v>0.98484848484848486</v>
      </c>
      <c r="K252" s="165">
        <v>0</v>
      </c>
      <c r="L252" s="448">
        <f t="shared" si="26"/>
        <v>0</v>
      </c>
      <c r="M252" s="449"/>
    </row>
    <row r="253" spans="2:13" ht="13" thickBot="1" x14ac:dyDescent="0.3">
      <c r="B253" s="446">
        <v>41365</v>
      </c>
      <c r="C253" s="280" t="s">
        <v>138</v>
      </c>
      <c r="D253" s="447">
        <v>8</v>
      </c>
      <c r="E253" s="447">
        <v>0</v>
      </c>
      <c r="F253" s="448">
        <f t="shared" si="23"/>
        <v>0</v>
      </c>
      <c r="G253" s="447">
        <v>1</v>
      </c>
      <c r="H253" s="448">
        <f t="shared" si="24"/>
        <v>0.125</v>
      </c>
      <c r="I253" s="447">
        <v>7</v>
      </c>
      <c r="J253" s="448">
        <f t="shared" si="25"/>
        <v>0.875</v>
      </c>
      <c r="K253" s="165">
        <v>0</v>
      </c>
      <c r="L253" s="448">
        <f t="shared" si="26"/>
        <v>0</v>
      </c>
      <c r="M253" s="449"/>
    </row>
    <row r="254" spans="2:13" ht="13" thickBot="1" x14ac:dyDescent="0.3">
      <c r="B254" s="446">
        <v>41365</v>
      </c>
      <c r="C254" s="280" t="s">
        <v>136</v>
      </c>
      <c r="D254" s="447">
        <v>34</v>
      </c>
      <c r="E254" s="447">
        <v>3</v>
      </c>
      <c r="F254" s="448">
        <f t="shared" si="23"/>
        <v>8.8235294117647065E-2</v>
      </c>
      <c r="G254" s="447">
        <v>1</v>
      </c>
      <c r="H254" s="448">
        <f t="shared" si="24"/>
        <v>2.9411764705882353E-2</v>
      </c>
      <c r="I254" s="447">
        <v>30</v>
      </c>
      <c r="J254" s="448">
        <f t="shared" si="25"/>
        <v>0.88235294117647056</v>
      </c>
      <c r="K254" s="165">
        <v>0</v>
      </c>
      <c r="L254" s="448">
        <f t="shared" si="26"/>
        <v>0</v>
      </c>
      <c r="M254" s="449"/>
    </row>
    <row r="255" spans="2:13" ht="13" thickBot="1" x14ac:dyDescent="0.3">
      <c r="B255" s="446">
        <v>41365</v>
      </c>
      <c r="C255" s="278" t="s">
        <v>139</v>
      </c>
      <c r="D255" s="447">
        <v>94</v>
      </c>
      <c r="E255" s="447">
        <v>8</v>
      </c>
      <c r="F255" s="448">
        <f t="shared" si="23"/>
        <v>8.5106382978723402E-2</v>
      </c>
      <c r="G255" s="447">
        <v>10</v>
      </c>
      <c r="H255" s="448">
        <f t="shared" si="24"/>
        <v>0.10638297872340426</v>
      </c>
      <c r="I255" s="447">
        <v>76</v>
      </c>
      <c r="J255" s="448">
        <f t="shared" si="25"/>
        <v>0.80851063829787229</v>
      </c>
      <c r="K255" s="165">
        <v>3</v>
      </c>
      <c r="L255" s="448">
        <f t="shared" si="26"/>
        <v>3.1914893617021274E-2</v>
      </c>
      <c r="M255" s="449"/>
    </row>
    <row r="256" spans="2:13" ht="13" thickBot="1" x14ac:dyDescent="0.3">
      <c r="B256" s="446">
        <v>41395</v>
      </c>
      <c r="C256" s="278" t="s">
        <v>140</v>
      </c>
      <c r="D256" s="447">
        <v>54</v>
      </c>
      <c r="E256" s="447">
        <v>7</v>
      </c>
      <c r="F256" s="448">
        <f t="shared" si="23"/>
        <v>0.12962962962962962</v>
      </c>
      <c r="G256" s="447">
        <v>1</v>
      </c>
      <c r="H256" s="448">
        <f t="shared" si="24"/>
        <v>1.8518518518518517E-2</v>
      </c>
      <c r="I256" s="447">
        <v>46</v>
      </c>
      <c r="J256" s="448">
        <f t="shared" si="25"/>
        <v>0.85185185185185186</v>
      </c>
      <c r="K256" s="165">
        <v>2</v>
      </c>
      <c r="L256" s="448">
        <f t="shared" si="26"/>
        <v>3.7037037037037035E-2</v>
      </c>
      <c r="M256" s="449"/>
    </row>
    <row r="257" spans="2:13" ht="13" thickBot="1" x14ac:dyDescent="0.3">
      <c r="B257" s="446">
        <v>41395</v>
      </c>
      <c r="C257" s="278" t="s">
        <v>141</v>
      </c>
      <c r="D257" s="447">
        <v>30</v>
      </c>
      <c r="E257" s="447">
        <v>2</v>
      </c>
      <c r="F257" s="448">
        <f t="shared" ref="F257:F275" si="27">SUM(E257/D257)</f>
        <v>6.6666666666666666E-2</v>
      </c>
      <c r="G257" s="447">
        <v>0</v>
      </c>
      <c r="H257" s="448">
        <f t="shared" ref="H257:H275" si="28">SUM(G257/D257)</f>
        <v>0</v>
      </c>
      <c r="I257" s="447">
        <v>28</v>
      </c>
      <c r="J257" s="448">
        <f t="shared" ref="J257:J275" si="29">SUM(I257/D257)</f>
        <v>0.93333333333333335</v>
      </c>
      <c r="K257" s="165">
        <v>0</v>
      </c>
      <c r="L257" s="448">
        <f t="shared" si="26"/>
        <v>0</v>
      </c>
      <c r="M257" s="449"/>
    </row>
    <row r="258" spans="2:13" ht="13" thickBot="1" x14ac:dyDescent="0.3">
      <c r="B258" s="446">
        <v>41395</v>
      </c>
      <c r="C258" s="278" t="s">
        <v>142</v>
      </c>
      <c r="D258" s="447">
        <v>16</v>
      </c>
      <c r="E258" s="447">
        <v>1</v>
      </c>
      <c r="F258" s="448">
        <f t="shared" si="27"/>
        <v>6.25E-2</v>
      </c>
      <c r="G258" s="447">
        <v>0</v>
      </c>
      <c r="H258" s="448">
        <f t="shared" si="28"/>
        <v>0</v>
      </c>
      <c r="I258" s="447">
        <v>15</v>
      </c>
      <c r="J258" s="448">
        <f t="shared" si="29"/>
        <v>0.9375</v>
      </c>
      <c r="K258" s="165">
        <v>1</v>
      </c>
      <c r="L258" s="448">
        <f t="shared" si="26"/>
        <v>6.25E-2</v>
      </c>
      <c r="M258" s="449"/>
    </row>
    <row r="259" spans="2:13" ht="13" thickBot="1" x14ac:dyDescent="0.3">
      <c r="B259" s="446">
        <v>41395</v>
      </c>
      <c r="C259" s="278" t="s">
        <v>136</v>
      </c>
      <c r="D259" s="447">
        <v>56</v>
      </c>
      <c r="E259" s="447">
        <v>4</v>
      </c>
      <c r="F259" s="448">
        <f t="shared" si="27"/>
        <v>7.1428571428571425E-2</v>
      </c>
      <c r="G259" s="447">
        <v>2</v>
      </c>
      <c r="H259" s="448">
        <f t="shared" si="28"/>
        <v>3.5714285714285712E-2</v>
      </c>
      <c r="I259" s="447">
        <v>50</v>
      </c>
      <c r="J259" s="448">
        <f t="shared" si="29"/>
        <v>0.8928571428571429</v>
      </c>
      <c r="K259" s="165">
        <v>1</v>
      </c>
      <c r="L259" s="448">
        <f t="shared" si="26"/>
        <v>1.7857142857142856E-2</v>
      </c>
      <c r="M259" s="449"/>
    </row>
    <row r="260" spans="2:13" ht="13" thickBot="1" x14ac:dyDescent="0.3">
      <c r="B260" s="446">
        <v>41395</v>
      </c>
      <c r="C260" s="278" t="s">
        <v>100</v>
      </c>
      <c r="D260" s="447">
        <v>50</v>
      </c>
      <c r="E260" s="447">
        <v>2</v>
      </c>
      <c r="F260" s="448">
        <f t="shared" si="27"/>
        <v>0.04</v>
      </c>
      <c r="G260" s="447">
        <v>0</v>
      </c>
      <c r="H260" s="448">
        <f t="shared" si="28"/>
        <v>0</v>
      </c>
      <c r="I260" s="447">
        <v>48</v>
      </c>
      <c r="J260" s="448">
        <f t="shared" si="29"/>
        <v>0.96</v>
      </c>
      <c r="K260" s="165">
        <v>0</v>
      </c>
      <c r="L260" s="448">
        <f t="shared" si="26"/>
        <v>0</v>
      </c>
      <c r="M260" s="449"/>
    </row>
    <row r="261" spans="2:13" ht="13" thickBot="1" x14ac:dyDescent="0.3">
      <c r="B261" s="446">
        <v>41395</v>
      </c>
      <c r="C261" s="278" t="s">
        <v>508</v>
      </c>
      <c r="D261" s="447">
        <v>10</v>
      </c>
      <c r="E261" s="447">
        <v>1</v>
      </c>
      <c r="F261" s="448">
        <f t="shared" si="27"/>
        <v>0.1</v>
      </c>
      <c r="G261" s="447">
        <v>0</v>
      </c>
      <c r="H261" s="448">
        <f t="shared" si="28"/>
        <v>0</v>
      </c>
      <c r="I261" s="447">
        <v>9</v>
      </c>
      <c r="J261" s="448">
        <f t="shared" si="29"/>
        <v>0.9</v>
      </c>
      <c r="K261" s="165">
        <v>0</v>
      </c>
      <c r="L261" s="448">
        <f t="shared" si="26"/>
        <v>0</v>
      </c>
      <c r="M261" s="449"/>
    </row>
    <row r="262" spans="2:13" ht="13" thickBot="1" x14ac:dyDescent="0.3">
      <c r="B262" s="446">
        <v>41426</v>
      </c>
      <c r="C262" s="278" t="s">
        <v>144</v>
      </c>
      <c r="D262" s="447">
        <v>82</v>
      </c>
      <c r="E262" s="447">
        <v>6</v>
      </c>
      <c r="F262" s="448">
        <f t="shared" si="27"/>
        <v>7.3170731707317069E-2</v>
      </c>
      <c r="G262" s="447">
        <v>2</v>
      </c>
      <c r="H262" s="448">
        <f t="shared" si="28"/>
        <v>2.4390243902439025E-2</v>
      </c>
      <c r="I262" s="447">
        <v>74</v>
      </c>
      <c r="J262" s="448">
        <f t="shared" si="29"/>
        <v>0.90243902439024393</v>
      </c>
      <c r="K262" s="165">
        <v>2</v>
      </c>
      <c r="L262" s="448">
        <f t="shared" si="26"/>
        <v>2.4390243902439025E-2</v>
      </c>
      <c r="M262" s="449"/>
    </row>
    <row r="263" spans="2:13" ht="13" thickBot="1" x14ac:dyDescent="0.3">
      <c r="B263" s="446">
        <v>41426</v>
      </c>
      <c r="C263" s="169" t="s">
        <v>136</v>
      </c>
      <c r="D263" s="447">
        <v>6</v>
      </c>
      <c r="E263" s="447">
        <v>0</v>
      </c>
      <c r="F263" s="448">
        <f t="shared" si="27"/>
        <v>0</v>
      </c>
      <c r="G263" s="447">
        <v>0</v>
      </c>
      <c r="H263" s="448">
        <f t="shared" si="28"/>
        <v>0</v>
      </c>
      <c r="I263" s="447">
        <v>6</v>
      </c>
      <c r="J263" s="448">
        <f t="shared" si="29"/>
        <v>1</v>
      </c>
      <c r="K263" s="165">
        <v>0</v>
      </c>
      <c r="L263" s="448">
        <f t="shared" si="26"/>
        <v>0</v>
      </c>
      <c r="M263" s="449"/>
    </row>
    <row r="264" spans="2:13" ht="13" thickBot="1" x14ac:dyDescent="0.3">
      <c r="B264" s="446">
        <v>41426</v>
      </c>
      <c r="C264" s="169" t="s">
        <v>145</v>
      </c>
      <c r="D264" s="447">
        <v>42</v>
      </c>
      <c r="E264" s="447">
        <v>2</v>
      </c>
      <c r="F264" s="448">
        <f t="shared" si="27"/>
        <v>4.7619047619047616E-2</v>
      </c>
      <c r="G264" s="447">
        <v>1</v>
      </c>
      <c r="H264" s="448">
        <f t="shared" si="28"/>
        <v>2.3809523809523808E-2</v>
      </c>
      <c r="I264" s="447">
        <v>39</v>
      </c>
      <c r="J264" s="448">
        <f t="shared" si="29"/>
        <v>0.9285714285714286</v>
      </c>
      <c r="K264" s="165">
        <v>0</v>
      </c>
      <c r="L264" s="448">
        <f t="shared" si="26"/>
        <v>0</v>
      </c>
      <c r="M264" s="449"/>
    </row>
    <row r="265" spans="2:13" ht="13" thickBot="1" x14ac:dyDescent="0.3">
      <c r="B265" s="446">
        <v>41426</v>
      </c>
      <c r="C265" s="169" t="s">
        <v>146</v>
      </c>
      <c r="D265" s="447">
        <v>54</v>
      </c>
      <c r="E265" s="447">
        <v>8</v>
      </c>
      <c r="F265" s="448">
        <f t="shared" si="27"/>
        <v>0.14814814814814814</v>
      </c>
      <c r="G265" s="447">
        <v>2</v>
      </c>
      <c r="H265" s="448">
        <f t="shared" si="28"/>
        <v>3.7037037037037035E-2</v>
      </c>
      <c r="I265" s="447">
        <v>44</v>
      </c>
      <c r="J265" s="448">
        <f t="shared" si="29"/>
        <v>0.81481481481481477</v>
      </c>
      <c r="K265" s="165">
        <v>4</v>
      </c>
      <c r="L265" s="448">
        <f t="shared" si="26"/>
        <v>7.407407407407407E-2</v>
      </c>
      <c r="M265" s="449"/>
    </row>
    <row r="266" spans="2:13" ht="13" thickBot="1" x14ac:dyDescent="0.3">
      <c r="B266" s="446">
        <v>41426</v>
      </c>
      <c r="C266" s="169" t="s">
        <v>147</v>
      </c>
      <c r="D266" s="447">
        <v>47</v>
      </c>
      <c r="E266" s="447">
        <v>1</v>
      </c>
      <c r="F266" s="448">
        <f t="shared" si="27"/>
        <v>2.1276595744680851E-2</v>
      </c>
      <c r="G266" s="447">
        <v>3</v>
      </c>
      <c r="H266" s="448">
        <f t="shared" si="28"/>
        <v>6.3829787234042548E-2</v>
      </c>
      <c r="I266" s="447">
        <v>43</v>
      </c>
      <c r="J266" s="448">
        <f t="shared" si="29"/>
        <v>0.91489361702127658</v>
      </c>
      <c r="K266" s="165">
        <v>0</v>
      </c>
      <c r="L266" s="448">
        <f t="shared" si="26"/>
        <v>0</v>
      </c>
      <c r="M266" s="449"/>
    </row>
    <row r="267" spans="2:13" ht="13" thickBot="1" x14ac:dyDescent="0.3">
      <c r="B267" s="446">
        <v>41426</v>
      </c>
      <c r="C267" s="169" t="s">
        <v>136</v>
      </c>
      <c r="D267" s="447">
        <v>68</v>
      </c>
      <c r="E267" s="447">
        <v>3</v>
      </c>
      <c r="F267" s="448">
        <f t="shared" si="27"/>
        <v>4.4117647058823532E-2</v>
      </c>
      <c r="G267" s="447">
        <v>2</v>
      </c>
      <c r="H267" s="448">
        <f t="shared" si="28"/>
        <v>2.9411764705882353E-2</v>
      </c>
      <c r="I267" s="447">
        <v>63</v>
      </c>
      <c r="J267" s="448">
        <f t="shared" si="29"/>
        <v>0.92647058823529416</v>
      </c>
      <c r="K267" s="165">
        <v>0</v>
      </c>
      <c r="L267" s="448">
        <f t="shared" si="26"/>
        <v>0</v>
      </c>
      <c r="M267" s="449"/>
    </row>
    <row r="268" spans="2:13" ht="13" thickBot="1" x14ac:dyDescent="0.3">
      <c r="B268" s="446">
        <v>41426</v>
      </c>
      <c r="C268" s="169" t="s">
        <v>140</v>
      </c>
      <c r="D268" s="447">
        <v>60</v>
      </c>
      <c r="E268" s="447">
        <v>0</v>
      </c>
      <c r="F268" s="448">
        <f t="shared" si="27"/>
        <v>0</v>
      </c>
      <c r="G268" s="447">
        <v>2</v>
      </c>
      <c r="H268" s="448">
        <f t="shared" si="28"/>
        <v>3.3333333333333333E-2</v>
      </c>
      <c r="I268" s="447">
        <v>58</v>
      </c>
      <c r="J268" s="448">
        <f t="shared" si="29"/>
        <v>0.96666666666666667</v>
      </c>
      <c r="K268" s="165">
        <v>0</v>
      </c>
      <c r="L268" s="448">
        <f t="shared" si="26"/>
        <v>0</v>
      </c>
      <c r="M268" s="449"/>
    </row>
    <row r="269" spans="2:13" ht="13" thickBot="1" x14ac:dyDescent="0.3">
      <c r="B269" s="446">
        <v>41426</v>
      </c>
      <c r="C269" s="169" t="s">
        <v>148</v>
      </c>
      <c r="D269" s="447">
        <v>82</v>
      </c>
      <c r="E269" s="447">
        <v>7</v>
      </c>
      <c r="F269" s="448">
        <f t="shared" si="27"/>
        <v>8.5365853658536592E-2</v>
      </c>
      <c r="G269" s="447">
        <v>1</v>
      </c>
      <c r="H269" s="448">
        <f t="shared" si="28"/>
        <v>1.2195121951219513E-2</v>
      </c>
      <c r="I269" s="447">
        <v>74</v>
      </c>
      <c r="J269" s="448">
        <f t="shared" si="29"/>
        <v>0.90243902439024393</v>
      </c>
      <c r="K269" s="165">
        <v>3</v>
      </c>
      <c r="L269" s="448">
        <f t="shared" si="26"/>
        <v>3.6585365853658534E-2</v>
      </c>
      <c r="M269" s="449"/>
    </row>
    <row r="270" spans="2:13" ht="13" thickBot="1" x14ac:dyDescent="0.3">
      <c r="B270" s="446">
        <v>41426</v>
      </c>
      <c r="C270" s="278" t="s">
        <v>149</v>
      </c>
      <c r="D270" s="447">
        <v>108</v>
      </c>
      <c r="E270" s="447">
        <v>8</v>
      </c>
      <c r="F270" s="448">
        <f t="shared" si="27"/>
        <v>7.407407407407407E-2</v>
      </c>
      <c r="G270" s="447">
        <v>7</v>
      </c>
      <c r="H270" s="448">
        <f t="shared" si="28"/>
        <v>6.4814814814814811E-2</v>
      </c>
      <c r="I270" s="447">
        <v>93</v>
      </c>
      <c r="J270" s="448">
        <f t="shared" si="29"/>
        <v>0.86111111111111116</v>
      </c>
      <c r="K270" s="165">
        <v>3</v>
      </c>
      <c r="L270" s="448">
        <f t="shared" si="26"/>
        <v>2.7777777777777776E-2</v>
      </c>
      <c r="M270" s="449"/>
    </row>
    <row r="271" spans="2:13" ht="13" thickBot="1" x14ac:dyDescent="0.3">
      <c r="B271" s="446">
        <v>41456</v>
      </c>
      <c r="C271" s="278" t="s">
        <v>149</v>
      </c>
      <c r="D271" s="447">
        <v>101</v>
      </c>
      <c r="E271" s="447">
        <v>8</v>
      </c>
      <c r="F271" s="448">
        <f t="shared" si="27"/>
        <v>7.9207920792079209E-2</v>
      </c>
      <c r="G271" s="447">
        <v>4</v>
      </c>
      <c r="H271" s="448">
        <f t="shared" si="28"/>
        <v>3.9603960396039604E-2</v>
      </c>
      <c r="I271" s="447">
        <v>89</v>
      </c>
      <c r="J271" s="448">
        <f t="shared" si="29"/>
        <v>0.88118811881188119</v>
      </c>
      <c r="K271" s="165">
        <v>2</v>
      </c>
      <c r="L271" s="448">
        <f t="shared" si="26"/>
        <v>1.9801980198019802E-2</v>
      </c>
      <c r="M271" s="449"/>
    </row>
    <row r="272" spans="2:13" ht="13" thickBot="1" x14ac:dyDescent="0.3">
      <c r="B272" s="446">
        <v>41456</v>
      </c>
      <c r="C272" s="278" t="s">
        <v>127</v>
      </c>
      <c r="D272" s="447">
        <v>37</v>
      </c>
      <c r="E272" s="447">
        <v>3</v>
      </c>
      <c r="F272" s="448">
        <f t="shared" si="27"/>
        <v>8.1081081081081086E-2</v>
      </c>
      <c r="G272" s="447">
        <v>3</v>
      </c>
      <c r="H272" s="448">
        <f t="shared" si="28"/>
        <v>8.1081081081081086E-2</v>
      </c>
      <c r="I272" s="447">
        <v>31</v>
      </c>
      <c r="J272" s="448">
        <f t="shared" si="29"/>
        <v>0.83783783783783783</v>
      </c>
      <c r="K272" s="165">
        <v>0</v>
      </c>
      <c r="L272" s="448">
        <f t="shared" si="26"/>
        <v>0</v>
      </c>
      <c r="M272" s="449"/>
    </row>
    <row r="273" spans="2:14" ht="13" thickBot="1" x14ac:dyDescent="0.3">
      <c r="B273" s="446">
        <v>41456</v>
      </c>
      <c r="C273" s="278" t="s">
        <v>150</v>
      </c>
      <c r="D273" s="447">
        <v>31</v>
      </c>
      <c r="E273" s="447">
        <v>2</v>
      </c>
      <c r="F273" s="448">
        <f t="shared" si="27"/>
        <v>6.4516129032258063E-2</v>
      </c>
      <c r="G273" s="447">
        <v>6</v>
      </c>
      <c r="H273" s="448">
        <f t="shared" si="28"/>
        <v>0.19354838709677419</v>
      </c>
      <c r="I273" s="447">
        <v>23</v>
      </c>
      <c r="J273" s="448">
        <f t="shared" si="29"/>
        <v>0.74193548387096775</v>
      </c>
      <c r="K273" s="165">
        <v>0</v>
      </c>
      <c r="L273" s="448">
        <f t="shared" si="26"/>
        <v>0</v>
      </c>
      <c r="M273" s="449"/>
    </row>
    <row r="274" spans="2:14" ht="13" thickBot="1" x14ac:dyDescent="0.3">
      <c r="B274" s="446">
        <v>41456</v>
      </c>
      <c r="C274" s="278" t="s">
        <v>149</v>
      </c>
      <c r="D274" s="447">
        <v>89</v>
      </c>
      <c r="E274" s="447">
        <v>12</v>
      </c>
      <c r="F274" s="448">
        <f t="shared" si="27"/>
        <v>0.1348314606741573</v>
      </c>
      <c r="G274" s="447">
        <v>5</v>
      </c>
      <c r="H274" s="448">
        <f t="shared" si="28"/>
        <v>5.6179775280898875E-2</v>
      </c>
      <c r="I274" s="447">
        <v>72</v>
      </c>
      <c r="J274" s="448">
        <f t="shared" si="29"/>
        <v>0.8089887640449438</v>
      </c>
      <c r="K274" s="165">
        <v>4</v>
      </c>
      <c r="L274" s="448">
        <f t="shared" si="26"/>
        <v>4.49438202247191E-2</v>
      </c>
      <c r="M274" s="449"/>
    </row>
    <row r="275" spans="2:14" ht="13" thickBot="1" x14ac:dyDescent="0.3">
      <c r="B275" s="446">
        <v>41456</v>
      </c>
      <c r="C275" s="278" t="s">
        <v>144</v>
      </c>
      <c r="D275" s="447">
        <v>94</v>
      </c>
      <c r="E275" s="447">
        <v>7</v>
      </c>
      <c r="F275" s="448">
        <f t="shared" si="27"/>
        <v>7.4468085106382975E-2</v>
      </c>
      <c r="G275" s="447">
        <v>3</v>
      </c>
      <c r="H275" s="448">
        <f t="shared" si="28"/>
        <v>3.1914893617021274E-2</v>
      </c>
      <c r="I275" s="447">
        <v>84</v>
      </c>
      <c r="J275" s="448">
        <f t="shared" si="29"/>
        <v>0.8936170212765957</v>
      </c>
      <c r="K275" s="165">
        <v>2</v>
      </c>
      <c r="L275" s="448">
        <f t="shared" si="26"/>
        <v>2.1276595744680851E-2</v>
      </c>
      <c r="M275" s="449"/>
    </row>
    <row r="276" spans="2:14" ht="13" thickBot="1" x14ac:dyDescent="0.3">
      <c r="B276" s="446">
        <v>41456</v>
      </c>
      <c r="C276" s="278" t="s">
        <v>90</v>
      </c>
      <c r="D276" s="447">
        <v>58</v>
      </c>
      <c r="E276" s="447">
        <v>6</v>
      </c>
      <c r="F276" s="448">
        <f t="shared" ref="F276:F307" si="30">SUM(E276/D276)</f>
        <v>0.10344827586206896</v>
      </c>
      <c r="G276" s="447">
        <v>0</v>
      </c>
      <c r="H276" s="448">
        <f t="shared" ref="H276:H345" si="31">SUM(G276/D276)</f>
        <v>0</v>
      </c>
      <c r="I276" s="447">
        <v>52</v>
      </c>
      <c r="J276" s="448">
        <f>SUM(I276/D276)</f>
        <v>0.89655172413793105</v>
      </c>
      <c r="K276" s="165">
        <v>3</v>
      </c>
      <c r="L276" s="448">
        <f t="shared" si="26"/>
        <v>5.1724137931034482E-2</v>
      </c>
      <c r="M276" s="449"/>
    </row>
    <row r="277" spans="2:14" ht="13" thickBot="1" x14ac:dyDescent="0.3">
      <c r="B277" s="446">
        <v>41456</v>
      </c>
      <c r="C277" s="169" t="s">
        <v>149</v>
      </c>
      <c r="D277" s="447">
        <v>64</v>
      </c>
      <c r="E277" s="447">
        <v>8</v>
      </c>
      <c r="F277" s="448">
        <f t="shared" si="30"/>
        <v>0.125</v>
      </c>
      <c r="G277" s="447">
        <v>4</v>
      </c>
      <c r="H277" s="448">
        <f t="shared" si="31"/>
        <v>6.25E-2</v>
      </c>
      <c r="I277" s="447">
        <v>52</v>
      </c>
      <c r="J277" s="448">
        <f t="shared" ref="J277:J345" si="32">SUM(I277/D277)</f>
        <v>0.8125</v>
      </c>
      <c r="K277" s="165">
        <v>2</v>
      </c>
      <c r="L277" s="448">
        <f t="shared" si="26"/>
        <v>3.125E-2</v>
      </c>
      <c r="M277" s="449"/>
    </row>
    <row r="278" spans="2:14" ht="13" thickBot="1" x14ac:dyDescent="0.3">
      <c r="B278" s="446">
        <v>41456</v>
      </c>
      <c r="C278" s="169" t="s">
        <v>136</v>
      </c>
      <c r="D278" s="447">
        <v>73</v>
      </c>
      <c r="E278" s="447">
        <v>5</v>
      </c>
      <c r="F278" s="448">
        <f t="shared" si="30"/>
        <v>6.8493150684931503E-2</v>
      </c>
      <c r="G278" s="447">
        <v>2</v>
      </c>
      <c r="H278" s="448">
        <f t="shared" si="31"/>
        <v>2.7397260273972601E-2</v>
      </c>
      <c r="I278" s="447">
        <v>66</v>
      </c>
      <c r="J278" s="448">
        <f t="shared" si="32"/>
        <v>0.90410958904109584</v>
      </c>
      <c r="K278" s="165">
        <v>0</v>
      </c>
      <c r="L278" s="448">
        <f t="shared" si="26"/>
        <v>0</v>
      </c>
      <c r="M278" s="449"/>
    </row>
    <row r="279" spans="2:14" ht="13" thickBot="1" x14ac:dyDescent="0.3">
      <c r="B279" s="446">
        <v>41456</v>
      </c>
      <c r="C279" s="169" t="s">
        <v>142</v>
      </c>
      <c r="D279" s="447">
        <v>26</v>
      </c>
      <c r="E279" s="447">
        <v>5</v>
      </c>
      <c r="F279" s="448">
        <f t="shared" si="30"/>
        <v>0.19230769230769232</v>
      </c>
      <c r="G279" s="447">
        <v>0</v>
      </c>
      <c r="H279" s="448">
        <f t="shared" si="31"/>
        <v>0</v>
      </c>
      <c r="I279" s="447">
        <v>21</v>
      </c>
      <c r="J279" s="448">
        <f t="shared" si="32"/>
        <v>0.80769230769230771</v>
      </c>
      <c r="K279" s="165">
        <v>2</v>
      </c>
      <c r="L279" s="448">
        <f t="shared" si="26"/>
        <v>7.6923076923076927E-2</v>
      </c>
      <c r="M279" s="449"/>
    </row>
    <row r="280" spans="2:14" ht="13" thickBot="1" x14ac:dyDescent="0.3">
      <c r="B280" s="446">
        <v>41456</v>
      </c>
      <c r="C280" s="169" t="s">
        <v>139</v>
      </c>
      <c r="D280" s="447">
        <v>97</v>
      </c>
      <c r="E280" s="447">
        <v>6</v>
      </c>
      <c r="F280" s="448">
        <f t="shared" si="30"/>
        <v>6.1855670103092786E-2</v>
      </c>
      <c r="G280" s="447">
        <v>3</v>
      </c>
      <c r="H280" s="448">
        <f t="shared" si="31"/>
        <v>3.0927835051546393E-2</v>
      </c>
      <c r="I280" s="447">
        <v>88</v>
      </c>
      <c r="J280" s="448">
        <f t="shared" si="32"/>
        <v>0.90721649484536082</v>
      </c>
      <c r="K280" s="165">
        <v>1</v>
      </c>
      <c r="L280" s="448">
        <f t="shared" si="26"/>
        <v>1.0309278350515464E-2</v>
      </c>
      <c r="M280" s="449"/>
    </row>
    <row r="281" spans="2:14" s="35" customFormat="1" ht="13.5" thickBot="1" x14ac:dyDescent="0.35">
      <c r="B281" s="166">
        <v>41456</v>
      </c>
      <c r="C281" s="169" t="s">
        <v>151</v>
      </c>
      <c r="D281" s="165">
        <v>16</v>
      </c>
      <c r="E281" s="447">
        <v>0</v>
      </c>
      <c r="F281" s="167">
        <f t="shared" si="30"/>
        <v>0</v>
      </c>
      <c r="G281" s="447">
        <v>0</v>
      </c>
      <c r="H281" s="167">
        <f t="shared" si="31"/>
        <v>0</v>
      </c>
      <c r="I281" s="165">
        <v>16</v>
      </c>
      <c r="J281" s="167">
        <f t="shared" si="32"/>
        <v>1</v>
      </c>
      <c r="K281" s="165">
        <v>0</v>
      </c>
      <c r="L281" s="448">
        <f t="shared" si="26"/>
        <v>0</v>
      </c>
      <c r="M281" s="164"/>
      <c r="N281" s="445"/>
    </row>
    <row r="282" spans="2:14" ht="13" thickBot="1" x14ac:dyDescent="0.3">
      <c r="B282" s="446">
        <v>41487</v>
      </c>
      <c r="C282" s="169" t="s">
        <v>90</v>
      </c>
      <c r="D282" s="447">
        <v>46</v>
      </c>
      <c r="E282" s="447">
        <v>3</v>
      </c>
      <c r="F282" s="448">
        <f t="shared" si="30"/>
        <v>6.5217391304347824E-2</v>
      </c>
      <c r="G282" s="447">
        <v>1</v>
      </c>
      <c r="H282" s="448">
        <f t="shared" si="31"/>
        <v>2.1739130434782608E-2</v>
      </c>
      <c r="I282" s="447">
        <v>42</v>
      </c>
      <c r="J282" s="448">
        <f t="shared" si="32"/>
        <v>0.91304347826086951</v>
      </c>
      <c r="K282" s="165">
        <v>3</v>
      </c>
      <c r="L282" s="448">
        <f t="shared" si="26"/>
        <v>6.5217391304347824E-2</v>
      </c>
      <c r="M282" s="449"/>
    </row>
    <row r="283" spans="2:14" ht="13" thickBot="1" x14ac:dyDescent="0.3">
      <c r="B283" s="446">
        <v>41487</v>
      </c>
      <c r="C283" s="278" t="s">
        <v>136</v>
      </c>
      <c r="D283" s="447">
        <v>52</v>
      </c>
      <c r="E283" s="447">
        <v>3</v>
      </c>
      <c r="F283" s="448">
        <f t="shared" si="30"/>
        <v>5.7692307692307696E-2</v>
      </c>
      <c r="G283" s="447">
        <v>3</v>
      </c>
      <c r="H283" s="448">
        <f t="shared" si="31"/>
        <v>5.7692307692307696E-2</v>
      </c>
      <c r="I283" s="447">
        <v>46</v>
      </c>
      <c r="J283" s="448">
        <f t="shared" si="32"/>
        <v>0.88461538461538458</v>
      </c>
      <c r="K283" s="165">
        <v>1</v>
      </c>
      <c r="L283" s="448">
        <f t="shared" si="26"/>
        <v>1.9230769230769232E-2</v>
      </c>
      <c r="M283" s="449"/>
    </row>
    <row r="284" spans="2:14" ht="13" thickBot="1" x14ac:dyDescent="0.3">
      <c r="B284" s="446">
        <v>41487</v>
      </c>
      <c r="C284" s="278" t="s">
        <v>100</v>
      </c>
      <c r="D284" s="447">
        <v>37</v>
      </c>
      <c r="E284" s="447">
        <v>0</v>
      </c>
      <c r="F284" s="448">
        <f t="shared" si="30"/>
        <v>0</v>
      </c>
      <c r="G284" s="447">
        <v>2</v>
      </c>
      <c r="H284" s="448">
        <f t="shared" si="31"/>
        <v>5.4054054054054057E-2</v>
      </c>
      <c r="I284" s="447">
        <v>35</v>
      </c>
      <c r="J284" s="448">
        <f t="shared" si="32"/>
        <v>0.94594594594594594</v>
      </c>
      <c r="K284" s="165">
        <v>0</v>
      </c>
      <c r="L284" s="448">
        <f t="shared" si="26"/>
        <v>0</v>
      </c>
      <c r="M284" s="449"/>
    </row>
    <row r="285" spans="2:14" ht="13" thickBot="1" x14ac:dyDescent="0.3">
      <c r="B285" s="446">
        <v>41487</v>
      </c>
      <c r="C285" s="278" t="s">
        <v>136</v>
      </c>
      <c r="D285" s="447">
        <v>24</v>
      </c>
      <c r="E285" s="447">
        <v>0</v>
      </c>
      <c r="F285" s="448">
        <f t="shared" si="30"/>
        <v>0</v>
      </c>
      <c r="G285" s="447">
        <v>0</v>
      </c>
      <c r="H285" s="448">
        <f t="shared" si="31"/>
        <v>0</v>
      </c>
      <c r="I285" s="447">
        <v>24</v>
      </c>
      <c r="J285" s="448">
        <f t="shared" si="32"/>
        <v>1</v>
      </c>
      <c r="K285" s="165">
        <v>0</v>
      </c>
      <c r="L285" s="448">
        <f t="shared" si="26"/>
        <v>0</v>
      </c>
      <c r="M285" s="449"/>
    </row>
    <row r="286" spans="2:14" ht="13" thickBot="1" x14ac:dyDescent="0.3">
      <c r="B286" s="446">
        <v>41487</v>
      </c>
      <c r="C286" s="278" t="s">
        <v>509</v>
      </c>
      <c r="D286" s="447">
        <v>36</v>
      </c>
      <c r="E286" s="447">
        <v>5</v>
      </c>
      <c r="F286" s="448">
        <f t="shared" si="30"/>
        <v>0.1388888888888889</v>
      </c>
      <c r="G286" s="447">
        <v>1</v>
      </c>
      <c r="H286" s="448">
        <f t="shared" si="31"/>
        <v>2.7777777777777776E-2</v>
      </c>
      <c r="I286" s="447">
        <v>30</v>
      </c>
      <c r="J286" s="448">
        <f t="shared" si="32"/>
        <v>0.83333333333333337</v>
      </c>
      <c r="K286" s="165">
        <v>0</v>
      </c>
      <c r="L286" s="448">
        <f t="shared" si="26"/>
        <v>0</v>
      </c>
      <c r="M286" s="449"/>
    </row>
    <row r="287" spans="2:14" ht="13" thickBot="1" x14ac:dyDescent="0.3">
      <c r="B287" s="446">
        <v>41487</v>
      </c>
      <c r="C287" s="278" t="s">
        <v>153</v>
      </c>
      <c r="D287" s="447">
        <v>24</v>
      </c>
      <c r="E287" s="447">
        <v>4</v>
      </c>
      <c r="F287" s="448">
        <f t="shared" si="30"/>
        <v>0.16666666666666666</v>
      </c>
      <c r="G287" s="447">
        <v>1</v>
      </c>
      <c r="H287" s="448">
        <f t="shared" si="31"/>
        <v>4.1666666666666664E-2</v>
      </c>
      <c r="I287" s="447">
        <v>19</v>
      </c>
      <c r="J287" s="448">
        <f t="shared" si="32"/>
        <v>0.79166666666666663</v>
      </c>
      <c r="K287" s="165">
        <v>0</v>
      </c>
      <c r="L287" s="448">
        <f t="shared" si="26"/>
        <v>0</v>
      </c>
      <c r="M287" s="449"/>
    </row>
    <row r="288" spans="2:14" ht="13" thickBot="1" x14ac:dyDescent="0.3">
      <c r="B288" s="446">
        <v>41487</v>
      </c>
      <c r="C288" s="278" t="s">
        <v>123</v>
      </c>
      <c r="D288" s="447">
        <v>27</v>
      </c>
      <c r="E288" s="447">
        <v>3</v>
      </c>
      <c r="F288" s="448">
        <f t="shared" si="30"/>
        <v>0.1111111111111111</v>
      </c>
      <c r="G288" s="447">
        <v>2</v>
      </c>
      <c r="H288" s="448">
        <f t="shared" si="31"/>
        <v>7.407407407407407E-2</v>
      </c>
      <c r="I288" s="447">
        <v>22</v>
      </c>
      <c r="J288" s="448">
        <f t="shared" si="32"/>
        <v>0.81481481481481477</v>
      </c>
      <c r="K288" s="165">
        <v>1</v>
      </c>
      <c r="L288" s="448">
        <f t="shared" si="26"/>
        <v>3.7037037037037035E-2</v>
      </c>
      <c r="M288" s="449"/>
    </row>
    <row r="289" spans="2:13" ht="13" thickBot="1" x14ac:dyDescent="0.3">
      <c r="B289" s="446">
        <v>41518</v>
      </c>
      <c r="C289" s="278" t="s">
        <v>86</v>
      </c>
      <c r="D289" s="447">
        <v>49</v>
      </c>
      <c r="E289" s="447">
        <v>1</v>
      </c>
      <c r="F289" s="448">
        <f t="shared" si="30"/>
        <v>2.0408163265306121E-2</v>
      </c>
      <c r="G289" s="447">
        <v>2</v>
      </c>
      <c r="H289" s="448">
        <f t="shared" si="31"/>
        <v>4.0816326530612242E-2</v>
      </c>
      <c r="I289" s="447">
        <v>46</v>
      </c>
      <c r="J289" s="448">
        <f t="shared" si="32"/>
        <v>0.93877551020408168</v>
      </c>
      <c r="K289" s="165">
        <v>0</v>
      </c>
      <c r="L289" s="448">
        <f t="shared" si="26"/>
        <v>0</v>
      </c>
      <c r="M289" s="449"/>
    </row>
    <row r="290" spans="2:13" ht="13" thickBot="1" x14ac:dyDescent="0.3">
      <c r="B290" s="446">
        <v>41518</v>
      </c>
      <c r="C290" s="278" t="s">
        <v>123</v>
      </c>
      <c r="D290" s="447">
        <v>8</v>
      </c>
      <c r="E290" s="447">
        <v>1</v>
      </c>
      <c r="F290" s="448">
        <f t="shared" si="30"/>
        <v>0.125</v>
      </c>
      <c r="G290" s="447">
        <v>0</v>
      </c>
      <c r="H290" s="448">
        <f t="shared" si="31"/>
        <v>0</v>
      </c>
      <c r="I290" s="447">
        <v>7</v>
      </c>
      <c r="J290" s="448">
        <f t="shared" si="32"/>
        <v>0.875</v>
      </c>
      <c r="K290" s="165">
        <v>1</v>
      </c>
      <c r="L290" s="448">
        <f t="shared" si="26"/>
        <v>0.125</v>
      </c>
      <c r="M290" s="449"/>
    </row>
    <row r="291" spans="2:13" ht="13" thickBot="1" x14ac:dyDescent="0.3">
      <c r="B291" s="446">
        <v>41518</v>
      </c>
      <c r="C291" s="278" t="s">
        <v>136</v>
      </c>
      <c r="D291" s="447">
        <v>56</v>
      </c>
      <c r="E291" s="447">
        <v>2</v>
      </c>
      <c r="F291" s="448">
        <f t="shared" si="30"/>
        <v>3.5714285714285712E-2</v>
      </c>
      <c r="G291" s="447">
        <v>4</v>
      </c>
      <c r="H291" s="448">
        <f t="shared" si="31"/>
        <v>7.1428571428571425E-2</v>
      </c>
      <c r="I291" s="447">
        <v>50</v>
      </c>
      <c r="J291" s="448">
        <f t="shared" si="32"/>
        <v>0.8928571428571429</v>
      </c>
      <c r="K291" s="165">
        <v>2</v>
      </c>
      <c r="L291" s="448">
        <f t="shared" si="26"/>
        <v>3.5714285714285712E-2</v>
      </c>
      <c r="M291" s="449"/>
    </row>
    <row r="292" spans="2:13" ht="13" thickBot="1" x14ac:dyDescent="0.3">
      <c r="B292" s="446">
        <v>41518</v>
      </c>
      <c r="C292" s="169" t="s">
        <v>99</v>
      </c>
      <c r="D292" s="447">
        <v>9</v>
      </c>
      <c r="E292" s="447">
        <v>1</v>
      </c>
      <c r="F292" s="448">
        <f t="shared" si="30"/>
        <v>0.1111111111111111</v>
      </c>
      <c r="G292" s="447">
        <v>0</v>
      </c>
      <c r="H292" s="448">
        <f t="shared" si="31"/>
        <v>0</v>
      </c>
      <c r="I292" s="447">
        <v>8</v>
      </c>
      <c r="J292" s="448">
        <f t="shared" si="32"/>
        <v>0.88888888888888884</v>
      </c>
      <c r="K292" s="165">
        <v>0</v>
      </c>
      <c r="L292" s="448">
        <f t="shared" si="26"/>
        <v>0</v>
      </c>
      <c r="M292" s="449"/>
    </row>
    <row r="293" spans="2:13" ht="13" thickBot="1" x14ac:dyDescent="0.3">
      <c r="B293" s="446">
        <v>41518</v>
      </c>
      <c r="C293" s="169" t="s">
        <v>154</v>
      </c>
      <c r="D293" s="447">
        <v>70</v>
      </c>
      <c r="E293" s="447">
        <v>7</v>
      </c>
      <c r="F293" s="448">
        <f t="shared" si="30"/>
        <v>0.1</v>
      </c>
      <c r="G293" s="447">
        <v>0</v>
      </c>
      <c r="H293" s="448">
        <f t="shared" si="31"/>
        <v>0</v>
      </c>
      <c r="I293" s="447">
        <v>63</v>
      </c>
      <c r="J293" s="448">
        <f t="shared" si="32"/>
        <v>0.9</v>
      </c>
      <c r="K293" s="165">
        <v>3</v>
      </c>
      <c r="L293" s="448">
        <f t="shared" si="26"/>
        <v>4.2857142857142858E-2</v>
      </c>
      <c r="M293" s="449"/>
    </row>
    <row r="294" spans="2:13" ht="13" thickBot="1" x14ac:dyDescent="0.3">
      <c r="B294" s="446">
        <v>41518</v>
      </c>
      <c r="C294" s="169" t="s">
        <v>155</v>
      </c>
      <c r="D294" s="447">
        <v>14</v>
      </c>
      <c r="E294" s="447">
        <v>0</v>
      </c>
      <c r="F294" s="448">
        <f t="shared" si="30"/>
        <v>0</v>
      </c>
      <c r="G294" s="447">
        <v>0</v>
      </c>
      <c r="H294" s="448">
        <f t="shared" si="31"/>
        <v>0</v>
      </c>
      <c r="I294" s="447">
        <v>14</v>
      </c>
      <c r="J294" s="448">
        <f t="shared" si="32"/>
        <v>1</v>
      </c>
      <c r="K294" s="165">
        <v>0</v>
      </c>
      <c r="L294" s="448">
        <f t="shared" si="26"/>
        <v>0</v>
      </c>
      <c r="M294" s="449"/>
    </row>
    <row r="295" spans="2:13" ht="13" thickBot="1" x14ac:dyDescent="0.3">
      <c r="B295" s="446">
        <v>41518</v>
      </c>
      <c r="C295" s="169" t="s">
        <v>140</v>
      </c>
      <c r="D295" s="447">
        <v>57</v>
      </c>
      <c r="E295" s="447">
        <v>1</v>
      </c>
      <c r="F295" s="448">
        <f t="shared" si="30"/>
        <v>1.7543859649122806E-2</v>
      </c>
      <c r="G295" s="447">
        <v>1</v>
      </c>
      <c r="H295" s="448">
        <f t="shared" si="31"/>
        <v>1.7543859649122806E-2</v>
      </c>
      <c r="I295" s="447">
        <v>55</v>
      </c>
      <c r="J295" s="448">
        <f t="shared" si="32"/>
        <v>0.96491228070175439</v>
      </c>
      <c r="K295" s="165">
        <v>0</v>
      </c>
      <c r="L295" s="448">
        <f t="shared" si="26"/>
        <v>0</v>
      </c>
      <c r="M295" s="449"/>
    </row>
    <row r="296" spans="2:13" ht="13" thickBot="1" x14ac:dyDescent="0.3">
      <c r="B296" s="446">
        <v>41518</v>
      </c>
      <c r="C296" s="169" t="s">
        <v>136</v>
      </c>
      <c r="D296" s="447">
        <v>92</v>
      </c>
      <c r="E296" s="447">
        <v>9</v>
      </c>
      <c r="F296" s="448">
        <f t="shared" si="30"/>
        <v>9.7826086956521743E-2</v>
      </c>
      <c r="G296" s="447">
        <v>3</v>
      </c>
      <c r="H296" s="448">
        <f t="shared" si="31"/>
        <v>3.2608695652173912E-2</v>
      </c>
      <c r="I296" s="447">
        <v>80</v>
      </c>
      <c r="J296" s="448">
        <f t="shared" si="32"/>
        <v>0.86956521739130432</v>
      </c>
      <c r="K296" s="165">
        <v>2</v>
      </c>
      <c r="L296" s="448">
        <f t="shared" si="26"/>
        <v>2.1739130434782608E-2</v>
      </c>
      <c r="M296" s="449"/>
    </row>
    <row r="297" spans="2:13" ht="13" thickBot="1" x14ac:dyDescent="0.3">
      <c r="B297" s="446">
        <v>41518</v>
      </c>
      <c r="C297" s="169" t="s">
        <v>136</v>
      </c>
      <c r="D297" s="447">
        <v>104</v>
      </c>
      <c r="E297" s="447">
        <v>3</v>
      </c>
      <c r="F297" s="448">
        <f t="shared" si="30"/>
        <v>2.8846153846153848E-2</v>
      </c>
      <c r="G297" s="447">
        <v>5</v>
      </c>
      <c r="H297" s="448">
        <f t="shared" si="31"/>
        <v>4.807692307692308E-2</v>
      </c>
      <c r="I297" s="447">
        <v>96</v>
      </c>
      <c r="J297" s="448">
        <f t="shared" si="32"/>
        <v>0.92307692307692313</v>
      </c>
      <c r="K297" s="165">
        <v>1</v>
      </c>
      <c r="L297" s="448">
        <f t="shared" si="26"/>
        <v>9.6153846153846159E-3</v>
      </c>
      <c r="M297" s="449"/>
    </row>
    <row r="298" spans="2:13" ht="13" thickBot="1" x14ac:dyDescent="0.3">
      <c r="B298" s="446">
        <v>41518</v>
      </c>
      <c r="C298" s="169" t="s">
        <v>123</v>
      </c>
      <c r="D298" s="447">
        <v>5</v>
      </c>
      <c r="E298" s="447">
        <v>0</v>
      </c>
      <c r="F298" s="448">
        <f t="shared" si="30"/>
        <v>0</v>
      </c>
      <c r="G298" s="447">
        <v>1</v>
      </c>
      <c r="H298" s="448">
        <f t="shared" si="31"/>
        <v>0.2</v>
      </c>
      <c r="I298" s="447">
        <v>4</v>
      </c>
      <c r="J298" s="448">
        <f t="shared" si="32"/>
        <v>0.8</v>
      </c>
      <c r="K298" s="165">
        <v>0</v>
      </c>
      <c r="L298" s="448">
        <f t="shared" si="26"/>
        <v>0</v>
      </c>
      <c r="M298" s="449"/>
    </row>
    <row r="299" spans="2:13" ht="13" thickBot="1" x14ac:dyDescent="0.3">
      <c r="B299" s="446">
        <v>41518</v>
      </c>
      <c r="C299" s="169" t="s">
        <v>83</v>
      </c>
      <c r="D299" s="447">
        <v>80</v>
      </c>
      <c r="E299" s="447">
        <v>2</v>
      </c>
      <c r="F299" s="448">
        <f t="shared" si="30"/>
        <v>2.5000000000000001E-2</v>
      </c>
      <c r="G299" s="447">
        <v>1</v>
      </c>
      <c r="H299" s="448">
        <f t="shared" si="31"/>
        <v>1.2500000000000001E-2</v>
      </c>
      <c r="I299" s="447">
        <v>77</v>
      </c>
      <c r="J299" s="448">
        <f t="shared" si="32"/>
        <v>0.96250000000000002</v>
      </c>
      <c r="K299" s="165">
        <v>0</v>
      </c>
      <c r="L299" s="448">
        <f t="shared" si="26"/>
        <v>0</v>
      </c>
      <c r="M299" s="449"/>
    </row>
    <row r="300" spans="2:13" ht="13" thickBot="1" x14ac:dyDescent="0.3">
      <c r="B300" s="446">
        <v>41548</v>
      </c>
      <c r="C300" s="169" t="s">
        <v>90</v>
      </c>
      <c r="D300" s="447">
        <v>55</v>
      </c>
      <c r="E300" s="447">
        <v>3</v>
      </c>
      <c r="F300" s="448">
        <f t="shared" si="30"/>
        <v>5.4545454545454543E-2</v>
      </c>
      <c r="G300" s="447">
        <v>2</v>
      </c>
      <c r="H300" s="448">
        <f t="shared" si="31"/>
        <v>3.6363636363636362E-2</v>
      </c>
      <c r="I300" s="447">
        <v>50</v>
      </c>
      <c r="J300" s="448">
        <f t="shared" si="32"/>
        <v>0.90909090909090906</v>
      </c>
      <c r="K300" s="165">
        <v>3</v>
      </c>
      <c r="L300" s="448">
        <f t="shared" si="26"/>
        <v>5.4545454545454543E-2</v>
      </c>
      <c r="M300" s="449"/>
    </row>
    <row r="301" spans="2:13" ht="13" thickBot="1" x14ac:dyDescent="0.3">
      <c r="B301" s="446">
        <v>41548</v>
      </c>
      <c r="C301" s="169" t="s">
        <v>145</v>
      </c>
      <c r="D301" s="447">
        <v>39</v>
      </c>
      <c r="E301" s="447">
        <v>0</v>
      </c>
      <c r="F301" s="448">
        <f t="shared" si="30"/>
        <v>0</v>
      </c>
      <c r="G301" s="447">
        <v>0</v>
      </c>
      <c r="H301" s="448">
        <f t="shared" si="31"/>
        <v>0</v>
      </c>
      <c r="I301" s="447">
        <v>39</v>
      </c>
      <c r="J301" s="448">
        <f t="shared" si="32"/>
        <v>1</v>
      </c>
      <c r="K301" s="165">
        <v>0</v>
      </c>
      <c r="L301" s="448">
        <f t="shared" si="26"/>
        <v>0</v>
      </c>
      <c r="M301" s="449"/>
    </row>
    <row r="302" spans="2:13" ht="13" thickBot="1" x14ac:dyDescent="0.3">
      <c r="B302" s="446">
        <v>41548</v>
      </c>
      <c r="C302" s="169" t="s">
        <v>143</v>
      </c>
      <c r="D302" s="447">
        <v>30</v>
      </c>
      <c r="E302" s="447">
        <v>0</v>
      </c>
      <c r="F302" s="448">
        <f t="shared" si="30"/>
        <v>0</v>
      </c>
      <c r="G302" s="447">
        <v>0</v>
      </c>
      <c r="H302" s="448">
        <f t="shared" si="31"/>
        <v>0</v>
      </c>
      <c r="I302" s="447">
        <v>30</v>
      </c>
      <c r="J302" s="448">
        <f t="shared" si="32"/>
        <v>1</v>
      </c>
      <c r="K302" s="165">
        <v>0</v>
      </c>
      <c r="L302" s="448">
        <f t="shared" si="26"/>
        <v>0</v>
      </c>
      <c r="M302" s="449"/>
    </row>
    <row r="303" spans="2:13" ht="13" thickBot="1" x14ac:dyDescent="0.3">
      <c r="B303" s="446">
        <v>41548</v>
      </c>
      <c r="C303" s="169" t="s">
        <v>156</v>
      </c>
      <c r="D303" s="447">
        <v>67</v>
      </c>
      <c r="E303" s="447">
        <v>1</v>
      </c>
      <c r="F303" s="448">
        <f t="shared" si="30"/>
        <v>1.4925373134328358E-2</v>
      </c>
      <c r="G303" s="447">
        <v>0</v>
      </c>
      <c r="H303" s="448">
        <f t="shared" si="31"/>
        <v>0</v>
      </c>
      <c r="I303" s="447">
        <v>66</v>
      </c>
      <c r="J303" s="448">
        <f t="shared" si="32"/>
        <v>0.9850746268656716</v>
      </c>
      <c r="K303" s="165">
        <v>1</v>
      </c>
      <c r="L303" s="448">
        <f t="shared" si="26"/>
        <v>1.4925373134328358E-2</v>
      </c>
      <c r="M303" s="449"/>
    </row>
    <row r="304" spans="2:13" ht="13" thickBot="1" x14ac:dyDescent="0.3">
      <c r="B304" s="446">
        <v>41548</v>
      </c>
      <c r="C304" s="169" t="s">
        <v>140</v>
      </c>
      <c r="D304" s="447">
        <v>40</v>
      </c>
      <c r="E304" s="447">
        <v>3</v>
      </c>
      <c r="F304" s="448">
        <f t="shared" si="30"/>
        <v>7.4999999999999997E-2</v>
      </c>
      <c r="G304" s="447">
        <v>2</v>
      </c>
      <c r="H304" s="448">
        <f t="shared" si="31"/>
        <v>0.05</v>
      </c>
      <c r="I304" s="447">
        <v>35</v>
      </c>
      <c r="J304" s="448">
        <f t="shared" si="32"/>
        <v>0.875</v>
      </c>
      <c r="K304" s="165">
        <v>0</v>
      </c>
      <c r="L304" s="448">
        <f t="shared" si="26"/>
        <v>0</v>
      </c>
      <c r="M304" s="449"/>
    </row>
    <row r="305" spans="2:13" ht="13" thickBot="1" x14ac:dyDescent="0.3">
      <c r="B305" s="446">
        <v>41548</v>
      </c>
      <c r="C305" s="169" t="s">
        <v>141</v>
      </c>
      <c r="D305" s="447">
        <v>36</v>
      </c>
      <c r="E305" s="447">
        <v>3</v>
      </c>
      <c r="F305" s="448">
        <f t="shared" si="30"/>
        <v>8.3333333333333329E-2</v>
      </c>
      <c r="G305" s="447">
        <v>2</v>
      </c>
      <c r="H305" s="448">
        <f t="shared" si="31"/>
        <v>5.5555555555555552E-2</v>
      </c>
      <c r="I305" s="447">
        <v>31</v>
      </c>
      <c r="J305" s="448">
        <f t="shared" si="32"/>
        <v>0.86111111111111116</v>
      </c>
      <c r="K305" s="165">
        <v>1</v>
      </c>
      <c r="L305" s="448">
        <f t="shared" si="26"/>
        <v>2.7777777777777776E-2</v>
      </c>
      <c r="M305" s="449"/>
    </row>
    <row r="306" spans="2:13" ht="13" thickBot="1" x14ac:dyDescent="0.3">
      <c r="B306" s="446">
        <v>41548</v>
      </c>
      <c r="C306" s="169" t="s">
        <v>157</v>
      </c>
      <c r="D306" s="447">
        <v>24</v>
      </c>
      <c r="E306" s="447">
        <v>2</v>
      </c>
      <c r="F306" s="448">
        <f t="shared" si="30"/>
        <v>8.3333333333333329E-2</v>
      </c>
      <c r="G306" s="447">
        <v>1</v>
      </c>
      <c r="H306" s="448">
        <f t="shared" si="31"/>
        <v>4.1666666666666664E-2</v>
      </c>
      <c r="I306" s="447">
        <v>21</v>
      </c>
      <c r="J306" s="448">
        <f t="shared" si="32"/>
        <v>0.875</v>
      </c>
      <c r="K306" s="165">
        <v>1</v>
      </c>
      <c r="L306" s="448">
        <f t="shared" si="26"/>
        <v>4.1666666666666664E-2</v>
      </c>
      <c r="M306" s="449"/>
    </row>
    <row r="307" spans="2:13" ht="13" thickBot="1" x14ac:dyDescent="0.3">
      <c r="B307" s="446">
        <v>41548</v>
      </c>
      <c r="C307" s="169" t="s">
        <v>140</v>
      </c>
      <c r="D307" s="447">
        <v>64</v>
      </c>
      <c r="E307" s="447">
        <v>1</v>
      </c>
      <c r="F307" s="448">
        <f t="shared" si="30"/>
        <v>1.5625E-2</v>
      </c>
      <c r="G307" s="447">
        <v>1</v>
      </c>
      <c r="H307" s="448">
        <f t="shared" si="31"/>
        <v>1.5625E-2</v>
      </c>
      <c r="I307" s="447">
        <v>62</v>
      </c>
      <c r="J307" s="448">
        <f t="shared" si="32"/>
        <v>0.96875</v>
      </c>
      <c r="K307" s="165">
        <v>1</v>
      </c>
      <c r="L307" s="448">
        <f t="shared" si="26"/>
        <v>1.5625E-2</v>
      </c>
      <c r="M307" s="449"/>
    </row>
    <row r="308" spans="2:13" ht="13" thickBot="1" x14ac:dyDescent="0.3">
      <c r="B308" s="446">
        <v>41548</v>
      </c>
      <c r="C308" s="169" t="s">
        <v>158</v>
      </c>
      <c r="D308" s="447">
        <v>89</v>
      </c>
      <c r="E308" s="447">
        <v>5</v>
      </c>
      <c r="F308" s="448">
        <f t="shared" ref="F308:F344" si="33">SUM(E308/D308)</f>
        <v>5.6179775280898875E-2</v>
      </c>
      <c r="G308" s="447">
        <v>3</v>
      </c>
      <c r="H308" s="448">
        <f t="shared" si="31"/>
        <v>3.3707865168539325E-2</v>
      </c>
      <c r="I308" s="447">
        <v>81</v>
      </c>
      <c r="J308" s="448">
        <f t="shared" si="32"/>
        <v>0.9101123595505618</v>
      </c>
      <c r="K308" s="165">
        <v>1</v>
      </c>
      <c r="L308" s="448">
        <f t="shared" ref="L308:L371" si="34">SUM(K308/D308)</f>
        <v>1.1235955056179775E-2</v>
      </c>
      <c r="M308" s="449"/>
    </row>
    <row r="309" spans="2:13" ht="13" thickBot="1" x14ac:dyDescent="0.3">
      <c r="B309" s="446">
        <v>41548</v>
      </c>
      <c r="C309" s="169" t="s">
        <v>113</v>
      </c>
      <c r="D309" s="447">
        <v>336</v>
      </c>
      <c r="E309" s="447">
        <v>21</v>
      </c>
      <c r="F309" s="448">
        <f t="shared" si="33"/>
        <v>6.25E-2</v>
      </c>
      <c r="G309" s="447">
        <v>10</v>
      </c>
      <c r="H309" s="448">
        <f t="shared" si="31"/>
        <v>2.976190476190476E-2</v>
      </c>
      <c r="I309" s="447">
        <v>305</v>
      </c>
      <c r="J309" s="448">
        <f t="shared" si="32"/>
        <v>0.90773809523809523</v>
      </c>
      <c r="K309" s="165">
        <v>2</v>
      </c>
      <c r="L309" s="448">
        <f t="shared" si="34"/>
        <v>5.9523809523809521E-3</v>
      </c>
      <c r="M309" s="449"/>
    </row>
    <row r="310" spans="2:13" ht="13" thickBot="1" x14ac:dyDescent="0.3">
      <c r="B310" s="446">
        <v>41548</v>
      </c>
      <c r="C310" s="169" t="s">
        <v>151</v>
      </c>
      <c r="D310" s="447">
        <v>181</v>
      </c>
      <c r="E310" s="447">
        <v>10</v>
      </c>
      <c r="F310" s="448">
        <f t="shared" si="33"/>
        <v>5.5248618784530384E-2</v>
      </c>
      <c r="G310" s="447">
        <v>6</v>
      </c>
      <c r="H310" s="448">
        <f t="shared" si="31"/>
        <v>3.3149171270718231E-2</v>
      </c>
      <c r="I310" s="447">
        <v>165</v>
      </c>
      <c r="J310" s="448">
        <f t="shared" si="32"/>
        <v>0.91160220994475138</v>
      </c>
      <c r="K310" s="165">
        <v>1</v>
      </c>
      <c r="L310" s="448">
        <f t="shared" si="34"/>
        <v>5.5248618784530384E-3</v>
      </c>
      <c r="M310" s="449"/>
    </row>
    <row r="311" spans="2:13" ht="13" thickBot="1" x14ac:dyDescent="0.3">
      <c r="B311" s="446">
        <v>41548</v>
      </c>
      <c r="C311" s="169" t="s">
        <v>136</v>
      </c>
      <c r="D311" s="447">
        <v>39</v>
      </c>
      <c r="E311" s="447">
        <v>3</v>
      </c>
      <c r="F311" s="448">
        <f t="shared" si="33"/>
        <v>7.6923076923076927E-2</v>
      </c>
      <c r="G311" s="447">
        <v>5</v>
      </c>
      <c r="H311" s="448">
        <f t="shared" si="31"/>
        <v>0.12820512820512819</v>
      </c>
      <c r="I311" s="447">
        <v>31</v>
      </c>
      <c r="J311" s="448">
        <f t="shared" si="32"/>
        <v>0.79487179487179482</v>
      </c>
      <c r="K311" s="165">
        <v>0</v>
      </c>
      <c r="L311" s="448">
        <f t="shared" si="34"/>
        <v>0</v>
      </c>
      <c r="M311" s="449"/>
    </row>
    <row r="312" spans="2:13" ht="13" thickBot="1" x14ac:dyDescent="0.3">
      <c r="B312" s="446">
        <v>41548</v>
      </c>
      <c r="C312" s="169" t="s">
        <v>136</v>
      </c>
      <c r="D312" s="447">
        <v>53</v>
      </c>
      <c r="E312" s="447">
        <v>11</v>
      </c>
      <c r="F312" s="448">
        <f t="shared" si="33"/>
        <v>0.20754716981132076</v>
      </c>
      <c r="G312" s="447">
        <v>2</v>
      </c>
      <c r="H312" s="448">
        <f t="shared" si="31"/>
        <v>3.7735849056603772E-2</v>
      </c>
      <c r="I312" s="447">
        <v>40</v>
      </c>
      <c r="J312" s="448">
        <f t="shared" si="32"/>
        <v>0.75471698113207553</v>
      </c>
      <c r="K312" s="165">
        <v>2</v>
      </c>
      <c r="L312" s="448">
        <f t="shared" si="34"/>
        <v>3.7735849056603772E-2</v>
      </c>
      <c r="M312" s="449"/>
    </row>
    <row r="313" spans="2:13" ht="13" thickBot="1" x14ac:dyDescent="0.3">
      <c r="B313" s="446">
        <v>41548</v>
      </c>
      <c r="C313" s="169" t="s">
        <v>159</v>
      </c>
      <c r="D313" s="447">
        <v>66</v>
      </c>
      <c r="E313" s="447">
        <v>5</v>
      </c>
      <c r="F313" s="448">
        <f t="shared" si="33"/>
        <v>7.575757575757576E-2</v>
      </c>
      <c r="G313" s="447">
        <v>2</v>
      </c>
      <c r="H313" s="448">
        <f t="shared" si="31"/>
        <v>3.0303030303030304E-2</v>
      </c>
      <c r="I313" s="447">
        <v>59</v>
      </c>
      <c r="J313" s="448">
        <f t="shared" si="32"/>
        <v>0.89393939393939392</v>
      </c>
      <c r="K313" s="165">
        <v>2</v>
      </c>
      <c r="L313" s="448">
        <f t="shared" si="34"/>
        <v>3.0303030303030304E-2</v>
      </c>
      <c r="M313" s="449"/>
    </row>
    <row r="314" spans="2:13" ht="13" thickBot="1" x14ac:dyDescent="0.3">
      <c r="B314" s="446">
        <v>41548</v>
      </c>
      <c r="C314" s="169" t="s">
        <v>145</v>
      </c>
      <c r="D314" s="447">
        <v>56</v>
      </c>
      <c r="E314" s="447">
        <v>1</v>
      </c>
      <c r="F314" s="448">
        <f t="shared" si="33"/>
        <v>1.7857142857142856E-2</v>
      </c>
      <c r="G314" s="447">
        <v>0</v>
      </c>
      <c r="H314" s="448">
        <f t="shared" si="31"/>
        <v>0</v>
      </c>
      <c r="I314" s="447">
        <v>55</v>
      </c>
      <c r="J314" s="448">
        <f t="shared" si="32"/>
        <v>0.9821428571428571</v>
      </c>
      <c r="K314" s="165">
        <v>1</v>
      </c>
      <c r="L314" s="448">
        <f t="shared" si="34"/>
        <v>1.7857142857142856E-2</v>
      </c>
      <c r="M314" s="449"/>
    </row>
    <row r="315" spans="2:13" ht="13" thickBot="1" x14ac:dyDescent="0.3">
      <c r="B315" s="446">
        <v>41548</v>
      </c>
      <c r="C315" s="169" t="s">
        <v>83</v>
      </c>
      <c r="D315" s="447">
        <v>19</v>
      </c>
      <c r="E315" s="447">
        <v>0</v>
      </c>
      <c r="F315" s="448">
        <f t="shared" si="33"/>
        <v>0</v>
      </c>
      <c r="G315" s="447">
        <v>0</v>
      </c>
      <c r="H315" s="448">
        <f t="shared" si="31"/>
        <v>0</v>
      </c>
      <c r="I315" s="447">
        <v>19</v>
      </c>
      <c r="J315" s="448">
        <f t="shared" si="32"/>
        <v>1</v>
      </c>
      <c r="K315" s="165">
        <v>0</v>
      </c>
      <c r="L315" s="448">
        <f t="shared" si="34"/>
        <v>0</v>
      </c>
      <c r="M315" s="449"/>
    </row>
    <row r="316" spans="2:13" ht="13" thickBot="1" x14ac:dyDescent="0.3">
      <c r="B316" s="446">
        <v>41548</v>
      </c>
      <c r="C316" s="169" t="s">
        <v>123</v>
      </c>
      <c r="D316" s="447">
        <v>40</v>
      </c>
      <c r="E316" s="447">
        <v>0</v>
      </c>
      <c r="F316" s="448">
        <f t="shared" si="33"/>
        <v>0</v>
      </c>
      <c r="G316" s="447">
        <v>0</v>
      </c>
      <c r="H316" s="448">
        <f t="shared" si="31"/>
        <v>0</v>
      </c>
      <c r="I316" s="447">
        <v>40</v>
      </c>
      <c r="J316" s="448">
        <f t="shared" si="32"/>
        <v>1</v>
      </c>
      <c r="K316" s="165">
        <v>0</v>
      </c>
      <c r="L316" s="448">
        <f t="shared" si="34"/>
        <v>0</v>
      </c>
      <c r="M316" s="449"/>
    </row>
    <row r="317" spans="2:13" ht="13" thickBot="1" x14ac:dyDescent="0.3">
      <c r="B317" s="446">
        <v>41548</v>
      </c>
      <c r="C317" s="169" t="s">
        <v>160</v>
      </c>
      <c r="D317" s="447">
        <v>685</v>
      </c>
      <c r="E317" s="447">
        <v>20</v>
      </c>
      <c r="F317" s="448">
        <f t="shared" si="33"/>
        <v>2.9197080291970802E-2</v>
      </c>
      <c r="G317" s="447">
        <v>27</v>
      </c>
      <c r="H317" s="448">
        <f t="shared" si="31"/>
        <v>3.9416058394160583E-2</v>
      </c>
      <c r="I317" s="447">
        <v>638</v>
      </c>
      <c r="J317" s="448">
        <f t="shared" si="32"/>
        <v>0.93138686131386861</v>
      </c>
      <c r="K317" s="165">
        <v>6</v>
      </c>
      <c r="L317" s="448">
        <f t="shared" si="34"/>
        <v>8.7591240875912416E-3</v>
      </c>
      <c r="M317" s="449"/>
    </row>
    <row r="318" spans="2:13" ht="13" thickBot="1" x14ac:dyDescent="0.3">
      <c r="B318" s="446">
        <v>41548</v>
      </c>
      <c r="C318" s="169" t="s">
        <v>510</v>
      </c>
      <c r="D318" s="447">
        <v>96</v>
      </c>
      <c r="E318" s="447">
        <v>10</v>
      </c>
      <c r="F318" s="448">
        <f t="shared" si="33"/>
        <v>0.10416666666666667</v>
      </c>
      <c r="G318" s="447">
        <v>4</v>
      </c>
      <c r="H318" s="448">
        <f t="shared" si="31"/>
        <v>4.1666666666666664E-2</v>
      </c>
      <c r="I318" s="447">
        <v>82</v>
      </c>
      <c r="J318" s="448">
        <f t="shared" si="32"/>
        <v>0.85416666666666663</v>
      </c>
      <c r="K318" s="165">
        <v>4</v>
      </c>
      <c r="L318" s="448">
        <f t="shared" si="34"/>
        <v>4.1666666666666664E-2</v>
      </c>
      <c r="M318" s="449"/>
    </row>
    <row r="319" spans="2:13" ht="13" thickBot="1" x14ac:dyDescent="0.3">
      <c r="B319" s="446">
        <v>41579</v>
      </c>
      <c r="C319" s="169" t="s">
        <v>127</v>
      </c>
      <c r="D319" s="447">
        <v>35</v>
      </c>
      <c r="E319" s="447">
        <v>3</v>
      </c>
      <c r="F319" s="448">
        <f t="shared" si="33"/>
        <v>8.5714285714285715E-2</v>
      </c>
      <c r="G319" s="447">
        <v>0</v>
      </c>
      <c r="H319" s="448">
        <f>SUM(G319/D319)</f>
        <v>0</v>
      </c>
      <c r="I319" s="447">
        <v>32</v>
      </c>
      <c r="J319" s="448">
        <f>SUM(I319/D319)</f>
        <v>0.91428571428571426</v>
      </c>
      <c r="K319" s="165">
        <v>0</v>
      </c>
      <c r="L319" s="448">
        <f t="shared" si="34"/>
        <v>0</v>
      </c>
      <c r="M319" s="449"/>
    </row>
    <row r="320" spans="2:13" ht="13" thickBot="1" x14ac:dyDescent="0.3">
      <c r="B320" s="446">
        <v>41579</v>
      </c>
      <c r="C320" s="169" t="s">
        <v>162</v>
      </c>
      <c r="D320" s="447">
        <v>62</v>
      </c>
      <c r="E320" s="447">
        <v>10</v>
      </c>
      <c r="F320" s="448">
        <f t="shared" si="33"/>
        <v>0.16129032258064516</v>
      </c>
      <c r="G320" s="447">
        <v>4</v>
      </c>
      <c r="H320" s="448">
        <f t="shared" si="31"/>
        <v>6.4516129032258063E-2</v>
      </c>
      <c r="I320" s="447">
        <v>48</v>
      </c>
      <c r="J320" s="448">
        <f t="shared" si="32"/>
        <v>0.77419354838709675</v>
      </c>
      <c r="K320" s="165">
        <v>3</v>
      </c>
      <c r="L320" s="448">
        <f t="shared" si="34"/>
        <v>4.8387096774193547E-2</v>
      </c>
      <c r="M320" s="449"/>
    </row>
    <row r="321" spans="2:13" ht="13" thickBot="1" x14ac:dyDescent="0.3">
      <c r="B321" s="446">
        <v>41579</v>
      </c>
      <c r="C321" s="169" t="s">
        <v>163</v>
      </c>
      <c r="D321" s="447">
        <v>62</v>
      </c>
      <c r="E321" s="447">
        <v>3</v>
      </c>
      <c r="F321" s="448">
        <f t="shared" si="33"/>
        <v>4.8387096774193547E-2</v>
      </c>
      <c r="G321" s="447">
        <v>1</v>
      </c>
      <c r="H321" s="448">
        <f t="shared" si="31"/>
        <v>1.6129032258064516E-2</v>
      </c>
      <c r="I321" s="447">
        <v>58</v>
      </c>
      <c r="J321" s="448">
        <f t="shared" si="32"/>
        <v>0.93548387096774188</v>
      </c>
      <c r="K321" s="165">
        <v>1</v>
      </c>
      <c r="L321" s="448">
        <f t="shared" si="34"/>
        <v>1.6129032258064516E-2</v>
      </c>
      <c r="M321" s="449"/>
    </row>
    <row r="322" spans="2:13" ht="13" thickBot="1" x14ac:dyDescent="0.3">
      <c r="B322" s="446">
        <v>41579</v>
      </c>
      <c r="C322" s="169" t="s">
        <v>511</v>
      </c>
      <c r="D322" s="447">
        <v>63</v>
      </c>
      <c r="E322" s="165">
        <v>4</v>
      </c>
      <c r="F322" s="448">
        <f t="shared" si="33"/>
        <v>6.3492063492063489E-2</v>
      </c>
      <c r="G322" s="165">
        <v>1</v>
      </c>
      <c r="H322" s="448">
        <f t="shared" si="31"/>
        <v>1.5873015873015872E-2</v>
      </c>
      <c r="I322" s="447">
        <v>58</v>
      </c>
      <c r="J322" s="448">
        <f t="shared" si="32"/>
        <v>0.92063492063492058</v>
      </c>
      <c r="K322" s="165">
        <v>0</v>
      </c>
      <c r="L322" s="448">
        <f t="shared" si="34"/>
        <v>0</v>
      </c>
      <c r="M322" s="449"/>
    </row>
    <row r="323" spans="2:13" ht="13" thickBot="1" x14ac:dyDescent="0.3">
      <c r="B323" s="446">
        <v>41579</v>
      </c>
      <c r="C323" s="169" t="s">
        <v>164</v>
      </c>
      <c r="D323" s="447">
        <v>112</v>
      </c>
      <c r="E323" s="447">
        <v>8</v>
      </c>
      <c r="F323" s="448">
        <f t="shared" si="33"/>
        <v>7.1428571428571425E-2</v>
      </c>
      <c r="G323" s="447">
        <v>2</v>
      </c>
      <c r="H323" s="448">
        <f t="shared" si="31"/>
        <v>1.7857142857142856E-2</v>
      </c>
      <c r="I323" s="447">
        <v>102</v>
      </c>
      <c r="J323" s="448">
        <f t="shared" si="32"/>
        <v>0.9107142857142857</v>
      </c>
      <c r="K323" s="165">
        <v>4</v>
      </c>
      <c r="L323" s="448">
        <f t="shared" si="34"/>
        <v>3.5714285714285712E-2</v>
      </c>
      <c r="M323" s="449"/>
    </row>
    <row r="324" spans="2:13" ht="13" thickBot="1" x14ac:dyDescent="0.3">
      <c r="B324" s="446">
        <v>41579</v>
      </c>
      <c r="C324" s="169" t="s">
        <v>143</v>
      </c>
      <c r="D324" s="447">
        <v>79</v>
      </c>
      <c r="E324" s="447">
        <v>3</v>
      </c>
      <c r="F324" s="448">
        <f t="shared" si="33"/>
        <v>3.7974683544303799E-2</v>
      </c>
      <c r="G324" s="447">
        <v>4</v>
      </c>
      <c r="H324" s="448">
        <f t="shared" si="31"/>
        <v>5.0632911392405063E-2</v>
      </c>
      <c r="I324" s="447">
        <v>72</v>
      </c>
      <c r="J324" s="448">
        <f t="shared" si="32"/>
        <v>0.91139240506329111</v>
      </c>
      <c r="K324" s="165">
        <v>0</v>
      </c>
      <c r="L324" s="448">
        <f t="shared" si="34"/>
        <v>0</v>
      </c>
      <c r="M324" s="449"/>
    </row>
    <row r="325" spans="2:13" ht="13" thickBot="1" x14ac:dyDescent="0.3">
      <c r="B325" s="446">
        <v>41579</v>
      </c>
      <c r="C325" s="169" t="s">
        <v>145</v>
      </c>
      <c r="D325" s="447">
        <v>52</v>
      </c>
      <c r="E325" s="447">
        <v>0</v>
      </c>
      <c r="F325" s="448">
        <f t="shared" si="33"/>
        <v>0</v>
      </c>
      <c r="G325" s="447">
        <v>0</v>
      </c>
      <c r="H325" s="448">
        <f t="shared" si="31"/>
        <v>0</v>
      </c>
      <c r="I325" s="447">
        <v>52</v>
      </c>
      <c r="J325" s="448">
        <f t="shared" si="32"/>
        <v>1</v>
      </c>
      <c r="K325" s="165">
        <v>0</v>
      </c>
      <c r="L325" s="448">
        <f t="shared" si="34"/>
        <v>0</v>
      </c>
      <c r="M325" s="449"/>
    </row>
    <row r="326" spans="2:13" ht="13" thickBot="1" x14ac:dyDescent="0.3">
      <c r="B326" s="446">
        <v>41579</v>
      </c>
      <c r="C326" s="169" t="s">
        <v>136</v>
      </c>
      <c r="D326" s="447">
        <v>33</v>
      </c>
      <c r="E326" s="447">
        <v>1</v>
      </c>
      <c r="F326" s="448">
        <f t="shared" si="33"/>
        <v>3.0303030303030304E-2</v>
      </c>
      <c r="G326" s="447">
        <v>1</v>
      </c>
      <c r="H326" s="448">
        <f t="shared" si="31"/>
        <v>3.0303030303030304E-2</v>
      </c>
      <c r="I326" s="447">
        <v>31</v>
      </c>
      <c r="J326" s="448">
        <f t="shared" si="32"/>
        <v>0.93939393939393945</v>
      </c>
      <c r="K326" s="165">
        <v>0</v>
      </c>
      <c r="L326" s="448">
        <f t="shared" si="34"/>
        <v>0</v>
      </c>
      <c r="M326" s="449"/>
    </row>
    <row r="327" spans="2:13" ht="13" thickBot="1" x14ac:dyDescent="0.3">
      <c r="B327" s="446">
        <v>41579</v>
      </c>
      <c r="C327" s="169" t="s">
        <v>142</v>
      </c>
      <c r="D327" s="447">
        <v>20</v>
      </c>
      <c r="E327" s="447">
        <v>3</v>
      </c>
      <c r="F327" s="448">
        <f t="shared" si="33"/>
        <v>0.15</v>
      </c>
      <c r="G327" s="447">
        <v>0</v>
      </c>
      <c r="H327" s="448">
        <f t="shared" si="31"/>
        <v>0</v>
      </c>
      <c r="I327" s="447">
        <v>17</v>
      </c>
      <c r="J327" s="448">
        <f t="shared" si="32"/>
        <v>0.85</v>
      </c>
      <c r="K327" s="165">
        <v>1</v>
      </c>
      <c r="L327" s="448">
        <f t="shared" si="34"/>
        <v>0.05</v>
      </c>
      <c r="M327" s="449"/>
    </row>
    <row r="328" spans="2:13" ht="13" thickBot="1" x14ac:dyDescent="0.3">
      <c r="B328" s="446">
        <v>41579</v>
      </c>
      <c r="C328" s="169" t="s">
        <v>140</v>
      </c>
      <c r="D328" s="447">
        <v>78</v>
      </c>
      <c r="E328" s="447">
        <v>3</v>
      </c>
      <c r="F328" s="448">
        <f t="shared" si="33"/>
        <v>3.8461538461538464E-2</v>
      </c>
      <c r="G328" s="447">
        <v>0</v>
      </c>
      <c r="H328" s="448">
        <f t="shared" si="31"/>
        <v>0</v>
      </c>
      <c r="I328" s="447">
        <v>75</v>
      </c>
      <c r="J328" s="448">
        <f t="shared" si="32"/>
        <v>0.96153846153846156</v>
      </c>
      <c r="K328" s="165">
        <v>1</v>
      </c>
      <c r="L328" s="448">
        <f t="shared" si="34"/>
        <v>1.282051282051282E-2</v>
      </c>
      <c r="M328" s="449"/>
    </row>
    <row r="329" spans="2:13" ht="13" thickBot="1" x14ac:dyDescent="0.3">
      <c r="B329" s="446">
        <v>41579</v>
      </c>
      <c r="C329" s="169" t="s">
        <v>158</v>
      </c>
      <c r="D329" s="447">
        <v>105</v>
      </c>
      <c r="E329" s="447">
        <v>7</v>
      </c>
      <c r="F329" s="448">
        <f t="shared" si="33"/>
        <v>6.6666666666666666E-2</v>
      </c>
      <c r="G329" s="447">
        <v>6</v>
      </c>
      <c r="H329" s="448">
        <f t="shared" si="31"/>
        <v>5.7142857142857141E-2</v>
      </c>
      <c r="I329" s="447">
        <v>92</v>
      </c>
      <c r="J329" s="448">
        <f t="shared" si="32"/>
        <v>0.87619047619047619</v>
      </c>
      <c r="K329" s="165">
        <v>1</v>
      </c>
      <c r="L329" s="448">
        <f t="shared" si="34"/>
        <v>9.5238095238095247E-3</v>
      </c>
      <c r="M329" s="449"/>
    </row>
    <row r="330" spans="2:13" ht="13" thickBot="1" x14ac:dyDescent="0.3">
      <c r="B330" s="446">
        <v>41579</v>
      </c>
      <c r="C330" s="169" t="s">
        <v>83</v>
      </c>
      <c r="D330" s="447">
        <v>37</v>
      </c>
      <c r="E330" s="447">
        <v>2</v>
      </c>
      <c r="F330" s="448">
        <f t="shared" si="33"/>
        <v>5.4054054054054057E-2</v>
      </c>
      <c r="G330" s="447">
        <v>2</v>
      </c>
      <c r="H330" s="448">
        <f t="shared" si="31"/>
        <v>5.4054054054054057E-2</v>
      </c>
      <c r="I330" s="447">
        <v>33</v>
      </c>
      <c r="J330" s="448">
        <f t="shared" si="32"/>
        <v>0.89189189189189189</v>
      </c>
      <c r="K330" s="165">
        <v>0</v>
      </c>
      <c r="L330" s="448">
        <f t="shared" si="34"/>
        <v>0</v>
      </c>
      <c r="M330" s="449"/>
    </row>
    <row r="331" spans="2:13" ht="13" thickBot="1" x14ac:dyDescent="0.3">
      <c r="B331" s="446">
        <v>41579</v>
      </c>
      <c r="C331" s="169" t="s">
        <v>165</v>
      </c>
      <c r="D331" s="447">
        <v>102</v>
      </c>
      <c r="E331" s="447">
        <v>3</v>
      </c>
      <c r="F331" s="448">
        <f t="shared" si="33"/>
        <v>2.9411764705882353E-2</v>
      </c>
      <c r="G331" s="447">
        <v>1</v>
      </c>
      <c r="H331" s="448">
        <f t="shared" si="31"/>
        <v>9.8039215686274508E-3</v>
      </c>
      <c r="I331" s="447">
        <v>98</v>
      </c>
      <c r="J331" s="448">
        <f t="shared" si="32"/>
        <v>0.96078431372549022</v>
      </c>
      <c r="K331" s="165">
        <v>1</v>
      </c>
      <c r="L331" s="448">
        <f t="shared" si="34"/>
        <v>9.8039215686274508E-3</v>
      </c>
      <c r="M331" s="449"/>
    </row>
    <row r="332" spans="2:13" ht="13" thickBot="1" x14ac:dyDescent="0.3">
      <c r="B332" s="446">
        <v>41579</v>
      </c>
      <c r="C332" s="169" t="s">
        <v>145</v>
      </c>
      <c r="D332" s="447">
        <v>42</v>
      </c>
      <c r="E332" s="447">
        <v>2</v>
      </c>
      <c r="F332" s="448">
        <f t="shared" si="33"/>
        <v>4.7619047619047616E-2</v>
      </c>
      <c r="G332" s="447">
        <v>1</v>
      </c>
      <c r="H332" s="448">
        <f t="shared" si="31"/>
        <v>2.3809523809523808E-2</v>
      </c>
      <c r="I332" s="447">
        <v>39</v>
      </c>
      <c r="J332" s="448">
        <f t="shared" si="32"/>
        <v>0.9285714285714286</v>
      </c>
      <c r="K332" s="165">
        <v>0</v>
      </c>
      <c r="L332" s="448">
        <f t="shared" si="34"/>
        <v>0</v>
      </c>
      <c r="M332" s="449"/>
    </row>
    <row r="333" spans="2:13" ht="13" thickBot="1" x14ac:dyDescent="0.3">
      <c r="B333" s="446">
        <v>41579</v>
      </c>
      <c r="C333" s="169" t="s">
        <v>123</v>
      </c>
      <c r="D333" s="447">
        <v>4</v>
      </c>
      <c r="E333" s="447">
        <v>0</v>
      </c>
      <c r="F333" s="448">
        <f t="shared" si="33"/>
        <v>0</v>
      </c>
      <c r="G333" s="447">
        <v>1</v>
      </c>
      <c r="H333" s="448">
        <f>SUM(G333/D333)</f>
        <v>0.25</v>
      </c>
      <c r="I333" s="447">
        <v>3</v>
      </c>
      <c r="J333" s="448">
        <f>SUM(I333/D333)</f>
        <v>0.75</v>
      </c>
      <c r="K333" s="165">
        <v>0</v>
      </c>
      <c r="L333" s="448">
        <f t="shared" si="34"/>
        <v>0</v>
      </c>
      <c r="M333" s="449"/>
    </row>
    <row r="334" spans="2:13" ht="13" thickBot="1" x14ac:dyDescent="0.3">
      <c r="B334" s="446">
        <v>41579</v>
      </c>
      <c r="C334" s="169" t="s">
        <v>166</v>
      </c>
      <c r="D334" s="447">
        <v>52</v>
      </c>
      <c r="E334" s="447">
        <v>2</v>
      </c>
      <c r="F334" s="448">
        <f t="shared" si="33"/>
        <v>3.8461538461538464E-2</v>
      </c>
      <c r="G334" s="447">
        <v>1</v>
      </c>
      <c r="H334" s="448">
        <f t="shared" si="31"/>
        <v>1.9230769230769232E-2</v>
      </c>
      <c r="I334" s="447">
        <v>49</v>
      </c>
      <c r="J334" s="448">
        <f t="shared" si="32"/>
        <v>0.94230769230769229</v>
      </c>
      <c r="K334" s="165">
        <v>1</v>
      </c>
      <c r="L334" s="448">
        <f t="shared" si="34"/>
        <v>1.9230769230769232E-2</v>
      </c>
      <c r="M334" s="449"/>
    </row>
    <row r="335" spans="2:13" ht="13" thickBot="1" x14ac:dyDescent="0.3">
      <c r="B335" s="446">
        <v>41609</v>
      </c>
      <c r="C335" s="278" t="s">
        <v>160</v>
      </c>
      <c r="D335" s="447">
        <v>26</v>
      </c>
      <c r="E335" s="447">
        <v>2</v>
      </c>
      <c r="F335" s="448">
        <f t="shared" si="33"/>
        <v>7.6923076923076927E-2</v>
      </c>
      <c r="G335" s="447">
        <v>1</v>
      </c>
      <c r="H335" s="448">
        <f t="shared" si="31"/>
        <v>3.8461538461538464E-2</v>
      </c>
      <c r="I335" s="447">
        <v>23</v>
      </c>
      <c r="J335" s="448">
        <f t="shared" si="32"/>
        <v>0.88461538461538458</v>
      </c>
      <c r="K335" s="165">
        <v>0</v>
      </c>
      <c r="L335" s="448">
        <f t="shared" si="34"/>
        <v>0</v>
      </c>
      <c r="M335" s="449"/>
    </row>
    <row r="336" spans="2:13" ht="13" thickBot="1" x14ac:dyDescent="0.3">
      <c r="B336" s="446">
        <v>41609</v>
      </c>
      <c r="C336" s="278" t="s">
        <v>83</v>
      </c>
      <c r="D336" s="447">
        <v>70</v>
      </c>
      <c r="E336" s="447">
        <v>7</v>
      </c>
      <c r="F336" s="448">
        <f t="shared" si="33"/>
        <v>0.1</v>
      </c>
      <c r="G336" s="447">
        <v>5</v>
      </c>
      <c r="H336" s="448">
        <f t="shared" si="31"/>
        <v>7.1428571428571425E-2</v>
      </c>
      <c r="I336" s="447">
        <v>58</v>
      </c>
      <c r="J336" s="448">
        <f t="shared" si="32"/>
        <v>0.82857142857142863</v>
      </c>
      <c r="K336" s="165">
        <v>0</v>
      </c>
      <c r="L336" s="448">
        <f t="shared" si="34"/>
        <v>0</v>
      </c>
      <c r="M336" s="449"/>
    </row>
    <row r="337" spans="2:13" ht="13" thickBot="1" x14ac:dyDescent="0.3">
      <c r="B337" s="446">
        <v>41609</v>
      </c>
      <c r="C337" s="278" t="s">
        <v>167</v>
      </c>
      <c r="D337" s="447">
        <v>50</v>
      </c>
      <c r="E337" s="447">
        <v>2</v>
      </c>
      <c r="F337" s="448">
        <f t="shared" si="33"/>
        <v>0.04</v>
      </c>
      <c r="G337" s="447">
        <v>2</v>
      </c>
      <c r="H337" s="448">
        <f t="shared" si="31"/>
        <v>0.04</v>
      </c>
      <c r="I337" s="447">
        <v>46</v>
      </c>
      <c r="J337" s="448">
        <f t="shared" si="32"/>
        <v>0.92</v>
      </c>
      <c r="K337" s="165">
        <v>0</v>
      </c>
      <c r="L337" s="448">
        <f t="shared" si="34"/>
        <v>0</v>
      </c>
      <c r="M337" s="449"/>
    </row>
    <row r="338" spans="2:13" ht="13" thickBot="1" x14ac:dyDescent="0.3">
      <c r="B338" s="446">
        <v>41609</v>
      </c>
      <c r="C338" s="278" t="s">
        <v>168</v>
      </c>
      <c r="D338" s="447">
        <v>45</v>
      </c>
      <c r="E338" s="447">
        <v>1</v>
      </c>
      <c r="F338" s="448">
        <f t="shared" si="33"/>
        <v>2.2222222222222223E-2</v>
      </c>
      <c r="G338" s="447">
        <v>0</v>
      </c>
      <c r="H338" s="448">
        <f t="shared" si="31"/>
        <v>0</v>
      </c>
      <c r="I338" s="447">
        <v>44</v>
      </c>
      <c r="J338" s="448">
        <f t="shared" si="32"/>
        <v>0.97777777777777775</v>
      </c>
      <c r="K338" s="165">
        <v>0</v>
      </c>
      <c r="L338" s="448">
        <f t="shared" si="34"/>
        <v>0</v>
      </c>
      <c r="M338" s="449"/>
    </row>
    <row r="339" spans="2:13" ht="13" thickBot="1" x14ac:dyDescent="0.3">
      <c r="B339" s="446">
        <v>41609</v>
      </c>
      <c r="C339" s="278" t="s">
        <v>83</v>
      </c>
      <c r="D339" s="447">
        <v>62</v>
      </c>
      <c r="E339" s="447">
        <v>2</v>
      </c>
      <c r="F339" s="448">
        <f t="shared" si="33"/>
        <v>3.2258064516129031E-2</v>
      </c>
      <c r="G339" s="447">
        <v>0</v>
      </c>
      <c r="H339" s="448">
        <f t="shared" si="31"/>
        <v>0</v>
      </c>
      <c r="I339" s="447">
        <v>60</v>
      </c>
      <c r="J339" s="448">
        <f t="shared" si="32"/>
        <v>0.967741935483871</v>
      </c>
      <c r="K339" s="165">
        <v>0</v>
      </c>
      <c r="L339" s="448">
        <f t="shared" si="34"/>
        <v>0</v>
      </c>
      <c r="M339" s="449"/>
    </row>
    <row r="340" spans="2:13" ht="13" thickBot="1" x14ac:dyDescent="0.3">
      <c r="B340" s="446">
        <v>41609</v>
      </c>
      <c r="C340" s="278" t="s">
        <v>512</v>
      </c>
      <c r="D340" s="447">
        <v>15</v>
      </c>
      <c r="E340" s="447">
        <v>0</v>
      </c>
      <c r="F340" s="448">
        <f t="shared" si="33"/>
        <v>0</v>
      </c>
      <c r="G340" s="447">
        <v>0</v>
      </c>
      <c r="H340" s="448">
        <f t="shared" si="31"/>
        <v>0</v>
      </c>
      <c r="I340" s="447">
        <v>15</v>
      </c>
      <c r="J340" s="448">
        <f t="shared" si="32"/>
        <v>1</v>
      </c>
      <c r="K340" s="165">
        <v>0</v>
      </c>
      <c r="L340" s="448">
        <f t="shared" si="34"/>
        <v>0</v>
      </c>
      <c r="M340" s="449"/>
    </row>
    <row r="341" spans="2:13" ht="13" thickBot="1" x14ac:dyDescent="0.3">
      <c r="B341" s="446">
        <v>41609</v>
      </c>
      <c r="C341" s="278" t="s">
        <v>164</v>
      </c>
      <c r="D341" s="447">
        <v>51</v>
      </c>
      <c r="E341" s="447">
        <v>3</v>
      </c>
      <c r="F341" s="448">
        <f t="shared" si="33"/>
        <v>5.8823529411764705E-2</v>
      </c>
      <c r="G341" s="447">
        <v>4</v>
      </c>
      <c r="H341" s="448">
        <f t="shared" si="31"/>
        <v>7.8431372549019607E-2</v>
      </c>
      <c r="I341" s="447">
        <v>44</v>
      </c>
      <c r="J341" s="448">
        <f t="shared" si="32"/>
        <v>0.86274509803921573</v>
      </c>
      <c r="K341" s="165">
        <v>1</v>
      </c>
      <c r="L341" s="448">
        <f t="shared" si="34"/>
        <v>1.9607843137254902E-2</v>
      </c>
      <c r="M341" s="449"/>
    </row>
    <row r="342" spans="2:13" ht="13.5" thickBot="1" x14ac:dyDescent="0.35">
      <c r="B342" s="128">
        <v>2014</v>
      </c>
      <c r="C342" s="279"/>
      <c r="D342" s="128"/>
      <c r="E342" s="162"/>
      <c r="F342" s="162"/>
      <c r="G342" s="128"/>
      <c r="H342" s="128"/>
      <c r="I342" s="128"/>
      <c r="J342" s="163"/>
      <c r="K342" s="128"/>
      <c r="L342" s="128"/>
      <c r="M342" s="128"/>
    </row>
    <row r="343" spans="2:13" ht="13" thickBot="1" x14ac:dyDescent="0.3">
      <c r="B343" s="446">
        <v>41640</v>
      </c>
      <c r="C343" s="278" t="s">
        <v>169</v>
      </c>
      <c r="D343" s="165">
        <v>64</v>
      </c>
      <c r="E343" s="165">
        <v>1</v>
      </c>
      <c r="F343" s="448">
        <f>SUM(E343/D343)</f>
        <v>1.5625E-2</v>
      </c>
      <c r="G343" s="165">
        <v>3</v>
      </c>
      <c r="H343" s="448">
        <f>SUM(G343/D343)</f>
        <v>4.6875E-2</v>
      </c>
      <c r="I343" s="165">
        <v>60</v>
      </c>
      <c r="J343" s="448">
        <f>SUM(I343/D343)</f>
        <v>0.9375</v>
      </c>
      <c r="K343" s="165">
        <v>1</v>
      </c>
      <c r="L343" s="448">
        <f t="shared" si="34"/>
        <v>1.5625E-2</v>
      </c>
      <c r="M343" s="449"/>
    </row>
    <row r="344" spans="2:13" ht="13" thickBot="1" x14ac:dyDescent="0.3">
      <c r="B344" s="446">
        <v>41640</v>
      </c>
      <c r="C344" s="169" t="s">
        <v>170</v>
      </c>
      <c r="D344" s="447">
        <v>56</v>
      </c>
      <c r="E344" s="447">
        <v>2</v>
      </c>
      <c r="F344" s="448">
        <f t="shared" si="33"/>
        <v>3.5714285714285712E-2</v>
      </c>
      <c r="G344" s="447">
        <v>1</v>
      </c>
      <c r="H344" s="448">
        <f t="shared" si="31"/>
        <v>1.7857142857142856E-2</v>
      </c>
      <c r="I344" s="447">
        <v>53</v>
      </c>
      <c r="J344" s="448">
        <f t="shared" si="32"/>
        <v>0.9464285714285714</v>
      </c>
      <c r="K344" s="165">
        <v>1</v>
      </c>
      <c r="L344" s="448">
        <f t="shared" si="34"/>
        <v>1.7857142857142856E-2</v>
      </c>
      <c r="M344" s="449"/>
    </row>
    <row r="345" spans="2:13" ht="13" thickBot="1" x14ac:dyDescent="0.3">
      <c r="B345" s="446">
        <v>41640</v>
      </c>
      <c r="C345" s="169" t="s">
        <v>171</v>
      </c>
      <c r="D345" s="447">
        <v>72</v>
      </c>
      <c r="E345" s="447">
        <v>7</v>
      </c>
      <c r="F345" s="448">
        <f>SUM(E345/D345)</f>
        <v>9.7222222222222224E-2</v>
      </c>
      <c r="G345" s="447">
        <v>2</v>
      </c>
      <c r="H345" s="448">
        <f t="shared" si="31"/>
        <v>2.7777777777777776E-2</v>
      </c>
      <c r="I345" s="447">
        <v>63</v>
      </c>
      <c r="J345" s="448">
        <f t="shared" si="32"/>
        <v>0.875</v>
      </c>
      <c r="K345" s="165">
        <v>4</v>
      </c>
      <c r="L345" s="448">
        <f t="shared" si="34"/>
        <v>5.5555555555555552E-2</v>
      </c>
      <c r="M345" s="449"/>
    </row>
    <row r="346" spans="2:13" ht="13" thickBot="1" x14ac:dyDescent="0.3">
      <c r="B346" s="446">
        <v>41640</v>
      </c>
      <c r="C346" s="169" t="s">
        <v>172</v>
      </c>
      <c r="D346" s="447">
        <v>62</v>
      </c>
      <c r="E346" s="447">
        <v>4</v>
      </c>
      <c r="F346" s="448">
        <f>SUM(E346/D346)</f>
        <v>6.4516129032258063E-2</v>
      </c>
      <c r="G346" s="447">
        <v>4</v>
      </c>
      <c r="H346" s="448">
        <f>SUM(G346/D346)</f>
        <v>6.4516129032258063E-2</v>
      </c>
      <c r="I346" s="447">
        <v>54</v>
      </c>
      <c r="J346" s="448">
        <f>SUM(I346/D346)</f>
        <v>0.87096774193548387</v>
      </c>
      <c r="K346" s="165">
        <v>0</v>
      </c>
      <c r="L346" s="448">
        <f t="shared" si="34"/>
        <v>0</v>
      </c>
      <c r="M346" s="449"/>
    </row>
    <row r="347" spans="2:13" ht="13" thickBot="1" x14ac:dyDescent="0.3">
      <c r="B347" s="446">
        <v>41640</v>
      </c>
      <c r="C347" s="169" t="s">
        <v>173</v>
      </c>
      <c r="D347" s="447">
        <v>43</v>
      </c>
      <c r="E347" s="447">
        <v>1</v>
      </c>
      <c r="F347" s="448">
        <f>SUM(E347/D347)</f>
        <v>2.3255813953488372E-2</v>
      </c>
      <c r="G347" s="447">
        <v>0</v>
      </c>
      <c r="H347" s="448">
        <f>SUM(G347/D347)</f>
        <v>0</v>
      </c>
      <c r="I347" s="447">
        <v>42</v>
      </c>
      <c r="J347" s="448">
        <f>SUM(I347/D347)</f>
        <v>0.97674418604651159</v>
      </c>
      <c r="K347" s="165">
        <v>0</v>
      </c>
      <c r="L347" s="448">
        <f t="shared" si="34"/>
        <v>0</v>
      </c>
      <c r="M347" s="449"/>
    </row>
    <row r="348" spans="2:13" ht="13" thickBot="1" x14ac:dyDescent="0.3">
      <c r="B348" s="446">
        <v>41671</v>
      </c>
      <c r="C348" s="169" t="s">
        <v>145</v>
      </c>
      <c r="D348" s="447">
        <v>24</v>
      </c>
      <c r="E348" s="447">
        <v>1</v>
      </c>
      <c r="F348" s="448">
        <f>SUM(E348/D348)</f>
        <v>4.1666666666666664E-2</v>
      </c>
      <c r="G348" s="447">
        <v>0</v>
      </c>
      <c r="H348" s="448">
        <f>SUM(G348/D348)</f>
        <v>0</v>
      </c>
      <c r="I348" s="447">
        <v>23</v>
      </c>
      <c r="J348" s="448">
        <f>SUM(I348/D348)</f>
        <v>0.95833333333333337</v>
      </c>
      <c r="K348" s="165">
        <v>0</v>
      </c>
      <c r="L348" s="448">
        <f t="shared" si="34"/>
        <v>0</v>
      </c>
      <c r="M348" s="449"/>
    </row>
    <row r="349" spans="2:13" ht="13" thickBot="1" x14ac:dyDescent="0.3">
      <c r="B349" s="446">
        <v>41671</v>
      </c>
      <c r="C349" s="169" t="s">
        <v>118</v>
      </c>
      <c r="D349" s="447">
        <v>450</v>
      </c>
      <c r="E349" s="447">
        <v>19</v>
      </c>
      <c r="F349" s="448">
        <f>SUM(E349/D349)</f>
        <v>4.2222222222222223E-2</v>
      </c>
      <c r="G349" s="447">
        <v>10</v>
      </c>
      <c r="H349" s="448">
        <f>SUM(G349/D349)</f>
        <v>2.2222222222222223E-2</v>
      </c>
      <c r="I349" s="447">
        <v>421</v>
      </c>
      <c r="J349" s="448">
        <f>SUM(I349/D349)</f>
        <v>0.93555555555555558</v>
      </c>
      <c r="K349" s="165">
        <v>8</v>
      </c>
      <c r="L349" s="448">
        <f t="shared" si="34"/>
        <v>1.7777777777777778E-2</v>
      </c>
      <c r="M349" s="449"/>
    </row>
    <row r="350" spans="2:13" ht="13" thickBot="1" x14ac:dyDescent="0.3">
      <c r="B350" s="446">
        <v>41671</v>
      </c>
      <c r="C350" s="169" t="s">
        <v>174</v>
      </c>
      <c r="D350" s="447">
        <v>82</v>
      </c>
      <c r="E350" s="447">
        <v>5</v>
      </c>
      <c r="F350" s="448">
        <f t="shared" ref="F350:F457" si="35">SUM(E350/D350)</f>
        <v>6.097560975609756E-2</v>
      </c>
      <c r="G350" s="447">
        <v>1</v>
      </c>
      <c r="H350" s="448">
        <f t="shared" ref="H350:H710" si="36">SUM(G350/D350)</f>
        <v>1.2195121951219513E-2</v>
      </c>
      <c r="I350" s="447">
        <v>76</v>
      </c>
      <c r="J350" s="448">
        <f t="shared" ref="J350:J710" si="37">SUM(I350/D350)</f>
        <v>0.92682926829268297</v>
      </c>
      <c r="K350" s="165">
        <v>2</v>
      </c>
      <c r="L350" s="448">
        <f t="shared" si="34"/>
        <v>2.4390243902439025E-2</v>
      </c>
      <c r="M350" s="449"/>
    </row>
    <row r="351" spans="2:13" ht="13" thickBot="1" x14ac:dyDescent="0.3">
      <c r="B351" s="446">
        <v>41671</v>
      </c>
      <c r="C351" s="169" t="s">
        <v>175</v>
      </c>
      <c r="D351" s="447">
        <v>19</v>
      </c>
      <c r="E351" s="447">
        <v>1</v>
      </c>
      <c r="F351" s="448">
        <f t="shared" si="35"/>
        <v>5.2631578947368418E-2</v>
      </c>
      <c r="G351" s="447">
        <v>0</v>
      </c>
      <c r="H351" s="448">
        <f t="shared" si="36"/>
        <v>0</v>
      </c>
      <c r="I351" s="447">
        <v>18</v>
      </c>
      <c r="J351" s="448">
        <f t="shared" si="37"/>
        <v>0.94736842105263153</v>
      </c>
      <c r="K351" s="165">
        <v>0</v>
      </c>
      <c r="L351" s="448">
        <f t="shared" si="34"/>
        <v>0</v>
      </c>
      <c r="M351" s="449"/>
    </row>
    <row r="352" spans="2:13" ht="13" thickBot="1" x14ac:dyDescent="0.3">
      <c r="B352" s="446">
        <v>41671</v>
      </c>
      <c r="C352" s="169" t="s">
        <v>176</v>
      </c>
      <c r="D352" s="165">
        <v>172</v>
      </c>
      <c r="E352" s="165">
        <v>4</v>
      </c>
      <c r="F352" s="448">
        <f t="shared" si="35"/>
        <v>2.3255813953488372E-2</v>
      </c>
      <c r="G352" s="165">
        <v>2</v>
      </c>
      <c r="H352" s="448">
        <f t="shared" si="36"/>
        <v>1.1627906976744186E-2</v>
      </c>
      <c r="I352" s="165">
        <v>166</v>
      </c>
      <c r="J352" s="448">
        <f t="shared" si="37"/>
        <v>0.96511627906976749</v>
      </c>
      <c r="K352" s="165">
        <v>2</v>
      </c>
      <c r="L352" s="448">
        <f t="shared" si="34"/>
        <v>1.1627906976744186E-2</v>
      </c>
      <c r="M352" s="449"/>
    </row>
    <row r="353" spans="2:13" ht="13" thickBot="1" x14ac:dyDescent="0.3">
      <c r="B353" s="446">
        <v>41671</v>
      </c>
      <c r="C353" s="169" t="s">
        <v>177</v>
      </c>
      <c r="D353" s="447">
        <v>42</v>
      </c>
      <c r="E353" s="447">
        <v>2</v>
      </c>
      <c r="F353" s="448">
        <f t="shared" si="35"/>
        <v>4.7619047619047616E-2</v>
      </c>
      <c r="G353" s="447">
        <v>0</v>
      </c>
      <c r="H353" s="448">
        <f t="shared" si="36"/>
        <v>0</v>
      </c>
      <c r="I353" s="447">
        <v>40</v>
      </c>
      <c r="J353" s="448">
        <f t="shared" si="37"/>
        <v>0.95238095238095233</v>
      </c>
      <c r="K353" s="165">
        <v>0</v>
      </c>
      <c r="L353" s="448">
        <f t="shared" si="34"/>
        <v>0</v>
      </c>
      <c r="M353" s="449"/>
    </row>
    <row r="354" spans="2:13" ht="13" thickBot="1" x14ac:dyDescent="0.3">
      <c r="B354" s="446">
        <v>41671</v>
      </c>
      <c r="C354" s="169" t="s">
        <v>178</v>
      </c>
      <c r="D354" s="447">
        <v>88</v>
      </c>
      <c r="E354" s="447">
        <v>5</v>
      </c>
      <c r="F354" s="448">
        <f t="shared" si="35"/>
        <v>5.6818181818181816E-2</v>
      </c>
      <c r="G354" s="447">
        <v>2</v>
      </c>
      <c r="H354" s="448">
        <f t="shared" si="36"/>
        <v>2.2727272727272728E-2</v>
      </c>
      <c r="I354" s="447">
        <v>81</v>
      </c>
      <c r="J354" s="448">
        <f t="shared" si="37"/>
        <v>0.92045454545454541</v>
      </c>
      <c r="K354" s="165">
        <v>1</v>
      </c>
      <c r="L354" s="448">
        <f t="shared" si="34"/>
        <v>1.1363636363636364E-2</v>
      </c>
      <c r="M354" s="449"/>
    </row>
    <row r="355" spans="2:13" ht="13" thickBot="1" x14ac:dyDescent="0.3">
      <c r="B355" s="446">
        <v>41671</v>
      </c>
      <c r="C355" s="169" t="s">
        <v>179</v>
      </c>
      <c r="D355" s="165">
        <v>44</v>
      </c>
      <c r="E355" s="165">
        <v>6</v>
      </c>
      <c r="F355" s="448">
        <f t="shared" si="35"/>
        <v>0.13636363636363635</v>
      </c>
      <c r="G355" s="165">
        <v>0</v>
      </c>
      <c r="H355" s="448">
        <f t="shared" si="36"/>
        <v>0</v>
      </c>
      <c r="I355" s="165">
        <v>38</v>
      </c>
      <c r="J355" s="448">
        <f t="shared" si="37"/>
        <v>0.86363636363636365</v>
      </c>
      <c r="K355" s="165">
        <v>2</v>
      </c>
      <c r="L355" s="448">
        <f t="shared" si="34"/>
        <v>4.5454545454545456E-2</v>
      </c>
      <c r="M355" s="449"/>
    </row>
    <row r="356" spans="2:13" ht="13" thickBot="1" x14ac:dyDescent="0.3">
      <c r="B356" s="446">
        <v>41671</v>
      </c>
      <c r="C356" s="169" t="s">
        <v>180</v>
      </c>
      <c r="D356" s="447">
        <v>93</v>
      </c>
      <c r="E356" s="447">
        <v>11</v>
      </c>
      <c r="F356" s="448">
        <f t="shared" si="35"/>
        <v>0.11827956989247312</v>
      </c>
      <c r="G356" s="447">
        <v>5</v>
      </c>
      <c r="H356" s="448">
        <f t="shared" si="36"/>
        <v>5.3763440860215055E-2</v>
      </c>
      <c r="I356" s="447">
        <v>77</v>
      </c>
      <c r="J356" s="448">
        <f t="shared" si="37"/>
        <v>0.82795698924731187</v>
      </c>
      <c r="K356" s="165">
        <v>0</v>
      </c>
      <c r="L356" s="448">
        <f t="shared" si="34"/>
        <v>0</v>
      </c>
      <c r="M356" s="449"/>
    </row>
    <row r="357" spans="2:13" ht="13" thickBot="1" x14ac:dyDescent="0.3">
      <c r="B357" s="166">
        <v>41699</v>
      </c>
      <c r="C357" s="169" t="s">
        <v>181</v>
      </c>
      <c r="D357" s="447">
        <v>91</v>
      </c>
      <c r="E357" s="447">
        <v>5</v>
      </c>
      <c r="F357" s="448">
        <f t="shared" si="35"/>
        <v>5.4945054945054944E-2</v>
      </c>
      <c r="G357" s="447">
        <v>0</v>
      </c>
      <c r="H357" s="448">
        <f t="shared" si="36"/>
        <v>0</v>
      </c>
      <c r="I357" s="447">
        <v>86</v>
      </c>
      <c r="J357" s="448">
        <f t="shared" si="37"/>
        <v>0.94505494505494503</v>
      </c>
      <c r="K357" s="165">
        <v>2</v>
      </c>
      <c r="L357" s="448">
        <f t="shared" si="34"/>
        <v>2.197802197802198E-2</v>
      </c>
      <c r="M357" s="449"/>
    </row>
    <row r="358" spans="2:13" ht="13" thickBot="1" x14ac:dyDescent="0.3">
      <c r="B358" s="446">
        <v>41699</v>
      </c>
      <c r="C358" s="169" t="s">
        <v>182</v>
      </c>
      <c r="D358" s="447">
        <v>26</v>
      </c>
      <c r="E358" s="447">
        <v>3</v>
      </c>
      <c r="F358" s="448">
        <f t="shared" si="35"/>
        <v>0.11538461538461539</v>
      </c>
      <c r="G358" s="447">
        <v>0</v>
      </c>
      <c r="H358" s="448">
        <f t="shared" si="36"/>
        <v>0</v>
      </c>
      <c r="I358" s="447">
        <v>23</v>
      </c>
      <c r="J358" s="448">
        <f t="shared" si="37"/>
        <v>0.88461538461538458</v>
      </c>
      <c r="K358" s="165">
        <v>1</v>
      </c>
      <c r="L358" s="448">
        <f t="shared" si="34"/>
        <v>3.8461538461538464E-2</v>
      </c>
      <c r="M358" s="449"/>
    </row>
    <row r="359" spans="2:13" ht="13" thickBot="1" x14ac:dyDescent="0.3">
      <c r="B359" s="446">
        <v>41699</v>
      </c>
      <c r="C359" s="169" t="s">
        <v>123</v>
      </c>
      <c r="D359" s="165">
        <v>17</v>
      </c>
      <c r="E359" s="165">
        <v>0</v>
      </c>
      <c r="F359" s="448">
        <f t="shared" si="35"/>
        <v>0</v>
      </c>
      <c r="G359" s="165">
        <v>0</v>
      </c>
      <c r="H359" s="448">
        <f t="shared" si="36"/>
        <v>0</v>
      </c>
      <c r="I359" s="165">
        <v>17</v>
      </c>
      <c r="J359" s="448">
        <f t="shared" si="37"/>
        <v>1</v>
      </c>
      <c r="K359" s="165">
        <v>0</v>
      </c>
      <c r="L359" s="448">
        <f t="shared" si="34"/>
        <v>0</v>
      </c>
      <c r="M359" s="449"/>
    </row>
    <row r="360" spans="2:13" ht="13" thickBot="1" x14ac:dyDescent="0.3">
      <c r="B360" s="446">
        <v>41699</v>
      </c>
      <c r="C360" s="169" t="s">
        <v>183</v>
      </c>
      <c r="D360" s="447">
        <v>18</v>
      </c>
      <c r="E360" s="447">
        <v>2</v>
      </c>
      <c r="F360" s="448">
        <f t="shared" si="35"/>
        <v>0.1111111111111111</v>
      </c>
      <c r="G360" s="447">
        <v>0</v>
      </c>
      <c r="H360" s="448">
        <f t="shared" si="36"/>
        <v>0</v>
      </c>
      <c r="I360" s="447">
        <v>16</v>
      </c>
      <c r="J360" s="448">
        <f t="shared" si="37"/>
        <v>0.88888888888888884</v>
      </c>
      <c r="K360" s="165">
        <v>1</v>
      </c>
      <c r="L360" s="448">
        <f t="shared" si="34"/>
        <v>5.5555555555555552E-2</v>
      </c>
      <c r="M360" s="449"/>
    </row>
    <row r="361" spans="2:13" ht="13" thickBot="1" x14ac:dyDescent="0.3">
      <c r="B361" s="446">
        <v>41699</v>
      </c>
      <c r="C361" s="169" t="s">
        <v>184</v>
      </c>
      <c r="D361" s="447">
        <v>97</v>
      </c>
      <c r="E361" s="447">
        <v>6</v>
      </c>
      <c r="F361" s="448">
        <f t="shared" si="35"/>
        <v>6.1855670103092786E-2</v>
      </c>
      <c r="G361" s="447">
        <v>1</v>
      </c>
      <c r="H361" s="448">
        <f t="shared" si="36"/>
        <v>1.0309278350515464E-2</v>
      </c>
      <c r="I361" s="447">
        <v>90</v>
      </c>
      <c r="J361" s="448">
        <f t="shared" si="37"/>
        <v>0.92783505154639179</v>
      </c>
      <c r="K361" s="165">
        <v>2</v>
      </c>
      <c r="L361" s="448">
        <f t="shared" si="34"/>
        <v>2.0618556701030927E-2</v>
      </c>
      <c r="M361" s="449"/>
    </row>
    <row r="362" spans="2:13" ht="13" thickBot="1" x14ac:dyDescent="0.3">
      <c r="B362" s="446">
        <v>41699</v>
      </c>
      <c r="C362" s="169" t="s">
        <v>163</v>
      </c>
      <c r="D362" s="447">
        <v>66</v>
      </c>
      <c r="E362" s="447">
        <v>4</v>
      </c>
      <c r="F362" s="448">
        <f t="shared" si="35"/>
        <v>6.0606060606060608E-2</v>
      </c>
      <c r="G362" s="447">
        <v>1</v>
      </c>
      <c r="H362" s="448">
        <f t="shared" si="36"/>
        <v>1.5151515151515152E-2</v>
      </c>
      <c r="I362" s="447">
        <v>61</v>
      </c>
      <c r="J362" s="448">
        <f t="shared" si="37"/>
        <v>0.9242424242424242</v>
      </c>
      <c r="K362" s="165">
        <v>2</v>
      </c>
      <c r="L362" s="448">
        <f t="shared" si="34"/>
        <v>3.0303030303030304E-2</v>
      </c>
      <c r="M362" s="449"/>
    </row>
    <row r="363" spans="2:13" ht="13" thickBot="1" x14ac:dyDescent="0.3">
      <c r="B363" s="446">
        <v>41699</v>
      </c>
      <c r="C363" s="169" t="s">
        <v>156</v>
      </c>
      <c r="D363" s="447">
        <v>66</v>
      </c>
      <c r="E363" s="447">
        <v>4</v>
      </c>
      <c r="F363" s="448">
        <f t="shared" si="35"/>
        <v>6.0606060606060608E-2</v>
      </c>
      <c r="G363" s="447">
        <v>2</v>
      </c>
      <c r="H363" s="448">
        <f t="shared" si="36"/>
        <v>3.0303030303030304E-2</v>
      </c>
      <c r="I363" s="447">
        <v>60</v>
      </c>
      <c r="J363" s="448">
        <f t="shared" si="37"/>
        <v>0.90909090909090906</v>
      </c>
      <c r="K363" s="165">
        <v>0</v>
      </c>
      <c r="L363" s="448">
        <f t="shared" si="34"/>
        <v>0</v>
      </c>
      <c r="M363" s="449"/>
    </row>
    <row r="364" spans="2:13" ht="13" thickBot="1" x14ac:dyDescent="0.3">
      <c r="B364" s="446">
        <v>41699</v>
      </c>
      <c r="C364" s="169" t="s">
        <v>185</v>
      </c>
      <c r="D364" s="447">
        <v>63</v>
      </c>
      <c r="E364" s="447">
        <v>5</v>
      </c>
      <c r="F364" s="448">
        <f t="shared" si="35"/>
        <v>7.9365079365079361E-2</v>
      </c>
      <c r="G364" s="447">
        <v>3</v>
      </c>
      <c r="H364" s="448">
        <f t="shared" si="36"/>
        <v>4.7619047619047616E-2</v>
      </c>
      <c r="I364" s="447">
        <v>55</v>
      </c>
      <c r="J364" s="448">
        <f t="shared" si="37"/>
        <v>0.87301587301587302</v>
      </c>
      <c r="K364" s="165">
        <v>1</v>
      </c>
      <c r="L364" s="448">
        <f t="shared" si="34"/>
        <v>1.5873015873015872E-2</v>
      </c>
      <c r="M364" s="449"/>
    </row>
    <row r="365" spans="2:13" ht="13" thickBot="1" x14ac:dyDescent="0.3">
      <c r="B365" s="446">
        <v>41699</v>
      </c>
      <c r="C365" s="169" t="s">
        <v>186</v>
      </c>
      <c r="D365" s="447">
        <v>124</v>
      </c>
      <c r="E365" s="447">
        <v>16</v>
      </c>
      <c r="F365" s="448">
        <f t="shared" si="35"/>
        <v>0.12903225806451613</v>
      </c>
      <c r="G365" s="447">
        <v>6</v>
      </c>
      <c r="H365" s="448">
        <f t="shared" si="36"/>
        <v>4.8387096774193547E-2</v>
      </c>
      <c r="I365" s="447">
        <v>102</v>
      </c>
      <c r="J365" s="448">
        <f t="shared" si="37"/>
        <v>0.82258064516129037</v>
      </c>
      <c r="K365" s="165">
        <v>2</v>
      </c>
      <c r="L365" s="448">
        <f t="shared" si="34"/>
        <v>1.6129032258064516E-2</v>
      </c>
      <c r="M365" s="449"/>
    </row>
    <row r="366" spans="2:13" ht="13" thickBot="1" x14ac:dyDescent="0.3">
      <c r="B366" s="446">
        <v>41699</v>
      </c>
      <c r="C366" s="169" t="s">
        <v>513</v>
      </c>
      <c r="D366" s="447">
        <v>63</v>
      </c>
      <c r="E366" s="447">
        <v>4</v>
      </c>
      <c r="F366" s="448">
        <f t="shared" si="35"/>
        <v>6.3492063492063489E-2</v>
      </c>
      <c r="G366" s="447">
        <v>1</v>
      </c>
      <c r="H366" s="448">
        <f t="shared" si="36"/>
        <v>1.5873015873015872E-2</v>
      </c>
      <c r="I366" s="447">
        <v>58</v>
      </c>
      <c r="J366" s="448">
        <f t="shared" si="37"/>
        <v>0.92063492063492058</v>
      </c>
      <c r="K366" s="165">
        <v>0</v>
      </c>
      <c r="L366" s="448">
        <f t="shared" si="34"/>
        <v>0</v>
      </c>
      <c r="M366" s="449"/>
    </row>
    <row r="367" spans="2:13" ht="13" thickBot="1" x14ac:dyDescent="0.3">
      <c r="B367" s="446">
        <v>41699</v>
      </c>
      <c r="C367" s="169" t="s">
        <v>188</v>
      </c>
      <c r="D367" s="447">
        <v>89</v>
      </c>
      <c r="E367" s="447">
        <v>0</v>
      </c>
      <c r="F367" s="448">
        <f t="shared" si="35"/>
        <v>0</v>
      </c>
      <c r="G367" s="447">
        <v>0</v>
      </c>
      <c r="H367" s="448">
        <f t="shared" si="36"/>
        <v>0</v>
      </c>
      <c r="I367" s="447">
        <v>89</v>
      </c>
      <c r="J367" s="448">
        <f t="shared" si="37"/>
        <v>1</v>
      </c>
      <c r="K367" s="165">
        <v>0</v>
      </c>
      <c r="L367" s="448">
        <f t="shared" si="34"/>
        <v>0</v>
      </c>
      <c r="M367" s="449"/>
    </row>
    <row r="368" spans="2:13" ht="13" thickBot="1" x14ac:dyDescent="0.3">
      <c r="B368" s="446">
        <v>41699</v>
      </c>
      <c r="C368" s="169" t="s">
        <v>189</v>
      </c>
      <c r="D368" s="447">
        <v>82</v>
      </c>
      <c r="E368" s="447">
        <v>4</v>
      </c>
      <c r="F368" s="448">
        <f t="shared" si="35"/>
        <v>4.878048780487805E-2</v>
      </c>
      <c r="G368" s="447">
        <v>3</v>
      </c>
      <c r="H368" s="448">
        <f t="shared" si="36"/>
        <v>3.6585365853658534E-2</v>
      </c>
      <c r="I368" s="447">
        <v>75</v>
      </c>
      <c r="J368" s="448">
        <f t="shared" si="37"/>
        <v>0.91463414634146345</v>
      </c>
      <c r="K368" s="165">
        <v>1</v>
      </c>
      <c r="L368" s="448">
        <f t="shared" si="34"/>
        <v>1.2195121951219513E-2</v>
      </c>
      <c r="M368" s="449"/>
    </row>
    <row r="369" spans="2:13" ht="13" thickBot="1" x14ac:dyDescent="0.3">
      <c r="B369" s="446">
        <v>41699</v>
      </c>
      <c r="C369" s="169" t="s">
        <v>190</v>
      </c>
      <c r="D369" s="447">
        <v>149</v>
      </c>
      <c r="E369" s="447">
        <v>15</v>
      </c>
      <c r="F369" s="448">
        <f t="shared" si="35"/>
        <v>0.10067114093959731</v>
      </c>
      <c r="G369" s="447">
        <v>3</v>
      </c>
      <c r="H369" s="448">
        <f t="shared" si="36"/>
        <v>2.0134228187919462E-2</v>
      </c>
      <c r="I369" s="447">
        <v>131</v>
      </c>
      <c r="J369" s="448">
        <f t="shared" si="37"/>
        <v>0.87919463087248317</v>
      </c>
      <c r="K369" s="165">
        <v>3</v>
      </c>
      <c r="L369" s="448">
        <f t="shared" si="34"/>
        <v>2.0134228187919462E-2</v>
      </c>
      <c r="M369" s="449"/>
    </row>
    <row r="370" spans="2:13" ht="13" thickBot="1" x14ac:dyDescent="0.3">
      <c r="B370" s="446">
        <v>41699</v>
      </c>
      <c r="C370" s="169" t="s">
        <v>191</v>
      </c>
      <c r="D370" s="447">
        <v>177</v>
      </c>
      <c r="E370" s="447">
        <v>9</v>
      </c>
      <c r="F370" s="448">
        <f t="shared" si="35"/>
        <v>5.0847457627118647E-2</v>
      </c>
      <c r="G370" s="447">
        <v>16</v>
      </c>
      <c r="H370" s="448">
        <f t="shared" si="36"/>
        <v>9.03954802259887E-2</v>
      </c>
      <c r="I370" s="447">
        <v>152</v>
      </c>
      <c r="J370" s="448">
        <f t="shared" si="37"/>
        <v>0.85875706214689262</v>
      </c>
      <c r="K370" s="165">
        <v>4</v>
      </c>
      <c r="L370" s="448">
        <f t="shared" si="34"/>
        <v>2.2598870056497175E-2</v>
      </c>
      <c r="M370" s="449"/>
    </row>
    <row r="371" spans="2:13" ht="13" thickBot="1" x14ac:dyDescent="0.3">
      <c r="B371" s="446">
        <v>41699</v>
      </c>
      <c r="C371" s="169" t="s">
        <v>192</v>
      </c>
      <c r="D371" s="165">
        <v>92</v>
      </c>
      <c r="E371" s="165">
        <v>6</v>
      </c>
      <c r="F371" s="448">
        <f t="shared" si="35"/>
        <v>6.5217391304347824E-2</v>
      </c>
      <c r="G371" s="165">
        <v>2</v>
      </c>
      <c r="H371" s="448">
        <f t="shared" si="36"/>
        <v>2.1739130434782608E-2</v>
      </c>
      <c r="I371" s="165">
        <v>84</v>
      </c>
      <c r="J371" s="448">
        <f t="shared" si="37"/>
        <v>0.91304347826086951</v>
      </c>
      <c r="K371" s="165">
        <v>3</v>
      </c>
      <c r="L371" s="448">
        <f t="shared" si="34"/>
        <v>3.2608695652173912E-2</v>
      </c>
      <c r="M371" s="449"/>
    </row>
    <row r="372" spans="2:13" ht="13" thickBot="1" x14ac:dyDescent="0.3">
      <c r="B372" s="446">
        <v>41730</v>
      </c>
      <c r="C372" s="169" t="s">
        <v>193</v>
      </c>
      <c r="D372" s="165">
        <v>8</v>
      </c>
      <c r="E372" s="165">
        <v>0</v>
      </c>
      <c r="F372" s="448">
        <f t="shared" si="35"/>
        <v>0</v>
      </c>
      <c r="G372" s="165">
        <v>0</v>
      </c>
      <c r="H372" s="448">
        <f t="shared" si="36"/>
        <v>0</v>
      </c>
      <c r="I372" s="165">
        <v>8</v>
      </c>
      <c r="J372" s="448">
        <f t="shared" si="37"/>
        <v>1</v>
      </c>
      <c r="K372" s="165">
        <v>0</v>
      </c>
      <c r="L372" s="448">
        <f t="shared" ref="L372:L435" si="38">SUM(K372/D372)</f>
        <v>0</v>
      </c>
      <c r="M372" s="449"/>
    </row>
    <row r="373" spans="2:13" ht="13" thickBot="1" x14ac:dyDescent="0.3">
      <c r="B373" s="446">
        <v>41730</v>
      </c>
      <c r="C373" s="169" t="s">
        <v>194</v>
      </c>
      <c r="D373" s="165">
        <v>61</v>
      </c>
      <c r="E373" s="165">
        <v>1</v>
      </c>
      <c r="F373" s="448">
        <f t="shared" si="35"/>
        <v>1.6393442622950821E-2</v>
      </c>
      <c r="G373" s="165">
        <v>0</v>
      </c>
      <c r="H373" s="448">
        <f t="shared" si="36"/>
        <v>0</v>
      </c>
      <c r="I373" s="165">
        <v>60</v>
      </c>
      <c r="J373" s="448">
        <f t="shared" si="37"/>
        <v>0.98360655737704916</v>
      </c>
      <c r="K373" s="165">
        <v>0</v>
      </c>
      <c r="L373" s="448">
        <f t="shared" si="38"/>
        <v>0</v>
      </c>
      <c r="M373" s="449"/>
    </row>
    <row r="374" spans="2:13" ht="13" thickBot="1" x14ac:dyDescent="0.3">
      <c r="B374" s="446">
        <v>41730</v>
      </c>
      <c r="C374" s="169" t="s">
        <v>195</v>
      </c>
      <c r="D374" s="165">
        <v>76</v>
      </c>
      <c r="E374" s="165">
        <v>6</v>
      </c>
      <c r="F374" s="448">
        <f t="shared" si="35"/>
        <v>7.8947368421052627E-2</v>
      </c>
      <c r="G374" s="165">
        <v>1</v>
      </c>
      <c r="H374" s="448">
        <f t="shared" si="36"/>
        <v>1.3157894736842105E-2</v>
      </c>
      <c r="I374" s="165">
        <v>69</v>
      </c>
      <c r="J374" s="448">
        <f t="shared" si="37"/>
        <v>0.90789473684210531</v>
      </c>
      <c r="K374" s="165">
        <v>2</v>
      </c>
      <c r="L374" s="448">
        <f t="shared" si="38"/>
        <v>2.6315789473684209E-2</v>
      </c>
      <c r="M374" s="449"/>
    </row>
    <row r="375" spans="2:13" ht="13" thickBot="1" x14ac:dyDescent="0.3">
      <c r="B375" s="446">
        <v>41730</v>
      </c>
      <c r="C375" s="169" t="s">
        <v>196</v>
      </c>
      <c r="D375" s="165">
        <v>77</v>
      </c>
      <c r="E375" s="165">
        <v>7</v>
      </c>
      <c r="F375" s="448">
        <f t="shared" si="35"/>
        <v>9.0909090909090912E-2</v>
      </c>
      <c r="G375" s="165">
        <v>1</v>
      </c>
      <c r="H375" s="448">
        <f t="shared" si="36"/>
        <v>1.2987012987012988E-2</v>
      </c>
      <c r="I375" s="165">
        <v>69</v>
      </c>
      <c r="J375" s="448">
        <f t="shared" si="37"/>
        <v>0.89610389610389607</v>
      </c>
      <c r="K375" s="165">
        <v>2</v>
      </c>
      <c r="L375" s="448">
        <f t="shared" si="38"/>
        <v>2.5974025974025976E-2</v>
      </c>
      <c r="M375" s="449"/>
    </row>
    <row r="376" spans="2:13" ht="13" thickBot="1" x14ac:dyDescent="0.3">
      <c r="B376" s="446">
        <v>41730</v>
      </c>
      <c r="C376" s="169" t="s">
        <v>197</v>
      </c>
      <c r="D376" s="165">
        <v>27</v>
      </c>
      <c r="E376" s="165">
        <v>0</v>
      </c>
      <c r="F376" s="448">
        <f t="shared" si="35"/>
        <v>0</v>
      </c>
      <c r="G376" s="165">
        <v>1</v>
      </c>
      <c r="H376" s="448">
        <f t="shared" si="36"/>
        <v>3.7037037037037035E-2</v>
      </c>
      <c r="I376" s="165">
        <v>26</v>
      </c>
      <c r="J376" s="448">
        <f t="shared" si="37"/>
        <v>0.96296296296296291</v>
      </c>
      <c r="K376" s="165">
        <v>0</v>
      </c>
      <c r="L376" s="448">
        <f t="shared" si="38"/>
        <v>0</v>
      </c>
      <c r="M376" s="449"/>
    </row>
    <row r="377" spans="2:13" ht="13" thickBot="1" x14ac:dyDescent="0.3">
      <c r="B377" s="446">
        <v>41730</v>
      </c>
      <c r="C377" s="169" t="s">
        <v>198</v>
      </c>
      <c r="D377" s="165">
        <v>106</v>
      </c>
      <c r="E377" s="165">
        <v>7</v>
      </c>
      <c r="F377" s="448">
        <f t="shared" si="35"/>
        <v>6.6037735849056603E-2</v>
      </c>
      <c r="G377" s="165">
        <v>3</v>
      </c>
      <c r="H377" s="448">
        <f t="shared" si="36"/>
        <v>2.8301886792452831E-2</v>
      </c>
      <c r="I377" s="165">
        <v>96</v>
      </c>
      <c r="J377" s="448">
        <f t="shared" si="37"/>
        <v>0.90566037735849059</v>
      </c>
      <c r="K377" s="165">
        <v>4</v>
      </c>
      <c r="L377" s="448">
        <f t="shared" si="38"/>
        <v>3.7735849056603772E-2</v>
      </c>
      <c r="M377" s="449"/>
    </row>
    <row r="378" spans="2:13" ht="13" thickBot="1" x14ac:dyDescent="0.3">
      <c r="B378" s="446">
        <v>41730</v>
      </c>
      <c r="C378" s="169" t="s">
        <v>199</v>
      </c>
      <c r="D378" s="165">
        <v>119</v>
      </c>
      <c r="E378" s="165">
        <v>4</v>
      </c>
      <c r="F378" s="448">
        <f t="shared" si="35"/>
        <v>3.3613445378151259E-2</v>
      </c>
      <c r="G378" s="165">
        <v>1</v>
      </c>
      <c r="H378" s="448">
        <f t="shared" si="36"/>
        <v>8.4033613445378148E-3</v>
      </c>
      <c r="I378" s="165">
        <v>114</v>
      </c>
      <c r="J378" s="448">
        <f t="shared" si="37"/>
        <v>0.95798319327731096</v>
      </c>
      <c r="K378" s="165">
        <v>0</v>
      </c>
      <c r="L378" s="448">
        <f t="shared" si="38"/>
        <v>0</v>
      </c>
      <c r="M378" s="449"/>
    </row>
    <row r="379" spans="2:13" ht="13" thickBot="1" x14ac:dyDescent="0.3">
      <c r="B379" s="446">
        <v>41730</v>
      </c>
      <c r="C379" s="280" t="s">
        <v>200</v>
      </c>
      <c r="D379" s="447">
        <v>43</v>
      </c>
      <c r="E379" s="447">
        <v>3</v>
      </c>
      <c r="F379" s="448">
        <f t="shared" si="35"/>
        <v>6.9767441860465115E-2</v>
      </c>
      <c r="G379" s="447">
        <v>1</v>
      </c>
      <c r="H379" s="448">
        <f t="shared" si="36"/>
        <v>2.3255813953488372E-2</v>
      </c>
      <c r="I379" s="447">
        <v>39</v>
      </c>
      <c r="J379" s="448">
        <f t="shared" si="37"/>
        <v>0.90697674418604646</v>
      </c>
      <c r="K379" s="165">
        <v>1</v>
      </c>
      <c r="L379" s="448">
        <f t="shared" si="38"/>
        <v>2.3255813953488372E-2</v>
      </c>
      <c r="M379" s="449"/>
    </row>
    <row r="380" spans="2:13" ht="13" thickBot="1" x14ac:dyDescent="0.3">
      <c r="B380" s="446">
        <v>41730</v>
      </c>
      <c r="C380" s="280" t="s">
        <v>201</v>
      </c>
      <c r="D380" s="447">
        <v>29</v>
      </c>
      <c r="E380" s="447">
        <v>2</v>
      </c>
      <c r="F380" s="448">
        <f t="shared" si="35"/>
        <v>6.8965517241379309E-2</v>
      </c>
      <c r="G380" s="447">
        <v>1</v>
      </c>
      <c r="H380" s="448">
        <f t="shared" si="36"/>
        <v>3.4482758620689655E-2</v>
      </c>
      <c r="I380" s="447">
        <v>26</v>
      </c>
      <c r="J380" s="448">
        <f t="shared" si="37"/>
        <v>0.89655172413793105</v>
      </c>
      <c r="K380" s="165">
        <v>1</v>
      </c>
      <c r="L380" s="448">
        <f t="shared" si="38"/>
        <v>3.4482758620689655E-2</v>
      </c>
      <c r="M380" s="449"/>
    </row>
    <row r="381" spans="2:13" ht="13" thickBot="1" x14ac:dyDescent="0.3">
      <c r="B381" s="446">
        <v>41730</v>
      </c>
      <c r="C381" s="281" t="s">
        <v>202</v>
      </c>
      <c r="D381" s="447">
        <v>81</v>
      </c>
      <c r="E381" s="447">
        <v>4</v>
      </c>
      <c r="F381" s="448">
        <f t="shared" si="35"/>
        <v>4.9382716049382713E-2</v>
      </c>
      <c r="G381" s="447">
        <v>5</v>
      </c>
      <c r="H381" s="448">
        <f t="shared" si="36"/>
        <v>6.1728395061728392E-2</v>
      </c>
      <c r="I381" s="447">
        <v>72</v>
      </c>
      <c r="J381" s="448">
        <f t="shared" si="37"/>
        <v>0.88888888888888884</v>
      </c>
      <c r="K381" s="165">
        <v>0</v>
      </c>
      <c r="L381" s="448">
        <f t="shared" si="38"/>
        <v>0</v>
      </c>
      <c r="M381" s="449"/>
    </row>
    <row r="382" spans="2:13" ht="13" thickBot="1" x14ac:dyDescent="0.3">
      <c r="B382" s="446">
        <v>41730</v>
      </c>
      <c r="C382" s="280" t="s">
        <v>203</v>
      </c>
      <c r="D382" s="447">
        <v>6</v>
      </c>
      <c r="E382" s="447">
        <v>0</v>
      </c>
      <c r="F382" s="448">
        <f t="shared" si="35"/>
        <v>0</v>
      </c>
      <c r="G382" s="447">
        <v>1</v>
      </c>
      <c r="H382" s="448">
        <f t="shared" si="36"/>
        <v>0.16666666666666666</v>
      </c>
      <c r="I382" s="447">
        <v>5</v>
      </c>
      <c r="J382" s="448">
        <f t="shared" si="37"/>
        <v>0.83333333333333337</v>
      </c>
      <c r="K382" s="165">
        <v>0</v>
      </c>
      <c r="L382" s="448">
        <f t="shared" si="38"/>
        <v>0</v>
      </c>
      <c r="M382" s="449"/>
    </row>
    <row r="383" spans="2:13" ht="13" thickBot="1" x14ac:dyDescent="0.3">
      <c r="B383" s="446">
        <v>41730</v>
      </c>
      <c r="C383" s="280" t="s">
        <v>204</v>
      </c>
      <c r="D383" s="447">
        <v>83</v>
      </c>
      <c r="E383" s="447">
        <v>5</v>
      </c>
      <c r="F383" s="448">
        <f t="shared" si="35"/>
        <v>6.0240963855421686E-2</v>
      </c>
      <c r="G383" s="447">
        <v>2</v>
      </c>
      <c r="H383" s="448">
        <f t="shared" si="36"/>
        <v>2.4096385542168676E-2</v>
      </c>
      <c r="I383" s="447">
        <v>76</v>
      </c>
      <c r="J383" s="448">
        <f t="shared" si="37"/>
        <v>0.91566265060240959</v>
      </c>
      <c r="K383" s="165">
        <v>0</v>
      </c>
      <c r="L383" s="448">
        <f t="shared" si="38"/>
        <v>0</v>
      </c>
      <c r="M383" s="449"/>
    </row>
    <row r="384" spans="2:13" ht="13" thickBot="1" x14ac:dyDescent="0.3">
      <c r="B384" s="446">
        <v>41760</v>
      </c>
      <c r="C384" s="280" t="s">
        <v>185</v>
      </c>
      <c r="D384" s="165">
        <v>191</v>
      </c>
      <c r="E384" s="165">
        <v>13</v>
      </c>
      <c r="F384" s="448">
        <f t="shared" si="35"/>
        <v>6.8062827225130892E-2</v>
      </c>
      <c r="G384" s="165">
        <v>4</v>
      </c>
      <c r="H384" s="448">
        <f t="shared" si="36"/>
        <v>2.0942408376963352E-2</v>
      </c>
      <c r="I384" s="165">
        <v>174</v>
      </c>
      <c r="J384" s="448">
        <f t="shared" si="37"/>
        <v>0.91099476439790572</v>
      </c>
      <c r="K384" s="165">
        <v>5</v>
      </c>
      <c r="L384" s="448">
        <f t="shared" si="38"/>
        <v>2.6178010471204188E-2</v>
      </c>
      <c r="M384" s="449"/>
    </row>
    <row r="385" spans="2:13" ht="13" thickBot="1" x14ac:dyDescent="0.3">
      <c r="B385" s="446">
        <v>41760</v>
      </c>
      <c r="C385" s="280" t="s">
        <v>205</v>
      </c>
      <c r="D385" s="165">
        <v>53</v>
      </c>
      <c r="E385" s="165">
        <v>4</v>
      </c>
      <c r="F385" s="448">
        <f t="shared" si="35"/>
        <v>7.5471698113207544E-2</v>
      </c>
      <c r="G385" s="165">
        <v>1</v>
      </c>
      <c r="H385" s="448">
        <f t="shared" si="36"/>
        <v>1.8867924528301886E-2</v>
      </c>
      <c r="I385" s="165">
        <v>48</v>
      </c>
      <c r="J385" s="448">
        <f t="shared" si="37"/>
        <v>0.90566037735849059</v>
      </c>
      <c r="K385" s="165">
        <v>0</v>
      </c>
      <c r="L385" s="448">
        <f t="shared" si="38"/>
        <v>0</v>
      </c>
      <c r="M385" s="449"/>
    </row>
    <row r="386" spans="2:13" ht="13" thickBot="1" x14ac:dyDescent="0.3">
      <c r="B386" s="446">
        <v>41760</v>
      </c>
      <c r="C386" s="280" t="s">
        <v>206</v>
      </c>
      <c r="D386" s="165">
        <v>43</v>
      </c>
      <c r="E386" s="165">
        <v>3</v>
      </c>
      <c r="F386" s="448">
        <f t="shared" si="35"/>
        <v>6.9767441860465115E-2</v>
      </c>
      <c r="G386" s="165">
        <v>2</v>
      </c>
      <c r="H386" s="448">
        <f t="shared" si="36"/>
        <v>4.6511627906976744E-2</v>
      </c>
      <c r="I386" s="165">
        <v>38</v>
      </c>
      <c r="J386" s="448">
        <f t="shared" si="37"/>
        <v>0.88372093023255816</v>
      </c>
      <c r="K386" s="165">
        <v>1</v>
      </c>
      <c r="L386" s="448">
        <f t="shared" si="38"/>
        <v>2.3255813953488372E-2</v>
      </c>
      <c r="M386" s="449"/>
    </row>
    <row r="387" spans="2:13" ht="13" thickBot="1" x14ac:dyDescent="0.3">
      <c r="B387" s="446">
        <v>41760</v>
      </c>
      <c r="C387" s="280" t="s">
        <v>207</v>
      </c>
      <c r="D387" s="165">
        <v>65</v>
      </c>
      <c r="E387" s="165">
        <v>2</v>
      </c>
      <c r="F387" s="448">
        <f t="shared" si="35"/>
        <v>3.0769230769230771E-2</v>
      </c>
      <c r="G387" s="165">
        <v>3</v>
      </c>
      <c r="H387" s="448">
        <f t="shared" si="36"/>
        <v>4.6153846153846156E-2</v>
      </c>
      <c r="I387" s="165">
        <v>60</v>
      </c>
      <c r="J387" s="448">
        <f t="shared" si="37"/>
        <v>0.92307692307692313</v>
      </c>
      <c r="K387" s="165">
        <v>2</v>
      </c>
      <c r="L387" s="448">
        <f t="shared" si="38"/>
        <v>3.0769230769230771E-2</v>
      </c>
      <c r="M387" s="449"/>
    </row>
    <row r="388" spans="2:13" ht="13" thickBot="1" x14ac:dyDescent="0.3">
      <c r="B388" s="446">
        <v>41760</v>
      </c>
      <c r="C388" s="169" t="s">
        <v>208</v>
      </c>
      <c r="D388" s="165">
        <v>37</v>
      </c>
      <c r="E388" s="165">
        <v>2</v>
      </c>
      <c r="F388" s="448">
        <f t="shared" si="35"/>
        <v>5.4054054054054057E-2</v>
      </c>
      <c r="G388" s="165">
        <v>1</v>
      </c>
      <c r="H388" s="448">
        <f t="shared" si="36"/>
        <v>2.7027027027027029E-2</v>
      </c>
      <c r="I388" s="165">
        <v>34</v>
      </c>
      <c r="J388" s="448">
        <f t="shared" si="37"/>
        <v>0.91891891891891897</v>
      </c>
      <c r="K388" s="165">
        <v>1</v>
      </c>
      <c r="L388" s="448">
        <f t="shared" si="38"/>
        <v>2.7027027027027029E-2</v>
      </c>
      <c r="M388" s="449"/>
    </row>
    <row r="389" spans="2:13" ht="13" thickBot="1" x14ac:dyDescent="0.3">
      <c r="B389" s="446">
        <v>41760</v>
      </c>
      <c r="C389" s="169" t="s">
        <v>209</v>
      </c>
      <c r="D389" s="165">
        <v>211</v>
      </c>
      <c r="E389" s="165">
        <v>7</v>
      </c>
      <c r="F389" s="448">
        <f t="shared" si="35"/>
        <v>3.3175355450236969E-2</v>
      </c>
      <c r="G389" s="165">
        <v>6</v>
      </c>
      <c r="H389" s="448">
        <f t="shared" si="36"/>
        <v>2.843601895734597E-2</v>
      </c>
      <c r="I389" s="165">
        <v>198</v>
      </c>
      <c r="J389" s="448">
        <f t="shared" si="37"/>
        <v>0.93838862559241709</v>
      </c>
      <c r="K389" s="165">
        <v>3</v>
      </c>
      <c r="L389" s="448">
        <f t="shared" si="38"/>
        <v>1.4218009478672985E-2</v>
      </c>
      <c r="M389" s="449"/>
    </row>
    <row r="390" spans="2:13" ht="13" thickBot="1" x14ac:dyDescent="0.3">
      <c r="B390" s="446">
        <v>41760</v>
      </c>
      <c r="C390" s="169" t="s">
        <v>210</v>
      </c>
      <c r="D390" s="165">
        <v>123</v>
      </c>
      <c r="E390" s="165">
        <v>14</v>
      </c>
      <c r="F390" s="448">
        <f t="shared" si="35"/>
        <v>0.11382113821138211</v>
      </c>
      <c r="G390" s="165">
        <v>9</v>
      </c>
      <c r="H390" s="448">
        <f t="shared" si="36"/>
        <v>7.3170731707317069E-2</v>
      </c>
      <c r="I390" s="165">
        <v>100</v>
      </c>
      <c r="J390" s="448">
        <f t="shared" si="37"/>
        <v>0.81300813008130079</v>
      </c>
      <c r="K390" s="165">
        <v>2</v>
      </c>
      <c r="L390" s="448">
        <f t="shared" si="38"/>
        <v>1.6260162601626018E-2</v>
      </c>
      <c r="M390" s="449"/>
    </row>
    <row r="391" spans="2:13" ht="13" thickBot="1" x14ac:dyDescent="0.3">
      <c r="B391" s="446">
        <v>41760</v>
      </c>
      <c r="C391" s="280" t="s">
        <v>211</v>
      </c>
      <c r="D391" s="447">
        <v>36</v>
      </c>
      <c r="E391" s="447">
        <v>7</v>
      </c>
      <c r="F391" s="448">
        <f t="shared" si="35"/>
        <v>0.19444444444444445</v>
      </c>
      <c r="G391" s="447">
        <v>3</v>
      </c>
      <c r="H391" s="448">
        <f t="shared" si="36"/>
        <v>8.3333333333333329E-2</v>
      </c>
      <c r="I391" s="447">
        <v>26</v>
      </c>
      <c r="J391" s="448">
        <f t="shared" si="37"/>
        <v>0.72222222222222221</v>
      </c>
      <c r="K391" s="165">
        <v>0</v>
      </c>
      <c r="L391" s="448">
        <f t="shared" si="38"/>
        <v>0</v>
      </c>
      <c r="M391" s="449"/>
    </row>
    <row r="392" spans="2:13" ht="13" thickBot="1" x14ac:dyDescent="0.3">
      <c r="B392" s="446">
        <v>41760</v>
      </c>
      <c r="C392" s="280" t="s">
        <v>212</v>
      </c>
      <c r="D392" s="447">
        <v>73</v>
      </c>
      <c r="E392" s="447">
        <v>2</v>
      </c>
      <c r="F392" s="448">
        <f t="shared" si="35"/>
        <v>2.7397260273972601E-2</v>
      </c>
      <c r="G392" s="447">
        <v>3</v>
      </c>
      <c r="H392" s="448">
        <f t="shared" si="36"/>
        <v>4.1095890410958902E-2</v>
      </c>
      <c r="I392" s="447">
        <v>68</v>
      </c>
      <c r="J392" s="448">
        <f t="shared" si="37"/>
        <v>0.93150684931506844</v>
      </c>
      <c r="K392" s="165">
        <v>0</v>
      </c>
      <c r="L392" s="448">
        <f t="shared" si="38"/>
        <v>0</v>
      </c>
      <c r="M392" s="449"/>
    </row>
    <row r="393" spans="2:13" ht="13" thickBot="1" x14ac:dyDescent="0.3">
      <c r="B393" s="446">
        <v>41760</v>
      </c>
      <c r="C393" s="280" t="s">
        <v>213</v>
      </c>
      <c r="D393" s="447">
        <v>76</v>
      </c>
      <c r="E393" s="447">
        <v>3</v>
      </c>
      <c r="F393" s="448">
        <f t="shared" si="35"/>
        <v>3.9473684210526314E-2</v>
      </c>
      <c r="G393" s="447">
        <v>7</v>
      </c>
      <c r="H393" s="448">
        <f t="shared" si="36"/>
        <v>9.2105263157894732E-2</v>
      </c>
      <c r="I393" s="447">
        <v>66</v>
      </c>
      <c r="J393" s="448">
        <f t="shared" si="37"/>
        <v>0.86842105263157898</v>
      </c>
      <c r="K393" s="165">
        <v>1</v>
      </c>
      <c r="L393" s="448">
        <f t="shared" si="38"/>
        <v>1.3157894736842105E-2</v>
      </c>
      <c r="M393" s="449"/>
    </row>
    <row r="394" spans="2:13" ht="13" thickBot="1" x14ac:dyDescent="0.3">
      <c r="B394" s="446">
        <v>41760</v>
      </c>
      <c r="C394" s="169" t="s">
        <v>513</v>
      </c>
      <c r="D394" s="447">
        <v>18</v>
      </c>
      <c r="E394" s="447">
        <v>0</v>
      </c>
      <c r="F394" s="448">
        <f t="shared" si="35"/>
        <v>0</v>
      </c>
      <c r="G394" s="447">
        <v>1</v>
      </c>
      <c r="H394" s="448">
        <f t="shared" si="36"/>
        <v>5.5555555555555552E-2</v>
      </c>
      <c r="I394" s="447">
        <v>17</v>
      </c>
      <c r="J394" s="448">
        <f t="shared" si="37"/>
        <v>0.94444444444444442</v>
      </c>
      <c r="K394" s="165">
        <v>0</v>
      </c>
      <c r="L394" s="448">
        <f t="shared" si="38"/>
        <v>0</v>
      </c>
      <c r="M394" s="449"/>
    </row>
    <row r="395" spans="2:13" ht="13" thickBot="1" x14ac:dyDescent="0.3">
      <c r="B395" s="446">
        <v>41791</v>
      </c>
      <c r="C395" s="169" t="s">
        <v>514</v>
      </c>
      <c r="D395" s="447">
        <v>22</v>
      </c>
      <c r="E395" s="447">
        <v>1</v>
      </c>
      <c r="F395" s="448">
        <f t="shared" si="35"/>
        <v>4.5454545454545456E-2</v>
      </c>
      <c r="G395" s="447">
        <v>1</v>
      </c>
      <c r="H395" s="448">
        <f t="shared" si="36"/>
        <v>4.5454545454545456E-2</v>
      </c>
      <c r="I395" s="447">
        <v>20</v>
      </c>
      <c r="J395" s="448">
        <f t="shared" si="37"/>
        <v>0.90909090909090906</v>
      </c>
      <c r="K395" s="165">
        <v>1</v>
      </c>
      <c r="L395" s="448">
        <f t="shared" si="38"/>
        <v>4.5454545454545456E-2</v>
      </c>
      <c r="M395" s="449"/>
    </row>
    <row r="396" spans="2:13" ht="13" thickBot="1" x14ac:dyDescent="0.3">
      <c r="B396" s="446">
        <v>41791</v>
      </c>
      <c r="C396" s="278" t="s">
        <v>215</v>
      </c>
      <c r="D396" s="447">
        <v>243</v>
      </c>
      <c r="E396" s="447">
        <v>7</v>
      </c>
      <c r="F396" s="448">
        <f t="shared" si="35"/>
        <v>2.8806584362139918E-2</v>
      </c>
      <c r="G396" s="447">
        <v>4</v>
      </c>
      <c r="H396" s="448">
        <f t="shared" si="36"/>
        <v>1.646090534979424E-2</v>
      </c>
      <c r="I396" s="447">
        <v>232</v>
      </c>
      <c r="J396" s="448">
        <f t="shared" si="37"/>
        <v>0.95473251028806583</v>
      </c>
      <c r="K396" s="165">
        <v>1</v>
      </c>
      <c r="L396" s="448">
        <f t="shared" si="38"/>
        <v>4.11522633744856E-3</v>
      </c>
      <c r="M396" s="449"/>
    </row>
    <row r="397" spans="2:13" ht="13" thickBot="1" x14ac:dyDescent="0.3">
      <c r="B397" s="446">
        <v>41791</v>
      </c>
      <c r="C397" s="169" t="s">
        <v>515</v>
      </c>
      <c r="D397" s="447">
        <v>7</v>
      </c>
      <c r="E397" s="447">
        <v>0</v>
      </c>
      <c r="F397" s="448">
        <f t="shared" si="35"/>
        <v>0</v>
      </c>
      <c r="G397" s="447">
        <v>0</v>
      </c>
      <c r="H397" s="448">
        <f t="shared" si="36"/>
        <v>0</v>
      </c>
      <c r="I397" s="447">
        <v>7</v>
      </c>
      <c r="J397" s="448">
        <f t="shared" si="37"/>
        <v>1</v>
      </c>
      <c r="K397" s="165">
        <v>0</v>
      </c>
      <c r="L397" s="448">
        <f t="shared" si="38"/>
        <v>0</v>
      </c>
      <c r="M397" s="449"/>
    </row>
    <row r="398" spans="2:13" ht="13" thickBot="1" x14ac:dyDescent="0.3">
      <c r="B398" s="446">
        <v>41791</v>
      </c>
      <c r="C398" s="169" t="s">
        <v>217</v>
      </c>
      <c r="D398" s="447">
        <v>39</v>
      </c>
      <c r="E398" s="447">
        <v>1</v>
      </c>
      <c r="F398" s="448">
        <f t="shared" si="35"/>
        <v>2.564102564102564E-2</v>
      </c>
      <c r="G398" s="447">
        <v>4</v>
      </c>
      <c r="H398" s="448">
        <f t="shared" si="36"/>
        <v>0.10256410256410256</v>
      </c>
      <c r="I398" s="447">
        <v>34</v>
      </c>
      <c r="J398" s="448">
        <f t="shared" si="37"/>
        <v>0.87179487179487181</v>
      </c>
      <c r="K398" s="165">
        <v>0</v>
      </c>
      <c r="L398" s="448">
        <f t="shared" si="38"/>
        <v>0</v>
      </c>
      <c r="M398" s="449"/>
    </row>
    <row r="399" spans="2:13" ht="13" thickBot="1" x14ac:dyDescent="0.3">
      <c r="B399" s="446">
        <v>41791</v>
      </c>
      <c r="C399" s="169" t="s">
        <v>186</v>
      </c>
      <c r="D399" s="447">
        <v>75</v>
      </c>
      <c r="E399" s="447">
        <v>4</v>
      </c>
      <c r="F399" s="448">
        <f t="shared" si="35"/>
        <v>5.3333333333333337E-2</v>
      </c>
      <c r="G399" s="447">
        <v>6</v>
      </c>
      <c r="H399" s="448">
        <f t="shared" si="36"/>
        <v>0.08</v>
      </c>
      <c r="I399" s="447">
        <v>65</v>
      </c>
      <c r="J399" s="448">
        <f t="shared" si="37"/>
        <v>0.8666666666666667</v>
      </c>
      <c r="K399" s="165">
        <v>1</v>
      </c>
      <c r="L399" s="448">
        <f t="shared" si="38"/>
        <v>1.3333333333333334E-2</v>
      </c>
      <c r="M399" s="449"/>
    </row>
    <row r="400" spans="2:13" ht="13" thickBot="1" x14ac:dyDescent="0.3">
      <c r="B400" s="446">
        <v>41791</v>
      </c>
      <c r="C400" s="169" t="s">
        <v>218</v>
      </c>
      <c r="D400" s="447">
        <v>21</v>
      </c>
      <c r="E400" s="447">
        <v>1</v>
      </c>
      <c r="F400" s="448">
        <f t="shared" si="35"/>
        <v>4.7619047619047616E-2</v>
      </c>
      <c r="G400" s="447">
        <v>0</v>
      </c>
      <c r="H400" s="448">
        <f t="shared" si="36"/>
        <v>0</v>
      </c>
      <c r="I400" s="447">
        <v>20</v>
      </c>
      <c r="J400" s="448">
        <f t="shared" si="37"/>
        <v>0.95238095238095233</v>
      </c>
      <c r="K400" s="165">
        <v>0</v>
      </c>
      <c r="L400" s="448">
        <f t="shared" si="38"/>
        <v>0</v>
      </c>
      <c r="M400" s="449"/>
    </row>
    <row r="401" spans="2:13" ht="13" thickBot="1" x14ac:dyDescent="0.3">
      <c r="B401" s="446">
        <v>41791</v>
      </c>
      <c r="C401" s="169" t="s">
        <v>513</v>
      </c>
      <c r="D401" s="447">
        <v>15</v>
      </c>
      <c r="E401" s="447">
        <v>1</v>
      </c>
      <c r="F401" s="448">
        <f t="shared" si="35"/>
        <v>6.6666666666666666E-2</v>
      </c>
      <c r="G401" s="447">
        <v>0</v>
      </c>
      <c r="H401" s="448">
        <f t="shared" si="36"/>
        <v>0</v>
      </c>
      <c r="I401" s="447">
        <v>14</v>
      </c>
      <c r="J401" s="448">
        <f t="shared" si="37"/>
        <v>0.93333333333333335</v>
      </c>
      <c r="K401" s="165">
        <v>0</v>
      </c>
      <c r="L401" s="448">
        <f t="shared" si="38"/>
        <v>0</v>
      </c>
      <c r="M401" s="449"/>
    </row>
    <row r="402" spans="2:13" ht="13" thickBot="1" x14ac:dyDescent="0.3">
      <c r="B402" s="446">
        <v>41791</v>
      </c>
      <c r="C402" s="169" t="s">
        <v>219</v>
      </c>
      <c r="D402" s="447">
        <v>64</v>
      </c>
      <c r="E402" s="447">
        <v>3</v>
      </c>
      <c r="F402" s="448">
        <f t="shared" si="35"/>
        <v>4.6875E-2</v>
      </c>
      <c r="G402" s="447">
        <v>3</v>
      </c>
      <c r="H402" s="448">
        <f t="shared" si="36"/>
        <v>4.6875E-2</v>
      </c>
      <c r="I402" s="447">
        <v>58</v>
      </c>
      <c r="J402" s="448">
        <f t="shared" si="37"/>
        <v>0.90625</v>
      </c>
      <c r="K402" s="165">
        <v>1</v>
      </c>
      <c r="L402" s="448">
        <f t="shared" si="38"/>
        <v>1.5625E-2</v>
      </c>
      <c r="M402" s="449"/>
    </row>
    <row r="403" spans="2:13" ht="13" thickBot="1" x14ac:dyDescent="0.3">
      <c r="B403" s="446">
        <v>41791</v>
      </c>
      <c r="C403" s="169" t="s">
        <v>220</v>
      </c>
      <c r="D403" s="447">
        <v>75</v>
      </c>
      <c r="E403" s="447">
        <v>4</v>
      </c>
      <c r="F403" s="448">
        <f t="shared" si="35"/>
        <v>5.3333333333333337E-2</v>
      </c>
      <c r="G403" s="447">
        <v>2</v>
      </c>
      <c r="H403" s="448">
        <f t="shared" si="36"/>
        <v>2.6666666666666668E-2</v>
      </c>
      <c r="I403" s="447">
        <v>69</v>
      </c>
      <c r="J403" s="448">
        <f t="shared" si="37"/>
        <v>0.92</v>
      </c>
      <c r="K403" s="165">
        <v>1</v>
      </c>
      <c r="L403" s="448">
        <f t="shared" si="38"/>
        <v>1.3333333333333334E-2</v>
      </c>
      <c r="M403" s="449"/>
    </row>
    <row r="404" spans="2:13" ht="13" thickBot="1" x14ac:dyDescent="0.3">
      <c r="B404" s="446">
        <v>41791</v>
      </c>
      <c r="C404" s="169" t="s">
        <v>221</v>
      </c>
      <c r="D404" s="447">
        <v>8</v>
      </c>
      <c r="E404" s="447">
        <v>1</v>
      </c>
      <c r="F404" s="448">
        <f t="shared" si="35"/>
        <v>0.125</v>
      </c>
      <c r="G404" s="447">
        <v>0</v>
      </c>
      <c r="H404" s="448">
        <f t="shared" si="36"/>
        <v>0</v>
      </c>
      <c r="I404" s="447">
        <v>7</v>
      </c>
      <c r="J404" s="448">
        <f t="shared" si="37"/>
        <v>0.875</v>
      </c>
      <c r="K404" s="165">
        <v>0</v>
      </c>
      <c r="L404" s="448">
        <f t="shared" si="38"/>
        <v>0</v>
      </c>
      <c r="M404" s="449"/>
    </row>
    <row r="405" spans="2:13" ht="13" thickBot="1" x14ac:dyDescent="0.3">
      <c r="B405" s="446">
        <v>41791</v>
      </c>
      <c r="C405" s="169" t="s">
        <v>222</v>
      </c>
      <c r="D405" s="447">
        <v>44</v>
      </c>
      <c r="E405" s="447">
        <v>3</v>
      </c>
      <c r="F405" s="448">
        <f t="shared" si="35"/>
        <v>6.8181818181818177E-2</v>
      </c>
      <c r="G405" s="447">
        <v>1</v>
      </c>
      <c r="H405" s="448">
        <f t="shared" si="36"/>
        <v>2.2727272727272728E-2</v>
      </c>
      <c r="I405" s="447">
        <v>40</v>
      </c>
      <c r="J405" s="448">
        <f t="shared" si="37"/>
        <v>0.90909090909090906</v>
      </c>
      <c r="K405" s="165">
        <v>0</v>
      </c>
      <c r="L405" s="448">
        <f t="shared" si="38"/>
        <v>0</v>
      </c>
      <c r="M405" s="449"/>
    </row>
    <row r="406" spans="2:13" ht="13" thickBot="1" x14ac:dyDescent="0.3">
      <c r="B406" s="446">
        <v>41821</v>
      </c>
      <c r="C406" s="169" t="s">
        <v>211</v>
      </c>
      <c r="D406" s="447">
        <v>107</v>
      </c>
      <c r="E406" s="447">
        <v>11</v>
      </c>
      <c r="F406" s="448">
        <f t="shared" si="35"/>
        <v>0.10280373831775701</v>
      </c>
      <c r="G406" s="447">
        <v>4</v>
      </c>
      <c r="H406" s="448">
        <f t="shared" si="36"/>
        <v>3.7383177570093455E-2</v>
      </c>
      <c r="I406" s="447">
        <v>92</v>
      </c>
      <c r="J406" s="448">
        <f t="shared" si="37"/>
        <v>0.85981308411214952</v>
      </c>
      <c r="K406" s="165">
        <v>2</v>
      </c>
      <c r="L406" s="448">
        <f t="shared" si="38"/>
        <v>1.8691588785046728E-2</v>
      </c>
      <c r="M406" s="449"/>
    </row>
    <row r="407" spans="2:13" ht="13" thickBot="1" x14ac:dyDescent="0.3">
      <c r="B407" s="446">
        <v>41821</v>
      </c>
      <c r="C407" s="169" t="s">
        <v>223</v>
      </c>
      <c r="D407" s="447">
        <v>79</v>
      </c>
      <c r="E407" s="447">
        <v>12</v>
      </c>
      <c r="F407" s="448">
        <f t="shared" si="35"/>
        <v>0.15189873417721519</v>
      </c>
      <c r="G407" s="447">
        <v>4</v>
      </c>
      <c r="H407" s="448">
        <f t="shared" si="36"/>
        <v>5.0632911392405063E-2</v>
      </c>
      <c r="I407" s="447">
        <v>63</v>
      </c>
      <c r="J407" s="448">
        <f t="shared" si="37"/>
        <v>0.79746835443037978</v>
      </c>
      <c r="K407" s="165">
        <v>4</v>
      </c>
      <c r="L407" s="448">
        <f t="shared" si="38"/>
        <v>5.0632911392405063E-2</v>
      </c>
      <c r="M407" s="449"/>
    </row>
    <row r="408" spans="2:13" ht="13" thickBot="1" x14ac:dyDescent="0.3">
      <c r="B408" s="446">
        <v>41821</v>
      </c>
      <c r="C408" s="169" t="s">
        <v>210</v>
      </c>
      <c r="D408" s="447">
        <v>100</v>
      </c>
      <c r="E408" s="447">
        <v>13</v>
      </c>
      <c r="F408" s="448">
        <f t="shared" si="35"/>
        <v>0.13</v>
      </c>
      <c r="G408" s="447">
        <v>8</v>
      </c>
      <c r="H408" s="448">
        <f t="shared" si="36"/>
        <v>0.08</v>
      </c>
      <c r="I408" s="447">
        <v>79</v>
      </c>
      <c r="J408" s="448">
        <f t="shared" si="37"/>
        <v>0.79</v>
      </c>
      <c r="K408" s="165">
        <v>2</v>
      </c>
      <c r="L408" s="448">
        <f t="shared" si="38"/>
        <v>0.02</v>
      </c>
      <c r="M408" s="449"/>
    </row>
    <row r="409" spans="2:13" ht="13" thickBot="1" x14ac:dyDescent="0.3">
      <c r="B409" s="446">
        <v>41821</v>
      </c>
      <c r="C409" s="169" t="s">
        <v>224</v>
      </c>
      <c r="D409" s="447">
        <v>59</v>
      </c>
      <c r="E409" s="447">
        <v>3</v>
      </c>
      <c r="F409" s="448">
        <f t="shared" si="35"/>
        <v>5.0847457627118647E-2</v>
      </c>
      <c r="G409" s="447">
        <v>1</v>
      </c>
      <c r="H409" s="448">
        <f t="shared" si="36"/>
        <v>1.6949152542372881E-2</v>
      </c>
      <c r="I409" s="447">
        <v>55</v>
      </c>
      <c r="J409" s="448">
        <f t="shared" si="37"/>
        <v>0.93220338983050843</v>
      </c>
      <c r="K409" s="165">
        <v>1</v>
      </c>
      <c r="L409" s="448">
        <f t="shared" si="38"/>
        <v>1.6949152542372881E-2</v>
      </c>
      <c r="M409" s="449"/>
    </row>
    <row r="410" spans="2:13" ht="13" thickBot="1" x14ac:dyDescent="0.3">
      <c r="B410" s="446">
        <v>41821</v>
      </c>
      <c r="C410" s="169" t="s">
        <v>183</v>
      </c>
      <c r="D410" s="447">
        <v>26</v>
      </c>
      <c r="E410" s="447">
        <v>3</v>
      </c>
      <c r="F410" s="448">
        <f t="shared" si="35"/>
        <v>0.11538461538461539</v>
      </c>
      <c r="G410" s="447">
        <v>2</v>
      </c>
      <c r="H410" s="448">
        <f t="shared" si="36"/>
        <v>7.6923076923076927E-2</v>
      </c>
      <c r="I410" s="447">
        <v>21</v>
      </c>
      <c r="J410" s="448">
        <f t="shared" si="37"/>
        <v>0.80769230769230771</v>
      </c>
      <c r="K410" s="165">
        <v>2</v>
      </c>
      <c r="L410" s="448">
        <f t="shared" si="38"/>
        <v>7.6923076923076927E-2</v>
      </c>
      <c r="M410" s="449"/>
    </row>
    <row r="411" spans="2:13" ht="13" thickBot="1" x14ac:dyDescent="0.3">
      <c r="B411" s="446">
        <v>41821</v>
      </c>
      <c r="C411" s="169" t="s">
        <v>225</v>
      </c>
      <c r="D411" s="447">
        <v>65</v>
      </c>
      <c r="E411" s="447">
        <v>2</v>
      </c>
      <c r="F411" s="448">
        <f t="shared" si="35"/>
        <v>3.0769230769230771E-2</v>
      </c>
      <c r="G411" s="447">
        <v>2</v>
      </c>
      <c r="H411" s="448">
        <f t="shared" si="36"/>
        <v>3.0769230769230771E-2</v>
      </c>
      <c r="I411" s="447">
        <v>61</v>
      </c>
      <c r="J411" s="448">
        <f t="shared" si="37"/>
        <v>0.93846153846153846</v>
      </c>
      <c r="K411" s="165">
        <v>1</v>
      </c>
      <c r="L411" s="448">
        <f t="shared" si="38"/>
        <v>1.5384615384615385E-2</v>
      </c>
      <c r="M411" s="449"/>
    </row>
    <row r="412" spans="2:13" ht="13" thickBot="1" x14ac:dyDescent="0.3">
      <c r="B412" s="446">
        <v>41821</v>
      </c>
      <c r="C412" s="169" t="s">
        <v>226</v>
      </c>
      <c r="D412" s="447">
        <v>43</v>
      </c>
      <c r="E412" s="447">
        <v>0</v>
      </c>
      <c r="F412" s="448">
        <f t="shared" si="35"/>
        <v>0</v>
      </c>
      <c r="G412" s="447">
        <v>2</v>
      </c>
      <c r="H412" s="448">
        <f t="shared" si="36"/>
        <v>4.6511627906976744E-2</v>
      </c>
      <c r="I412" s="447">
        <v>41</v>
      </c>
      <c r="J412" s="448">
        <f t="shared" si="37"/>
        <v>0.95348837209302328</v>
      </c>
      <c r="K412" s="165">
        <v>0</v>
      </c>
      <c r="L412" s="448">
        <f t="shared" si="38"/>
        <v>0</v>
      </c>
      <c r="M412" s="449"/>
    </row>
    <row r="413" spans="2:13" ht="13" thickBot="1" x14ac:dyDescent="0.3">
      <c r="B413" s="446">
        <v>41821</v>
      </c>
      <c r="C413" s="169" t="s">
        <v>227</v>
      </c>
      <c r="D413" s="447">
        <v>5</v>
      </c>
      <c r="E413" s="447">
        <v>0</v>
      </c>
      <c r="F413" s="448">
        <f t="shared" si="35"/>
        <v>0</v>
      </c>
      <c r="G413" s="447">
        <v>0</v>
      </c>
      <c r="H413" s="448">
        <f t="shared" si="36"/>
        <v>0</v>
      </c>
      <c r="I413" s="447">
        <v>5</v>
      </c>
      <c r="J413" s="448">
        <f t="shared" si="37"/>
        <v>1</v>
      </c>
      <c r="K413" s="165">
        <v>0</v>
      </c>
      <c r="L413" s="448">
        <f t="shared" si="38"/>
        <v>0</v>
      </c>
      <c r="M413" s="449"/>
    </row>
    <row r="414" spans="2:13" ht="13" thickBot="1" x14ac:dyDescent="0.3">
      <c r="B414" s="446">
        <v>41821</v>
      </c>
      <c r="C414" s="169" t="s">
        <v>228</v>
      </c>
      <c r="D414" s="447">
        <v>31</v>
      </c>
      <c r="E414" s="447">
        <v>0</v>
      </c>
      <c r="F414" s="448">
        <f t="shared" si="35"/>
        <v>0</v>
      </c>
      <c r="G414" s="447">
        <v>1</v>
      </c>
      <c r="H414" s="448">
        <f t="shared" si="36"/>
        <v>3.2258064516129031E-2</v>
      </c>
      <c r="I414" s="447">
        <v>30</v>
      </c>
      <c r="J414" s="448">
        <f t="shared" si="37"/>
        <v>0.967741935483871</v>
      </c>
      <c r="K414" s="165">
        <v>0</v>
      </c>
      <c r="L414" s="448">
        <f t="shared" si="38"/>
        <v>0</v>
      </c>
      <c r="M414" s="449"/>
    </row>
    <row r="415" spans="2:13" ht="13" thickBot="1" x14ac:dyDescent="0.3">
      <c r="B415" s="446">
        <v>41821</v>
      </c>
      <c r="C415" s="169" t="s">
        <v>229</v>
      </c>
      <c r="D415" s="447">
        <v>6</v>
      </c>
      <c r="E415" s="447">
        <v>1</v>
      </c>
      <c r="F415" s="448">
        <f t="shared" si="35"/>
        <v>0.16666666666666666</v>
      </c>
      <c r="G415" s="447">
        <v>0</v>
      </c>
      <c r="H415" s="448">
        <f t="shared" si="36"/>
        <v>0</v>
      </c>
      <c r="I415" s="447">
        <v>5</v>
      </c>
      <c r="J415" s="448">
        <f t="shared" si="37"/>
        <v>0.83333333333333337</v>
      </c>
      <c r="K415" s="165">
        <v>1</v>
      </c>
      <c r="L415" s="448">
        <f t="shared" si="38"/>
        <v>0.16666666666666666</v>
      </c>
      <c r="M415" s="449"/>
    </row>
    <row r="416" spans="2:13" ht="13" thickBot="1" x14ac:dyDescent="0.3">
      <c r="B416" s="446">
        <v>41821</v>
      </c>
      <c r="C416" s="169" t="s">
        <v>204</v>
      </c>
      <c r="D416" s="447">
        <v>38</v>
      </c>
      <c r="E416" s="447">
        <v>5</v>
      </c>
      <c r="F416" s="448">
        <f t="shared" si="35"/>
        <v>0.13157894736842105</v>
      </c>
      <c r="G416" s="447">
        <v>3</v>
      </c>
      <c r="H416" s="448">
        <f t="shared" si="36"/>
        <v>7.8947368421052627E-2</v>
      </c>
      <c r="I416" s="447">
        <v>30</v>
      </c>
      <c r="J416" s="448">
        <f t="shared" si="37"/>
        <v>0.78947368421052633</v>
      </c>
      <c r="K416" s="165">
        <v>0</v>
      </c>
      <c r="L416" s="448">
        <f t="shared" si="38"/>
        <v>0</v>
      </c>
      <c r="M416" s="449"/>
    </row>
    <row r="417" spans="2:13" ht="13" thickBot="1" x14ac:dyDescent="0.3">
      <c r="B417" s="446">
        <v>41821</v>
      </c>
      <c r="C417" s="169" t="s">
        <v>218</v>
      </c>
      <c r="D417" s="447">
        <v>14</v>
      </c>
      <c r="E417" s="447">
        <v>0</v>
      </c>
      <c r="F417" s="448">
        <f t="shared" si="35"/>
        <v>0</v>
      </c>
      <c r="G417" s="447">
        <v>1</v>
      </c>
      <c r="H417" s="448">
        <f t="shared" si="36"/>
        <v>7.1428571428571425E-2</v>
      </c>
      <c r="I417" s="447">
        <v>13</v>
      </c>
      <c r="J417" s="448">
        <f t="shared" si="37"/>
        <v>0.9285714285714286</v>
      </c>
      <c r="K417" s="165">
        <v>0</v>
      </c>
      <c r="L417" s="448">
        <f t="shared" si="38"/>
        <v>0</v>
      </c>
      <c r="M417" s="449"/>
    </row>
    <row r="418" spans="2:13" ht="13" thickBot="1" x14ac:dyDescent="0.3">
      <c r="B418" s="446">
        <v>41821</v>
      </c>
      <c r="C418" s="169" t="s">
        <v>230</v>
      </c>
      <c r="D418" s="447">
        <v>72</v>
      </c>
      <c r="E418" s="447">
        <v>8</v>
      </c>
      <c r="F418" s="448">
        <f t="shared" si="35"/>
        <v>0.1111111111111111</v>
      </c>
      <c r="G418" s="447">
        <v>3</v>
      </c>
      <c r="H418" s="448">
        <f t="shared" si="36"/>
        <v>4.1666666666666664E-2</v>
      </c>
      <c r="I418" s="447">
        <v>61</v>
      </c>
      <c r="J418" s="448">
        <f t="shared" si="37"/>
        <v>0.84722222222222221</v>
      </c>
      <c r="K418" s="165">
        <v>2</v>
      </c>
      <c r="L418" s="448">
        <f t="shared" si="38"/>
        <v>2.7777777777777776E-2</v>
      </c>
      <c r="M418" s="449"/>
    </row>
    <row r="419" spans="2:13" ht="13" thickBot="1" x14ac:dyDescent="0.3">
      <c r="B419" s="446">
        <v>41852</v>
      </c>
      <c r="C419" s="169" t="s">
        <v>231</v>
      </c>
      <c r="D419" s="447">
        <v>25</v>
      </c>
      <c r="E419" s="447">
        <v>0</v>
      </c>
      <c r="F419" s="448">
        <f t="shared" si="35"/>
        <v>0</v>
      </c>
      <c r="G419" s="447">
        <v>0</v>
      </c>
      <c r="H419" s="448">
        <f t="shared" si="36"/>
        <v>0</v>
      </c>
      <c r="I419" s="447">
        <v>25</v>
      </c>
      <c r="J419" s="448">
        <f t="shared" si="37"/>
        <v>1</v>
      </c>
      <c r="K419" s="165">
        <v>0</v>
      </c>
      <c r="L419" s="448">
        <f t="shared" si="38"/>
        <v>0</v>
      </c>
      <c r="M419" s="449"/>
    </row>
    <row r="420" spans="2:13" ht="13" thickBot="1" x14ac:dyDescent="0.3">
      <c r="B420" s="446">
        <v>41852</v>
      </c>
      <c r="C420" s="169" t="s">
        <v>513</v>
      </c>
      <c r="D420" s="447">
        <v>23</v>
      </c>
      <c r="E420" s="447">
        <v>2</v>
      </c>
      <c r="F420" s="448">
        <f t="shared" si="35"/>
        <v>8.6956521739130432E-2</v>
      </c>
      <c r="G420" s="447">
        <v>0</v>
      </c>
      <c r="H420" s="448">
        <f t="shared" si="36"/>
        <v>0</v>
      </c>
      <c r="I420" s="447">
        <v>21</v>
      </c>
      <c r="J420" s="448">
        <f t="shared" si="37"/>
        <v>0.91304347826086951</v>
      </c>
      <c r="K420" s="165">
        <v>0</v>
      </c>
      <c r="L420" s="448">
        <f t="shared" si="38"/>
        <v>0</v>
      </c>
      <c r="M420" s="449"/>
    </row>
    <row r="421" spans="2:13" ht="13" thickBot="1" x14ac:dyDescent="0.3">
      <c r="B421" s="446">
        <v>41852</v>
      </c>
      <c r="C421" s="169" t="s">
        <v>232</v>
      </c>
      <c r="D421" s="447">
        <v>125</v>
      </c>
      <c r="E421" s="447">
        <v>4</v>
      </c>
      <c r="F421" s="448">
        <f t="shared" si="35"/>
        <v>3.2000000000000001E-2</v>
      </c>
      <c r="G421" s="447">
        <v>3</v>
      </c>
      <c r="H421" s="448">
        <f t="shared" si="36"/>
        <v>2.4E-2</v>
      </c>
      <c r="I421" s="447">
        <v>118</v>
      </c>
      <c r="J421" s="448">
        <f t="shared" si="37"/>
        <v>0.94399999999999995</v>
      </c>
      <c r="K421" s="165">
        <v>2</v>
      </c>
      <c r="L421" s="448">
        <f t="shared" si="38"/>
        <v>1.6E-2</v>
      </c>
      <c r="M421" s="449"/>
    </row>
    <row r="422" spans="2:13" ht="13" thickBot="1" x14ac:dyDescent="0.3">
      <c r="B422" s="446">
        <v>41852</v>
      </c>
      <c r="C422" s="169" t="s">
        <v>233</v>
      </c>
      <c r="D422" s="447">
        <v>33</v>
      </c>
      <c r="E422" s="447">
        <v>1</v>
      </c>
      <c r="F422" s="448">
        <f t="shared" si="35"/>
        <v>3.0303030303030304E-2</v>
      </c>
      <c r="G422" s="447">
        <v>1</v>
      </c>
      <c r="H422" s="448">
        <f t="shared" si="36"/>
        <v>3.0303030303030304E-2</v>
      </c>
      <c r="I422" s="447">
        <v>31</v>
      </c>
      <c r="J422" s="448">
        <f t="shared" si="37"/>
        <v>0.93939393939393945</v>
      </c>
      <c r="K422" s="165">
        <v>1</v>
      </c>
      <c r="L422" s="448">
        <f t="shared" si="38"/>
        <v>3.0303030303030304E-2</v>
      </c>
      <c r="M422" s="449"/>
    </row>
    <row r="423" spans="2:13" ht="13" thickBot="1" x14ac:dyDescent="0.3">
      <c r="B423" s="446">
        <v>41883</v>
      </c>
      <c r="C423" s="169" t="s">
        <v>234</v>
      </c>
      <c r="D423" s="447">
        <v>1</v>
      </c>
      <c r="E423" s="447">
        <v>0</v>
      </c>
      <c r="F423" s="448">
        <f t="shared" si="35"/>
        <v>0</v>
      </c>
      <c r="G423" s="447">
        <v>1</v>
      </c>
      <c r="H423" s="448">
        <f t="shared" si="36"/>
        <v>1</v>
      </c>
      <c r="I423" s="447">
        <v>0</v>
      </c>
      <c r="J423" s="448">
        <f t="shared" si="37"/>
        <v>0</v>
      </c>
      <c r="K423" s="165">
        <v>0</v>
      </c>
      <c r="L423" s="448">
        <f t="shared" si="38"/>
        <v>0</v>
      </c>
      <c r="M423" s="449"/>
    </row>
    <row r="424" spans="2:13" ht="13" thickBot="1" x14ac:dyDescent="0.3">
      <c r="B424" s="446">
        <v>41883</v>
      </c>
      <c r="C424" s="169" t="s">
        <v>235</v>
      </c>
      <c r="D424" s="447">
        <v>203</v>
      </c>
      <c r="E424" s="447">
        <v>41</v>
      </c>
      <c r="F424" s="448">
        <f t="shared" si="35"/>
        <v>0.2019704433497537</v>
      </c>
      <c r="G424" s="447">
        <v>11</v>
      </c>
      <c r="H424" s="448">
        <f t="shared" si="36"/>
        <v>5.4187192118226604E-2</v>
      </c>
      <c r="I424" s="447">
        <v>151</v>
      </c>
      <c r="J424" s="448">
        <f t="shared" si="37"/>
        <v>0.74384236453201968</v>
      </c>
      <c r="K424" s="165">
        <v>7</v>
      </c>
      <c r="L424" s="448">
        <f t="shared" si="38"/>
        <v>3.4482758620689655E-2</v>
      </c>
      <c r="M424" s="449"/>
    </row>
    <row r="425" spans="2:13" ht="13" thickBot="1" x14ac:dyDescent="0.3">
      <c r="B425" s="446">
        <v>41883</v>
      </c>
      <c r="C425" s="169" t="s">
        <v>236</v>
      </c>
      <c r="D425" s="447">
        <v>64</v>
      </c>
      <c r="E425" s="447">
        <v>1</v>
      </c>
      <c r="F425" s="448">
        <f t="shared" si="35"/>
        <v>1.5625E-2</v>
      </c>
      <c r="G425" s="447">
        <v>1</v>
      </c>
      <c r="H425" s="448">
        <f t="shared" si="36"/>
        <v>1.5625E-2</v>
      </c>
      <c r="I425" s="447">
        <v>62</v>
      </c>
      <c r="J425" s="448">
        <f t="shared" si="37"/>
        <v>0.96875</v>
      </c>
      <c r="K425" s="165">
        <v>2</v>
      </c>
      <c r="L425" s="448">
        <f t="shared" si="38"/>
        <v>3.125E-2</v>
      </c>
      <c r="M425" s="449"/>
    </row>
    <row r="426" spans="2:13" ht="13" thickBot="1" x14ac:dyDescent="0.3">
      <c r="B426" s="446">
        <v>41883</v>
      </c>
      <c r="C426" s="169" t="s">
        <v>237</v>
      </c>
      <c r="D426" s="447">
        <v>95</v>
      </c>
      <c r="E426" s="447">
        <v>5</v>
      </c>
      <c r="F426" s="448">
        <f t="shared" si="35"/>
        <v>5.2631578947368418E-2</v>
      </c>
      <c r="G426" s="447">
        <v>5</v>
      </c>
      <c r="H426" s="448">
        <f t="shared" si="36"/>
        <v>5.2631578947368418E-2</v>
      </c>
      <c r="I426" s="447">
        <v>85</v>
      </c>
      <c r="J426" s="448">
        <f t="shared" si="37"/>
        <v>0.89473684210526316</v>
      </c>
      <c r="K426" s="165">
        <v>1</v>
      </c>
      <c r="L426" s="448">
        <f t="shared" si="38"/>
        <v>1.0526315789473684E-2</v>
      </c>
      <c r="M426" s="449"/>
    </row>
    <row r="427" spans="2:13" ht="13" thickBot="1" x14ac:dyDescent="0.3">
      <c r="B427" s="446">
        <v>41883</v>
      </c>
      <c r="C427" s="169" t="s">
        <v>238</v>
      </c>
      <c r="D427" s="447">
        <v>55</v>
      </c>
      <c r="E427" s="447">
        <v>5</v>
      </c>
      <c r="F427" s="448">
        <f t="shared" si="35"/>
        <v>9.0909090909090912E-2</v>
      </c>
      <c r="G427" s="447">
        <v>2</v>
      </c>
      <c r="H427" s="448">
        <f t="shared" si="36"/>
        <v>3.6363636363636362E-2</v>
      </c>
      <c r="I427" s="447">
        <v>48</v>
      </c>
      <c r="J427" s="448">
        <f t="shared" si="37"/>
        <v>0.87272727272727268</v>
      </c>
      <c r="K427" s="165">
        <v>0</v>
      </c>
      <c r="L427" s="448">
        <f t="shared" si="38"/>
        <v>0</v>
      </c>
      <c r="M427" s="449"/>
    </row>
    <row r="428" spans="2:13" ht="13" thickBot="1" x14ac:dyDescent="0.3">
      <c r="B428" s="446">
        <v>41883</v>
      </c>
      <c r="C428" s="169" t="s">
        <v>221</v>
      </c>
      <c r="D428" s="447">
        <v>18</v>
      </c>
      <c r="E428" s="447">
        <v>1</v>
      </c>
      <c r="F428" s="448">
        <f t="shared" si="35"/>
        <v>5.5555555555555552E-2</v>
      </c>
      <c r="G428" s="447">
        <v>1</v>
      </c>
      <c r="H428" s="448">
        <f t="shared" si="36"/>
        <v>5.5555555555555552E-2</v>
      </c>
      <c r="I428" s="447">
        <v>16</v>
      </c>
      <c r="J428" s="448">
        <f t="shared" si="37"/>
        <v>0.88888888888888884</v>
      </c>
      <c r="K428" s="165">
        <v>0</v>
      </c>
      <c r="L428" s="448">
        <f t="shared" si="38"/>
        <v>0</v>
      </c>
      <c r="M428" s="449"/>
    </row>
    <row r="429" spans="2:13" ht="13" thickBot="1" x14ac:dyDescent="0.3">
      <c r="B429" s="446">
        <v>41913</v>
      </c>
      <c r="C429" s="169" t="s">
        <v>239</v>
      </c>
      <c r="D429" s="447">
        <v>213</v>
      </c>
      <c r="E429" s="447">
        <v>15</v>
      </c>
      <c r="F429" s="448">
        <f t="shared" si="35"/>
        <v>7.0422535211267609E-2</v>
      </c>
      <c r="G429" s="447">
        <v>2</v>
      </c>
      <c r="H429" s="448">
        <f t="shared" si="36"/>
        <v>9.3896713615023476E-3</v>
      </c>
      <c r="I429" s="447">
        <v>196</v>
      </c>
      <c r="J429" s="448">
        <f t="shared" si="37"/>
        <v>0.92018779342723001</v>
      </c>
      <c r="K429" s="165">
        <v>5</v>
      </c>
      <c r="L429" s="448">
        <f t="shared" si="38"/>
        <v>2.3474178403755867E-2</v>
      </c>
      <c r="M429" s="449"/>
    </row>
    <row r="430" spans="2:13" ht="13" thickBot="1" x14ac:dyDescent="0.3">
      <c r="B430" s="446">
        <v>41913</v>
      </c>
      <c r="C430" s="169" t="s">
        <v>240</v>
      </c>
      <c r="D430" s="447">
        <v>46</v>
      </c>
      <c r="E430" s="447">
        <v>2</v>
      </c>
      <c r="F430" s="448">
        <f t="shared" si="35"/>
        <v>4.3478260869565216E-2</v>
      </c>
      <c r="G430" s="447">
        <v>1</v>
      </c>
      <c r="H430" s="448">
        <f t="shared" si="36"/>
        <v>2.1739130434782608E-2</v>
      </c>
      <c r="I430" s="447">
        <v>43</v>
      </c>
      <c r="J430" s="448">
        <f t="shared" si="37"/>
        <v>0.93478260869565222</v>
      </c>
      <c r="K430" s="165">
        <v>0</v>
      </c>
      <c r="L430" s="448">
        <f t="shared" si="38"/>
        <v>0</v>
      </c>
      <c r="M430" s="449"/>
    </row>
    <row r="431" spans="2:13" ht="13" thickBot="1" x14ac:dyDescent="0.3">
      <c r="B431" s="446">
        <v>41913</v>
      </c>
      <c r="C431" s="169" t="s">
        <v>241</v>
      </c>
      <c r="D431" s="447">
        <v>76</v>
      </c>
      <c r="E431" s="447">
        <v>4</v>
      </c>
      <c r="F431" s="448">
        <f t="shared" si="35"/>
        <v>5.2631578947368418E-2</v>
      </c>
      <c r="G431" s="447">
        <v>4</v>
      </c>
      <c r="H431" s="448">
        <f t="shared" si="36"/>
        <v>5.2631578947368418E-2</v>
      </c>
      <c r="I431" s="447">
        <v>68</v>
      </c>
      <c r="J431" s="448">
        <f t="shared" si="37"/>
        <v>0.89473684210526316</v>
      </c>
      <c r="K431" s="165">
        <v>1</v>
      </c>
      <c r="L431" s="448">
        <f t="shared" si="38"/>
        <v>1.3157894736842105E-2</v>
      </c>
      <c r="M431" s="449"/>
    </row>
    <row r="432" spans="2:13" ht="13" thickBot="1" x14ac:dyDescent="0.3">
      <c r="B432" s="446">
        <v>41913</v>
      </c>
      <c r="C432" s="169" t="s">
        <v>221</v>
      </c>
      <c r="D432" s="447">
        <v>39</v>
      </c>
      <c r="E432" s="447">
        <v>5</v>
      </c>
      <c r="F432" s="448">
        <f t="shared" si="35"/>
        <v>0.12820512820512819</v>
      </c>
      <c r="G432" s="447">
        <v>0</v>
      </c>
      <c r="H432" s="448">
        <f t="shared" si="36"/>
        <v>0</v>
      </c>
      <c r="I432" s="447">
        <v>34</v>
      </c>
      <c r="J432" s="448">
        <f t="shared" si="37"/>
        <v>0.87179487179487181</v>
      </c>
      <c r="K432" s="165">
        <v>2</v>
      </c>
      <c r="L432" s="448">
        <f t="shared" si="38"/>
        <v>5.128205128205128E-2</v>
      </c>
      <c r="M432" s="449"/>
    </row>
    <row r="433" spans="2:13" ht="13" thickBot="1" x14ac:dyDescent="0.3">
      <c r="B433" s="446">
        <v>41913</v>
      </c>
      <c r="C433" s="169" t="s">
        <v>242</v>
      </c>
      <c r="D433" s="447">
        <v>362</v>
      </c>
      <c r="E433" s="447">
        <v>17</v>
      </c>
      <c r="F433" s="448">
        <f t="shared" si="35"/>
        <v>4.6961325966850827E-2</v>
      </c>
      <c r="G433" s="447">
        <v>13</v>
      </c>
      <c r="H433" s="448">
        <f t="shared" si="36"/>
        <v>3.591160220994475E-2</v>
      </c>
      <c r="I433" s="447">
        <v>332</v>
      </c>
      <c r="J433" s="448">
        <f t="shared" si="37"/>
        <v>0.91712707182320441</v>
      </c>
      <c r="K433" s="165">
        <v>5</v>
      </c>
      <c r="L433" s="448">
        <f t="shared" si="38"/>
        <v>1.3812154696132596E-2</v>
      </c>
      <c r="M433" s="449"/>
    </row>
    <row r="434" spans="2:13" ht="13" thickBot="1" x14ac:dyDescent="0.3">
      <c r="B434" s="446">
        <v>41913</v>
      </c>
      <c r="C434" s="169" t="s">
        <v>513</v>
      </c>
      <c r="D434" s="447">
        <v>7</v>
      </c>
      <c r="E434" s="447">
        <v>1</v>
      </c>
      <c r="F434" s="448">
        <f t="shared" si="35"/>
        <v>0.14285714285714285</v>
      </c>
      <c r="G434" s="447">
        <v>0</v>
      </c>
      <c r="H434" s="448">
        <f t="shared" si="36"/>
        <v>0</v>
      </c>
      <c r="I434" s="447">
        <v>6</v>
      </c>
      <c r="J434" s="448">
        <f t="shared" si="37"/>
        <v>0.8571428571428571</v>
      </c>
      <c r="K434" s="165">
        <v>0</v>
      </c>
      <c r="L434" s="448">
        <f t="shared" si="38"/>
        <v>0</v>
      </c>
      <c r="M434" s="449"/>
    </row>
    <row r="435" spans="2:13" ht="13" thickBot="1" x14ac:dyDescent="0.3">
      <c r="B435" s="446">
        <v>41913</v>
      </c>
      <c r="C435" s="169" t="s">
        <v>236</v>
      </c>
      <c r="D435" s="447">
        <v>92</v>
      </c>
      <c r="E435" s="447">
        <v>2</v>
      </c>
      <c r="F435" s="448">
        <f t="shared" si="35"/>
        <v>2.1739130434782608E-2</v>
      </c>
      <c r="G435" s="447">
        <v>1</v>
      </c>
      <c r="H435" s="448">
        <f t="shared" si="36"/>
        <v>1.0869565217391304E-2</v>
      </c>
      <c r="I435" s="447">
        <v>89</v>
      </c>
      <c r="J435" s="448">
        <f t="shared" si="37"/>
        <v>0.96739130434782605</v>
      </c>
      <c r="K435" s="165">
        <v>0</v>
      </c>
      <c r="L435" s="448">
        <f t="shared" si="38"/>
        <v>0</v>
      </c>
      <c r="M435" s="449"/>
    </row>
    <row r="436" spans="2:13" ht="13" thickBot="1" x14ac:dyDescent="0.3">
      <c r="B436" s="446">
        <v>41913</v>
      </c>
      <c r="C436" s="169" t="s">
        <v>224</v>
      </c>
      <c r="D436" s="447">
        <v>55</v>
      </c>
      <c r="E436" s="447">
        <v>2</v>
      </c>
      <c r="F436" s="448">
        <f t="shared" si="35"/>
        <v>3.6363636363636362E-2</v>
      </c>
      <c r="G436" s="447">
        <v>1</v>
      </c>
      <c r="H436" s="448">
        <f t="shared" si="36"/>
        <v>1.8181818181818181E-2</v>
      </c>
      <c r="I436" s="447">
        <v>52</v>
      </c>
      <c r="J436" s="448">
        <f t="shared" si="37"/>
        <v>0.94545454545454544</v>
      </c>
      <c r="K436" s="165">
        <v>1</v>
      </c>
      <c r="L436" s="448">
        <f t="shared" ref="L436:L499" si="39">SUM(K436/D436)</f>
        <v>1.8181818181818181E-2</v>
      </c>
      <c r="M436" s="449"/>
    </row>
    <row r="437" spans="2:13" ht="13" thickBot="1" x14ac:dyDescent="0.3">
      <c r="B437" s="446">
        <v>41913</v>
      </c>
      <c r="C437" s="169" t="s">
        <v>232</v>
      </c>
      <c r="D437" s="447">
        <v>157</v>
      </c>
      <c r="E437" s="447">
        <v>2</v>
      </c>
      <c r="F437" s="448">
        <f t="shared" si="35"/>
        <v>1.2738853503184714E-2</v>
      </c>
      <c r="G437" s="447">
        <v>5</v>
      </c>
      <c r="H437" s="448">
        <f t="shared" si="36"/>
        <v>3.1847133757961783E-2</v>
      </c>
      <c r="I437" s="447">
        <v>150</v>
      </c>
      <c r="J437" s="448">
        <f t="shared" si="37"/>
        <v>0.95541401273885351</v>
      </c>
      <c r="K437" s="165">
        <v>1</v>
      </c>
      <c r="L437" s="448">
        <f t="shared" si="39"/>
        <v>6.369426751592357E-3</v>
      </c>
      <c r="M437" s="449"/>
    </row>
    <row r="438" spans="2:13" ht="13" thickBot="1" x14ac:dyDescent="0.3">
      <c r="B438" s="446">
        <v>41913</v>
      </c>
      <c r="C438" s="169" t="s">
        <v>243</v>
      </c>
      <c r="D438" s="447">
        <v>41</v>
      </c>
      <c r="E438" s="447">
        <v>1</v>
      </c>
      <c r="F438" s="448">
        <f t="shared" si="35"/>
        <v>2.4390243902439025E-2</v>
      </c>
      <c r="G438" s="447">
        <v>0</v>
      </c>
      <c r="H438" s="448">
        <f t="shared" si="36"/>
        <v>0</v>
      </c>
      <c r="I438" s="447">
        <v>40</v>
      </c>
      <c r="J438" s="448">
        <f t="shared" si="37"/>
        <v>0.97560975609756095</v>
      </c>
      <c r="K438" s="165">
        <v>0</v>
      </c>
      <c r="L438" s="448">
        <f t="shared" si="39"/>
        <v>0</v>
      </c>
      <c r="M438" s="449"/>
    </row>
    <row r="439" spans="2:13" ht="13" thickBot="1" x14ac:dyDescent="0.3">
      <c r="B439" s="446">
        <v>41913</v>
      </c>
      <c r="C439" s="169" t="s">
        <v>244</v>
      </c>
      <c r="D439" s="447">
        <v>97</v>
      </c>
      <c r="E439" s="447">
        <v>9</v>
      </c>
      <c r="F439" s="448">
        <f t="shared" si="35"/>
        <v>9.2783505154639179E-2</v>
      </c>
      <c r="G439" s="447">
        <v>8</v>
      </c>
      <c r="H439" s="448">
        <f t="shared" si="36"/>
        <v>8.247422680412371E-2</v>
      </c>
      <c r="I439" s="447">
        <v>80</v>
      </c>
      <c r="J439" s="448">
        <f t="shared" si="37"/>
        <v>0.82474226804123707</v>
      </c>
      <c r="K439" s="165">
        <v>2</v>
      </c>
      <c r="L439" s="448">
        <f t="shared" si="39"/>
        <v>2.0618556701030927E-2</v>
      </c>
      <c r="M439" s="449"/>
    </row>
    <row r="440" spans="2:13" ht="13" thickBot="1" x14ac:dyDescent="0.3">
      <c r="B440" s="446">
        <v>41913</v>
      </c>
      <c r="C440" s="169" t="s">
        <v>204</v>
      </c>
      <c r="D440" s="447">
        <v>52</v>
      </c>
      <c r="E440" s="447">
        <v>9</v>
      </c>
      <c r="F440" s="448">
        <f t="shared" si="35"/>
        <v>0.17307692307692307</v>
      </c>
      <c r="G440" s="447">
        <v>0</v>
      </c>
      <c r="H440" s="448">
        <f t="shared" si="36"/>
        <v>0</v>
      </c>
      <c r="I440" s="447">
        <v>43</v>
      </c>
      <c r="J440" s="448">
        <f t="shared" si="37"/>
        <v>0.82692307692307687</v>
      </c>
      <c r="K440" s="165">
        <v>0</v>
      </c>
      <c r="L440" s="448">
        <f t="shared" si="39"/>
        <v>0</v>
      </c>
      <c r="M440" s="449"/>
    </row>
    <row r="441" spans="2:13" ht="13" thickBot="1" x14ac:dyDescent="0.3">
      <c r="B441" s="446">
        <v>41913</v>
      </c>
      <c r="C441" s="169" t="s">
        <v>245</v>
      </c>
      <c r="D441" s="447">
        <v>147</v>
      </c>
      <c r="E441" s="447">
        <v>3</v>
      </c>
      <c r="F441" s="448">
        <f t="shared" si="35"/>
        <v>2.0408163265306121E-2</v>
      </c>
      <c r="G441" s="447">
        <v>8</v>
      </c>
      <c r="H441" s="448">
        <f t="shared" si="36"/>
        <v>5.4421768707482991E-2</v>
      </c>
      <c r="I441" s="447">
        <v>136</v>
      </c>
      <c r="J441" s="448">
        <f t="shared" si="37"/>
        <v>0.92517006802721091</v>
      </c>
      <c r="K441" s="165">
        <v>0</v>
      </c>
      <c r="L441" s="448">
        <f t="shared" si="39"/>
        <v>0</v>
      </c>
      <c r="M441" s="449"/>
    </row>
    <row r="442" spans="2:13" ht="13" thickBot="1" x14ac:dyDescent="0.3">
      <c r="B442" s="446">
        <v>41913</v>
      </c>
      <c r="C442" s="169" t="s">
        <v>246</v>
      </c>
      <c r="D442" s="447">
        <v>744</v>
      </c>
      <c r="E442" s="447">
        <v>27</v>
      </c>
      <c r="F442" s="448">
        <f t="shared" si="35"/>
        <v>3.6290322580645164E-2</v>
      </c>
      <c r="G442" s="447">
        <v>29</v>
      </c>
      <c r="H442" s="448">
        <f t="shared" si="36"/>
        <v>3.8978494623655914E-2</v>
      </c>
      <c r="I442" s="447">
        <v>688</v>
      </c>
      <c r="J442" s="448">
        <f t="shared" si="37"/>
        <v>0.92473118279569888</v>
      </c>
      <c r="K442" s="165">
        <v>2</v>
      </c>
      <c r="L442" s="448">
        <f t="shared" si="39"/>
        <v>2.6881720430107529E-3</v>
      </c>
      <c r="M442" s="449"/>
    </row>
    <row r="443" spans="2:13" ht="13" thickBot="1" x14ac:dyDescent="0.3">
      <c r="B443" s="446">
        <v>41913</v>
      </c>
      <c r="C443" s="169" t="s">
        <v>247</v>
      </c>
      <c r="D443" s="447">
        <v>167</v>
      </c>
      <c r="E443" s="447">
        <v>9</v>
      </c>
      <c r="F443" s="448">
        <f t="shared" si="35"/>
        <v>5.3892215568862277E-2</v>
      </c>
      <c r="G443" s="447">
        <v>5</v>
      </c>
      <c r="H443" s="448">
        <f t="shared" si="36"/>
        <v>2.9940119760479042E-2</v>
      </c>
      <c r="I443" s="447">
        <v>153</v>
      </c>
      <c r="J443" s="448">
        <f t="shared" si="37"/>
        <v>0.91616766467065869</v>
      </c>
      <c r="K443" s="165">
        <v>2</v>
      </c>
      <c r="L443" s="448">
        <f t="shared" si="39"/>
        <v>1.1976047904191617E-2</v>
      </c>
      <c r="M443" s="449"/>
    </row>
    <row r="444" spans="2:13" ht="13" thickBot="1" x14ac:dyDescent="0.3">
      <c r="B444" s="446">
        <v>41913</v>
      </c>
      <c r="C444" s="169" t="s">
        <v>248</v>
      </c>
      <c r="D444" s="447">
        <v>7</v>
      </c>
      <c r="E444" s="447">
        <v>1</v>
      </c>
      <c r="F444" s="448">
        <f t="shared" si="35"/>
        <v>0.14285714285714285</v>
      </c>
      <c r="G444" s="447">
        <v>0</v>
      </c>
      <c r="H444" s="448">
        <f t="shared" si="36"/>
        <v>0</v>
      </c>
      <c r="I444" s="447">
        <v>6</v>
      </c>
      <c r="J444" s="448">
        <f t="shared" si="37"/>
        <v>0.8571428571428571</v>
      </c>
      <c r="K444" s="165">
        <v>0</v>
      </c>
      <c r="L444" s="448">
        <f t="shared" si="39"/>
        <v>0</v>
      </c>
      <c r="M444" s="449"/>
    </row>
    <row r="445" spans="2:13" ht="13" thickBot="1" x14ac:dyDescent="0.3">
      <c r="B445" s="446">
        <v>41944</v>
      </c>
      <c r="C445" s="169" t="s">
        <v>249</v>
      </c>
      <c r="D445" s="447">
        <v>110</v>
      </c>
      <c r="E445" s="447">
        <v>11</v>
      </c>
      <c r="F445" s="448">
        <f t="shared" si="35"/>
        <v>0.1</v>
      </c>
      <c r="G445" s="447">
        <v>9</v>
      </c>
      <c r="H445" s="448">
        <f t="shared" si="36"/>
        <v>8.1818181818181818E-2</v>
      </c>
      <c r="I445" s="447">
        <v>90</v>
      </c>
      <c r="J445" s="448">
        <f t="shared" si="37"/>
        <v>0.81818181818181823</v>
      </c>
      <c r="K445" s="165">
        <v>0</v>
      </c>
      <c r="L445" s="448">
        <f t="shared" si="39"/>
        <v>0</v>
      </c>
      <c r="M445" s="449"/>
    </row>
    <row r="446" spans="2:13" ht="13" thickBot="1" x14ac:dyDescent="0.3">
      <c r="B446" s="446">
        <v>41944</v>
      </c>
      <c r="C446" s="169" t="s">
        <v>233</v>
      </c>
      <c r="D446" s="447">
        <v>68</v>
      </c>
      <c r="E446" s="447">
        <v>0</v>
      </c>
      <c r="F446" s="448">
        <f t="shared" si="35"/>
        <v>0</v>
      </c>
      <c r="G446" s="447">
        <v>1</v>
      </c>
      <c r="H446" s="448">
        <f t="shared" si="36"/>
        <v>1.4705882352941176E-2</v>
      </c>
      <c r="I446" s="447">
        <v>67</v>
      </c>
      <c r="J446" s="448">
        <f t="shared" si="37"/>
        <v>0.98529411764705888</v>
      </c>
      <c r="K446" s="165">
        <v>0</v>
      </c>
      <c r="L446" s="448">
        <f t="shared" si="39"/>
        <v>0</v>
      </c>
      <c r="M446" s="449"/>
    </row>
    <row r="447" spans="2:13" ht="13" thickBot="1" x14ac:dyDescent="0.3">
      <c r="B447" s="446">
        <v>41944</v>
      </c>
      <c r="C447" s="169" t="s">
        <v>516</v>
      </c>
      <c r="D447" s="447">
        <v>11</v>
      </c>
      <c r="E447" s="447">
        <v>0</v>
      </c>
      <c r="F447" s="448">
        <f t="shared" si="35"/>
        <v>0</v>
      </c>
      <c r="G447" s="447">
        <v>0</v>
      </c>
      <c r="H447" s="448">
        <f t="shared" si="36"/>
        <v>0</v>
      </c>
      <c r="I447" s="447">
        <v>11</v>
      </c>
      <c r="J447" s="448">
        <f t="shared" si="37"/>
        <v>1</v>
      </c>
      <c r="K447" s="165">
        <v>0</v>
      </c>
      <c r="L447" s="448">
        <f t="shared" si="39"/>
        <v>0</v>
      </c>
      <c r="M447" s="449"/>
    </row>
    <row r="448" spans="2:13" ht="13" thickBot="1" x14ac:dyDescent="0.3">
      <c r="B448" s="446">
        <v>41944</v>
      </c>
      <c r="C448" s="169" t="s">
        <v>251</v>
      </c>
      <c r="D448" s="447">
        <v>67</v>
      </c>
      <c r="E448" s="447">
        <v>2</v>
      </c>
      <c r="F448" s="448">
        <f t="shared" si="35"/>
        <v>2.9850746268656716E-2</v>
      </c>
      <c r="G448" s="447">
        <v>2</v>
      </c>
      <c r="H448" s="448">
        <f t="shared" si="36"/>
        <v>2.9850746268656716E-2</v>
      </c>
      <c r="I448" s="447">
        <v>63</v>
      </c>
      <c r="J448" s="448">
        <f t="shared" si="37"/>
        <v>0.94029850746268662</v>
      </c>
      <c r="K448" s="165">
        <v>1</v>
      </c>
      <c r="L448" s="448">
        <f t="shared" si="39"/>
        <v>1.4925373134328358E-2</v>
      </c>
      <c r="M448" s="449"/>
    </row>
    <row r="449" spans="2:13" ht="13" thickBot="1" x14ac:dyDescent="0.3">
      <c r="B449" s="446">
        <v>41944</v>
      </c>
      <c r="C449" s="169" t="s">
        <v>517</v>
      </c>
      <c r="D449" s="447">
        <v>137</v>
      </c>
      <c r="E449" s="447">
        <v>22</v>
      </c>
      <c r="F449" s="448">
        <f t="shared" si="35"/>
        <v>0.16058394160583941</v>
      </c>
      <c r="G449" s="447">
        <v>8</v>
      </c>
      <c r="H449" s="448">
        <f t="shared" si="36"/>
        <v>5.8394160583941604E-2</v>
      </c>
      <c r="I449" s="447">
        <v>107</v>
      </c>
      <c r="J449" s="448">
        <f t="shared" si="37"/>
        <v>0.78102189781021902</v>
      </c>
      <c r="K449" s="165">
        <v>2</v>
      </c>
      <c r="L449" s="448">
        <f t="shared" si="39"/>
        <v>1.4598540145985401E-2</v>
      </c>
      <c r="M449" s="449"/>
    </row>
    <row r="450" spans="2:13" ht="13" thickBot="1" x14ac:dyDescent="0.3">
      <c r="B450" s="446">
        <v>41944</v>
      </c>
      <c r="C450" s="169" t="s">
        <v>253</v>
      </c>
      <c r="D450" s="447">
        <v>116</v>
      </c>
      <c r="E450" s="447">
        <v>10</v>
      </c>
      <c r="F450" s="448">
        <f t="shared" si="35"/>
        <v>8.6206896551724144E-2</v>
      </c>
      <c r="G450" s="447">
        <v>9</v>
      </c>
      <c r="H450" s="448">
        <f t="shared" si="36"/>
        <v>7.7586206896551727E-2</v>
      </c>
      <c r="I450" s="447">
        <v>97</v>
      </c>
      <c r="J450" s="448">
        <f t="shared" si="37"/>
        <v>0.83620689655172409</v>
      </c>
      <c r="K450" s="165">
        <v>4</v>
      </c>
      <c r="L450" s="448">
        <f t="shared" si="39"/>
        <v>3.4482758620689655E-2</v>
      </c>
      <c r="M450" s="449"/>
    </row>
    <row r="451" spans="2:13" ht="13" thickBot="1" x14ac:dyDescent="0.3">
      <c r="B451" s="446">
        <v>41944</v>
      </c>
      <c r="C451" s="169" t="s">
        <v>254</v>
      </c>
      <c r="D451" s="447">
        <v>11</v>
      </c>
      <c r="E451" s="447">
        <v>3</v>
      </c>
      <c r="F451" s="448">
        <f t="shared" si="35"/>
        <v>0.27272727272727271</v>
      </c>
      <c r="G451" s="447">
        <v>0</v>
      </c>
      <c r="H451" s="448">
        <f t="shared" si="36"/>
        <v>0</v>
      </c>
      <c r="I451" s="447">
        <v>8</v>
      </c>
      <c r="J451" s="448">
        <f t="shared" si="37"/>
        <v>0.72727272727272729</v>
      </c>
      <c r="K451" s="165">
        <v>1</v>
      </c>
      <c r="L451" s="448">
        <f t="shared" si="39"/>
        <v>9.0909090909090912E-2</v>
      </c>
      <c r="M451" s="449"/>
    </row>
    <row r="452" spans="2:13" ht="13" thickBot="1" x14ac:dyDescent="0.3">
      <c r="B452" s="446">
        <v>41944</v>
      </c>
      <c r="C452" s="169" t="s">
        <v>518</v>
      </c>
      <c r="D452" s="447">
        <v>99</v>
      </c>
      <c r="E452" s="447">
        <v>4</v>
      </c>
      <c r="F452" s="448">
        <f t="shared" si="35"/>
        <v>4.0404040404040407E-2</v>
      </c>
      <c r="G452" s="447">
        <v>2</v>
      </c>
      <c r="H452" s="448">
        <f t="shared" si="36"/>
        <v>2.0202020202020204E-2</v>
      </c>
      <c r="I452" s="447">
        <v>93</v>
      </c>
      <c r="J452" s="448">
        <f t="shared" si="37"/>
        <v>0.93939393939393945</v>
      </c>
      <c r="K452" s="165">
        <v>0</v>
      </c>
      <c r="L452" s="448">
        <f t="shared" si="39"/>
        <v>0</v>
      </c>
      <c r="M452" s="449"/>
    </row>
    <row r="453" spans="2:13" ht="13" thickBot="1" x14ac:dyDescent="0.3">
      <c r="B453" s="446">
        <v>41944</v>
      </c>
      <c r="C453" s="169" t="s">
        <v>519</v>
      </c>
      <c r="D453" s="447">
        <v>79</v>
      </c>
      <c r="E453" s="447">
        <v>14</v>
      </c>
      <c r="F453" s="448">
        <f t="shared" si="35"/>
        <v>0.17721518987341772</v>
      </c>
      <c r="G453" s="447">
        <v>5</v>
      </c>
      <c r="H453" s="448">
        <f t="shared" si="36"/>
        <v>6.3291139240506333E-2</v>
      </c>
      <c r="I453" s="447">
        <v>60</v>
      </c>
      <c r="J453" s="448">
        <f t="shared" si="37"/>
        <v>0.759493670886076</v>
      </c>
      <c r="K453" s="165">
        <v>2</v>
      </c>
      <c r="L453" s="448">
        <f t="shared" si="39"/>
        <v>2.5316455696202531E-2</v>
      </c>
      <c r="M453" s="449"/>
    </row>
    <row r="454" spans="2:13" ht="13" thickBot="1" x14ac:dyDescent="0.3">
      <c r="B454" s="446">
        <v>41944</v>
      </c>
      <c r="C454" s="169" t="s">
        <v>513</v>
      </c>
      <c r="D454" s="447">
        <v>19</v>
      </c>
      <c r="E454" s="447">
        <v>1</v>
      </c>
      <c r="F454" s="448">
        <f t="shared" si="35"/>
        <v>5.2631578947368418E-2</v>
      </c>
      <c r="G454" s="447">
        <v>1</v>
      </c>
      <c r="H454" s="448">
        <f t="shared" si="36"/>
        <v>5.2631578947368418E-2</v>
      </c>
      <c r="I454" s="447">
        <v>17</v>
      </c>
      <c r="J454" s="448">
        <f t="shared" si="37"/>
        <v>0.89473684210526316</v>
      </c>
      <c r="K454" s="165">
        <v>0</v>
      </c>
      <c r="L454" s="448">
        <f t="shared" si="39"/>
        <v>0</v>
      </c>
      <c r="M454" s="449"/>
    </row>
    <row r="455" spans="2:13" ht="13" thickBot="1" x14ac:dyDescent="0.3">
      <c r="B455" s="446">
        <v>41944</v>
      </c>
      <c r="C455" s="169" t="s">
        <v>257</v>
      </c>
      <c r="D455" s="447">
        <v>25</v>
      </c>
      <c r="E455" s="447">
        <v>0</v>
      </c>
      <c r="F455" s="448">
        <f t="shared" si="35"/>
        <v>0</v>
      </c>
      <c r="G455" s="447">
        <v>0</v>
      </c>
      <c r="H455" s="448">
        <f t="shared" si="36"/>
        <v>0</v>
      </c>
      <c r="I455" s="447">
        <v>25</v>
      </c>
      <c r="J455" s="448">
        <f t="shared" si="37"/>
        <v>1</v>
      </c>
      <c r="K455" s="165">
        <v>0</v>
      </c>
      <c r="L455" s="448">
        <f t="shared" si="39"/>
        <v>0</v>
      </c>
      <c r="M455" s="449"/>
    </row>
    <row r="456" spans="2:13" ht="13" thickBot="1" x14ac:dyDescent="0.3">
      <c r="B456" s="446">
        <v>41944</v>
      </c>
      <c r="C456" s="169" t="s">
        <v>258</v>
      </c>
      <c r="D456" s="447">
        <v>62</v>
      </c>
      <c r="E456" s="447">
        <v>4</v>
      </c>
      <c r="F456" s="448">
        <f t="shared" si="35"/>
        <v>6.4516129032258063E-2</v>
      </c>
      <c r="G456" s="447">
        <v>1</v>
      </c>
      <c r="H456" s="448">
        <f t="shared" si="36"/>
        <v>1.6129032258064516E-2</v>
      </c>
      <c r="I456" s="447">
        <v>57</v>
      </c>
      <c r="J456" s="448">
        <f t="shared" si="37"/>
        <v>0.91935483870967738</v>
      </c>
      <c r="K456" s="165">
        <v>2</v>
      </c>
      <c r="L456" s="448">
        <f t="shared" si="39"/>
        <v>3.2258064516129031E-2</v>
      </c>
      <c r="M456" s="449"/>
    </row>
    <row r="457" spans="2:13" ht="13" thickBot="1" x14ac:dyDescent="0.3">
      <c r="B457" s="446">
        <v>41974</v>
      </c>
      <c r="C457" s="169" t="s">
        <v>520</v>
      </c>
      <c r="D457" s="447">
        <v>125</v>
      </c>
      <c r="E457" s="447">
        <v>5</v>
      </c>
      <c r="F457" s="448">
        <f t="shared" si="35"/>
        <v>0.04</v>
      </c>
      <c r="G457" s="447">
        <v>5</v>
      </c>
      <c r="H457" s="448">
        <f t="shared" si="36"/>
        <v>0.04</v>
      </c>
      <c r="I457" s="447">
        <v>115</v>
      </c>
      <c r="J457" s="448">
        <f t="shared" si="37"/>
        <v>0.92</v>
      </c>
      <c r="K457" s="165">
        <v>1</v>
      </c>
      <c r="L457" s="448">
        <f t="shared" si="39"/>
        <v>8.0000000000000002E-3</v>
      </c>
      <c r="M457" s="449"/>
    </row>
    <row r="458" spans="2:13" ht="13.5" thickBot="1" x14ac:dyDescent="0.35">
      <c r="B458" s="128">
        <v>2015</v>
      </c>
      <c r="C458" s="279"/>
      <c r="D458" s="128"/>
      <c r="E458" s="162"/>
      <c r="F458" s="162"/>
      <c r="G458" s="128"/>
      <c r="H458" s="128"/>
      <c r="I458" s="128"/>
      <c r="J458" s="163"/>
      <c r="K458" s="171"/>
      <c r="L458" s="171"/>
      <c r="M458" s="128"/>
    </row>
    <row r="459" spans="2:13" ht="13" thickBot="1" x14ac:dyDescent="0.3">
      <c r="B459" s="446">
        <v>42005</v>
      </c>
      <c r="C459" s="169" t="s">
        <v>259</v>
      </c>
      <c r="D459" s="447">
        <v>44</v>
      </c>
      <c r="E459" s="447">
        <v>1</v>
      </c>
      <c r="F459" s="448">
        <f t="shared" ref="F459:F486" si="40">SUM(E459/D459)</f>
        <v>2.2727272727272728E-2</v>
      </c>
      <c r="G459" s="447">
        <v>1</v>
      </c>
      <c r="H459" s="448">
        <f t="shared" si="36"/>
        <v>2.2727272727272728E-2</v>
      </c>
      <c r="I459" s="447">
        <v>42</v>
      </c>
      <c r="J459" s="450">
        <f t="shared" si="37"/>
        <v>0.95454545454545459</v>
      </c>
      <c r="K459" s="375">
        <v>0</v>
      </c>
      <c r="L459" s="448">
        <f t="shared" si="39"/>
        <v>0</v>
      </c>
      <c r="M459" s="449"/>
    </row>
    <row r="460" spans="2:13" ht="13" thickBot="1" x14ac:dyDescent="0.3">
      <c r="B460" s="446">
        <v>42005</v>
      </c>
      <c r="C460" s="169" t="s">
        <v>236</v>
      </c>
      <c r="D460" s="447">
        <v>4</v>
      </c>
      <c r="E460" s="447">
        <v>0</v>
      </c>
      <c r="F460" s="448">
        <f t="shared" si="40"/>
        <v>0</v>
      </c>
      <c r="G460" s="447">
        <v>0</v>
      </c>
      <c r="H460" s="448">
        <f t="shared" si="36"/>
        <v>0</v>
      </c>
      <c r="I460" s="447">
        <v>4</v>
      </c>
      <c r="J460" s="450">
        <f t="shared" si="37"/>
        <v>1</v>
      </c>
      <c r="K460" s="375">
        <v>0</v>
      </c>
      <c r="L460" s="448">
        <f t="shared" si="39"/>
        <v>0</v>
      </c>
      <c r="M460" s="449"/>
    </row>
    <row r="461" spans="2:13" ht="13" thickBot="1" x14ac:dyDescent="0.3">
      <c r="B461" s="446">
        <v>42005</v>
      </c>
      <c r="C461" s="169" t="s">
        <v>236</v>
      </c>
      <c r="D461" s="447">
        <v>29</v>
      </c>
      <c r="E461" s="447">
        <v>0</v>
      </c>
      <c r="F461" s="448">
        <f t="shared" si="40"/>
        <v>0</v>
      </c>
      <c r="G461" s="447">
        <v>0</v>
      </c>
      <c r="H461" s="448">
        <f t="shared" si="36"/>
        <v>0</v>
      </c>
      <c r="I461" s="447">
        <v>29</v>
      </c>
      <c r="J461" s="450">
        <f t="shared" si="37"/>
        <v>1</v>
      </c>
      <c r="K461" s="375">
        <v>0</v>
      </c>
      <c r="L461" s="448">
        <f t="shared" si="39"/>
        <v>0</v>
      </c>
      <c r="M461" s="449"/>
    </row>
    <row r="462" spans="2:13" ht="13" thickBot="1" x14ac:dyDescent="0.3">
      <c r="B462" s="446">
        <v>42005</v>
      </c>
      <c r="C462" s="169" t="s">
        <v>261</v>
      </c>
      <c r="D462" s="447">
        <v>18</v>
      </c>
      <c r="E462" s="447">
        <v>1</v>
      </c>
      <c r="F462" s="448">
        <f t="shared" si="40"/>
        <v>5.5555555555555552E-2</v>
      </c>
      <c r="G462" s="447">
        <v>1</v>
      </c>
      <c r="H462" s="448">
        <f t="shared" si="36"/>
        <v>5.5555555555555552E-2</v>
      </c>
      <c r="I462" s="447">
        <v>16</v>
      </c>
      <c r="J462" s="450">
        <f t="shared" si="37"/>
        <v>0.88888888888888884</v>
      </c>
      <c r="K462" s="375">
        <v>1</v>
      </c>
      <c r="L462" s="448">
        <f t="shared" si="39"/>
        <v>5.5555555555555552E-2</v>
      </c>
      <c r="M462" s="449"/>
    </row>
    <row r="463" spans="2:13" ht="13" thickBot="1" x14ac:dyDescent="0.3">
      <c r="B463" s="446">
        <v>42005</v>
      </c>
      <c r="C463" s="169" t="s">
        <v>236</v>
      </c>
      <c r="D463" s="447">
        <v>13</v>
      </c>
      <c r="E463" s="447">
        <v>0</v>
      </c>
      <c r="F463" s="448">
        <f t="shared" si="40"/>
        <v>0</v>
      </c>
      <c r="G463" s="447">
        <v>0</v>
      </c>
      <c r="H463" s="448">
        <f t="shared" si="36"/>
        <v>0</v>
      </c>
      <c r="I463" s="447">
        <v>13</v>
      </c>
      <c r="J463" s="450">
        <f t="shared" si="37"/>
        <v>1</v>
      </c>
      <c r="K463" s="375">
        <v>0</v>
      </c>
      <c r="L463" s="448">
        <f t="shared" si="39"/>
        <v>0</v>
      </c>
      <c r="M463" s="449"/>
    </row>
    <row r="464" spans="2:13" ht="13" thickBot="1" x14ac:dyDescent="0.3">
      <c r="B464" s="446">
        <v>42005</v>
      </c>
      <c r="C464" s="169" t="s">
        <v>262</v>
      </c>
      <c r="D464" s="447">
        <v>144</v>
      </c>
      <c r="E464" s="447">
        <v>8</v>
      </c>
      <c r="F464" s="448">
        <f t="shared" si="40"/>
        <v>5.5555555555555552E-2</v>
      </c>
      <c r="G464" s="447">
        <v>6</v>
      </c>
      <c r="H464" s="448">
        <f t="shared" si="36"/>
        <v>4.1666666666666664E-2</v>
      </c>
      <c r="I464" s="447">
        <v>130</v>
      </c>
      <c r="J464" s="450">
        <f t="shared" si="37"/>
        <v>0.90277777777777779</v>
      </c>
      <c r="K464" s="375">
        <v>2</v>
      </c>
      <c r="L464" s="448">
        <f t="shared" si="39"/>
        <v>1.3888888888888888E-2</v>
      </c>
      <c r="M464" s="449"/>
    </row>
    <row r="465" spans="2:13" ht="13" thickBot="1" x14ac:dyDescent="0.3">
      <c r="B465" s="446">
        <v>42005</v>
      </c>
      <c r="C465" s="169" t="s">
        <v>521</v>
      </c>
      <c r="D465" s="447">
        <v>23</v>
      </c>
      <c r="E465" s="447">
        <v>0</v>
      </c>
      <c r="F465" s="448">
        <f t="shared" si="40"/>
        <v>0</v>
      </c>
      <c r="G465" s="447">
        <v>2</v>
      </c>
      <c r="H465" s="448">
        <f t="shared" si="36"/>
        <v>8.6956521739130432E-2</v>
      </c>
      <c r="I465" s="447">
        <v>21</v>
      </c>
      <c r="J465" s="450">
        <f t="shared" si="37"/>
        <v>0.91304347826086951</v>
      </c>
      <c r="K465" s="375">
        <v>0</v>
      </c>
      <c r="L465" s="448">
        <f t="shared" si="39"/>
        <v>0</v>
      </c>
      <c r="M465" s="449"/>
    </row>
    <row r="466" spans="2:13" ht="13" thickBot="1" x14ac:dyDescent="0.3">
      <c r="B466" s="446">
        <v>42036</v>
      </c>
      <c r="C466" s="169" t="s">
        <v>264</v>
      </c>
      <c r="D466" s="447">
        <v>271</v>
      </c>
      <c r="E466" s="447">
        <v>14</v>
      </c>
      <c r="F466" s="448">
        <f t="shared" si="40"/>
        <v>5.1660516605166053E-2</v>
      </c>
      <c r="G466" s="447">
        <v>15</v>
      </c>
      <c r="H466" s="448">
        <f t="shared" si="36"/>
        <v>5.5350553505535055E-2</v>
      </c>
      <c r="I466" s="447">
        <v>242</v>
      </c>
      <c r="J466" s="450">
        <f t="shared" si="37"/>
        <v>0.8929889298892989</v>
      </c>
      <c r="K466" s="375">
        <v>4</v>
      </c>
      <c r="L466" s="448">
        <f t="shared" si="39"/>
        <v>1.4760147601476014E-2</v>
      </c>
      <c r="M466" s="449"/>
    </row>
    <row r="467" spans="2:13" ht="13" thickBot="1" x14ac:dyDescent="0.3">
      <c r="B467" s="446">
        <v>42036</v>
      </c>
      <c r="C467" s="169" t="s">
        <v>265</v>
      </c>
      <c r="D467" s="447">
        <v>147</v>
      </c>
      <c r="E467" s="447">
        <v>5</v>
      </c>
      <c r="F467" s="448">
        <f t="shared" si="40"/>
        <v>3.4013605442176874E-2</v>
      </c>
      <c r="G467" s="447">
        <v>6</v>
      </c>
      <c r="H467" s="448">
        <f t="shared" si="36"/>
        <v>4.0816326530612242E-2</v>
      </c>
      <c r="I467" s="447">
        <v>136</v>
      </c>
      <c r="J467" s="450">
        <f t="shared" si="37"/>
        <v>0.92517006802721091</v>
      </c>
      <c r="K467" s="375">
        <v>1</v>
      </c>
      <c r="L467" s="448">
        <f t="shared" si="39"/>
        <v>6.8027210884353739E-3</v>
      </c>
      <c r="M467" s="449"/>
    </row>
    <row r="468" spans="2:13" ht="13" thickBot="1" x14ac:dyDescent="0.3">
      <c r="B468" s="446">
        <v>42036</v>
      </c>
      <c r="C468" s="169" t="s">
        <v>260</v>
      </c>
      <c r="D468" s="447">
        <v>8</v>
      </c>
      <c r="E468" s="447">
        <v>0</v>
      </c>
      <c r="F468" s="448">
        <f t="shared" si="40"/>
        <v>0</v>
      </c>
      <c r="G468" s="447">
        <v>1</v>
      </c>
      <c r="H468" s="448">
        <f t="shared" si="36"/>
        <v>0.125</v>
      </c>
      <c r="I468" s="447">
        <v>7</v>
      </c>
      <c r="J468" s="450">
        <f t="shared" si="37"/>
        <v>0.875</v>
      </c>
      <c r="K468" s="375">
        <v>0</v>
      </c>
      <c r="L468" s="448">
        <f t="shared" si="39"/>
        <v>0</v>
      </c>
      <c r="M468" s="449"/>
    </row>
    <row r="469" spans="2:13" ht="13" thickBot="1" x14ac:dyDescent="0.3">
      <c r="B469" s="446">
        <v>42036</v>
      </c>
      <c r="C469" s="169" t="s">
        <v>266</v>
      </c>
      <c r="D469" s="447">
        <v>24</v>
      </c>
      <c r="E469" s="447">
        <v>1</v>
      </c>
      <c r="F469" s="448">
        <f t="shared" si="40"/>
        <v>4.1666666666666664E-2</v>
      </c>
      <c r="G469" s="447">
        <v>0</v>
      </c>
      <c r="H469" s="448">
        <f t="shared" si="36"/>
        <v>0</v>
      </c>
      <c r="I469" s="447">
        <v>23</v>
      </c>
      <c r="J469" s="450">
        <f t="shared" si="37"/>
        <v>0.95833333333333337</v>
      </c>
      <c r="K469" s="375">
        <v>0</v>
      </c>
      <c r="L469" s="448">
        <f t="shared" si="39"/>
        <v>0</v>
      </c>
      <c r="M469" s="449"/>
    </row>
    <row r="470" spans="2:13" ht="13" thickBot="1" x14ac:dyDescent="0.3">
      <c r="B470" s="446">
        <v>42036</v>
      </c>
      <c r="C470" s="169" t="s">
        <v>267</v>
      </c>
      <c r="D470" s="447">
        <v>4</v>
      </c>
      <c r="E470" s="447">
        <v>0</v>
      </c>
      <c r="F470" s="448">
        <f t="shared" si="40"/>
        <v>0</v>
      </c>
      <c r="G470" s="447">
        <v>0</v>
      </c>
      <c r="H470" s="448">
        <f t="shared" si="36"/>
        <v>0</v>
      </c>
      <c r="I470" s="447">
        <v>4</v>
      </c>
      <c r="J470" s="450">
        <f t="shared" si="37"/>
        <v>1</v>
      </c>
      <c r="K470" s="375">
        <v>0</v>
      </c>
      <c r="L470" s="448">
        <f t="shared" si="39"/>
        <v>0</v>
      </c>
      <c r="M470" s="449"/>
    </row>
    <row r="471" spans="2:13" ht="13" thickBot="1" x14ac:dyDescent="0.3">
      <c r="B471" s="446">
        <v>42036</v>
      </c>
      <c r="C471" s="169" t="s">
        <v>268</v>
      </c>
      <c r="D471" s="447">
        <v>80</v>
      </c>
      <c r="E471" s="447">
        <v>2</v>
      </c>
      <c r="F471" s="448">
        <f t="shared" si="40"/>
        <v>2.5000000000000001E-2</v>
      </c>
      <c r="G471" s="447">
        <v>4</v>
      </c>
      <c r="H471" s="448">
        <f t="shared" si="36"/>
        <v>0.05</v>
      </c>
      <c r="I471" s="447">
        <v>74</v>
      </c>
      <c r="J471" s="450">
        <f t="shared" si="37"/>
        <v>0.92500000000000004</v>
      </c>
      <c r="K471" s="375">
        <v>0</v>
      </c>
      <c r="L471" s="448">
        <f t="shared" si="39"/>
        <v>0</v>
      </c>
      <c r="M471" s="449"/>
    </row>
    <row r="472" spans="2:13" ht="13" thickBot="1" x14ac:dyDescent="0.3">
      <c r="B472" s="446">
        <v>42036</v>
      </c>
      <c r="C472" s="169" t="s">
        <v>269</v>
      </c>
      <c r="D472" s="447">
        <v>177</v>
      </c>
      <c r="E472" s="447">
        <v>5</v>
      </c>
      <c r="F472" s="448">
        <f t="shared" si="40"/>
        <v>2.8248587570621469E-2</v>
      </c>
      <c r="G472" s="447">
        <v>7</v>
      </c>
      <c r="H472" s="448">
        <f t="shared" si="36"/>
        <v>3.954802259887006E-2</v>
      </c>
      <c r="I472" s="447">
        <v>165</v>
      </c>
      <c r="J472" s="450">
        <f t="shared" si="37"/>
        <v>0.93220338983050843</v>
      </c>
      <c r="K472" s="375">
        <v>1</v>
      </c>
      <c r="L472" s="448">
        <f t="shared" si="39"/>
        <v>5.6497175141242938E-3</v>
      </c>
      <c r="M472" s="449"/>
    </row>
    <row r="473" spans="2:13" ht="13" thickBot="1" x14ac:dyDescent="0.3">
      <c r="B473" s="446">
        <v>42036</v>
      </c>
      <c r="C473" s="169" t="s">
        <v>236</v>
      </c>
      <c r="D473" s="447">
        <v>38</v>
      </c>
      <c r="E473" s="447">
        <v>1</v>
      </c>
      <c r="F473" s="448">
        <f t="shared" si="40"/>
        <v>2.6315789473684209E-2</v>
      </c>
      <c r="G473" s="447">
        <v>0</v>
      </c>
      <c r="H473" s="448">
        <f t="shared" si="36"/>
        <v>0</v>
      </c>
      <c r="I473" s="447">
        <v>37</v>
      </c>
      <c r="J473" s="450">
        <f t="shared" si="37"/>
        <v>0.97368421052631582</v>
      </c>
      <c r="K473" s="375">
        <v>0</v>
      </c>
      <c r="L473" s="448">
        <f t="shared" si="39"/>
        <v>0</v>
      </c>
      <c r="M473" s="449"/>
    </row>
    <row r="474" spans="2:13" ht="13" thickBot="1" x14ac:dyDescent="0.3">
      <c r="B474" s="446">
        <v>42036</v>
      </c>
      <c r="C474" s="169" t="s">
        <v>270</v>
      </c>
      <c r="D474" s="447">
        <v>20</v>
      </c>
      <c r="E474" s="447">
        <v>0</v>
      </c>
      <c r="F474" s="448">
        <f t="shared" si="40"/>
        <v>0</v>
      </c>
      <c r="G474" s="447">
        <v>1</v>
      </c>
      <c r="H474" s="448">
        <f t="shared" si="36"/>
        <v>0.05</v>
      </c>
      <c r="I474" s="447">
        <v>19</v>
      </c>
      <c r="J474" s="450">
        <f t="shared" si="37"/>
        <v>0.95</v>
      </c>
      <c r="K474" s="375">
        <v>0</v>
      </c>
      <c r="L474" s="448">
        <f t="shared" si="39"/>
        <v>0</v>
      </c>
      <c r="M474" s="449"/>
    </row>
    <row r="475" spans="2:13" ht="13" thickBot="1" x14ac:dyDescent="0.3">
      <c r="B475" s="446">
        <v>42036</v>
      </c>
      <c r="C475" s="169" t="s">
        <v>521</v>
      </c>
      <c r="D475" s="447">
        <v>9</v>
      </c>
      <c r="E475" s="447">
        <v>0</v>
      </c>
      <c r="F475" s="448">
        <f t="shared" si="40"/>
        <v>0</v>
      </c>
      <c r="G475" s="447">
        <v>0</v>
      </c>
      <c r="H475" s="448">
        <f t="shared" si="36"/>
        <v>0</v>
      </c>
      <c r="I475" s="447">
        <v>9</v>
      </c>
      <c r="J475" s="450">
        <f t="shared" si="37"/>
        <v>1</v>
      </c>
      <c r="K475" s="375">
        <v>0</v>
      </c>
      <c r="L475" s="448">
        <f t="shared" si="39"/>
        <v>0</v>
      </c>
      <c r="M475" s="449"/>
    </row>
    <row r="476" spans="2:13" ht="13" thickBot="1" x14ac:dyDescent="0.3">
      <c r="B476" s="446">
        <v>42036</v>
      </c>
      <c r="C476" s="169" t="s">
        <v>271</v>
      </c>
      <c r="D476" s="447">
        <v>370</v>
      </c>
      <c r="E476" s="447">
        <v>25</v>
      </c>
      <c r="F476" s="448">
        <f t="shared" si="40"/>
        <v>6.7567567567567571E-2</v>
      </c>
      <c r="G476" s="447">
        <v>11</v>
      </c>
      <c r="H476" s="448">
        <f t="shared" si="36"/>
        <v>2.9729729729729731E-2</v>
      </c>
      <c r="I476" s="447">
        <v>334</v>
      </c>
      <c r="J476" s="450">
        <f t="shared" si="37"/>
        <v>0.9027027027027027</v>
      </c>
      <c r="K476" s="375">
        <v>10</v>
      </c>
      <c r="L476" s="448">
        <f t="shared" si="39"/>
        <v>2.7027027027027029E-2</v>
      </c>
      <c r="M476" s="449"/>
    </row>
    <row r="477" spans="2:13" ht="13" thickBot="1" x14ac:dyDescent="0.3">
      <c r="B477" s="446">
        <v>42036</v>
      </c>
      <c r="C477" s="169" t="s">
        <v>272</v>
      </c>
      <c r="D477" s="447">
        <v>117</v>
      </c>
      <c r="E477" s="447">
        <v>3</v>
      </c>
      <c r="F477" s="448">
        <f t="shared" si="40"/>
        <v>2.564102564102564E-2</v>
      </c>
      <c r="G477" s="447">
        <v>6</v>
      </c>
      <c r="H477" s="448">
        <f t="shared" si="36"/>
        <v>5.128205128205128E-2</v>
      </c>
      <c r="I477" s="447">
        <v>108</v>
      </c>
      <c r="J477" s="450">
        <f t="shared" si="37"/>
        <v>0.92307692307692313</v>
      </c>
      <c r="K477" s="375">
        <v>0</v>
      </c>
      <c r="L477" s="448">
        <f t="shared" si="39"/>
        <v>0</v>
      </c>
      <c r="M477" s="449"/>
    </row>
    <row r="478" spans="2:13" ht="13" thickBot="1" x14ac:dyDescent="0.3">
      <c r="B478" s="446">
        <v>42064</v>
      </c>
      <c r="C478" s="169" t="s">
        <v>260</v>
      </c>
      <c r="D478" s="447">
        <v>12</v>
      </c>
      <c r="E478" s="447">
        <v>0</v>
      </c>
      <c r="F478" s="448">
        <f t="shared" si="40"/>
        <v>0</v>
      </c>
      <c r="G478" s="447">
        <v>2</v>
      </c>
      <c r="H478" s="448">
        <f t="shared" si="36"/>
        <v>0.16666666666666666</v>
      </c>
      <c r="I478" s="447">
        <v>10</v>
      </c>
      <c r="J478" s="450">
        <f t="shared" si="37"/>
        <v>0.83333333333333337</v>
      </c>
      <c r="K478" s="375">
        <v>1</v>
      </c>
      <c r="L478" s="448">
        <f t="shared" si="39"/>
        <v>8.3333333333333329E-2</v>
      </c>
      <c r="M478" s="449"/>
    </row>
    <row r="479" spans="2:13" ht="13" thickBot="1" x14ac:dyDescent="0.3">
      <c r="B479" s="166" t="s">
        <v>273</v>
      </c>
      <c r="C479" s="169" t="s">
        <v>221</v>
      </c>
      <c r="D479" s="447">
        <v>9</v>
      </c>
      <c r="E479" s="447">
        <v>1</v>
      </c>
      <c r="F479" s="448">
        <f t="shared" si="40"/>
        <v>0.1111111111111111</v>
      </c>
      <c r="G479" s="447">
        <v>0</v>
      </c>
      <c r="H479" s="448">
        <f t="shared" si="36"/>
        <v>0</v>
      </c>
      <c r="I479" s="447">
        <v>8</v>
      </c>
      <c r="J479" s="450">
        <f t="shared" si="37"/>
        <v>0.88888888888888884</v>
      </c>
      <c r="K479" s="375">
        <v>0</v>
      </c>
      <c r="L479" s="448">
        <f t="shared" si="39"/>
        <v>0</v>
      </c>
      <c r="M479" s="449"/>
    </row>
    <row r="480" spans="2:13" ht="13" thickBot="1" x14ac:dyDescent="0.3">
      <c r="B480" s="446">
        <v>42064</v>
      </c>
      <c r="C480" s="169" t="s">
        <v>274</v>
      </c>
      <c r="D480" s="447">
        <v>33</v>
      </c>
      <c r="E480" s="447">
        <v>0</v>
      </c>
      <c r="F480" s="448">
        <f t="shared" si="40"/>
        <v>0</v>
      </c>
      <c r="G480" s="447">
        <v>4</v>
      </c>
      <c r="H480" s="448">
        <f t="shared" si="36"/>
        <v>0.12121212121212122</v>
      </c>
      <c r="I480" s="447">
        <v>29</v>
      </c>
      <c r="J480" s="450">
        <f t="shared" si="37"/>
        <v>0.87878787878787878</v>
      </c>
      <c r="K480" s="375">
        <v>0</v>
      </c>
      <c r="L480" s="448">
        <f t="shared" si="39"/>
        <v>0</v>
      </c>
      <c r="M480" s="449"/>
    </row>
    <row r="481" spans="2:13" ht="13" thickBot="1" x14ac:dyDescent="0.3">
      <c r="B481" s="446">
        <v>42064</v>
      </c>
      <c r="C481" s="169" t="s">
        <v>118</v>
      </c>
      <c r="D481" s="447">
        <v>725</v>
      </c>
      <c r="E481" s="447">
        <v>37</v>
      </c>
      <c r="F481" s="448">
        <f t="shared" si="40"/>
        <v>5.1034482758620693E-2</v>
      </c>
      <c r="G481" s="447">
        <v>16</v>
      </c>
      <c r="H481" s="448">
        <f t="shared" si="36"/>
        <v>2.2068965517241378E-2</v>
      </c>
      <c r="I481" s="447">
        <v>672</v>
      </c>
      <c r="J481" s="450">
        <f t="shared" si="37"/>
        <v>0.92689655172413798</v>
      </c>
      <c r="K481" s="375">
        <v>16</v>
      </c>
      <c r="L481" s="448">
        <f t="shared" si="39"/>
        <v>2.2068965517241378E-2</v>
      </c>
      <c r="M481" s="449"/>
    </row>
    <row r="482" spans="2:13" ht="13" thickBot="1" x14ac:dyDescent="0.3">
      <c r="B482" s="446">
        <v>42064</v>
      </c>
      <c r="C482" s="169" t="s">
        <v>275</v>
      </c>
      <c r="D482" s="447">
        <v>43</v>
      </c>
      <c r="E482" s="447">
        <v>5</v>
      </c>
      <c r="F482" s="448">
        <f t="shared" si="40"/>
        <v>0.11627906976744186</v>
      </c>
      <c r="G482" s="447">
        <v>0</v>
      </c>
      <c r="H482" s="448">
        <f t="shared" si="36"/>
        <v>0</v>
      </c>
      <c r="I482" s="447">
        <v>38</v>
      </c>
      <c r="J482" s="450">
        <f t="shared" si="37"/>
        <v>0.88372093023255816</v>
      </c>
      <c r="K482" s="375">
        <v>2</v>
      </c>
      <c r="L482" s="448">
        <f t="shared" si="39"/>
        <v>4.6511627906976744E-2</v>
      </c>
      <c r="M482" s="449"/>
    </row>
    <row r="483" spans="2:13" ht="13" thickBot="1" x14ac:dyDescent="0.3">
      <c r="B483" s="446">
        <v>42064</v>
      </c>
      <c r="C483" s="169" t="s">
        <v>522</v>
      </c>
      <c r="D483" s="447">
        <v>40</v>
      </c>
      <c r="E483" s="447">
        <v>0</v>
      </c>
      <c r="F483" s="448">
        <f t="shared" si="40"/>
        <v>0</v>
      </c>
      <c r="G483" s="447">
        <v>0</v>
      </c>
      <c r="H483" s="448">
        <f t="shared" si="36"/>
        <v>0</v>
      </c>
      <c r="I483" s="447">
        <v>40</v>
      </c>
      <c r="J483" s="450">
        <f t="shared" si="37"/>
        <v>1</v>
      </c>
      <c r="K483" s="375">
        <v>0</v>
      </c>
      <c r="L483" s="448">
        <f t="shared" si="39"/>
        <v>0</v>
      </c>
      <c r="M483" s="449"/>
    </row>
    <row r="484" spans="2:13" ht="13" thickBot="1" x14ac:dyDescent="0.3">
      <c r="B484" s="446">
        <v>42064</v>
      </c>
      <c r="C484" s="169" t="s">
        <v>521</v>
      </c>
      <c r="D484" s="447">
        <v>3</v>
      </c>
      <c r="E484" s="447">
        <v>0</v>
      </c>
      <c r="F484" s="448">
        <f t="shared" si="40"/>
        <v>0</v>
      </c>
      <c r="G484" s="447">
        <v>0</v>
      </c>
      <c r="H484" s="448">
        <f t="shared" si="36"/>
        <v>0</v>
      </c>
      <c r="I484" s="447">
        <v>3</v>
      </c>
      <c r="J484" s="450">
        <f t="shared" si="37"/>
        <v>1</v>
      </c>
      <c r="K484" s="375">
        <v>0</v>
      </c>
      <c r="L484" s="448">
        <f t="shared" si="39"/>
        <v>0</v>
      </c>
      <c r="M484" s="449"/>
    </row>
    <row r="485" spans="2:13" ht="13" thickBot="1" x14ac:dyDescent="0.3">
      <c r="B485" s="446">
        <v>42064</v>
      </c>
      <c r="C485" s="169" t="s">
        <v>277</v>
      </c>
      <c r="D485" s="447">
        <v>28</v>
      </c>
      <c r="E485" s="447">
        <v>0</v>
      </c>
      <c r="F485" s="448">
        <f t="shared" si="40"/>
        <v>0</v>
      </c>
      <c r="G485" s="447">
        <v>0</v>
      </c>
      <c r="H485" s="448">
        <f t="shared" si="36"/>
        <v>0</v>
      </c>
      <c r="I485" s="447">
        <v>28</v>
      </c>
      <c r="J485" s="450">
        <f t="shared" si="37"/>
        <v>1</v>
      </c>
      <c r="K485" s="375">
        <v>0</v>
      </c>
      <c r="L485" s="448">
        <f t="shared" si="39"/>
        <v>0</v>
      </c>
      <c r="M485" s="449"/>
    </row>
    <row r="486" spans="2:13" ht="13" thickBot="1" x14ac:dyDescent="0.3">
      <c r="B486" s="446">
        <v>42064</v>
      </c>
      <c r="C486" s="169" t="s">
        <v>278</v>
      </c>
      <c r="D486" s="447">
        <v>42</v>
      </c>
      <c r="E486" s="447">
        <v>2</v>
      </c>
      <c r="F486" s="448">
        <f t="shared" si="40"/>
        <v>4.7619047619047616E-2</v>
      </c>
      <c r="G486" s="447">
        <v>0</v>
      </c>
      <c r="H486" s="448">
        <f t="shared" si="36"/>
        <v>0</v>
      </c>
      <c r="I486" s="447">
        <v>40</v>
      </c>
      <c r="J486" s="450">
        <f t="shared" si="37"/>
        <v>0.95238095238095233</v>
      </c>
      <c r="K486" s="375">
        <v>0</v>
      </c>
      <c r="L486" s="448">
        <f t="shared" si="39"/>
        <v>0</v>
      </c>
      <c r="M486" s="449"/>
    </row>
    <row r="487" spans="2:13" ht="13" thickBot="1" x14ac:dyDescent="0.3">
      <c r="B487" s="446">
        <v>42064</v>
      </c>
      <c r="C487" s="169" t="s">
        <v>279</v>
      </c>
      <c r="D487" s="447">
        <v>132</v>
      </c>
      <c r="E487" s="447">
        <v>9</v>
      </c>
      <c r="F487" s="448">
        <f t="shared" ref="F487:F710" si="41">SUM(E487/D487)</f>
        <v>6.8181818181818177E-2</v>
      </c>
      <c r="G487" s="447">
        <v>6</v>
      </c>
      <c r="H487" s="448">
        <f t="shared" si="36"/>
        <v>4.5454545454545456E-2</v>
      </c>
      <c r="I487" s="447">
        <v>117</v>
      </c>
      <c r="J487" s="450">
        <f t="shared" si="37"/>
        <v>0.88636363636363635</v>
      </c>
      <c r="K487" s="375">
        <v>3</v>
      </c>
      <c r="L487" s="448">
        <f t="shared" si="39"/>
        <v>2.2727272727272728E-2</v>
      </c>
      <c r="M487" s="449"/>
    </row>
    <row r="488" spans="2:13" ht="13" thickBot="1" x14ac:dyDescent="0.3">
      <c r="B488" s="446">
        <v>42064</v>
      </c>
      <c r="C488" s="169" t="s">
        <v>236</v>
      </c>
      <c r="D488" s="447">
        <v>51</v>
      </c>
      <c r="E488" s="447">
        <v>2</v>
      </c>
      <c r="F488" s="448">
        <f t="shared" si="41"/>
        <v>3.9215686274509803E-2</v>
      </c>
      <c r="G488" s="447">
        <v>2</v>
      </c>
      <c r="H488" s="448">
        <f t="shared" si="36"/>
        <v>3.9215686274509803E-2</v>
      </c>
      <c r="I488" s="447">
        <v>47</v>
      </c>
      <c r="J488" s="450">
        <f t="shared" si="37"/>
        <v>0.92156862745098034</v>
      </c>
      <c r="K488" s="375">
        <v>1</v>
      </c>
      <c r="L488" s="448">
        <f t="shared" si="39"/>
        <v>1.9607843137254902E-2</v>
      </c>
      <c r="M488" s="449"/>
    </row>
    <row r="489" spans="2:13" ht="13" thickBot="1" x14ac:dyDescent="0.3">
      <c r="B489" s="446">
        <v>42064</v>
      </c>
      <c r="C489" s="169" t="s">
        <v>280</v>
      </c>
      <c r="D489" s="447">
        <v>76</v>
      </c>
      <c r="E489" s="447">
        <v>11</v>
      </c>
      <c r="F489" s="448">
        <f t="shared" si="41"/>
        <v>0.14473684210526316</v>
      </c>
      <c r="G489" s="447">
        <v>4</v>
      </c>
      <c r="H489" s="448">
        <f t="shared" si="36"/>
        <v>5.2631578947368418E-2</v>
      </c>
      <c r="I489" s="447">
        <v>61</v>
      </c>
      <c r="J489" s="450">
        <f t="shared" si="37"/>
        <v>0.80263157894736847</v>
      </c>
      <c r="K489" s="375">
        <v>3</v>
      </c>
      <c r="L489" s="448">
        <f t="shared" si="39"/>
        <v>3.9473684210526314E-2</v>
      </c>
      <c r="M489" s="449"/>
    </row>
    <row r="490" spans="2:13" ht="13" thickBot="1" x14ac:dyDescent="0.3">
      <c r="B490" s="446">
        <v>42064</v>
      </c>
      <c r="C490" s="169" t="s">
        <v>281</v>
      </c>
      <c r="D490" s="447">
        <v>166</v>
      </c>
      <c r="E490" s="447">
        <v>7</v>
      </c>
      <c r="F490" s="448">
        <f t="shared" si="41"/>
        <v>4.2168674698795178E-2</v>
      </c>
      <c r="G490" s="447">
        <v>7</v>
      </c>
      <c r="H490" s="448">
        <f t="shared" si="36"/>
        <v>4.2168674698795178E-2</v>
      </c>
      <c r="I490" s="447">
        <v>152</v>
      </c>
      <c r="J490" s="450">
        <f t="shared" si="37"/>
        <v>0.91566265060240959</v>
      </c>
      <c r="K490" s="375">
        <v>4</v>
      </c>
      <c r="L490" s="448">
        <f t="shared" si="39"/>
        <v>2.4096385542168676E-2</v>
      </c>
      <c r="M490" s="449"/>
    </row>
    <row r="491" spans="2:13" ht="13" thickBot="1" x14ac:dyDescent="0.3">
      <c r="B491" s="446">
        <v>42095</v>
      </c>
      <c r="C491" s="169" t="s">
        <v>282</v>
      </c>
      <c r="D491" s="447">
        <v>122</v>
      </c>
      <c r="E491" s="447">
        <v>14</v>
      </c>
      <c r="F491" s="448">
        <f t="shared" si="41"/>
        <v>0.11475409836065574</v>
      </c>
      <c r="G491" s="447">
        <v>6</v>
      </c>
      <c r="H491" s="448">
        <f t="shared" si="36"/>
        <v>4.9180327868852458E-2</v>
      </c>
      <c r="I491" s="447">
        <v>102</v>
      </c>
      <c r="J491" s="450">
        <f t="shared" si="37"/>
        <v>0.83606557377049184</v>
      </c>
      <c r="K491" s="375">
        <v>2</v>
      </c>
      <c r="L491" s="448">
        <f t="shared" si="39"/>
        <v>1.6393442622950821E-2</v>
      </c>
      <c r="M491" s="449"/>
    </row>
    <row r="492" spans="2:13" ht="13" thickBot="1" x14ac:dyDescent="0.3">
      <c r="B492" s="446">
        <v>42095</v>
      </c>
      <c r="C492" s="169" t="s">
        <v>233</v>
      </c>
      <c r="D492" s="447">
        <v>59</v>
      </c>
      <c r="E492" s="447">
        <v>0</v>
      </c>
      <c r="F492" s="448">
        <f t="shared" si="41"/>
        <v>0</v>
      </c>
      <c r="G492" s="447">
        <v>0</v>
      </c>
      <c r="H492" s="448">
        <f t="shared" si="36"/>
        <v>0</v>
      </c>
      <c r="I492" s="447">
        <v>59</v>
      </c>
      <c r="J492" s="450">
        <f t="shared" si="37"/>
        <v>1</v>
      </c>
      <c r="K492" s="375">
        <v>0</v>
      </c>
      <c r="L492" s="448">
        <f t="shared" si="39"/>
        <v>0</v>
      </c>
      <c r="M492" s="449"/>
    </row>
    <row r="493" spans="2:13" ht="13" thickBot="1" x14ac:dyDescent="0.3">
      <c r="B493" s="446">
        <v>42095</v>
      </c>
      <c r="C493" s="169" t="s">
        <v>283</v>
      </c>
      <c r="D493" s="447">
        <v>5</v>
      </c>
      <c r="E493" s="447">
        <v>1</v>
      </c>
      <c r="F493" s="448">
        <f t="shared" si="41"/>
        <v>0.2</v>
      </c>
      <c r="G493" s="447">
        <v>1</v>
      </c>
      <c r="H493" s="448">
        <f t="shared" si="36"/>
        <v>0.2</v>
      </c>
      <c r="I493" s="447">
        <v>3</v>
      </c>
      <c r="J493" s="450">
        <f t="shared" si="37"/>
        <v>0.6</v>
      </c>
      <c r="K493" s="375">
        <v>0</v>
      </c>
      <c r="L493" s="448">
        <f t="shared" si="39"/>
        <v>0</v>
      </c>
      <c r="M493" s="449"/>
    </row>
    <row r="494" spans="2:13" ht="13" thickBot="1" x14ac:dyDescent="0.3">
      <c r="B494" s="446">
        <v>42095</v>
      </c>
      <c r="C494" s="169" t="s">
        <v>284</v>
      </c>
      <c r="D494" s="447">
        <v>76</v>
      </c>
      <c r="E494" s="447">
        <v>2</v>
      </c>
      <c r="F494" s="448">
        <f t="shared" si="41"/>
        <v>2.6315789473684209E-2</v>
      </c>
      <c r="G494" s="447">
        <v>2</v>
      </c>
      <c r="H494" s="448">
        <f t="shared" si="36"/>
        <v>2.6315789473684209E-2</v>
      </c>
      <c r="I494" s="447">
        <v>72</v>
      </c>
      <c r="J494" s="450">
        <f t="shared" si="37"/>
        <v>0.94736842105263153</v>
      </c>
      <c r="K494" s="375">
        <v>2</v>
      </c>
      <c r="L494" s="448">
        <f t="shared" si="39"/>
        <v>2.6315789473684209E-2</v>
      </c>
      <c r="M494" s="449"/>
    </row>
    <row r="495" spans="2:13" ht="13" thickBot="1" x14ac:dyDescent="0.3">
      <c r="B495" s="446">
        <v>42095</v>
      </c>
      <c r="C495" s="169" t="s">
        <v>243</v>
      </c>
      <c r="D495" s="447">
        <v>152</v>
      </c>
      <c r="E495" s="447">
        <v>5</v>
      </c>
      <c r="F495" s="448">
        <f t="shared" si="41"/>
        <v>3.2894736842105261E-2</v>
      </c>
      <c r="G495" s="447">
        <v>10</v>
      </c>
      <c r="H495" s="448">
        <f t="shared" si="36"/>
        <v>6.5789473684210523E-2</v>
      </c>
      <c r="I495" s="447">
        <v>137</v>
      </c>
      <c r="J495" s="450">
        <f t="shared" si="37"/>
        <v>0.90131578947368418</v>
      </c>
      <c r="K495" s="375">
        <v>3</v>
      </c>
      <c r="L495" s="448">
        <f t="shared" si="39"/>
        <v>1.9736842105263157E-2</v>
      </c>
      <c r="M495" s="449"/>
    </row>
    <row r="496" spans="2:13" ht="13" thickBot="1" x14ac:dyDescent="0.3">
      <c r="B496" s="446">
        <v>42095</v>
      </c>
      <c r="C496" s="169" t="s">
        <v>285</v>
      </c>
      <c r="D496" s="447">
        <v>42</v>
      </c>
      <c r="E496" s="447">
        <v>3</v>
      </c>
      <c r="F496" s="448">
        <f t="shared" si="41"/>
        <v>7.1428571428571425E-2</v>
      </c>
      <c r="G496" s="447">
        <v>1</v>
      </c>
      <c r="H496" s="448">
        <f t="shared" si="36"/>
        <v>2.3809523809523808E-2</v>
      </c>
      <c r="I496" s="447">
        <v>38</v>
      </c>
      <c r="J496" s="450">
        <f t="shared" si="37"/>
        <v>0.90476190476190477</v>
      </c>
      <c r="K496" s="375">
        <v>1</v>
      </c>
      <c r="L496" s="448">
        <f t="shared" si="39"/>
        <v>2.3809523809523808E-2</v>
      </c>
      <c r="M496" s="449"/>
    </row>
    <row r="497" spans="2:13" ht="13" thickBot="1" x14ac:dyDescent="0.3">
      <c r="B497" s="446">
        <v>42095</v>
      </c>
      <c r="C497" s="169" t="s">
        <v>286</v>
      </c>
      <c r="D497" s="447">
        <v>139</v>
      </c>
      <c r="E497" s="447">
        <v>7</v>
      </c>
      <c r="F497" s="448">
        <f t="shared" si="41"/>
        <v>5.0359712230215826E-2</v>
      </c>
      <c r="G497" s="447">
        <v>9</v>
      </c>
      <c r="H497" s="448">
        <f t="shared" si="36"/>
        <v>6.4748201438848921E-2</v>
      </c>
      <c r="I497" s="447">
        <v>123</v>
      </c>
      <c r="J497" s="450">
        <f t="shared" si="37"/>
        <v>0.8848920863309353</v>
      </c>
      <c r="K497" s="375">
        <v>3</v>
      </c>
      <c r="L497" s="448">
        <f t="shared" si="39"/>
        <v>2.1582733812949641E-2</v>
      </c>
      <c r="M497" s="449"/>
    </row>
    <row r="498" spans="2:13" ht="13" thickBot="1" x14ac:dyDescent="0.3">
      <c r="B498" s="446">
        <v>42095</v>
      </c>
      <c r="C498" s="169" t="s">
        <v>236</v>
      </c>
      <c r="D498" s="447">
        <v>36</v>
      </c>
      <c r="E498" s="447">
        <v>1</v>
      </c>
      <c r="F498" s="448">
        <f t="shared" si="41"/>
        <v>2.7777777777777776E-2</v>
      </c>
      <c r="G498" s="447">
        <v>2</v>
      </c>
      <c r="H498" s="448">
        <f t="shared" si="36"/>
        <v>5.5555555555555552E-2</v>
      </c>
      <c r="I498" s="447">
        <v>33</v>
      </c>
      <c r="J498" s="450">
        <f t="shared" si="37"/>
        <v>0.91666666666666663</v>
      </c>
      <c r="K498" s="375">
        <v>1</v>
      </c>
      <c r="L498" s="448">
        <f t="shared" si="39"/>
        <v>2.7777777777777776E-2</v>
      </c>
      <c r="M498" s="449"/>
    </row>
    <row r="499" spans="2:13" ht="13" thickBot="1" x14ac:dyDescent="0.3">
      <c r="B499" s="446">
        <v>42095</v>
      </c>
      <c r="C499" s="169" t="s">
        <v>287</v>
      </c>
      <c r="D499" s="447">
        <v>126</v>
      </c>
      <c r="E499" s="447">
        <v>12</v>
      </c>
      <c r="F499" s="448">
        <f t="shared" si="41"/>
        <v>9.5238095238095233E-2</v>
      </c>
      <c r="G499" s="447">
        <v>4</v>
      </c>
      <c r="H499" s="448">
        <f t="shared" si="36"/>
        <v>3.1746031746031744E-2</v>
      </c>
      <c r="I499" s="447">
        <v>110</v>
      </c>
      <c r="J499" s="450">
        <f t="shared" si="37"/>
        <v>0.87301587301587302</v>
      </c>
      <c r="K499" s="375">
        <v>1</v>
      </c>
      <c r="L499" s="448">
        <f t="shared" si="39"/>
        <v>7.9365079365079361E-3</v>
      </c>
      <c r="M499" s="449"/>
    </row>
    <row r="500" spans="2:13" ht="13" thickBot="1" x14ac:dyDescent="0.3">
      <c r="B500" s="446">
        <v>42095</v>
      </c>
      <c r="C500" s="169" t="s">
        <v>288</v>
      </c>
      <c r="D500" s="447">
        <v>12</v>
      </c>
      <c r="E500" s="447">
        <v>0</v>
      </c>
      <c r="F500" s="448">
        <f t="shared" si="41"/>
        <v>0</v>
      </c>
      <c r="G500" s="447">
        <v>0</v>
      </c>
      <c r="H500" s="448">
        <f t="shared" si="36"/>
        <v>0</v>
      </c>
      <c r="I500" s="447">
        <v>12</v>
      </c>
      <c r="J500" s="450">
        <f t="shared" si="37"/>
        <v>1</v>
      </c>
      <c r="K500" s="375">
        <v>0</v>
      </c>
      <c r="L500" s="448">
        <f t="shared" ref="L500:L563" si="42">SUM(K500/D500)</f>
        <v>0</v>
      </c>
      <c r="M500" s="449"/>
    </row>
    <row r="501" spans="2:13" ht="13" thickBot="1" x14ac:dyDescent="0.3">
      <c r="B501" s="446">
        <v>42095</v>
      </c>
      <c r="C501" s="169" t="s">
        <v>289</v>
      </c>
      <c r="D501" s="447">
        <v>211</v>
      </c>
      <c r="E501" s="447">
        <v>14</v>
      </c>
      <c r="F501" s="448">
        <f t="shared" si="41"/>
        <v>6.6350710900473939E-2</v>
      </c>
      <c r="G501" s="447">
        <v>9</v>
      </c>
      <c r="H501" s="448">
        <f t="shared" si="36"/>
        <v>4.2654028436018961E-2</v>
      </c>
      <c r="I501" s="447">
        <v>188</v>
      </c>
      <c r="J501" s="450">
        <f t="shared" si="37"/>
        <v>0.89099526066350709</v>
      </c>
      <c r="K501" s="375">
        <v>1</v>
      </c>
      <c r="L501" s="448">
        <f t="shared" si="42"/>
        <v>4.7393364928909956E-3</v>
      </c>
      <c r="M501" s="449"/>
    </row>
    <row r="502" spans="2:13" ht="13" thickBot="1" x14ac:dyDescent="0.3">
      <c r="B502" s="446">
        <v>42095</v>
      </c>
      <c r="C502" s="169" t="s">
        <v>233</v>
      </c>
      <c r="D502" s="447">
        <v>73</v>
      </c>
      <c r="E502" s="447">
        <v>1</v>
      </c>
      <c r="F502" s="448">
        <f t="shared" si="41"/>
        <v>1.3698630136986301E-2</v>
      </c>
      <c r="G502" s="447">
        <v>1</v>
      </c>
      <c r="H502" s="448">
        <f t="shared" si="36"/>
        <v>1.3698630136986301E-2</v>
      </c>
      <c r="I502" s="447">
        <v>71</v>
      </c>
      <c r="J502" s="450">
        <f t="shared" si="37"/>
        <v>0.9726027397260274</v>
      </c>
      <c r="K502" s="375">
        <v>0</v>
      </c>
      <c r="L502" s="448">
        <f t="shared" si="42"/>
        <v>0</v>
      </c>
      <c r="M502" s="449"/>
    </row>
    <row r="503" spans="2:13" ht="13" thickBot="1" x14ac:dyDescent="0.3">
      <c r="B503" s="446">
        <v>42095</v>
      </c>
      <c r="C503" s="169" t="s">
        <v>290</v>
      </c>
      <c r="D503" s="447">
        <v>4</v>
      </c>
      <c r="E503" s="447">
        <v>0</v>
      </c>
      <c r="F503" s="448">
        <f t="shared" si="41"/>
        <v>0</v>
      </c>
      <c r="G503" s="447">
        <v>0</v>
      </c>
      <c r="H503" s="448">
        <f t="shared" si="36"/>
        <v>0</v>
      </c>
      <c r="I503" s="447">
        <v>4</v>
      </c>
      <c r="J503" s="450">
        <f t="shared" si="37"/>
        <v>1</v>
      </c>
      <c r="K503" s="375">
        <v>0</v>
      </c>
      <c r="L503" s="448">
        <f t="shared" si="42"/>
        <v>0</v>
      </c>
      <c r="M503" s="449"/>
    </row>
    <row r="504" spans="2:13" ht="13" thickBot="1" x14ac:dyDescent="0.3">
      <c r="B504" s="446">
        <v>42095</v>
      </c>
      <c r="C504" s="169" t="s">
        <v>291</v>
      </c>
      <c r="D504" s="447">
        <v>53</v>
      </c>
      <c r="E504" s="447">
        <v>1</v>
      </c>
      <c r="F504" s="448">
        <f t="shared" si="41"/>
        <v>1.8867924528301886E-2</v>
      </c>
      <c r="G504" s="447">
        <v>1</v>
      </c>
      <c r="H504" s="448">
        <f t="shared" si="36"/>
        <v>1.8867924528301886E-2</v>
      </c>
      <c r="I504" s="447">
        <v>51</v>
      </c>
      <c r="J504" s="450">
        <f t="shared" si="37"/>
        <v>0.96226415094339623</v>
      </c>
      <c r="K504" s="375">
        <v>0</v>
      </c>
      <c r="L504" s="448">
        <f t="shared" si="42"/>
        <v>0</v>
      </c>
      <c r="M504" s="449"/>
    </row>
    <row r="505" spans="2:13" ht="13" thickBot="1" x14ac:dyDescent="0.3">
      <c r="B505" s="446">
        <v>42095</v>
      </c>
      <c r="C505" s="169" t="s">
        <v>292</v>
      </c>
      <c r="D505" s="447">
        <v>112</v>
      </c>
      <c r="E505" s="447">
        <v>4</v>
      </c>
      <c r="F505" s="448">
        <f t="shared" si="41"/>
        <v>3.5714285714285712E-2</v>
      </c>
      <c r="G505" s="447">
        <v>3</v>
      </c>
      <c r="H505" s="448">
        <f t="shared" si="36"/>
        <v>2.6785714285714284E-2</v>
      </c>
      <c r="I505" s="447">
        <v>105</v>
      </c>
      <c r="J505" s="450">
        <f t="shared" si="37"/>
        <v>0.9375</v>
      </c>
      <c r="K505" s="375">
        <v>2</v>
      </c>
      <c r="L505" s="448">
        <f t="shared" si="42"/>
        <v>1.7857142857142856E-2</v>
      </c>
      <c r="M505" s="449"/>
    </row>
    <row r="506" spans="2:13" ht="13" thickBot="1" x14ac:dyDescent="0.3">
      <c r="B506" s="446">
        <v>42095</v>
      </c>
      <c r="C506" s="169" t="s">
        <v>278</v>
      </c>
      <c r="D506" s="447">
        <v>54</v>
      </c>
      <c r="E506" s="447">
        <v>2</v>
      </c>
      <c r="F506" s="448">
        <f t="shared" si="41"/>
        <v>3.7037037037037035E-2</v>
      </c>
      <c r="G506" s="447">
        <v>2</v>
      </c>
      <c r="H506" s="448">
        <f t="shared" si="36"/>
        <v>3.7037037037037035E-2</v>
      </c>
      <c r="I506" s="447">
        <v>50</v>
      </c>
      <c r="J506" s="450">
        <f t="shared" si="37"/>
        <v>0.92592592592592593</v>
      </c>
      <c r="K506" s="375">
        <v>1</v>
      </c>
      <c r="L506" s="448">
        <f t="shared" si="42"/>
        <v>1.8518518518518517E-2</v>
      </c>
      <c r="M506" s="449"/>
    </row>
    <row r="507" spans="2:13" ht="13" thickBot="1" x14ac:dyDescent="0.3">
      <c r="B507" s="446">
        <v>42125</v>
      </c>
      <c r="C507" s="169" t="s">
        <v>293</v>
      </c>
      <c r="D507" s="447">
        <v>17</v>
      </c>
      <c r="E507" s="447">
        <v>0</v>
      </c>
      <c r="F507" s="448">
        <f t="shared" si="41"/>
        <v>0</v>
      </c>
      <c r="G507" s="447">
        <v>1</v>
      </c>
      <c r="H507" s="448">
        <f t="shared" si="36"/>
        <v>5.8823529411764705E-2</v>
      </c>
      <c r="I507" s="447">
        <v>16</v>
      </c>
      <c r="J507" s="450">
        <f t="shared" si="37"/>
        <v>0.94117647058823528</v>
      </c>
      <c r="K507" s="375">
        <v>0</v>
      </c>
      <c r="L507" s="448">
        <f t="shared" si="42"/>
        <v>0</v>
      </c>
      <c r="M507" s="449"/>
    </row>
    <row r="508" spans="2:13" ht="13" thickBot="1" x14ac:dyDescent="0.3">
      <c r="B508" s="446">
        <v>42125</v>
      </c>
      <c r="C508" s="169" t="s">
        <v>294</v>
      </c>
      <c r="D508" s="447">
        <v>10</v>
      </c>
      <c r="E508" s="447">
        <v>1</v>
      </c>
      <c r="F508" s="448">
        <f t="shared" si="41"/>
        <v>0.1</v>
      </c>
      <c r="G508" s="447">
        <v>0</v>
      </c>
      <c r="H508" s="448">
        <f t="shared" si="36"/>
        <v>0</v>
      </c>
      <c r="I508" s="447">
        <v>9</v>
      </c>
      <c r="J508" s="450">
        <f t="shared" si="37"/>
        <v>0.9</v>
      </c>
      <c r="K508" s="375">
        <v>1</v>
      </c>
      <c r="L508" s="448">
        <f t="shared" si="42"/>
        <v>0.1</v>
      </c>
      <c r="M508" s="449"/>
    </row>
    <row r="509" spans="2:13" ht="13" thickBot="1" x14ac:dyDescent="0.3">
      <c r="B509" s="446">
        <v>42125</v>
      </c>
      <c r="C509" s="169" t="s">
        <v>521</v>
      </c>
      <c r="D509" s="447">
        <v>10</v>
      </c>
      <c r="E509" s="447">
        <v>0</v>
      </c>
      <c r="F509" s="448">
        <f t="shared" si="41"/>
        <v>0</v>
      </c>
      <c r="G509" s="447">
        <v>1</v>
      </c>
      <c r="H509" s="448">
        <f t="shared" si="36"/>
        <v>0.1</v>
      </c>
      <c r="I509" s="447">
        <v>9</v>
      </c>
      <c r="J509" s="450">
        <f t="shared" si="37"/>
        <v>0.9</v>
      </c>
      <c r="K509" s="375">
        <v>0</v>
      </c>
      <c r="L509" s="448">
        <f t="shared" si="42"/>
        <v>0</v>
      </c>
      <c r="M509" s="449"/>
    </row>
    <row r="510" spans="2:13" ht="13" thickBot="1" x14ac:dyDescent="0.3">
      <c r="B510" s="446">
        <v>42125</v>
      </c>
      <c r="C510" s="169" t="s">
        <v>295</v>
      </c>
      <c r="D510" s="447">
        <v>59</v>
      </c>
      <c r="E510" s="447">
        <v>2</v>
      </c>
      <c r="F510" s="448">
        <f t="shared" si="41"/>
        <v>3.3898305084745763E-2</v>
      </c>
      <c r="G510" s="447">
        <v>1</v>
      </c>
      <c r="H510" s="448">
        <f t="shared" si="36"/>
        <v>1.6949152542372881E-2</v>
      </c>
      <c r="I510" s="447">
        <v>56</v>
      </c>
      <c r="J510" s="450">
        <f t="shared" si="37"/>
        <v>0.94915254237288138</v>
      </c>
      <c r="K510" s="375">
        <v>0</v>
      </c>
      <c r="L510" s="448">
        <f t="shared" si="42"/>
        <v>0</v>
      </c>
      <c r="M510" s="449"/>
    </row>
    <row r="511" spans="2:13" ht="13" thickBot="1" x14ac:dyDescent="0.3">
      <c r="B511" s="446">
        <v>42125</v>
      </c>
      <c r="C511" s="169" t="s">
        <v>296</v>
      </c>
      <c r="D511" s="447">
        <v>87</v>
      </c>
      <c r="E511" s="447">
        <v>9</v>
      </c>
      <c r="F511" s="448">
        <f t="shared" si="41"/>
        <v>0.10344827586206896</v>
      </c>
      <c r="G511" s="447">
        <v>3</v>
      </c>
      <c r="H511" s="448">
        <f t="shared" si="36"/>
        <v>3.4482758620689655E-2</v>
      </c>
      <c r="I511" s="447">
        <v>75</v>
      </c>
      <c r="J511" s="450">
        <f t="shared" si="37"/>
        <v>0.86206896551724133</v>
      </c>
      <c r="K511" s="375">
        <v>4</v>
      </c>
      <c r="L511" s="448">
        <f t="shared" si="42"/>
        <v>4.5977011494252873E-2</v>
      </c>
      <c r="M511" s="449"/>
    </row>
    <row r="512" spans="2:13" ht="13" thickBot="1" x14ac:dyDescent="0.3">
      <c r="B512" s="446">
        <v>42125</v>
      </c>
      <c r="C512" s="169" t="s">
        <v>297</v>
      </c>
      <c r="D512" s="447">
        <v>79</v>
      </c>
      <c r="E512" s="447">
        <v>5</v>
      </c>
      <c r="F512" s="448">
        <f t="shared" si="41"/>
        <v>6.3291139240506333E-2</v>
      </c>
      <c r="G512" s="447">
        <v>4</v>
      </c>
      <c r="H512" s="448">
        <f t="shared" si="36"/>
        <v>5.0632911392405063E-2</v>
      </c>
      <c r="I512" s="447">
        <v>70</v>
      </c>
      <c r="J512" s="450">
        <f t="shared" si="37"/>
        <v>0.88607594936708856</v>
      </c>
      <c r="K512" s="375">
        <v>1</v>
      </c>
      <c r="L512" s="448">
        <f t="shared" si="42"/>
        <v>1.2658227848101266E-2</v>
      </c>
      <c r="M512" s="449"/>
    </row>
    <row r="513" spans="2:13" ht="13" thickBot="1" x14ac:dyDescent="0.3">
      <c r="B513" s="446">
        <v>42125</v>
      </c>
      <c r="C513" s="169" t="s">
        <v>298</v>
      </c>
      <c r="D513" s="447">
        <v>39</v>
      </c>
      <c r="E513" s="447">
        <v>1</v>
      </c>
      <c r="F513" s="448">
        <f t="shared" si="41"/>
        <v>2.564102564102564E-2</v>
      </c>
      <c r="G513" s="447">
        <v>5</v>
      </c>
      <c r="H513" s="448">
        <f t="shared" si="36"/>
        <v>0.12820512820512819</v>
      </c>
      <c r="I513" s="447">
        <v>33</v>
      </c>
      <c r="J513" s="450">
        <f t="shared" si="37"/>
        <v>0.84615384615384615</v>
      </c>
      <c r="K513" s="375">
        <v>0</v>
      </c>
      <c r="L513" s="448">
        <f t="shared" si="42"/>
        <v>0</v>
      </c>
      <c r="M513" s="449"/>
    </row>
    <row r="514" spans="2:13" ht="13" thickBot="1" x14ac:dyDescent="0.3">
      <c r="B514" s="446">
        <v>42125</v>
      </c>
      <c r="C514" s="169" t="s">
        <v>299</v>
      </c>
      <c r="D514" s="447">
        <v>29</v>
      </c>
      <c r="E514" s="447">
        <v>0</v>
      </c>
      <c r="F514" s="448">
        <f t="shared" si="41"/>
        <v>0</v>
      </c>
      <c r="G514" s="447">
        <v>0</v>
      </c>
      <c r="H514" s="448">
        <f t="shared" si="36"/>
        <v>0</v>
      </c>
      <c r="I514" s="447">
        <v>29</v>
      </c>
      <c r="J514" s="450">
        <f t="shared" si="37"/>
        <v>1</v>
      </c>
      <c r="K514" s="375">
        <v>0</v>
      </c>
      <c r="L514" s="448">
        <f t="shared" si="42"/>
        <v>0</v>
      </c>
      <c r="M514" s="449"/>
    </row>
    <row r="515" spans="2:13" ht="13" thickBot="1" x14ac:dyDescent="0.3">
      <c r="B515" s="446">
        <v>42125</v>
      </c>
      <c r="C515" s="169" t="s">
        <v>236</v>
      </c>
      <c r="D515" s="447">
        <v>33</v>
      </c>
      <c r="E515" s="447">
        <v>2</v>
      </c>
      <c r="F515" s="448">
        <f t="shared" si="41"/>
        <v>6.0606060606060608E-2</v>
      </c>
      <c r="G515" s="447">
        <v>1</v>
      </c>
      <c r="H515" s="448">
        <f t="shared" si="36"/>
        <v>3.0303030303030304E-2</v>
      </c>
      <c r="I515" s="447">
        <v>30</v>
      </c>
      <c r="J515" s="450">
        <f t="shared" si="37"/>
        <v>0.90909090909090906</v>
      </c>
      <c r="K515" s="375">
        <v>0</v>
      </c>
      <c r="L515" s="448">
        <f t="shared" si="42"/>
        <v>0</v>
      </c>
      <c r="M515" s="449"/>
    </row>
    <row r="516" spans="2:13" ht="13" thickBot="1" x14ac:dyDescent="0.3">
      <c r="B516" s="446">
        <v>42125</v>
      </c>
      <c r="C516" s="169" t="s">
        <v>300</v>
      </c>
      <c r="D516" s="447">
        <v>32</v>
      </c>
      <c r="E516" s="447">
        <v>1</v>
      </c>
      <c r="F516" s="448">
        <f t="shared" si="41"/>
        <v>3.125E-2</v>
      </c>
      <c r="G516" s="447">
        <v>3</v>
      </c>
      <c r="H516" s="448">
        <f t="shared" si="36"/>
        <v>9.375E-2</v>
      </c>
      <c r="I516" s="447">
        <v>28</v>
      </c>
      <c r="J516" s="450">
        <f t="shared" si="37"/>
        <v>0.875</v>
      </c>
      <c r="K516" s="375">
        <v>1</v>
      </c>
      <c r="L516" s="448">
        <f t="shared" si="42"/>
        <v>3.125E-2</v>
      </c>
      <c r="M516" s="449"/>
    </row>
    <row r="517" spans="2:13" ht="13" thickBot="1" x14ac:dyDescent="0.3">
      <c r="B517" s="446">
        <v>42156</v>
      </c>
      <c r="C517" s="169" t="s">
        <v>301</v>
      </c>
      <c r="D517" s="447">
        <v>5</v>
      </c>
      <c r="E517" s="447">
        <v>0</v>
      </c>
      <c r="F517" s="448">
        <f t="shared" si="41"/>
        <v>0</v>
      </c>
      <c r="G517" s="447">
        <v>0</v>
      </c>
      <c r="H517" s="448">
        <f t="shared" si="36"/>
        <v>0</v>
      </c>
      <c r="I517" s="447">
        <v>5</v>
      </c>
      <c r="J517" s="450">
        <f t="shared" si="37"/>
        <v>1</v>
      </c>
      <c r="K517" s="375">
        <v>0</v>
      </c>
      <c r="L517" s="448">
        <f t="shared" si="42"/>
        <v>0</v>
      </c>
      <c r="M517" s="449"/>
    </row>
    <row r="518" spans="2:13" ht="13" thickBot="1" x14ac:dyDescent="0.3">
      <c r="B518" s="446">
        <v>42156</v>
      </c>
      <c r="C518" s="169" t="s">
        <v>302</v>
      </c>
      <c r="D518" s="447">
        <v>33</v>
      </c>
      <c r="E518" s="447">
        <v>2</v>
      </c>
      <c r="F518" s="448">
        <f t="shared" si="41"/>
        <v>6.0606060606060608E-2</v>
      </c>
      <c r="G518" s="447">
        <v>3</v>
      </c>
      <c r="H518" s="448">
        <f t="shared" si="36"/>
        <v>9.0909090909090912E-2</v>
      </c>
      <c r="I518" s="447">
        <v>28</v>
      </c>
      <c r="J518" s="450">
        <f t="shared" si="37"/>
        <v>0.84848484848484851</v>
      </c>
      <c r="K518" s="375">
        <v>0</v>
      </c>
      <c r="L518" s="448">
        <f t="shared" si="42"/>
        <v>0</v>
      </c>
      <c r="M518" s="449"/>
    </row>
    <row r="519" spans="2:13" ht="13" thickBot="1" x14ac:dyDescent="0.3">
      <c r="B519" s="446">
        <v>42156</v>
      </c>
      <c r="C519" s="169" t="s">
        <v>303</v>
      </c>
      <c r="D519" s="447">
        <v>30</v>
      </c>
      <c r="E519" s="447">
        <v>1</v>
      </c>
      <c r="F519" s="448">
        <f t="shared" si="41"/>
        <v>3.3333333333333333E-2</v>
      </c>
      <c r="G519" s="447">
        <v>1</v>
      </c>
      <c r="H519" s="448">
        <f t="shared" si="36"/>
        <v>3.3333333333333333E-2</v>
      </c>
      <c r="I519" s="447">
        <v>28</v>
      </c>
      <c r="J519" s="450">
        <f t="shared" si="37"/>
        <v>0.93333333333333335</v>
      </c>
      <c r="K519" s="375">
        <v>0</v>
      </c>
      <c r="L519" s="448">
        <f t="shared" si="42"/>
        <v>0</v>
      </c>
      <c r="M519" s="449"/>
    </row>
    <row r="520" spans="2:13" ht="13" thickBot="1" x14ac:dyDescent="0.3">
      <c r="B520" s="446">
        <v>42156</v>
      </c>
      <c r="C520" s="169" t="s">
        <v>304</v>
      </c>
      <c r="D520" s="447">
        <v>57</v>
      </c>
      <c r="E520" s="447">
        <v>3</v>
      </c>
      <c r="F520" s="448">
        <f t="shared" si="41"/>
        <v>5.2631578947368418E-2</v>
      </c>
      <c r="G520" s="447">
        <v>2</v>
      </c>
      <c r="H520" s="448">
        <f t="shared" si="36"/>
        <v>3.5087719298245612E-2</v>
      </c>
      <c r="I520" s="447">
        <v>52</v>
      </c>
      <c r="J520" s="450">
        <f t="shared" si="37"/>
        <v>0.91228070175438591</v>
      </c>
      <c r="K520" s="375">
        <v>0</v>
      </c>
      <c r="L520" s="448">
        <f t="shared" si="42"/>
        <v>0</v>
      </c>
      <c r="M520" s="449"/>
    </row>
    <row r="521" spans="2:13" ht="13" thickBot="1" x14ac:dyDescent="0.3">
      <c r="B521" s="446">
        <v>42156</v>
      </c>
      <c r="C521" s="169" t="s">
        <v>236</v>
      </c>
      <c r="D521" s="447">
        <v>33</v>
      </c>
      <c r="E521" s="447">
        <v>3</v>
      </c>
      <c r="F521" s="448">
        <f t="shared" si="41"/>
        <v>9.0909090909090912E-2</v>
      </c>
      <c r="G521" s="447">
        <v>1</v>
      </c>
      <c r="H521" s="448">
        <f t="shared" si="36"/>
        <v>3.0303030303030304E-2</v>
      </c>
      <c r="I521" s="447">
        <v>29</v>
      </c>
      <c r="J521" s="450">
        <f t="shared" si="37"/>
        <v>0.87878787878787878</v>
      </c>
      <c r="K521" s="375">
        <v>1</v>
      </c>
      <c r="L521" s="448">
        <f t="shared" si="42"/>
        <v>3.0303030303030304E-2</v>
      </c>
      <c r="M521" s="449"/>
    </row>
    <row r="522" spans="2:13" ht="13" thickBot="1" x14ac:dyDescent="0.3">
      <c r="B522" s="446">
        <v>42156</v>
      </c>
      <c r="C522" s="169" t="s">
        <v>234</v>
      </c>
      <c r="D522" s="447">
        <v>91</v>
      </c>
      <c r="E522" s="447">
        <v>4</v>
      </c>
      <c r="F522" s="448">
        <f t="shared" si="41"/>
        <v>4.3956043956043959E-2</v>
      </c>
      <c r="G522" s="447">
        <v>3</v>
      </c>
      <c r="H522" s="448">
        <f t="shared" si="36"/>
        <v>3.2967032967032968E-2</v>
      </c>
      <c r="I522" s="447">
        <v>84</v>
      </c>
      <c r="J522" s="450">
        <f t="shared" si="37"/>
        <v>0.92307692307692313</v>
      </c>
      <c r="K522" s="375">
        <v>2</v>
      </c>
      <c r="L522" s="448">
        <f t="shared" si="42"/>
        <v>2.197802197802198E-2</v>
      </c>
      <c r="M522" s="449"/>
    </row>
    <row r="523" spans="2:13" ht="13" thickBot="1" x14ac:dyDescent="0.3">
      <c r="B523" s="446">
        <v>42156</v>
      </c>
      <c r="C523" s="169" t="s">
        <v>262</v>
      </c>
      <c r="D523" s="447">
        <v>124</v>
      </c>
      <c r="E523" s="447">
        <v>2</v>
      </c>
      <c r="F523" s="448">
        <f t="shared" si="41"/>
        <v>1.6129032258064516E-2</v>
      </c>
      <c r="G523" s="447">
        <v>2</v>
      </c>
      <c r="H523" s="448">
        <f t="shared" si="36"/>
        <v>1.6129032258064516E-2</v>
      </c>
      <c r="I523" s="447">
        <v>120</v>
      </c>
      <c r="J523" s="450">
        <f t="shared" si="37"/>
        <v>0.967741935483871</v>
      </c>
      <c r="K523" s="375">
        <v>2</v>
      </c>
      <c r="L523" s="448">
        <f t="shared" si="42"/>
        <v>1.6129032258064516E-2</v>
      </c>
      <c r="M523" s="449"/>
    </row>
    <row r="524" spans="2:13" ht="13" thickBot="1" x14ac:dyDescent="0.3">
      <c r="B524" s="446">
        <v>42156</v>
      </c>
      <c r="C524" s="169" t="s">
        <v>294</v>
      </c>
      <c r="D524" s="447">
        <v>5</v>
      </c>
      <c r="E524" s="447">
        <v>0</v>
      </c>
      <c r="F524" s="448">
        <f t="shared" si="41"/>
        <v>0</v>
      </c>
      <c r="G524" s="447">
        <v>1</v>
      </c>
      <c r="H524" s="448">
        <f t="shared" si="36"/>
        <v>0.2</v>
      </c>
      <c r="I524" s="447">
        <v>4</v>
      </c>
      <c r="J524" s="450">
        <f t="shared" si="37"/>
        <v>0.8</v>
      </c>
      <c r="K524" s="375">
        <v>0</v>
      </c>
      <c r="L524" s="448">
        <f t="shared" si="42"/>
        <v>0</v>
      </c>
      <c r="M524" s="449"/>
    </row>
    <row r="525" spans="2:13" ht="13" thickBot="1" x14ac:dyDescent="0.3">
      <c r="B525" s="446" t="s">
        <v>305</v>
      </c>
      <c r="C525" s="169" t="s">
        <v>521</v>
      </c>
      <c r="D525" s="447">
        <v>7</v>
      </c>
      <c r="E525" s="447">
        <v>1</v>
      </c>
      <c r="F525" s="448">
        <f t="shared" si="41"/>
        <v>0.14285714285714285</v>
      </c>
      <c r="G525" s="447">
        <v>0</v>
      </c>
      <c r="H525" s="448">
        <f t="shared" si="36"/>
        <v>0</v>
      </c>
      <c r="I525" s="447">
        <v>6</v>
      </c>
      <c r="J525" s="450">
        <f t="shared" si="37"/>
        <v>0.8571428571428571</v>
      </c>
      <c r="K525" s="375">
        <v>0</v>
      </c>
      <c r="L525" s="448">
        <f t="shared" si="42"/>
        <v>0</v>
      </c>
      <c r="M525" s="449"/>
    </row>
    <row r="526" spans="2:13" ht="13" thickBot="1" x14ac:dyDescent="0.3">
      <c r="B526" s="446" t="s">
        <v>305</v>
      </c>
      <c r="C526" s="169" t="s">
        <v>294</v>
      </c>
      <c r="D526" s="447">
        <v>7</v>
      </c>
      <c r="E526" s="447">
        <v>0</v>
      </c>
      <c r="F526" s="448">
        <f t="shared" si="41"/>
        <v>0</v>
      </c>
      <c r="G526" s="447">
        <v>0</v>
      </c>
      <c r="H526" s="448">
        <f t="shared" si="36"/>
        <v>0</v>
      </c>
      <c r="I526" s="447">
        <v>7</v>
      </c>
      <c r="J526" s="450">
        <f t="shared" si="37"/>
        <v>1</v>
      </c>
      <c r="K526" s="375">
        <v>0</v>
      </c>
      <c r="L526" s="448">
        <f t="shared" si="42"/>
        <v>0</v>
      </c>
      <c r="M526" s="449"/>
    </row>
    <row r="527" spans="2:13" ht="13" thickBot="1" x14ac:dyDescent="0.3">
      <c r="B527" s="446" t="s">
        <v>305</v>
      </c>
      <c r="C527" s="169" t="s">
        <v>236</v>
      </c>
      <c r="D527" s="447">
        <v>34</v>
      </c>
      <c r="E527" s="447">
        <v>0</v>
      </c>
      <c r="F527" s="448">
        <f t="shared" si="41"/>
        <v>0</v>
      </c>
      <c r="G527" s="447">
        <v>1</v>
      </c>
      <c r="H527" s="448">
        <f t="shared" si="36"/>
        <v>2.9411764705882353E-2</v>
      </c>
      <c r="I527" s="447">
        <v>33</v>
      </c>
      <c r="J527" s="450">
        <f t="shared" si="37"/>
        <v>0.97058823529411764</v>
      </c>
      <c r="K527" s="375">
        <v>0</v>
      </c>
      <c r="L527" s="448">
        <f t="shared" si="42"/>
        <v>0</v>
      </c>
      <c r="M527" s="449"/>
    </row>
    <row r="528" spans="2:13" ht="13" thickBot="1" x14ac:dyDescent="0.3">
      <c r="B528" s="446" t="s">
        <v>305</v>
      </c>
      <c r="C528" s="169" t="s">
        <v>306</v>
      </c>
      <c r="D528" s="447">
        <v>85</v>
      </c>
      <c r="E528" s="447">
        <v>9</v>
      </c>
      <c r="F528" s="448">
        <f t="shared" si="41"/>
        <v>0.10588235294117647</v>
      </c>
      <c r="G528" s="447">
        <v>1</v>
      </c>
      <c r="H528" s="448">
        <f t="shared" si="36"/>
        <v>1.1764705882352941E-2</v>
      </c>
      <c r="I528" s="447">
        <v>75</v>
      </c>
      <c r="J528" s="450">
        <f t="shared" si="37"/>
        <v>0.88235294117647056</v>
      </c>
      <c r="K528" s="375">
        <v>4</v>
      </c>
      <c r="L528" s="448">
        <f t="shared" si="42"/>
        <v>4.7058823529411764E-2</v>
      </c>
      <c r="M528" s="449"/>
    </row>
    <row r="529" spans="2:13" ht="13" thickBot="1" x14ac:dyDescent="0.3">
      <c r="B529" s="446" t="s">
        <v>305</v>
      </c>
      <c r="C529" s="169" t="s">
        <v>307</v>
      </c>
      <c r="D529" s="447">
        <v>15</v>
      </c>
      <c r="E529" s="447">
        <v>2</v>
      </c>
      <c r="F529" s="448">
        <f t="shared" si="41"/>
        <v>0.13333333333333333</v>
      </c>
      <c r="G529" s="447">
        <v>1</v>
      </c>
      <c r="H529" s="448">
        <f t="shared" si="36"/>
        <v>6.6666666666666666E-2</v>
      </c>
      <c r="I529" s="447">
        <v>12</v>
      </c>
      <c r="J529" s="450">
        <f t="shared" si="37"/>
        <v>0.8</v>
      </c>
      <c r="K529" s="375">
        <v>0</v>
      </c>
      <c r="L529" s="448">
        <f t="shared" si="42"/>
        <v>0</v>
      </c>
      <c r="M529" s="449"/>
    </row>
    <row r="530" spans="2:13" ht="13" thickBot="1" x14ac:dyDescent="0.3">
      <c r="B530" s="446" t="s">
        <v>305</v>
      </c>
      <c r="C530" s="169" t="s">
        <v>308</v>
      </c>
      <c r="D530" s="447">
        <v>3</v>
      </c>
      <c r="E530" s="447">
        <v>0</v>
      </c>
      <c r="F530" s="448">
        <f t="shared" si="41"/>
        <v>0</v>
      </c>
      <c r="G530" s="447">
        <v>0</v>
      </c>
      <c r="H530" s="448">
        <f t="shared" si="36"/>
        <v>0</v>
      </c>
      <c r="I530" s="447">
        <v>3</v>
      </c>
      <c r="J530" s="450">
        <f t="shared" si="37"/>
        <v>1</v>
      </c>
      <c r="K530" s="375">
        <v>0</v>
      </c>
      <c r="L530" s="448">
        <f t="shared" si="42"/>
        <v>0</v>
      </c>
      <c r="M530" s="449"/>
    </row>
    <row r="531" spans="2:13" ht="13" thickBot="1" x14ac:dyDescent="0.3">
      <c r="B531" s="446" t="s">
        <v>305</v>
      </c>
      <c r="C531" s="169" t="s">
        <v>309</v>
      </c>
      <c r="D531" s="447">
        <v>90</v>
      </c>
      <c r="E531" s="447">
        <v>7</v>
      </c>
      <c r="F531" s="448">
        <f t="shared" si="41"/>
        <v>7.7777777777777779E-2</v>
      </c>
      <c r="G531" s="447">
        <v>6</v>
      </c>
      <c r="H531" s="448">
        <f t="shared" si="36"/>
        <v>6.6666666666666666E-2</v>
      </c>
      <c r="I531" s="447">
        <v>77</v>
      </c>
      <c r="J531" s="450">
        <f t="shared" si="37"/>
        <v>0.85555555555555551</v>
      </c>
      <c r="K531" s="375">
        <v>2</v>
      </c>
      <c r="L531" s="448">
        <f t="shared" si="42"/>
        <v>2.2222222222222223E-2</v>
      </c>
      <c r="M531" s="449"/>
    </row>
    <row r="532" spans="2:13" ht="13" thickBot="1" x14ac:dyDescent="0.3">
      <c r="B532" s="446" t="s">
        <v>305</v>
      </c>
      <c r="C532" s="169" t="s">
        <v>310</v>
      </c>
      <c r="D532" s="447">
        <v>48</v>
      </c>
      <c r="E532" s="447">
        <v>6</v>
      </c>
      <c r="F532" s="448">
        <f t="shared" si="41"/>
        <v>0.125</v>
      </c>
      <c r="G532" s="447">
        <v>3</v>
      </c>
      <c r="H532" s="448">
        <f t="shared" si="36"/>
        <v>6.25E-2</v>
      </c>
      <c r="I532" s="447">
        <v>39</v>
      </c>
      <c r="J532" s="450">
        <f t="shared" si="37"/>
        <v>0.8125</v>
      </c>
      <c r="K532" s="375">
        <v>1</v>
      </c>
      <c r="L532" s="448">
        <f t="shared" si="42"/>
        <v>2.0833333333333332E-2</v>
      </c>
      <c r="M532" s="449"/>
    </row>
    <row r="533" spans="2:13" ht="13" thickBot="1" x14ac:dyDescent="0.3">
      <c r="B533" s="446" t="s">
        <v>305</v>
      </c>
      <c r="C533" s="169" t="s">
        <v>311</v>
      </c>
      <c r="D533" s="447">
        <v>94</v>
      </c>
      <c r="E533" s="447">
        <v>8</v>
      </c>
      <c r="F533" s="448">
        <f t="shared" si="41"/>
        <v>8.5106382978723402E-2</v>
      </c>
      <c r="G533" s="447">
        <v>1</v>
      </c>
      <c r="H533" s="448">
        <f t="shared" si="36"/>
        <v>1.0638297872340425E-2</v>
      </c>
      <c r="I533" s="447">
        <v>85</v>
      </c>
      <c r="J533" s="450">
        <f t="shared" si="37"/>
        <v>0.9042553191489362</v>
      </c>
      <c r="K533" s="375">
        <v>2</v>
      </c>
      <c r="L533" s="448">
        <f t="shared" si="42"/>
        <v>2.1276595744680851E-2</v>
      </c>
      <c r="M533" s="449"/>
    </row>
    <row r="534" spans="2:13" ht="13" thickBot="1" x14ac:dyDescent="0.3">
      <c r="B534" s="446" t="s">
        <v>305</v>
      </c>
      <c r="C534" s="169" t="s">
        <v>312</v>
      </c>
      <c r="D534" s="447">
        <v>22</v>
      </c>
      <c r="E534" s="447">
        <v>3</v>
      </c>
      <c r="F534" s="448">
        <f t="shared" si="41"/>
        <v>0.13636363636363635</v>
      </c>
      <c r="G534" s="447">
        <v>2</v>
      </c>
      <c r="H534" s="448">
        <f t="shared" si="36"/>
        <v>9.0909090909090912E-2</v>
      </c>
      <c r="I534" s="447">
        <v>17</v>
      </c>
      <c r="J534" s="450">
        <f t="shared" si="37"/>
        <v>0.77272727272727271</v>
      </c>
      <c r="K534" s="375">
        <v>0</v>
      </c>
      <c r="L534" s="448">
        <f t="shared" si="42"/>
        <v>0</v>
      </c>
      <c r="M534" s="449"/>
    </row>
    <row r="535" spans="2:13" ht="13" thickBot="1" x14ac:dyDescent="0.3">
      <c r="B535" s="446">
        <v>42217</v>
      </c>
      <c r="C535" s="169" t="s">
        <v>313</v>
      </c>
      <c r="D535" s="447">
        <v>137</v>
      </c>
      <c r="E535" s="447">
        <v>9</v>
      </c>
      <c r="F535" s="448">
        <f t="shared" si="41"/>
        <v>6.569343065693431E-2</v>
      </c>
      <c r="G535" s="447">
        <v>3</v>
      </c>
      <c r="H535" s="448">
        <f t="shared" si="36"/>
        <v>2.1897810218978103E-2</v>
      </c>
      <c r="I535" s="447">
        <v>125</v>
      </c>
      <c r="J535" s="450">
        <f t="shared" si="37"/>
        <v>0.91240875912408759</v>
      </c>
      <c r="K535" s="375">
        <v>2</v>
      </c>
      <c r="L535" s="448">
        <f t="shared" si="42"/>
        <v>1.4598540145985401E-2</v>
      </c>
      <c r="M535" s="449"/>
    </row>
    <row r="536" spans="2:13" ht="13" thickBot="1" x14ac:dyDescent="0.3">
      <c r="B536" s="446">
        <v>42217</v>
      </c>
      <c r="C536" s="169" t="s">
        <v>314</v>
      </c>
      <c r="D536" s="447">
        <v>38</v>
      </c>
      <c r="E536" s="447">
        <v>1</v>
      </c>
      <c r="F536" s="448">
        <f t="shared" si="41"/>
        <v>2.6315789473684209E-2</v>
      </c>
      <c r="G536" s="447">
        <v>2</v>
      </c>
      <c r="H536" s="448">
        <f t="shared" si="36"/>
        <v>5.2631578947368418E-2</v>
      </c>
      <c r="I536" s="447">
        <v>35</v>
      </c>
      <c r="J536" s="450">
        <f t="shared" si="37"/>
        <v>0.92105263157894735</v>
      </c>
      <c r="K536" s="375">
        <v>0</v>
      </c>
      <c r="L536" s="448">
        <f t="shared" si="42"/>
        <v>0</v>
      </c>
      <c r="M536" s="449"/>
    </row>
    <row r="537" spans="2:13" ht="13" thickBot="1" x14ac:dyDescent="0.3">
      <c r="B537" s="446">
        <v>42217</v>
      </c>
      <c r="C537" s="169" t="s">
        <v>294</v>
      </c>
      <c r="D537" s="447">
        <v>3</v>
      </c>
      <c r="E537" s="447">
        <v>0</v>
      </c>
      <c r="F537" s="448">
        <f t="shared" si="41"/>
        <v>0</v>
      </c>
      <c r="G537" s="447">
        <v>0</v>
      </c>
      <c r="H537" s="448">
        <f t="shared" si="36"/>
        <v>0</v>
      </c>
      <c r="I537" s="447">
        <v>3</v>
      </c>
      <c r="J537" s="450">
        <f t="shared" si="37"/>
        <v>1</v>
      </c>
      <c r="K537" s="375">
        <v>0</v>
      </c>
      <c r="L537" s="448">
        <f t="shared" si="42"/>
        <v>0</v>
      </c>
      <c r="M537" s="449"/>
    </row>
    <row r="538" spans="2:13" ht="13" thickBot="1" x14ac:dyDescent="0.3">
      <c r="B538" s="446">
        <v>42217</v>
      </c>
      <c r="C538" s="169" t="s">
        <v>315</v>
      </c>
      <c r="D538" s="447">
        <v>12</v>
      </c>
      <c r="E538" s="447">
        <v>0</v>
      </c>
      <c r="F538" s="448">
        <f t="shared" si="41"/>
        <v>0</v>
      </c>
      <c r="G538" s="447">
        <v>0</v>
      </c>
      <c r="H538" s="448">
        <f t="shared" si="36"/>
        <v>0</v>
      </c>
      <c r="I538" s="447">
        <v>12</v>
      </c>
      <c r="J538" s="450">
        <f t="shared" si="37"/>
        <v>1</v>
      </c>
      <c r="K538" s="375">
        <v>0</v>
      </c>
      <c r="L538" s="448">
        <f t="shared" si="42"/>
        <v>0</v>
      </c>
      <c r="M538" s="449"/>
    </row>
    <row r="539" spans="2:13" ht="13" thickBot="1" x14ac:dyDescent="0.3">
      <c r="B539" s="446">
        <v>42217</v>
      </c>
      <c r="C539" s="169" t="s">
        <v>316</v>
      </c>
      <c r="D539" s="447">
        <v>43</v>
      </c>
      <c r="E539" s="447">
        <v>1</v>
      </c>
      <c r="F539" s="448">
        <f t="shared" si="41"/>
        <v>2.3255813953488372E-2</v>
      </c>
      <c r="G539" s="447">
        <v>1</v>
      </c>
      <c r="H539" s="448">
        <f t="shared" si="36"/>
        <v>2.3255813953488372E-2</v>
      </c>
      <c r="I539" s="447">
        <v>41</v>
      </c>
      <c r="J539" s="450">
        <f t="shared" si="37"/>
        <v>0.95348837209302328</v>
      </c>
      <c r="K539" s="375">
        <v>0</v>
      </c>
      <c r="L539" s="448">
        <f t="shared" si="42"/>
        <v>0</v>
      </c>
      <c r="M539" s="449"/>
    </row>
    <row r="540" spans="2:13" ht="13" thickBot="1" x14ac:dyDescent="0.3">
      <c r="B540" s="446">
        <v>42217</v>
      </c>
      <c r="C540" s="169" t="s">
        <v>236</v>
      </c>
      <c r="D540" s="447">
        <v>35</v>
      </c>
      <c r="E540" s="447">
        <v>2</v>
      </c>
      <c r="F540" s="448">
        <f t="shared" si="41"/>
        <v>5.7142857142857141E-2</v>
      </c>
      <c r="G540" s="447">
        <v>0</v>
      </c>
      <c r="H540" s="448">
        <f t="shared" si="36"/>
        <v>0</v>
      </c>
      <c r="I540" s="447">
        <v>33</v>
      </c>
      <c r="J540" s="450">
        <f t="shared" si="37"/>
        <v>0.94285714285714284</v>
      </c>
      <c r="K540" s="375">
        <v>0</v>
      </c>
      <c r="L540" s="448">
        <f t="shared" si="42"/>
        <v>0</v>
      </c>
      <c r="M540" s="449"/>
    </row>
    <row r="541" spans="2:13" ht="13" thickBot="1" x14ac:dyDescent="0.3">
      <c r="B541" s="446">
        <v>42217</v>
      </c>
      <c r="C541" s="169" t="s">
        <v>317</v>
      </c>
      <c r="D541" s="447">
        <v>60</v>
      </c>
      <c r="E541" s="447">
        <v>3</v>
      </c>
      <c r="F541" s="448">
        <f t="shared" si="41"/>
        <v>0.05</v>
      </c>
      <c r="G541" s="447">
        <v>3</v>
      </c>
      <c r="H541" s="448">
        <f t="shared" si="36"/>
        <v>0.05</v>
      </c>
      <c r="I541" s="447">
        <v>54</v>
      </c>
      <c r="J541" s="450">
        <f t="shared" si="37"/>
        <v>0.9</v>
      </c>
      <c r="K541" s="375">
        <v>1</v>
      </c>
      <c r="L541" s="448">
        <f t="shared" si="42"/>
        <v>1.6666666666666666E-2</v>
      </c>
      <c r="M541" s="449"/>
    </row>
    <row r="542" spans="2:13" ht="13" thickBot="1" x14ac:dyDescent="0.3">
      <c r="B542" s="446">
        <v>42217</v>
      </c>
      <c r="C542" s="169" t="s">
        <v>318</v>
      </c>
      <c r="D542" s="447">
        <v>45</v>
      </c>
      <c r="E542" s="447">
        <v>4</v>
      </c>
      <c r="F542" s="448">
        <f t="shared" si="41"/>
        <v>8.8888888888888892E-2</v>
      </c>
      <c r="G542" s="447">
        <v>1</v>
      </c>
      <c r="H542" s="448">
        <f t="shared" si="36"/>
        <v>2.2222222222222223E-2</v>
      </c>
      <c r="I542" s="447">
        <v>40</v>
      </c>
      <c r="J542" s="450">
        <f t="shared" si="37"/>
        <v>0.88888888888888884</v>
      </c>
      <c r="K542" s="375">
        <v>0</v>
      </c>
      <c r="L542" s="448">
        <f t="shared" si="42"/>
        <v>0</v>
      </c>
      <c r="M542" s="449"/>
    </row>
    <row r="543" spans="2:13" ht="13" thickBot="1" x14ac:dyDescent="0.3">
      <c r="B543" s="446">
        <v>42217</v>
      </c>
      <c r="C543" s="169" t="s">
        <v>278</v>
      </c>
      <c r="D543" s="447">
        <v>11</v>
      </c>
      <c r="E543" s="447">
        <v>0</v>
      </c>
      <c r="F543" s="448">
        <f t="shared" si="41"/>
        <v>0</v>
      </c>
      <c r="G543" s="447">
        <v>0</v>
      </c>
      <c r="H543" s="448">
        <f t="shared" si="36"/>
        <v>0</v>
      </c>
      <c r="I543" s="447">
        <v>11</v>
      </c>
      <c r="J543" s="450">
        <f t="shared" si="37"/>
        <v>1</v>
      </c>
      <c r="K543" s="375">
        <v>0</v>
      </c>
      <c r="L543" s="448">
        <f t="shared" si="42"/>
        <v>0</v>
      </c>
      <c r="M543" s="449"/>
    </row>
    <row r="544" spans="2:13" ht="13" thickBot="1" x14ac:dyDescent="0.3">
      <c r="B544" s="446">
        <v>42248</v>
      </c>
      <c r="C544" s="169" t="s">
        <v>294</v>
      </c>
      <c r="D544" s="447">
        <v>14</v>
      </c>
      <c r="E544" s="447">
        <v>0</v>
      </c>
      <c r="F544" s="448">
        <f t="shared" si="41"/>
        <v>0</v>
      </c>
      <c r="G544" s="447">
        <v>1</v>
      </c>
      <c r="H544" s="448">
        <f t="shared" si="36"/>
        <v>7.1428571428571425E-2</v>
      </c>
      <c r="I544" s="447">
        <v>13</v>
      </c>
      <c r="J544" s="450">
        <f t="shared" si="37"/>
        <v>0.9285714285714286</v>
      </c>
      <c r="K544" s="375">
        <v>0</v>
      </c>
      <c r="L544" s="448">
        <f t="shared" si="42"/>
        <v>0</v>
      </c>
      <c r="M544" s="449"/>
    </row>
    <row r="545" spans="2:13" ht="13" thickBot="1" x14ac:dyDescent="0.3">
      <c r="B545" s="446">
        <v>42248</v>
      </c>
      <c r="C545" s="169" t="s">
        <v>319</v>
      </c>
      <c r="D545" s="447">
        <v>50</v>
      </c>
      <c r="E545" s="447">
        <v>2</v>
      </c>
      <c r="F545" s="448">
        <f t="shared" si="41"/>
        <v>0.04</v>
      </c>
      <c r="G545" s="447">
        <v>5</v>
      </c>
      <c r="H545" s="448">
        <f t="shared" si="36"/>
        <v>0.1</v>
      </c>
      <c r="I545" s="447">
        <v>43</v>
      </c>
      <c r="J545" s="450">
        <f t="shared" si="37"/>
        <v>0.86</v>
      </c>
      <c r="K545" s="375">
        <v>2</v>
      </c>
      <c r="L545" s="448">
        <f t="shared" si="42"/>
        <v>0.04</v>
      </c>
      <c r="M545" s="449"/>
    </row>
    <row r="546" spans="2:13" ht="13" thickBot="1" x14ac:dyDescent="0.3">
      <c r="B546" s="446">
        <v>42248</v>
      </c>
      <c r="C546" s="169" t="s">
        <v>521</v>
      </c>
      <c r="D546" s="447">
        <v>12</v>
      </c>
      <c r="E546" s="447">
        <v>1</v>
      </c>
      <c r="F546" s="448">
        <f t="shared" si="41"/>
        <v>8.3333333333333329E-2</v>
      </c>
      <c r="G546" s="447">
        <v>0</v>
      </c>
      <c r="H546" s="448">
        <f t="shared" si="36"/>
        <v>0</v>
      </c>
      <c r="I546" s="447">
        <v>11</v>
      </c>
      <c r="J546" s="450">
        <f t="shared" si="37"/>
        <v>0.91666666666666663</v>
      </c>
      <c r="K546" s="375">
        <v>0</v>
      </c>
      <c r="L546" s="448">
        <f t="shared" si="42"/>
        <v>0</v>
      </c>
      <c r="M546" s="449"/>
    </row>
    <row r="547" spans="2:13" ht="13" thickBot="1" x14ac:dyDescent="0.3">
      <c r="B547" s="446">
        <v>42248</v>
      </c>
      <c r="C547" s="169" t="s">
        <v>236</v>
      </c>
      <c r="D547" s="447">
        <v>20</v>
      </c>
      <c r="E547" s="447">
        <v>0</v>
      </c>
      <c r="F547" s="448">
        <f t="shared" si="41"/>
        <v>0</v>
      </c>
      <c r="G547" s="447">
        <v>0</v>
      </c>
      <c r="H547" s="448">
        <f t="shared" si="36"/>
        <v>0</v>
      </c>
      <c r="I547" s="447">
        <v>20</v>
      </c>
      <c r="J547" s="450">
        <f t="shared" si="37"/>
        <v>1</v>
      </c>
      <c r="K547" s="375">
        <v>0</v>
      </c>
      <c r="L547" s="448">
        <f t="shared" si="42"/>
        <v>0</v>
      </c>
      <c r="M547" s="449"/>
    </row>
    <row r="548" spans="2:13" ht="13" thickBot="1" x14ac:dyDescent="0.3">
      <c r="B548" s="446">
        <v>42248</v>
      </c>
      <c r="C548" s="169" t="s">
        <v>320</v>
      </c>
      <c r="D548" s="447">
        <v>91</v>
      </c>
      <c r="E548" s="447">
        <v>3</v>
      </c>
      <c r="F548" s="448">
        <f t="shared" si="41"/>
        <v>3.2967032967032968E-2</v>
      </c>
      <c r="G548" s="447">
        <v>3</v>
      </c>
      <c r="H548" s="448">
        <f t="shared" si="36"/>
        <v>3.2967032967032968E-2</v>
      </c>
      <c r="I548" s="447">
        <v>85</v>
      </c>
      <c r="J548" s="450">
        <f t="shared" si="37"/>
        <v>0.93406593406593408</v>
      </c>
      <c r="K548" s="375">
        <v>1</v>
      </c>
      <c r="L548" s="448">
        <f t="shared" si="42"/>
        <v>1.098901098901099E-2</v>
      </c>
      <c r="M548" s="449"/>
    </row>
    <row r="549" spans="2:13" ht="13" thickBot="1" x14ac:dyDescent="0.3">
      <c r="B549" s="446">
        <v>42248</v>
      </c>
      <c r="C549" s="169" t="s">
        <v>321</v>
      </c>
      <c r="D549" s="447">
        <v>183</v>
      </c>
      <c r="E549" s="447">
        <v>6</v>
      </c>
      <c r="F549" s="448">
        <f t="shared" si="41"/>
        <v>3.2786885245901641E-2</v>
      </c>
      <c r="G549" s="447">
        <v>18</v>
      </c>
      <c r="H549" s="448">
        <f t="shared" si="36"/>
        <v>9.8360655737704916E-2</v>
      </c>
      <c r="I549" s="447">
        <v>159</v>
      </c>
      <c r="J549" s="450">
        <f t="shared" si="37"/>
        <v>0.86885245901639341</v>
      </c>
      <c r="K549" s="375">
        <v>1</v>
      </c>
      <c r="L549" s="448">
        <f t="shared" si="42"/>
        <v>5.4644808743169399E-3</v>
      </c>
      <c r="M549" s="449"/>
    </row>
    <row r="550" spans="2:13" ht="13" thickBot="1" x14ac:dyDescent="0.3">
      <c r="B550" s="446">
        <v>42248</v>
      </c>
      <c r="C550" s="169" t="s">
        <v>248</v>
      </c>
      <c r="D550" s="447">
        <v>45</v>
      </c>
      <c r="E550" s="447">
        <v>4</v>
      </c>
      <c r="F550" s="448">
        <f t="shared" si="41"/>
        <v>8.8888888888888892E-2</v>
      </c>
      <c r="G550" s="447">
        <v>1</v>
      </c>
      <c r="H550" s="448">
        <f t="shared" si="36"/>
        <v>2.2222222222222223E-2</v>
      </c>
      <c r="I550" s="447">
        <v>40</v>
      </c>
      <c r="J550" s="450">
        <f t="shared" si="37"/>
        <v>0.88888888888888884</v>
      </c>
      <c r="K550" s="375">
        <v>2</v>
      </c>
      <c r="L550" s="448">
        <f t="shared" si="42"/>
        <v>4.4444444444444446E-2</v>
      </c>
      <c r="M550" s="449"/>
    </row>
    <row r="551" spans="2:13" ht="13" thickBot="1" x14ac:dyDescent="0.3">
      <c r="B551" s="446">
        <v>42248</v>
      </c>
      <c r="C551" s="169" t="s">
        <v>238</v>
      </c>
      <c r="D551" s="447">
        <v>27</v>
      </c>
      <c r="E551" s="447">
        <v>2</v>
      </c>
      <c r="F551" s="448">
        <f t="shared" si="41"/>
        <v>7.407407407407407E-2</v>
      </c>
      <c r="G551" s="447">
        <v>0</v>
      </c>
      <c r="H551" s="448">
        <f t="shared" si="36"/>
        <v>0</v>
      </c>
      <c r="I551" s="447">
        <v>25</v>
      </c>
      <c r="J551" s="450">
        <f t="shared" si="37"/>
        <v>0.92592592592592593</v>
      </c>
      <c r="K551" s="375">
        <v>0</v>
      </c>
      <c r="L551" s="448">
        <f t="shared" si="42"/>
        <v>0</v>
      </c>
      <c r="M551" s="449"/>
    </row>
    <row r="552" spans="2:13" ht="13" thickBot="1" x14ac:dyDescent="0.3">
      <c r="B552" s="446">
        <v>42248</v>
      </c>
      <c r="C552" s="169" t="s">
        <v>322</v>
      </c>
      <c r="D552" s="447">
        <v>155</v>
      </c>
      <c r="E552" s="447">
        <v>8</v>
      </c>
      <c r="F552" s="448">
        <f t="shared" si="41"/>
        <v>5.1612903225806452E-2</v>
      </c>
      <c r="G552" s="447">
        <v>8</v>
      </c>
      <c r="H552" s="448">
        <f t="shared" si="36"/>
        <v>5.1612903225806452E-2</v>
      </c>
      <c r="I552" s="447">
        <v>139</v>
      </c>
      <c r="J552" s="450">
        <f t="shared" si="37"/>
        <v>0.89677419354838706</v>
      </c>
      <c r="K552" s="375">
        <v>2</v>
      </c>
      <c r="L552" s="448">
        <f t="shared" si="42"/>
        <v>1.2903225806451613E-2</v>
      </c>
      <c r="M552" s="449"/>
    </row>
    <row r="553" spans="2:13" ht="13" thickBot="1" x14ac:dyDescent="0.3">
      <c r="B553" s="446">
        <v>42248</v>
      </c>
      <c r="C553" s="169" t="s">
        <v>323</v>
      </c>
      <c r="D553" s="447">
        <v>140</v>
      </c>
      <c r="E553" s="447">
        <v>11</v>
      </c>
      <c r="F553" s="448">
        <f t="shared" si="41"/>
        <v>7.857142857142857E-2</v>
      </c>
      <c r="G553" s="447">
        <v>3</v>
      </c>
      <c r="H553" s="448">
        <f t="shared" si="36"/>
        <v>2.1428571428571429E-2</v>
      </c>
      <c r="I553" s="447">
        <v>126</v>
      </c>
      <c r="J553" s="450">
        <f t="shared" si="37"/>
        <v>0.9</v>
      </c>
      <c r="K553" s="375">
        <v>6</v>
      </c>
      <c r="L553" s="448">
        <f t="shared" si="42"/>
        <v>4.2857142857142858E-2</v>
      </c>
      <c r="M553" s="449"/>
    </row>
    <row r="554" spans="2:13" ht="13" thickBot="1" x14ac:dyDescent="0.3">
      <c r="B554" s="446">
        <v>42248</v>
      </c>
      <c r="C554" s="169" t="s">
        <v>511</v>
      </c>
      <c r="D554" s="447">
        <v>34</v>
      </c>
      <c r="E554" s="447">
        <v>0</v>
      </c>
      <c r="F554" s="448">
        <f t="shared" si="41"/>
        <v>0</v>
      </c>
      <c r="G554" s="447">
        <v>1</v>
      </c>
      <c r="H554" s="448">
        <f t="shared" si="36"/>
        <v>2.9411764705882353E-2</v>
      </c>
      <c r="I554" s="447">
        <v>33</v>
      </c>
      <c r="J554" s="450">
        <f t="shared" si="37"/>
        <v>0.97058823529411764</v>
      </c>
      <c r="K554" s="375">
        <v>0</v>
      </c>
      <c r="L554" s="448">
        <f t="shared" si="42"/>
        <v>0</v>
      </c>
      <c r="M554" s="449"/>
    </row>
    <row r="555" spans="2:13" ht="13" thickBot="1" x14ac:dyDescent="0.3">
      <c r="B555" s="446">
        <v>42278</v>
      </c>
      <c r="C555" s="169" t="s">
        <v>294</v>
      </c>
      <c r="D555" s="447">
        <v>14</v>
      </c>
      <c r="E555" s="447">
        <v>0</v>
      </c>
      <c r="F555" s="448">
        <f t="shared" si="41"/>
        <v>0</v>
      </c>
      <c r="G555" s="447">
        <v>0</v>
      </c>
      <c r="H555" s="448">
        <f t="shared" si="36"/>
        <v>0</v>
      </c>
      <c r="I555" s="447">
        <v>14</v>
      </c>
      <c r="J555" s="450">
        <f t="shared" si="37"/>
        <v>1</v>
      </c>
      <c r="K555" s="375">
        <v>0</v>
      </c>
      <c r="L555" s="448">
        <f t="shared" si="42"/>
        <v>0</v>
      </c>
      <c r="M555" s="449"/>
    </row>
    <row r="556" spans="2:13" ht="13" thickBot="1" x14ac:dyDescent="0.3">
      <c r="B556" s="446">
        <v>42278</v>
      </c>
      <c r="C556" s="169" t="s">
        <v>242</v>
      </c>
      <c r="D556" s="447">
        <v>270</v>
      </c>
      <c r="E556" s="447">
        <v>20</v>
      </c>
      <c r="F556" s="448">
        <f t="shared" si="41"/>
        <v>7.407407407407407E-2</v>
      </c>
      <c r="G556" s="447">
        <v>8</v>
      </c>
      <c r="H556" s="448">
        <f t="shared" si="36"/>
        <v>2.9629629629629631E-2</v>
      </c>
      <c r="I556" s="447">
        <v>242</v>
      </c>
      <c r="J556" s="450">
        <f t="shared" si="37"/>
        <v>0.89629629629629626</v>
      </c>
      <c r="K556" s="375">
        <v>2</v>
      </c>
      <c r="L556" s="448">
        <f t="shared" si="42"/>
        <v>7.4074074074074077E-3</v>
      </c>
      <c r="M556" s="449"/>
    </row>
    <row r="557" spans="2:13" ht="13" thickBot="1" x14ac:dyDescent="0.3">
      <c r="B557" s="446">
        <v>42278</v>
      </c>
      <c r="C557" s="169" t="s">
        <v>324</v>
      </c>
      <c r="D557" s="447">
        <v>135</v>
      </c>
      <c r="E557" s="447">
        <v>8</v>
      </c>
      <c r="F557" s="448">
        <f t="shared" si="41"/>
        <v>5.9259259259259262E-2</v>
      </c>
      <c r="G557" s="447">
        <v>6</v>
      </c>
      <c r="H557" s="448">
        <f t="shared" si="36"/>
        <v>4.4444444444444446E-2</v>
      </c>
      <c r="I557" s="447">
        <v>121</v>
      </c>
      <c r="J557" s="450">
        <f t="shared" si="37"/>
        <v>0.89629629629629626</v>
      </c>
      <c r="K557" s="375">
        <v>2</v>
      </c>
      <c r="L557" s="448">
        <f t="shared" si="42"/>
        <v>1.4814814814814815E-2</v>
      </c>
      <c r="M557" s="449"/>
    </row>
    <row r="558" spans="2:13" ht="13" thickBot="1" x14ac:dyDescent="0.3">
      <c r="B558" s="446">
        <v>42278</v>
      </c>
      <c r="C558" s="169" t="s">
        <v>325</v>
      </c>
      <c r="D558" s="447">
        <v>27</v>
      </c>
      <c r="E558" s="447">
        <v>2</v>
      </c>
      <c r="F558" s="448">
        <f t="shared" si="41"/>
        <v>7.407407407407407E-2</v>
      </c>
      <c r="G558" s="447">
        <v>2</v>
      </c>
      <c r="H558" s="448">
        <f t="shared" si="36"/>
        <v>7.407407407407407E-2</v>
      </c>
      <c r="I558" s="447">
        <v>23</v>
      </c>
      <c r="J558" s="450">
        <f t="shared" si="37"/>
        <v>0.85185185185185186</v>
      </c>
      <c r="K558" s="375">
        <v>0</v>
      </c>
      <c r="L558" s="448">
        <f t="shared" si="42"/>
        <v>0</v>
      </c>
      <c r="M558" s="449"/>
    </row>
    <row r="559" spans="2:13" ht="13" thickBot="1" x14ac:dyDescent="0.3">
      <c r="B559" s="446">
        <v>42278</v>
      </c>
      <c r="C559" s="169" t="s">
        <v>232</v>
      </c>
      <c r="D559" s="447">
        <v>212</v>
      </c>
      <c r="E559" s="447">
        <v>10</v>
      </c>
      <c r="F559" s="448">
        <f t="shared" si="41"/>
        <v>4.716981132075472E-2</v>
      </c>
      <c r="G559" s="447">
        <v>6</v>
      </c>
      <c r="H559" s="448">
        <f t="shared" si="36"/>
        <v>2.8301886792452831E-2</v>
      </c>
      <c r="I559" s="447">
        <v>196</v>
      </c>
      <c r="J559" s="450">
        <f t="shared" si="37"/>
        <v>0.92452830188679247</v>
      </c>
      <c r="K559" s="375">
        <v>1</v>
      </c>
      <c r="L559" s="448">
        <f t="shared" si="42"/>
        <v>4.7169811320754715E-3</v>
      </c>
      <c r="M559" s="449"/>
    </row>
    <row r="560" spans="2:13" ht="13" thickBot="1" x14ac:dyDescent="0.3">
      <c r="B560" s="446">
        <v>42278</v>
      </c>
      <c r="C560" s="169" t="s">
        <v>236</v>
      </c>
      <c r="D560" s="447">
        <v>53</v>
      </c>
      <c r="E560" s="447">
        <v>3</v>
      </c>
      <c r="F560" s="448">
        <f t="shared" si="41"/>
        <v>5.6603773584905662E-2</v>
      </c>
      <c r="G560" s="447">
        <v>2</v>
      </c>
      <c r="H560" s="448">
        <f t="shared" si="36"/>
        <v>3.7735849056603772E-2</v>
      </c>
      <c r="I560" s="447">
        <v>48</v>
      </c>
      <c r="J560" s="450">
        <f t="shared" si="37"/>
        <v>0.90566037735849059</v>
      </c>
      <c r="K560" s="375">
        <v>2</v>
      </c>
      <c r="L560" s="448">
        <f t="shared" si="42"/>
        <v>3.7735849056603772E-2</v>
      </c>
      <c r="M560" s="449"/>
    </row>
    <row r="561" spans="2:13" ht="13" thickBot="1" x14ac:dyDescent="0.3">
      <c r="B561" s="446">
        <v>42278</v>
      </c>
      <c r="C561" s="169" t="s">
        <v>326</v>
      </c>
      <c r="D561" s="447">
        <v>90</v>
      </c>
      <c r="E561" s="447">
        <v>10</v>
      </c>
      <c r="F561" s="448">
        <f t="shared" si="41"/>
        <v>0.1111111111111111</v>
      </c>
      <c r="G561" s="447">
        <v>2</v>
      </c>
      <c r="H561" s="448">
        <f t="shared" si="36"/>
        <v>2.2222222222222223E-2</v>
      </c>
      <c r="I561" s="447">
        <v>78</v>
      </c>
      <c r="J561" s="450">
        <f t="shared" si="37"/>
        <v>0.8666666666666667</v>
      </c>
      <c r="K561" s="375">
        <v>2</v>
      </c>
      <c r="L561" s="448">
        <f t="shared" si="42"/>
        <v>2.2222222222222223E-2</v>
      </c>
      <c r="M561" s="449"/>
    </row>
    <row r="562" spans="2:13" ht="13" thickBot="1" x14ac:dyDescent="0.3">
      <c r="B562" s="446">
        <v>42278</v>
      </c>
      <c r="C562" s="169" t="s">
        <v>327</v>
      </c>
      <c r="D562" s="447">
        <v>45</v>
      </c>
      <c r="E562" s="447">
        <v>0</v>
      </c>
      <c r="F562" s="448">
        <f t="shared" si="41"/>
        <v>0</v>
      </c>
      <c r="G562" s="447">
        <v>0</v>
      </c>
      <c r="H562" s="448">
        <f t="shared" si="36"/>
        <v>0</v>
      </c>
      <c r="I562" s="447">
        <v>45</v>
      </c>
      <c r="J562" s="450">
        <f t="shared" si="37"/>
        <v>1</v>
      </c>
      <c r="K562" s="375">
        <v>0</v>
      </c>
      <c r="L562" s="448">
        <f t="shared" si="42"/>
        <v>0</v>
      </c>
      <c r="M562" s="449"/>
    </row>
    <row r="563" spans="2:13" ht="13" thickBot="1" x14ac:dyDescent="0.3">
      <c r="B563" s="446">
        <v>42278</v>
      </c>
      <c r="C563" s="169" t="s">
        <v>328</v>
      </c>
      <c r="D563" s="447">
        <v>347</v>
      </c>
      <c r="E563" s="447">
        <v>27</v>
      </c>
      <c r="F563" s="448">
        <f t="shared" si="41"/>
        <v>7.7809798270893377E-2</v>
      </c>
      <c r="G563" s="447">
        <v>7</v>
      </c>
      <c r="H563" s="448">
        <f t="shared" si="36"/>
        <v>2.0172910662824207E-2</v>
      </c>
      <c r="I563" s="447">
        <v>313</v>
      </c>
      <c r="J563" s="450">
        <f t="shared" si="37"/>
        <v>0.90201729106628237</v>
      </c>
      <c r="K563" s="375">
        <v>6</v>
      </c>
      <c r="L563" s="448">
        <f t="shared" si="42"/>
        <v>1.7291066282420751E-2</v>
      </c>
      <c r="M563" s="449"/>
    </row>
    <row r="564" spans="2:13" ht="13" thickBot="1" x14ac:dyDescent="0.3">
      <c r="B564" s="446">
        <v>42278</v>
      </c>
      <c r="C564" s="169" t="s">
        <v>232</v>
      </c>
      <c r="D564" s="447">
        <v>235</v>
      </c>
      <c r="E564" s="447">
        <v>8</v>
      </c>
      <c r="F564" s="448">
        <f t="shared" si="41"/>
        <v>3.4042553191489362E-2</v>
      </c>
      <c r="G564" s="447">
        <v>8</v>
      </c>
      <c r="H564" s="448">
        <f t="shared" si="36"/>
        <v>3.4042553191489362E-2</v>
      </c>
      <c r="I564" s="447">
        <v>219</v>
      </c>
      <c r="J564" s="450">
        <f t="shared" si="37"/>
        <v>0.93191489361702129</v>
      </c>
      <c r="K564" s="375">
        <v>2</v>
      </c>
      <c r="L564" s="448">
        <f t="shared" ref="L564:L627" si="43">SUM(K564/D564)</f>
        <v>8.5106382978723406E-3</v>
      </c>
      <c r="M564" s="449"/>
    </row>
    <row r="565" spans="2:13" ht="13" thickBot="1" x14ac:dyDescent="0.3">
      <c r="B565" s="446">
        <v>42278</v>
      </c>
      <c r="C565" s="169" t="s">
        <v>329</v>
      </c>
      <c r="D565" s="447">
        <v>78</v>
      </c>
      <c r="E565" s="447">
        <v>3</v>
      </c>
      <c r="F565" s="448">
        <f t="shared" si="41"/>
        <v>3.8461538461538464E-2</v>
      </c>
      <c r="G565" s="447">
        <v>3</v>
      </c>
      <c r="H565" s="448">
        <f t="shared" si="36"/>
        <v>3.8461538461538464E-2</v>
      </c>
      <c r="I565" s="447">
        <v>72</v>
      </c>
      <c r="J565" s="450">
        <f t="shared" si="37"/>
        <v>0.92307692307692313</v>
      </c>
      <c r="K565" s="375">
        <v>0</v>
      </c>
      <c r="L565" s="448">
        <f t="shared" si="43"/>
        <v>0</v>
      </c>
      <c r="M565" s="449"/>
    </row>
    <row r="566" spans="2:13" ht="13" thickBot="1" x14ac:dyDescent="0.3">
      <c r="B566" s="446">
        <v>42278</v>
      </c>
      <c r="C566" s="169" t="s">
        <v>235</v>
      </c>
      <c r="D566" s="447">
        <v>136</v>
      </c>
      <c r="E566" s="447">
        <v>8</v>
      </c>
      <c r="F566" s="448">
        <f t="shared" si="41"/>
        <v>5.8823529411764705E-2</v>
      </c>
      <c r="G566" s="447">
        <v>7</v>
      </c>
      <c r="H566" s="448">
        <f t="shared" si="36"/>
        <v>5.1470588235294115E-2</v>
      </c>
      <c r="I566" s="447">
        <v>121</v>
      </c>
      <c r="J566" s="450">
        <f t="shared" si="37"/>
        <v>0.88970588235294112</v>
      </c>
      <c r="K566" s="375">
        <v>4</v>
      </c>
      <c r="L566" s="448">
        <f t="shared" si="43"/>
        <v>2.9411764705882353E-2</v>
      </c>
      <c r="M566" s="449"/>
    </row>
    <row r="567" spans="2:13" ht="13" thickBot="1" x14ac:dyDescent="0.3">
      <c r="B567" s="446">
        <v>42278</v>
      </c>
      <c r="C567" s="169" t="s">
        <v>330</v>
      </c>
      <c r="D567" s="447">
        <v>142</v>
      </c>
      <c r="E567" s="447">
        <v>9</v>
      </c>
      <c r="F567" s="448">
        <f t="shared" si="41"/>
        <v>6.3380281690140844E-2</v>
      </c>
      <c r="G567" s="447">
        <v>6</v>
      </c>
      <c r="H567" s="448">
        <f t="shared" si="36"/>
        <v>4.2253521126760563E-2</v>
      </c>
      <c r="I567" s="447">
        <v>127</v>
      </c>
      <c r="J567" s="450">
        <f t="shared" si="37"/>
        <v>0.89436619718309862</v>
      </c>
      <c r="K567" s="375">
        <v>4</v>
      </c>
      <c r="L567" s="448">
        <f t="shared" si="43"/>
        <v>2.8169014084507043E-2</v>
      </c>
      <c r="M567" s="449"/>
    </row>
    <row r="568" spans="2:13" ht="13" thickBot="1" x14ac:dyDescent="0.3">
      <c r="B568" s="446">
        <v>42278</v>
      </c>
      <c r="C568" s="169" t="s">
        <v>331</v>
      </c>
      <c r="D568" s="447">
        <v>152</v>
      </c>
      <c r="E568" s="447">
        <v>6</v>
      </c>
      <c r="F568" s="448">
        <f t="shared" si="41"/>
        <v>3.9473684210526314E-2</v>
      </c>
      <c r="G568" s="447">
        <v>6</v>
      </c>
      <c r="H568" s="448">
        <f t="shared" si="36"/>
        <v>3.9473684210526314E-2</v>
      </c>
      <c r="I568" s="447">
        <v>140</v>
      </c>
      <c r="J568" s="450">
        <f t="shared" si="37"/>
        <v>0.92105263157894735</v>
      </c>
      <c r="K568" s="375">
        <v>0</v>
      </c>
      <c r="L568" s="448">
        <f t="shared" si="43"/>
        <v>0</v>
      </c>
      <c r="M568" s="449"/>
    </row>
    <row r="569" spans="2:13" ht="13" thickBot="1" x14ac:dyDescent="0.3">
      <c r="B569" s="446">
        <v>42278</v>
      </c>
      <c r="C569" s="169" t="s">
        <v>332</v>
      </c>
      <c r="D569" s="447">
        <v>711</v>
      </c>
      <c r="E569" s="447">
        <v>34</v>
      </c>
      <c r="F569" s="448">
        <f t="shared" si="41"/>
        <v>4.7819971870604779E-2</v>
      </c>
      <c r="G569" s="447">
        <v>22</v>
      </c>
      <c r="H569" s="448">
        <f t="shared" si="36"/>
        <v>3.0942334739803096E-2</v>
      </c>
      <c r="I569" s="447">
        <v>655</v>
      </c>
      <c r="J569" s="450">
        <f t="shared" si="37"/>
        <v>0.92123769338959216</v>
      </c>
      <c r="K569" s="375">
        <v>6</v>
      </c>
      <c r="L569" s="448">
        <f t="shared" si="43"/>
        <v>8.4388185654008432E-3</v>
      </c>
      <c r="M569" s="449"/>
    </row>
    <row r="570" spans="2:13" ht="13" thickBot="1" x14ac:dyDescent="0.3">
      <c r="B570" s="446">
        <v>42278</v>
      </c>
      <c r="C570" s="169" t="s">
        <v>333</v>
      </c>
      <c r="D570" s="447">
        <v>94</v>
      </c>
      <c r="E570" s="447">
        <v>1</v>
      </c>
      <c r="F570" s="448">
        <f t="shared" si="41"/>
        <v>1.0638297872340425E-2</v>
      </c>
      <c r="G570" s="447">
        <v>10</v>
      </c>
      <c r="H570" s="448">
        <f t="shared" si="36"/>
        <v>0.10638297872340426</v>
      </c>
      <c r="I570" s="447">
        <v>83</v>
      </c>
      <c r="J570" s="450">
        <f t="shared" si="37"/>
        <v>0.88297872340425532</v>
      </c>
      <c r="K570" s="375">
        <v>1</v>
      </c>
      <c r="L570" s="448">
        <f t="shared" si="43"/>
        <v>1.0638297872340425E-2</v>
      </c>
      <c r="M570" s="449"/>
    </row>
    <row r="571" spans="2:13" ht="13" thickBot="1" x14ac:dyDescent="0.3">
      <c r="B571" s="446">
        <v>42278</v>
      </c>
      <c r="C571" s="169" t="s">
        <v>278</v>
      </c>
      <c r="D571" s="447">
        <v>57</v>
      </c>
      <c r="E571" s="447">
        <v>1</v>
      </c>
      <c r="F571" s="448">
        <f t="shared" si="41"/>
        <v>1.7543859649122806E-2</v>
      </c>
      <c r="G571" s="447">
        <v>1</v>
      </c>
      <c r="H571" s="448">
        <f t="shared" si="36"/>
        <v>1.7543859649122806E-2</v>
      </c>
      <c r="I571" s="447">
        <v>55</v>
      </c>
      <c r="J571" s="450">
        <f t="shared" si="37"/>
        <v>0.96491228070175439</v>
      </c>
      <c r="K571" s="375">
        <v>0</v>
      </c>
      <c r="L571" s="448">
        <f t="shared" si="43"/>
        <v>0</v>
      </c>
      <c r="M571" s="449"/>
    </row>
    <row r="572" spans="2:13" ht="13" thickBot="1" x14ac:dyDescent="0.3">
      <c r="B572" s="446">
        <v>42309</v>
      </c>
      <c r="C572" s="169" t="s">
        <v>294</v>
      </c>
      <c r="D572" s="447">
        <v>23</v>
      </c>
      <c r="E572" s="447">
        <v>0</v>
      </c>
      <c r="F572" s="448">
        <f t="shared" si="41"/>
        <v>0</v>
      </c>
      <c r="G572" s="447">
        <v>0</v>
      </c>
      <c r="H572" s="448">
        <f t="shared" si="36"/>
        <v>0</v>
      </c>
      <c r="I572" s="447">
        <v>23</v>
      </c>
      <c r="J572" s="450">
        <f t="shared" si="37"/>
        <v>1</v>
      </c>
      <c r="K572" s="375">
        <v>0</v>
      </c>
      <c r="L572" s="448">
        <f t="shared" si="43"/>
        <v>0</v>
      </c>
      <c r="M572" s="449"/>
    </row>
    <row r="573" spans="2:13" ht="13" thickBot="1" x14ac:dyDescent="0.3">
      <c r="B573" s="446">
        <v>42309</v>
      </c>
      <c r="C573" s="169" t="s">
        <v>334</v>
      </c>
      <c r="D573" s="447">
        <v>122</v>
      </c>
      <c r="E573" s="447">
        <v>10</v>
      </c>
      <c r="F573" s="448">
        <f t="shared" si="41"/>
        <v>8.1967213114754092E-2</v>
      </c>
      <c r="G573" s="447">
        <v>8</v>
      </c>
      <c r="H573" s="448">
        <f t="shared" si="36"/>
        <v>6.5573770491803282E-2</v>
      </c>
      <c r="I573" s="447">
        <v>104</v>
      </c>
      <c r="J573" s="450">
        <f t="shared" si="37"/>
        <v>0.85245901639344257</v>
      </c>
      <c r="K573" s="375">
        <v>1</v>
      </c>
      <c r="L573" s="448">
        <f t="shared" si="43"/>
        <v>8.1967213114754103E-3</v>
      </c>
      <c r="M573" s="449"/>
    </row>
    <row r="574" spans="2:13" ht="13" thickBot="1" x14ac:dyDescent="0.3">
      <c r="B574" s="446">
        <v>42309</v>
      </c>
      <c r="C574" s="169" t="s">
        <v>335</v>
      </c>
      <c r="D574" s="447">
        <v>64</v>
      </c>
      <c r="E574" s="447">
        <v>3</v>
      </c>
      <c r="F574" s="448">
        <f t="shared" si="41"/>
        <v>4.6875E-2</v>
      </c>
      <c r="G574" s="447">
        <v>1</v>
      </c>
      <c r="H574" s="448">
        <f t="shared" si="36"/>
        <v>1.5625E-2</v>
      </c>
      <c r="I574" s="447">
        <v>60</v>
      </c>
      <c r="J574" s="450">
        <f t="shared" si="37"/>
        <v>0.9375</v>
      </c>
      <c r="K574" s="375">
        <v>1</v>
      </c>
      <c r="L574" s="448">
        <f t="shared" si="43"/>
        <v>1.5625E-2</v>
      </c>
      <c r="M574" s="449"/>
    </row>
    <row r="575" spans="2:13" ht="13" thickBot="1" x14ac:dyDescent="0.3">
      <c r="B575" s="446">
        <v>42309</v>
      </c>
      <c r="C575" s="169" t="s">
        <v>231</v>
      </c>
      <c r="D575" s="447">
        <v>153</v>
      </c>
      <c r="E575" s="447">
        <v>18</v>
      </c>
      <c r="F575" s="448">
        <f t="shared" si="41"/>
        <v>0.11764705882352941</v>
      </c>
      <c r="G575" s="447">
        <v>8</v>
      </c>
      <c r="H575" s="448">
        <f t="shared" si="36"/>
        <v>5.2287581699346407E-2</v>
      </c>
      <c r="I575" s="447">
        <v>127</v>
      </c>
      <c r="J575" s="450">
        <f t="shared" si="37"/>
        <v>0.83006535947712423</v>
      </c>
      <c r="K575" s="375">
        <v>3</v>
      </c>
      <c r="L575" s="448">
        <f t="shared" si="43"/>
        <v>1.9607843137254902E-2</v>
      </c>
      <c r="M575" s="449"/>
    </row>
    <row r="576" spans="2:13" ht="13" thickBot="1" x14ac:dyDescent="0.3">
      <c r="B576" s="446">
        <v>42309</v>
      </c>
      <c r="C576" s="169" t="s">
        <v>336</v>
      </c>
      <c r="D576" s="447">
        <v>119</v>
      </c>
      <c r="E576" s="447">
        <v>9</v>
      </c>
      <c r="F576" s="448">
        <f t="shared" si="41"/>
        <v>7.5630252100840331E-2</v>
      </c>
      <c r="G576" s="447">
        <v>4</v>
      </c>
      <c r="H576" s="448">
        <f t="shared" si="36"/>
        <v>3.3613445378151259E-2</v>
      </c>
      <c r="I576" s="447">
        <v>106</v>
      </c>
      <c r="J576" s="450">
        <f t="shared" si="37"/>
        <v>0.89075630252100846</v>
      </c>
      <c r="K576" s="375">
        <v>1</v>
      </c>
      <c r="L576" s="448">
        <f t="shared" si="43"/>
        <v>8.4033613445378148E-3</v>
      </c>
      <c r="M576" s="449"/>
    </row>
    <row r="577" spans="2:13" ht="13" thickBot="1" x14ac:dyDescent="0.3">
      <c r="B577" s="446">
        <v>42309</v>
      </c>
      <c r="C577" s="169" t="s">
        <v>521</v>
      </c>
      <c r="D577" s="447">
        <v>3</v>
      </c>
      <c r="E577" s="447">
        <v>0</v>
      </c>
      <c r="F577" s="448">
        <f t="shared" si="41"/>
        <v>0</v>
      </c>
      <c r="G577" s="447">
        <v>1</v>
      </c>
      <c r="H577" s="448">
        <f t="shared" si="36"/>
        <v>0.33333333333333331</v>
      </c>
      <c r="I577" s="447">
        <v>2</v>
      </c>
      <c r="J577" s="450">
        <f t="shared" si="37"/>
        <v>0.66666666666666663</v>
      </c>
      <c r="K577" s="375">
        <v>0</v>
      </c>
      <c r="L577" s="448">
        <f t="shared" si="43"/>
        <v>0</v>
      </c>
      <c r="M577" s="449"/>
    </row>
    <row r="578" spans="2:13" ht="13" thickBot="1" x14ac:dyDescent="0.3">
      <c r="B578" s="446">
        <v>42309</v>
      </c>
      <c r="C578" s="169" t="s">
        <v>253</v>
      </c>
      <c r="D578" s="447">
        <v>107</v>
      </c>
      <c r="E578" s="447">
        <v>1</v>
      </c>
      <c r="F578" s="448">
        <f t="shared" si="41"/>
        <v>9.3457943925233638E-3</v>
      </c>
      <c r="G578" s="447">
        <v>7</v>
      </c>
      <c r="H578" s="448">
        <f t="shared" si="36"/>
        <v>6.5420560747663545E-2</v>
      </c>
      <c r="I578" s="447">
        <v>99</v>
      </c>
      <c r="J578" s="450">
        <f t="shared" si="37"/>
        <v>0.92523364485981308</v>
      </c>
      <c r="K578" s="375">
        <v>1</v>
      </c>
      <c r="L578" s="448">
        <f t="shared" si="43"/>
        <v>9.3457943925233638E-3</v>
      </c>
      <c r="M578" s="449"/>
    </row>
    <row r="579" spans="2:13" ht="13" thickBot="1" x14ac:dyDescent="0.3">
      <c r="B579" s="446">
        <v>42309</v>
      </c>
      <c r="C579" s="169" t="s">
        <v>303</v>
      </c>
      <c r="D579" s="447">
        <v>38</v>
      </c>
      <c r="E579" s="447">
        <v>2</v>
      </c>
      <c r="F579" s="448">
        <f t="shared" si="41"/>
        <v>5.2631578947368418E-2</v>
      </c>
      <c r="G579" s="447">
        <v>4</v>
      </c>
      <c r="H579" s="448">
        <f t="shared" si="36"/>
        <v>0.10526315789473684</v>
      </c>
      <c r="I579" s="447">
        <v>32</v>
      </c>
      <c r="J579" s="450">
        <f t="shared" si="37"/>
        <v>0.84210526315789469</v>
      </c>
      <c r="K579" s="375">
        <v>1</v>
      </c>
      <c r="L579" s="448">
        <f t="shared" si="43"/>
        <v>2.6315789473684209E-2</v>
      </c>
      <c r="M579" s="449"/>
    </row>
    <row r="580" spans="2:13" ht="13" thickBot="1" x14ac:dyDescent="0.3">
      <c r="B580" s="446">
        <v>42309</v>
      </c>
      <c r="C580" s="169" t="s">
        <v>337</v>
      </c>
      <c r="D580" s="447">
        <v>133</v>
      </c>
      <c r="E580" s="447">
        <v>11</v>
      </c>
      <c r="F580" s="448">
        <f t="shared" si="41"/>
        <v>8.2706766917293228E-2</v>
      </c>
      <c r="G580" s="447">
        <v>5</v>
      </c>
      <c r="H580" s="448">
        <f t="shared" si="36"/>
        <v>3.7593984962406013E-2</v>
      </c>
      <c r="I580" s="447">
        <v>117</v>
      </c>
      <c r="J580" s="450">
        <f t="shared" si="37"/>
        <v>0.87969924812030076</v>
      </c>
      <c r="K580" s="375">
        <v>4</v>
      </c>
      <c r="L580" s="448">
        <f t="shared" si="43"/>
        <v>3.007518796992481E-2</v>
      </c>
      <c r="M580" s="449"/>
    </row>
    <row r="581" spans="2:13" ht="13" thickBot="1" x14ac:dyDescent="0.3">
      <c r="B581" s="446">
        <v>42309</v>
      </c>
      <c r="C581" s="169" t="s">
        <v>236</v>
      </c>
      <c r="D581" s="447">
        <v>59</v>
      </c>
      <c r="E581" s="447">
        <v>0</v>
      </c>
      <c r="F581" s="448">
        <f t="shared" si="41"/>
        <v>0</v>
      </c>
      <c r="G581" s="447">
        <v>2</v>
      </c>
      <c r="H581" s="448">
        <f t="shared" si="36"/>
        <v>3.3898305084745763E-2</v>
      </c>
      <c r="I581" s="447">
        <v>57</v>
      </c>
      <c r="J581" s="450">
        <f t="shared" si="37"/>
        <v>0.96610169491525422</v>
      </c>
      <c r="K581" s="375">
        <v>0</v>
      </c>
      <c r="L581" s="448">
        <f t="shared" si="43"/>
        <v>0</v>
      </c>
      <c r="M581" s="449"/>
    </row>
    <row r="582" spans="2:13" ht="13" thickBot="1" x14ac:dyDescent="0.3">
      <c r="B582" s="446">
        <v>42309</v>
      </c>
      <c r="C582" s="169" t="s">
        <v>338</v>
      </c>
      <c r="D582" s="447">
        <v>150</v>
      </c>
      <c r="E582" s="447">
        <v>5</v>
      </c>
      <c r="F582" s="448">
        <f t="shared" si="41"/>
        <v>3.3333333333333333E-2</v>
      </c>
      <c r="G582" s="447">
        <v>12</v>
      </c>
      <c r="H582" s="448">
        <f t="shared" si="36"/>
        <v>0.08</v>
      </c>
      <c r="I582" s="447">
        <v>133</v>
      </c>
      <c r="J582" s="450">
        <f t="shared" si="37"/>
        <v>0.88666666666666671</v>
      </c>
      <c r="K582" s="375">
        <v>4</v>
      </c>
      <c r="L582" s="448">
        <f t="shared" si="43"/>
        <v>2.6666666666666668E-2</v>
      </c>
      <c r="M582" s="449"/>
    </row>
    <row r="583" spans="2:13" ht="13" thickBot="1" x14ac:dyDescent="0.3">
      <c r="B583" s="446">
        <v>42309</v>
      </c>
      <c r="C583" s="169" t="s">
        <v>278</v>
      </c>
      <c r="D583" s="447">
        <v>34</v>
      </c>
      <c r="E583" s="447">
        <v>3</v>
      </c>
      <c r="F583" s="448">
        <f t="shared" si="41"/>
        <v>8.8235294117647065E-2</v>
      </c>
      <c r="G583" s="447">
        <v>2</v>
      </c>
      <c r="H583" s="448">
        <f t="shared" si="36"/>
        <v>5.8823529411764705E-2</v>
      </c>
      <c r="I583" s="447">
        <v>29</v>
      </c>
      <c r="J583" s="450">
        <f t="shared" si="37"/>
        <v>0.8529411764705882</v>
      </c>
      <c r="K583" s="375">
        <v>0</v>
      </c>
      <c r="L583" s="448">
        <f t="shared" si="43"/>
        <v>0</v>
      </c>
      <c r="M583" s="449"/>
    </row>
    <row r="584" spans="2:13" ht="13" thickBot="1" x14ac:dyDescent="0.3">
      <c r="B584" s="446">
        <v>42309</v>
      </c>
      <c r="C584" s="169" t="s">
        <v>257</v>
      </c>
      <c r="D584" s="447">
        <v>30</v>
      </c>
      <c r="E584" s="447">
        <v>0</v>
      </c>
      <c r="F584" s="448">
        <f t="shared" si="41"/>
        <v>0</v>
      </c>
      <c r="G584" s="447">
        <v>2</v>
      </c>
      <c r="H584" s="448">
        <f t="shared" si="36"/>
        <v>6.6666666666666666E-2</v>
      </c>
      <c r="I584" s="447">
        <v>28</v>
      </c>
      <c r="J584" s="450">
        <f t="shared" si="37"/>
        <v>0.93333333333333335</v>
      </c>
      <c r="K584" s="375">
        <v>0</v>
      </c>
      <c r="L584" s="448">
        <f t="shared" si="43"/>
        <v>0</v>
      </c>
      <c r="M584" s="449"/>
    </row>
    <row r="585" spans="2:13" ht="13" thickBot="1" x14ac:dyDescent="0.3">
      <c r="B585" s="446">
        <v>42339</v>
      </c>
      <c r="C585" s="169" t="s">
        <v>294</v>
      </c>
      <c r="D585" s="447">
        <v>4</v>
      </c>
      <c r="E585" s="447">
        <v>0</v>
      </c>
      <c r="F585" s="448">
        <f t="shared" si="41"/>
        <v>0</v>
      </c>
      <c r="G585" s="447">
        <v>0</v>
      </c>
      <c r="H585" s="448">
        <f t="shared" si="36"/>
        <v>0</v>
      </c>
      <c r="I585" s="447">
        <v>4</v>
      </c>
      <c r="J585" s="450">
        <f t="shared" si="37"/>
        <v>1</v>
      </c>
      <c r="K585" s="375">
        <v>0</v>
      </c>
      <c r="L585" s="448">
        <f t="shared" si="43"/>
        <v>0</v>
      </c>
      <c r="M585" s="449"/>
    </row>
    <row r="586" spans="2:13" ht="13" thickBot="1" x14ac:dyDescent="0.3">
      <c r="B586" s="446">
        <v>42339</v>
      </c>
      <c r="C586" s="169" t="s">
        <v>278</v>
      </c>
      <c r="D586" s="447">
        <v>99</v>
      </c>
      <c r="E586" s="447">
        <v>7</v>
      </c>
      <c r="F586" s="448">
        <f t="shared" si="41"/>
        <v>7.0707070707070704E-2</v>
      </c>
      <c r="G586" s="447">
        <v>6</v>
      </c>
      <c r="H586" s="448">
        <f t="shared" si="36"/>
        <v>6.0606060606060608E-2</v>
      </c>
      <c r="I586" s="447">
        <v>86</v>
      </c>
      <c r="J586" s="450">
        <f t="shared" si="37"/>
        <v>0.86868686868686873</v>
      </c>
      <c r="K586" s="375">
        <v>0</v>
      </c>
      <c r="L586" s="448">
        <f t="shared" si="43"/>
        <v>0</v>
      </c>
      <c r="M586" s="449"/>
    </row>
    <row r="587" spans="2:13" ht="13.5" thickBot="1" x14ac:dyDescent="0.35">
      <c r="B587" s="171">
        <v>2016</v>
      </c>
      <c r="C587" s="171"/>
      <c r="D587" s="171"/>
      <c r="E587" s="172"/>
      <c r="F587" s="172"/>
      <c r="G587" s="171"/>
      <c r="H587" s="171"/>
      <c r="I587" s="171"/>
      <c r="J587" s="173"/>
      <c r="K587" s="290"/>
      <c r="L587" s="171"/>
      <c r="M587" s="171"/>
    </row>
    <row r="588" spans="2:13" ht="13" thickBot="1" x14ac:dyDescent="0.3">
      <c r="B588" s="446">
        <v>42370</v>
      </c>
      <c r="C588" s="273" t="s">
        <v>339</v>
      </c>
      <c r="D588" s="451">
        <v>15</v>
      </c>
      <c r="E588" s="451">
        <v>1</v>
      </c>
      <c r="F588" s="452">
        <f t="shared" si="41"/>
        <v>6.6666666666666666E-2</v>
      </c>
      <c r="G588" s="451">
        <v>0</v>
      </c>
      <c r="H588" s="452">
        <f t="shared" si="36"/>
        <v>0</v>
      </c>
      <c r="I588" s="451">
        <v>14</v>
      </c>
      <c r="J588" s="453">
        <f t="shared" si="37"/>
        <v>0.93333333333333335</v>
      </c>
      <c r="K588" s="376">
        <v>0</v>
      </c>
      <c r="L588" s="448">
        <f t="shared" si="43"/>
        <v>0</v>
      </c>
      <c r="M588" s="449"/>
    </row>
    <row r="589" spans="2:13" ht="13" thickBot="1" x14ac:dyDescent="0.3">
      <c r="B589" s="446">
        <v>42370</v>
      </c>
      <c r="C589" s="274" t="s">
        <v>261</v>
      </c>
      <c r="D589" s="451">
        <v>15</v>
      </c>
      <c r="E589" s="451">
        <v>1</v>
      </c>
      <c r="F589" s="452">
        <f t="shared" si="41"/>
        <v>6.6666666666666666E-2</v>
      </c>
      <c r="G589" s="451">
        <v>1</v>
      </c>
      <c r="H589" s="452">
        <f t="shared" si="36"/>
        <v>6.6666666666666666E-2</v>
      </c>
      <c r="I589" s="451">
        <v>13</v>
      </c>
      <c r="J589" s="453">
        <f t="shared" si="37"/>
        <v>0.8666666666666667</v>
      </c>
      <c r="K589" s="376">
        <v>1</v>
      </c>
      <c r="L589" s="448">
        <f t="shared" si="43"/>
        <v>6.6666666666666666E-2</v>
      </c>
      <c r="M589" s="449"/>
    </row>
    <row r="590" spans="2:13" ht="13" thickBot="1" x14ac:dyDescent="0.3">
      <c r="B590" s="446">
        <v>42370</v>
      </c>
      <c r="C590" s="273" t="s">
        <v>225</v>
      </c>
      <c r="D590" s="451">
        <v>47</v>
      </c>
      <c r="E590" s="451">
        <v>2</v>
      </c>
      <c r="F590" s="452">
        <f t="shared" si="41"/>
        <v>4.2553191489361701E-2</v>
      </c>
      <c r="G590" s="451">
        <v>2</v>
      </c>
      <c r="H590" s="452">
        <f t="shared" si="36"/>
        <v>4.2553191489361701E-2</v>
      </c>
      <c r="I590" s="451">
        <v>43</v>
      </c>
      <c r="J590" s="453">
        <f t="shared" si="37"/>
        <v>0.91489361702127658</v>
      </c>
      <c r="K590" s="376">
        <v>1</v>
      </c>
      <c r="L590" s="448">
        <f t="shared" si="43"/>
        <v>2.1276595744680851E-2</v>
      </c>
      <c r="M590" s="449"/>
    </row>
    <row r="591" spans="2:13" ht="13" thickBot="1" x14ac:dyDescent="0.3">
      <c r="B591" s="446">
        <v>42370</v>
      </c>
      <c r="C591" s="273" t="s">
        <v>340</v>
      </c>
      <c r="D591" s="451">
        <v>211</v>
      </c>
      <c r="E591" s="451">
        <v>10</v>
      </c>
      <c r="F591" s="452">
        <f t="shared" si="41"/>
        <v>4.7393364928909949E-2</v>
      </c>
      <c r="G591" s="451">
        <v>9</v>
      </c>
      <c r="H591" s="452">
        <f t="shared" si="36"/>
        <v>4.2654028436018961E-2</v>
      </c>
      <c r="I591" s="451">
        <v>192</v>
      </c>
      <c r="J591" s="453">
        <f t="shared" si="37"/>
        <v>0.90995260663507105</v>
      </c>
      <c r="K591" s="376">
        <v>1</v>
      </c>
      <c r="L591" s="448">
        <f t="shared" si="43"/>
        <v>4.7393364928909956E-3</v>
      </c>
      <c r="M591" s="449"/>
    </row>
    <row r="592" spans="2:13" ht="13" thickBot="1" x14ac:dyDescent="0.3">
      <c r="B592" s="446">
        <v>42370</v>
      </c>
      <c r="C592" s="275" t="s">
        <v>341</v>
      </c>
      <c r="D592" s="451">
        <v>116</v>
      </c>
      <c r="E592" s="451">
        <v>5</v>
      </c>
      <c r="F592" s="452">
        <f t="shared" ref="F592:F600" si="44">SUM(E592/D592)</f>
        <v>4.3103448275862072E-2</v>
      </c>
      <c r="G592" s="451">
        <v>5</v>
      </c>
      <c r="H592" s="452">
        <f t="shared" ref="H592:H600" si="45">SUM(G592/D592)</f>
        <v>4.3103448275862072E-2</v>
      </c>
      <c r="I592" s="451">
        <v>106</v>
      </c>
      <c r="J592" s="453">
        <f t="shared" ref="J592:J600" si="46">SUM(I592/D592)</f>
        <v>0.91379310344827591</v>
      </c>
      <c r="K592" s="376">
        <v>1</v>
      </c>
      <c r="L592" s="448">
        <f t="shared" si="43"/>
        <v>8.6206896551724137E-3</v>
      </c>
      <c r="M592" s="449"/>
    </row>
    <row r="593" spans="2:13" ht="13" thickBot="1" x14ac:dyDescent="0.3">
      <c r="B593" s="446">
        <v>42401</v>
      </c>
      <c r="C593" s="273" t="s">
        <v>294</v>
      </c>
      <c r="D593" s="451">
        <v>10</v>
      </c>
      <c r="E593" s="451">
        <v>2</v>
      </c>
      <c r="F593" s="452">
        <f t="shared" si="44"/>
        <v>0.2</v>
      </c>
      <c r="G593" s="451">
        <v>0</v>
      </c>
      <c r="H593" s="452">
        <f t="shared" si="45"/>
        <v>0</v>
      </c>
      <c r="I593" s="451">
        <v>8</v>
      </c>
      <c r="J593" s="453">
        <f t="shared" si="46"/>
        <v>0.8</v>
      </c>
      <c r="K593" s="376">
        <v>2</v>
      </c>
      <c r="L593" s="448">
        <f t="shared" si="43"/>
        <v>0.2</v>
      </c>
      <c r="M593" s="449"/>
    </row>
    <row r="594" spans="2:13" ht="13" thickBot="1" x14ac:dyDescent="0.3">
      <c r="B594" s="446">
        <v>42401</v>
      </c>
      <c r="C594" s="273" t="s">
        <v>342</v>
      </c>
      <c r="D594" s="451">
        <v>196</v>
      </c>
      <c r="E594" s="451">
        <v>4</v>
      </c>
      <c r="F594" s="452">
        <f t="shared" si="44"/>
        <v>2.0408163265306121E-2</v>
      </c>
      <c r="G594" s="451">
        <v>9</v>
      </c>
      <c r="H594" s="452">
        <f t="shared" si="45"/>
        <v>4.5918367346938778E-2</v>
      </c>
      <c r="I594" s="451">
        <v>183</v>
      </c>
      <c r="J594" s="453">
        <f t="shared" si="46"/>
        <v>0.93367346938775508</v>
      </c>
      <c r="K594" s="376">
        <v>2</v>
      </c>
      <c r="L594" s="448">
        <f t="shared" si="43"/>
        <v>1.020408163265306E-2</v>
      </c>
      <c r="M594" s="449"/>
    </row>
    <row r="595" spans="2:13" ht="13" thickBot="1" x14ac:dyDescent="0.3">
      <c r="B595" s="446">
        <v>42401</v>
      </c>
      <c r="C595" s="273" t="s">
        <v>329</v>
      </c>
      <c r="D595" s="451">
        <v>56</v>
      </c>
      <c r="E595" s="451">
        <v>6</v>
      </c>
      <c r="F595" s="452">
        <f t="shared" si="44"/>
        <v>0.10714285714285714</v>
      </c>
      <c r="G595" s="451">
        <v>2</v>
      </c>
      <c r="H595" s="452">
        <f t="shared" si="45"/>
        <v>3.5714285714285712E-2</v>
      </c>
      <c r="I595" s="451">
        <v>48</v>
      </c>
      <c r="J595" s="453">
        <f t="shared" si="46"/>
        <v>0.8571428571428571</v>
      </c>
      <c r="K595" s="376">
        <v>2</v>
      </c>
      <c r="L595" s="448">
        <f t="shared" si="43"/>
        <v>3.5714285714285712E-2</v>
      </c>
      <c r="M595" s="449"/>
    </row>
    <row r="596" spans="2:13" ht="13" thickBot="1" x14ac:dyDescent="0.3">
      <c r="B596" s="446">
        <v>42401</v>
      </c>
      <c r="C596" s="273" t="s">
        <v>264</v>
      </c>
      <c r="D596" s="451">
        <v>465</v>
      </c>
      <c r="E596" s="451">
        <v>21</v>
      </c>
      <c r="F596" s="452">
        <f t="shared" si="44"/>
        <v>4.5161290322580643E-2</v>
      </c>
      <c r="G596" s="451">
        <v>18</v>
      </c>
      <c r="H596" s="452">
        <f t="shared" si="45"/>
        <v>3.870967741935484E-2</v>
      </c>
      <c r="I596" s="451">
        <v>426</v>
      </c>
      <c r="J596" s="453">
        <f t="shared" si="46"/>
        <v>0.91612903225806452</v>
      </c>
      <c r="K596" s="376">
        <v>10</v>
      </c>
      <c r="L596" s="448">
        <f t="shared" si="43"/>
        <v>2.1505376344086023E-2</v>
      </c>
      <c r="M596" s="449"/>
    </row>
    <row r="597" spans="2:13" ht="13" thickBot="1" x14ac:dyDescent="0.3">
      <c r="B597" s="446">
        <v>42401</v>
      </c>
      <c r="C597" s="273" t="s">
        <v>236</v>
      </c>
      <c r="D597" s="451">
        <v>66</v>
      </c>
      <c r="E597" s="451">
        <v>1</v>
      </c>
      <c r="F597" s="452">
        <f t="shared" ref="F597" si="47">SUM(E597/D597)</f>
        <v>1.5151515151515152E-2</v>
      </c>
      <c r="G597" s="451">
        <v>2</v>
      </c>
      <c r="H597" s="452">
        <f t="shared" ref="H597" si="48">SUM(G597/D597)</f>
        <v>3.0303030303030304E-2</v>
      </c>
      <c r="I597" s="451">
        <v>63</v>
      </c>
      <c r="J597" s="453">
        <f t="shared" ref="J597" si="49">SUM(I597/D597)</f>
        <v>0.95454545454545459</v>
      </c>
      <c r="K597" s="376">
        <v>0</v>
      </c>
      <c r="L597" s="448">
        <f t="shared" si="43"/>
        <v>0</v>
      </c>
      <c r="M597" s="449"/>
    </row>
    <row r="598" spans="2:13" ht="13" thickBot="1" x14ac:dyDescent="0.3">
      <c r="B598" s="446">
        <v>42401</v>
      </c>
      <c r="C598" s="273" t="s">
        <v>343</v>
      </c>
      <c r="D598" s="451">
        <v>126</v>
      </c>
      <c r="E598" s="451">
        <v>10</v>
      </c>
      <c r="F598" s="452">
        <f t="shared" si="44"/>
        <v>7.9365079365079361E-2</v>
      </c>
      <c r="G598" s="451">
        <v>5</v>
      </c>
      <c r="H598" s="452">
        <f t="shared" si="45"/>
        <v>3.968253968253968E-2</v>
      </c>
      <c r="I598" s="451">
        <v>111</v>
      </c>
      <c r="J598" s="453">
        <f t="shared" si="46"/>
        <v>0.88095238095238093</v>
      </c>
      <c r="K598" s="376">
        <v>4</v>
      </c>
      <c r="L598" s="448">
        <f t="shared" si="43"/>
        <v>3.1746031746031744E-2</v>
      </c>
      <c r="M598" s="449"/>
    </row>
    <row r="599" spans="2:13" ht="13" thickBot="1" x14ac:dyDescent="0.3">
      <c r="B599" s="446">
        <v>42401</v>
      </c>
      <c r="C599" s="273" t="s">
        <v>338</v>
      </c>
      <c r="D599" s="451">
        <v>117</v>
      </c>
      <c r="E599" s="451">
        <v>6</v>
      </c>
      <c r="F599" s="452">
        <f t="shared" si="44"/>
        <v>5.128205128205128E-2</v>
      </c>
      <c r="G599" s="451">
        <v>4</v>
      </c>
      <c r="H599" s="452">
        <f t="shared" si="45"/>
        <v>3.4188034188034191E-2</v>
      </c>
      <c r="I599" s="451">
        <v>107</v>
      </c>
      <c r="J599" s="453">
        <f t="shared" si="46"/>
        <v>0.9145299145299145</v>
      </c>
      <c r="K599" s="376">
        <v>1</v>
      </c>
      <c r="L599" s="448">
        <f t="shared" si="43"/>
        <v>8.5470085470085479E-3</v>
      </c>
      <c r="M599" s="449"/>
    </row>
    <row r="600" spans="2:13" ht="13" thickBot="1" x14ac:dyDescent="0.3">
      <c r="B600" s="446">
        <v>42401</v>
      </c>
      <c r="C600" s="273" t="s">
        <v>317</v>
      </c>
      <c r="D600" s="451">
        <v>127</v>
      </c>
      <c r="E600" s="451">
        <v>6</v>
      </c>
      <c r="F600" s="452">
        <f t="shared" si="44"/>
        <v>4.7244094488188976E-2</v>
      </c>
      <c r="G600" s="451">
        <v>4</v>
      </c>
      <c r="H600" s="452">
        <f t="shared" si="45"/>
        <v>3.1496062992125984E-2</v>
      </c>
      <c r="I600" s="451">
        <v>117</v>
      </c>
      <c r="J600" s="453">
        <f t="shared" si="46"/>
        <v>0.92125984251968507</v>
      </c>
      <c r="K600" s="376">
        <v>2</v>
      </c>
      <c r="L600" s="448">
        <f t="shared" si="43"/>
        <v>1.5748031496062992E-2</v>
      </c>
      <c r="M600" s="449"/>
    </row>
    <row r="601" spans="2:13" ht="13" thickBot="1" x14ac:dyDescent="0.3">
      <c r="B601" s="446">
        <v>42430</v>
      </c>
      <c r="C601" s="273" t="s">
        <v>294</v>
      </c>
      <c r="D601" s="451">
        <v>14</v>
      </c>
      <c r="E601" s="451">
        <v>0</v>
      </c>
      <c r="F601" s="452">
        <f t="shared" ref="F601:F617" si="50">SUM(E601/D601)</f>
        <v>0</v>
      </c>
      <c r="G601" s="451">
        <v>1</v>
      </c>
      <c r="H601" s="452">
        <f t="shared" ref="H601:H633" si="51">SUM(G601/D601)</f>
        <v>7.1428571428571425E-2</v>
      </c>
      <c r="I601" s="451">
        <v>13</v>
      </c>
      <c r="J601" s="453">
        <f t="shared" ref="J601:J633" si="52">SUM(I601/D601)</f>
        <v>0.9285714285714286</v>
      </c>
      <c r="K601" s="376">
        <v>0</v>
      </c>
      <c r="L601" s="448">
        <f t="shared" si="43"/>
        <v>0</v>
      </c>
      <c r="M601" s="449"/>
    </row>
    <row r="602" spans="2:13" ht="13" thickBot="1" x14ac:dyDescent="0.3">
      <c r="B602" s="446">
        <v>42430</v>
      </c>
      <c r="C602" s="273" t="s">
        <v>344</v>
      </c>
      <c r="D602" s="451">
        <v>43</v>
      </c>
      <c r="E602" s="451">
        <v>2</v>
      </c>
      <c r="F602" s="452">
        <f t="shared" si="50"/>
        <v>4.6511627906976744E-2</v>
      </c>
      <c r="G602" s="451">
        <v>1</v>
      </c>
      <c r="H602" s="452">
        <f t="shared" si="51"/>
        <v>2.3255813953488372E-2</v>
      </c>
      <c r="I602" s="451">
        <v>40</v>
      </c>
      <c r="J602" s="453">
        <f t="shared" si="52"/>
        <v>0.93023255813953487</v>
      </c>
      <c r="K602" s="376">
        <v>1</v>
      </c>
      <c r="L602" s="448">
        <f t="shared" si="43"/>
        <v>2.3255813953488372E-2</v>
      </c>
      <c r="M602" s="449"/>
    </row>
    <row r="603" spans="2:13" ht="13" thickBot="1" x14ac:dyDescent="0.3">
      <c r="B603" s="446">
        <v>42430</v>
      </c>
      <c r="C603" s="273" t="s">
        <v>425</v>
      </c>
      <c r="D603" s="451">
        <v>17</v>
      </c>
      <c r="E603" s="451">
        <v>1</v>
      </c>
      <c r="F603" s="452">
        <f t="shared" si="50"/>
        <v>5.8823529411764705E-2</v>
      </c>
      <c r="G603" s="451">
        <v>1</v>
      </c>
      <c r="H603" s="452">
        <f t="shared" si="51"/>
        <v>5.8823529411764705E-2</v>
      </c>
      <c r="I603" s="451">
        <v>15</v>
      </c>
      <c r="J603" s="453">
        <f t="shared" si="52"/>
        <v>0.88235294117647056</v>
      </c>
      <c r="K603" s="376">
        <v>0</v>
      </c>
      <c r="L603" s="448">
        <f t="shared" si="43"/>
        <v>0</v>
      </c>
      <c r="M603" s="449"/>
    </row>
    <row r="604" spans="2:13" ht="13" thickBot="1" x14ac:dyDescent="0.3">
      <c r="B604" s="446">
        <v>42430</v>
      </c>
      <c r="C604" s="273" t="s">
        <v>236</v>
      </c>
      <c r="D604" s="451">
        <v>38</v>
      </c>
      <c r="E604" s="451">
        <v>2</v>
      </c>
      <c r="F604" s="452">
        <f t="shared" si="50"/>
        <v>5.2631578947368418E-2</v>
      </c>
      <c r="G604" s="451">
        <v>1</v>
      </c>
      <c r="H604" s="452">
        <f t="shared" si="51"/>
        <v>2.6315789473684209E-2</v>
      </c>
      <c r="I604" s="451">
        <v>35</v>
      </c>
      <c r="J604" s="453">
        <f t="shared" si="52"/>
        <v>0.92105263157894735</v>
      </c>
      <c r="K604" s="376">
        <v>1</v>
      </c>
      <c r="L604" s="448">
        <f t="shared" si="43"/>
        <v>2.6315789473684209E-2</v>
      </c>
      <c r="M604" s="449"/>
    </row>
    <row r="605" spans="2:13" ht="13" thickBot="1" x14ac:dyDescent="0.3">
      <c r="B605" s="446">
        <v>42430</v>
      </c>
      <c r="C605" s="273" t="s">
        <v>259</v>
      </c>
      <c r="D605" s="451">
        <v>59</v>
      </c>
      <c r="E605" s="451">
        <v>0</v>
      </c>
      <c r="F605" s="452">
        <f t="shared" si="50"/>
        <v>0</v>
      </c>
      <c r="G605" s="451">
        <v>2</v>
      </c>
      <c r="H605" s="452">
        <f t="shared" si="51"/>
        <v>3.3898305084745763E-2</v>
      </c>
      <c r="I605" s="451">
        <v>57</v>
      </c>
      <c r="J605" s="453">
        <f t="shared" si="52"/>
        <v>0.96610169491525422</v>
      </c>
      <c r="K605" s="376">
        <v>0</v>
      </c>
      <c r="L605" s="448">
        <f t="shared" si="43"/>
        <v>0</v>
      </c>
      <c r="M605" s="449"/>
    </row>
    <row r="606" spans="2:13" ht="13" thickBot="1" x14ac:dyDescent="0.3">
      <c r="B606" s="446">
        <v>42430</v>
      </c>
      <c r="C606" s="273" t="s">
        <v>345</v>
      </c>
      <c r="D606" s="451">
        <v>12</v>
      </c>
      <c r="E606" s="451">
        <v>1</v>
      </c>
      <c r="F606" s="452">
        <f t="shared" si="50"/>
        <v>8.3333333333333329E-2</v>
      </c>
      <c r="G606" s="451">
        <v>1</v>
      </c>
      <c r="H606" s="452">
        <f t="shared" si="51"/>
        <v>8.3333333333333329E-2</v>
      </c>
      <c r="I606" s="451">
        <v>10</v>
      </c>
      <c r="J606" s="453">
        <f t="shared" si="52"/>
        <v>0.83333333333333337</v>
      </c>
      <c r="K606" s="376">
        <v>1</v>
      </c>
      <c r="L606" s="448">
        <f t="shared" si="43"/>
        <v>8.3333333333333329E-2</v>
      </c>
      <c r="M606" s="449"/>
    </row>
    <row r="607" spans="2:13" ht="13" thickBot="1" x14ac:dyDescent="0.3">
      <c r="B607" s="446">
        <v>42430</v>
      </c>
      <c r="C607" s="275" t="s">
        <v>346</v>
      </c>
      <c r="D607" s="451">
        <v>51</v>
      </c>
      <c r="E607" s="451">
        <v>5</v>
      </c>
      <c r="F607" s="452">
        <f t="shared" si="50"/>
        <v>9.8039215686274508E-2</v>
      </c>
      <c r="G607" s="451">
        <v>4</v>
      </c>
      <c r="H607" s="452">
        <f t="shared" si="51"/>
        <v>7.8431372549019607E-2</v>
      </c>
      <c r="I607" s="451">
        <v>42</v>
      </c>
      <c r="J607" s="453">
        <f t="shared" si="52"/>
        <v>0.82352941176470584</v>
      </c>
      <c r="K607" s="376">
        <v>1</v>
      </c>
      <c r="L607" s="448">
        <f t="shared" si="43"/>
        <v>1.9607843137254902E-2</v>
      </c>
      <c r="M607" s="449"/>
    </row>
    <row r="608" spans="2:13" ht="13" thickBot="1" x14ac:dyDescent="0.3">
      <c r="B608" s="446">
        <v>42430</v>
      </c>
      <c r="C608" s="275" t="s">
        <v>303</v>
      </c>
      <c r="D608" s="451">
        <v>19</v>
      </c>
      <c r="E608" s="451">
        <v>1</v>
      </c>
      <c r="F608" s="452">
        <f t="shared" si="50"/>
        <v>5.2631578947368418E-2</v>
      </c>
      <c r="G608" s="451">
        <v>1</v>
      </c>
      <c r="H608" s="452">
        <f t="shared" si="51"/>
        <v>5.2631578947368418E-2</v>
      </c>
      <c r="I608" s="451">
        <v>17</v>
      </c>
      <c r="J608" s="453">
        <f t="shared" si="52"/>
        <v>0.89473684210526316</v>
      </c>
      <c r="K608" s="376">
        <v>0</v>
      </c>
      <c r="L608" s="448">
        <f t="shared" si="43"/>
        <v>0</v>
      </c>
      <c r="M608" s="449"/>
    </row>
    <row r="609" spans="2:13" ht="13" thickBot="1" x14ac:dyDescent="0.3">
      <c r="B609" s="446">
        <v>42430</v>
      </c>
      <c r="C609" s="273" t="s">
        <v>234</v>
      </c>
      <c r="D609" s="451">
        <v>131</v>
      </c>
      <c r="E609" s="451">
        <v>5</v>
      </c>
      <c r="F609" s="452">
        <f t="shared" si="50"/>
        <v>3.8167938931297711E-2</v>
      </c>
      <c r="G609" s="451">
        <v>6</v>
      </c>
      <c r="H609" s="452">
        <f t="shared" si="51"/>
        <v>4.5801526717557252E-2</v>
      </c>
      <c r="I609" s="451">
        <v>120</v>
      </c>
      <c r="J609" s="453">
        <f t="shared" si="52"/>
        <v>0.91603053435114501</v>
      </c>
      <c r="K609" s="376">
        <v>1</v>
      </c>
      <c r="L609" s="448">
        <f t="shared" si="43"/>
        <v>7.6335877862595417E-3</v>
      </c>
      <c r="M609" s="449"/>
    </row>
    <row r="610" spans="2:13" ht="13" thickBot="1" x14ac:dyDescent="0.3">
      <c r="B610" s="446">
        <v>42430</v>
      </c>
      <c r="C610" s="273" t="s">
        <v>347</v>
      </c>
      <c r="D610" s="451">
        <v>66</v>
      </c>
      <c r="E610" s="451">
        <v>5</v>
      </c>
      <c r="F610" s="452">
        <f t="shared" si="50"/>
        <v>7.575757575757576E-2</v>
      </c>
      <c r="G610" s="451">
        <v>2</v>
      </c>
      <c r="H610" s="452">
        <f t="shared" si="51"/>
        <v>3.0303030303030304E-2</v>
      </c>
      <c r="I610" s="451">
        <v>59</v>
      </c>
      <c r="J610" s="453">
        <f t="shared" si="52"/>
        <v>0.89393939393939392</v>
      </c>
      <c r="K610" s="376">
        <v>0</v>
      </c>
      <c r="L610" s="448">
        <f t="shared" si="43"/>
        <v>0</v>
      </c>
      <c r="M610" s="449"/>
    </row>
    <row r="611" spans="2:13" ht="13" thickBot="1" x14ac:dyDescent="0.3">
      <c r="B611" s="446">
        <v>42430</v>
      </c>
      <c r="C611" s="275" t="s">
        <v>118</v>
      </c>
      <c r="D611" s="451">
        <v>1103</v>
      </c>
      <c r="E611" s="451">
        <v>47</v>
      </c>
      <c r="F611" s="452">
        <f t="shared" si="50"/>
        <v>4.2611060743427021E-2</v>
      </c>
      <c r="G611" s="451">
        <v>28</v>
      </c>
      <c r="H611" s="452">
        <f t="shared" si="51"/>
        <v>2.5385312783318223E-2</v>
      </c>
      <c r="I611" s="451">
        <v>1028</v>
      </c>
      <c r="J611" s="453">
        <f t="shared" si="52"/>
        <v>0.93200362647325474</v>
      </c>
      <c r="K611" s="376">
        <v>16</v>
      </c>
      <c r="L611" s="448">
        <f t="shared" si="43"/>
        <v>1.4505893019038985E-2</v>
      </c>
      <c r="M611" s="449"/>
    </row>
    <row r="612" spans="2:13" ht="13" thickBot="1" x14ac:dyDescent="0.3">
      <c r="B612" s="446">
        <v>42430</v>
      </c>
      <c r="C612" s="273" t="s">
        <v>265</v>
      </c>
      <c r="D612" s="451">
        <v>223</v>
      </c>
      <c r="E612" s="451">
        <v>11</v>
      </c>
      <c r="F612" s="452">
        <f t="shared" si="50"/>
        <v>4.9327354260089683E-2</v>
      </c>
      <c r="G612" s="451">
        <v>8</v>
      </c>
      <c r="H612" s="452">
        <f t="shared" si="51"/>
        <v>3.5874439461883408E-2</v>
      </c>
      <c r="I612" s="451">
        <v>204</v>
      </c>
      <c r="J612" s="453">
        <f t="shared" si="52"/>
        <v>0.91479820627802688</v>
      </c>
      <c r="K612" s="376">
        <v>4</v>
      </c>
      <c r="L612" s="448">
        <f t="shared" si="43"/>
        <v>1.7937219730941704E-2</v>
      </c>
      <c r="M612" s="449"/>
    </row>
    <row r="613" spans="2:13" ht="13" thickBot="1" x14ac:dyDescent="0.3">
      <c r="B613" s="446">
        <v>42430</v>
      </c>
      <c r="C613" s="275" t="s">
        <v>221</v>
      </c>
      <c r="D613" s="451">
        <v>61</v>
      </c>
      <c r="E613" s="451">
        <v>0</v>
      </c>
      <c r="F613" s="452">
        <f t="shared" si="50"/>
        <v>0</v>
      </c>
      <c r="G613" s="451">
        <v>2</v>
      </c>
      <c r="H613" s="452">
        <f t="shared" si="51"/>
        <v>3.2786885245901641E-2</v>
      </c>
      <c r="I613" s="451">
        <v>59</v>
      </c>
      <c r="J613" s="453">
        <f t="shared" si="52"/>
        <v>0.96721311475409832</v>
      </c>
      <c r="K613" s="376">
        <v>0</v>
      </c>
      <c r="L613" s="448">
        <f t="shared" si="43"/>
        <v>0</v>
      </c>
      <c r="M613" s="449"/>
    </row>
    <row r="614" spans="2:13" ht="13" thickBot="1" x14ac:dyDescent="0.3">
      <c r="B614" s="446">
        <v>42430</v>
      </c>
      <c r="C614" s="273" t="s">
        <v>281</v>
      </c>
      <c r="D614" s="451">
        <v>106</v>
      </c>
      <c r="E614" s="451">
        <v>9</v>
      </c>
      <c r="F614" s="452">
        <f t="shared" si="50"/>
        <v>8.4905660377358486E-2</v>
      </c>
      <c r="G614" s="451">
        <v>8</v>
      </c>
      <c r="H614" s="452">
        <f t="shared" si="51"/>
        <v>7.5471698113207544E-2</v>
      </c>
      <c r="I614" s="451">
        <v>89</v>
      </c>
      <c r="J614" s="453">
        <f t="shared" si="52"/>
        <v>0.839622641509434</v>
      </c>
      <c r="K614" s="376">
        <v>1</v>
      </c>
      <c r="L614" s="448">
        <f t="shared" si="43"/>
        <v>9.433962264150943E-3</v>
      </c>
      <c r="M614" s="449"/>
    </row>
    <row r="615" spans="2:13" ht="13" thickBot="1" x14ac:dyDescent="0.3">
      <c r="B615" s="446">
        <v>42461</v>
      </c>
      <c r="C615" s="273" t="s">
        <v>294</v>
      </c>
      <c r="D615" s="451">
        <v>9</v>
      </c>
      <c r="E615" s="451">
        <v>0</v>
      </c>
      <c r="F615" s="452">
        <f t="shared" si="50"/>
        <v>0</v>
      </c>
      <c r="G615" s="451">
        <v>0</v>
      </c>
      <c r="H615" s="452">
        <f t="shared" si="51"/>
        <v>0</v>
      </c>
      <c r="I615" s="451">
        <v>9</v>
      </c>
      <c r="J615" s="453">
        <f t="shared" si="52"/>
        <v>1</v>
      </c>
      <c r="K615" s="376">
        <v>0</v>
      </c>
      <c r="L615" s="448">
        <f t="shared" si="43"/>
        <v>0</v>
      </c>
      <c r="M615" s="449"/>
    </row>
    <row r="616" spans="2:13" ht="13" thickBot="1" x14ac:dyDescent="0.3">
      <c r="B616" s="446">
        <v>42461</v>
      </c>
      <c r="C616" s="273" t="s">
        <v>349</v>
      </c>
      <c r="D616" s="451">
        <v>56</v>
      </c>
      <c r="E616" s="451">
        <v>2</v>
      </c>
      <c r="F616" s="452">
        <f t="shared" si="50"/>
        <v>3.5714285714285712E-2</v>
      </c>
      <c r="G616" s="451">
        <v>4</v>
      </c>
      <c r="H616" s="452">
        <f t="shared" si="51"/>
        <v>7.1428571428571425E-2</v>
      </c>
      <c r="I616" s="451">
        <v>50</v>
      </c>
      <c r="J616" s="453">
        <f t="shared" si="52"/>
        <v>0.8928571428571429</v>
      </c>
      <c r="K616" s="376">
        <v>0</v>
      </c>
      <c r="L616" s="448">
        <f t="shared" si="43"/>
        <v>0</v>
      </c>
      <c r="M616" s="449"/>
    </row>
    <row r="617" spans="2:13" ht="13" thickBot="1" x14ac:dyDescent="0.3">
      <c r="B617" s="446">
        <v>42461</v>
      </c>
      <c r="C617" s="273" t="s">
        <v>350</v>
      </c>
      <c r="D617" s="451">
        <v>176</v>
      </c>
      <c r="E617" s="451">
        <v>9</v>
      </c>
      <c r="F617" s="452">
        <f t="shared" si="50"/>
        <v>5.113636363636364E-2</v>
      </c>
      <c r="G617" s="451">
        <v>9</v>
      </c>
      <c r="H617" s="452">
        <f t="shared" si="51"/>
        <v>5.113636363636364E-2</v>
      </c>
      <c r="I617" s="451">
        <v>158</v>
      </c>
      <c r="J617" s="453">
        <f t="shared" si="52"/>
        <v>0.89772727272727271</v>
      </c>
      <c r="K617" s="376">
        <v>0</v>
      </c>
      <c r="L617" s="448">
        <f t="shared" si="43"/>
        <v>0</v>
      </c>
      <c r="M617" s="449"/>
    </row>
    <row r="618" spans="2:13" ht="13" thickBot="1" x14ac:dyDescent="0.3">
      <c r="B618" s="446">
        <v>42461</v>
      </c>
      <c r="C618" s="273" t="s">
        <v>264</v>
      </c>
      <c r="D618" s="451">
        <v>404</v>
      </c>
      <c r="E618" s="451">
        <v>38</v>
      </c>
      <c r="F618" s="452">
        <f t="shared" si="41"/>
        <v>9.405940594059406E-2</v>
      </c>
      <c r="G618" s="451">
        <v>16</v>
      </c>
      <c r="H618" s="452">
        <f t="shared" si="51"/>
        <v>3.9603960396039604E-2</v>
      </c>
      <c r="I618" s="451">
        <v>350</v>
      </c>
      <c r="J618" s="453">
        <f t="shared" si="52"/>
        <v>0.86633663366336633</v>
      </c>
      <c r="K618" s="376">
        <v>11</v>
      </c>
      <c r="L618" s="448">
        <f t="shared" si="43"/>
        <v>2.7227722772277228E-2</v>
      </c>
      <c r="M618" s="449"/>
    </row>
    <row r="619" spans="2:13" ht="13" thickBot="1" x14ac:dyDescent="0.3">
      <c r="B619" s="446">
        <v>42461</v>
      </c>
      <c r="C619" s="273" t="s">
        <v>351</v>
      </c>
      <c r="D619" s="451">
        <v>39</v>
      </c>
      <c r="E619" s="451">
        <v>1</v>
      </c>
      <c r="F619" s="452">
        <f t="shared" ref="F619:F621" si="53">SUM(E619/D619)</f>
        <v>2.564102564102564E-2</v>
      </c>
      <c r="G619" s="451">
        <v>2</v>
      </c>
      <c r="H619" s="452">
        <f t="shared" si="51"/>
        <v>5.128205128205128E-2</v>
      </c>
      <c r="I619" s="451">
        <v>36</v>
      </c>
      <c r="J619" s="453">
        <f t="shared" si="52"/>
        <v>0.92307692307692313</v>
      </c>
      <c r="K619" s="376">
        <v>1</v>
      </c>
      <c r="L619" s="448">
        <f t="shared" si="43"/>
        <v>2.564102564102564E-2</v>
      </c>
      <c r="M619" s="449"/>
    </row>
    <row r="620" spans="2:13" ht="13" thickBot="1" x14ac:dyDescent="0.3">
      <c r="B620" s="446">
        <v>42461</v>
      </c>
      <c r="C620" s="273" t="s">
        <v>243</v>
      </c>
      <c r="D620" s="451">
        <v>212</v>
      </c>
      <c r="E620" s="451">
        <v>18</v>
      </c>
      <c r="F620" s="452">
        <f t="shared" si="53"/>
        <v>8.4905660377358486E-2</v>
      </c>
      <c r="G620" s="451">
        <v>7</v>
      </c>
      <c r="H620" s="452">
        <f t="shared" si="51"/>
        <v>3.3018867924528301E-2</v>
      </c>
      <c r="I620" s="451">
        <v>187</v>
      </c>
      <c r="J620" s="453">
        <f t="shared" si="52"/>
        <v>0.88207547169811318</v>
      </c>
      <c r="K620" s="376">
        <v>2</v>
      </c>
      <c r="L620" s="448">
        <f t="shared" si="43"/>
        <v>9.433962264150943E-3</v>
      </c>
      <c r="M620" s="449"/>
    </row>
    <row r="621" spans="2:13" ht="13" thickBot="1" x14ac:dyDescent="0.3">
      <c r="B621" s="446">
        <v>42461</v>
      </c>
      <c r="C621" s="275" t="s">
        <v>249</v>
      </c>
      <c r="D621" s="451">
        <v>89</v>
      </c>
      <c r="E621" s="451">
        <v>5</v>
      </c>
      <c r="F621" s="452">
        <f t="shared" si="53"/>
        <v>5.6179775280898875E-2</v>
      </c>
      <c r="G621" s="451">
        <v>1</v>
      </c>
      <c r="H621" s="452">
        <f t="shared" si="51"/>
        <v>1.1235955056179775E-2</v>
      </c>
      <c r="I621" s="451">
        <v>83</v>
      </c>
      <c r="J621" s="453">
        <f t="shared" si="52"/>
        <v>0.93258426966292129</v>
      </c>
      <c r="K621" s="376">
        <v>1</v>
      </c>
      <c r="L621" s="448">
        <f t="shared" si="43"/>
        <v>1.1235955056179775E-2</v>
      </c>
      <c r="M621" s="449"/>
    </row>
    <row r="622" spans="2:13" ht="13" thickBot="1" x14ac:dyDescent="0.3">
      <c r="B622" s="446">
        <v>42461</v>
      </c>
      <c r="C622" s="275" t="s">
        <v>352</v>
      </c>
      <c r="D622" s="451">
        <v>104</v>
      </c>
      <c r="E622" s="451">
        <v>8</v>
      </c>
      <c r="F622" s="452">
        <f t="shared" si="41"/>
        <v>7.6923076923076927E-2</v>
      </c>
      <c r="G622" s="451">
        <v>4</v>
      </c>
      <c r="H622" s="452">
        <f t="shared" si="51"/>
        <v>3.8461538461538464E-2</v>
      </c>
      <c r="I622" s="451">
        <v>92</v>
      </c>
      <c r="J622" s="453">
        <f t="shared" si="52"/>
        <v>0.88461538461538458</v>
      </c>
      <c r="K622" s="376">
        <v>2</v>
      </c>
      <c r="L622" s="448">
        <f t="shared" si="43"/>
        <v>1.9230769230769232E-2</v>
      </c>
      <c r="M622" s="449"/>
    </row>
    <row r="623" spans="2:13" ht="13" thickBot="1" x14ac:dyDescent="0.3">
      <c r="B623" s="446">
        <v>42461</v>
      </c>
      <c r="C623" s="275" t="s">
        <v>215</v>
      </c>
      <c r="D623" s="451">
        <v>568</v>
      </c>
      <c r="E623" s="451">
        <v>23</v>
      </c>
      <c r="F623" s="452">
        <f t="shared" si="41"/>
        <v>4.0492957746478875E-2</v>
      </c>
      <c r="G623" s="451">
        <v>16</v>
      </c>
      <c r="H623" s="452">
        <f t="shared" si="51"/>
        <v>2.8169014084507043E-2</v>
      </c>
      <c r="I623" s="451">
        <v>529</v>
      </c>
      <c r="J623" s="453">
        <f t="shared" si="52"/>
        <v>0.93133802816901412</v>
      </c>
      <c r="K623" s="376">
        <v>8</v>
      </c>
      <c r="L623" s="448">
        <f t="shared" si="43"/>
        <v>1.4084507042253521E-2</v>
      </c>
      <c r="M623" s="449"/>
    </row>
    <row r="624" spans="2:13" ht="13" thickBot="1" x14ac:dyDescent="0.3">
      <c r="B624" s="446">
        <v>42461</v>
      </c>
      <c r="C624" s="275" t="s">
        <v>353</v>
      </c>
      <c r="D624" s="451">
        <v>50</v>
      </c>
      <c r="E624" s="451">
        <v>4</v>
      </c>
      <c r="F624" s="452">
        <f t="shared" si="41"/>
        <v>0.08</v>
      </c>
      <c r="G624" s="451">
        <v>1</v>
      </c>
      <c r="H624" s="452">
        <f t="shared" si="51"/>
        <v>0.02</v>
      </c>
      <c r="I624" s="451">
        <v>45</v>
      </c>
      <c r="J624" s="453">
        <f t="shared" si="52"/>
        <v>0.9</v>
      </c>
      <c r="K624" s="376">
        <v>2</v>
      </c>
      <c r="L624" s="448">
        <f t="shared" si="43"/>
        <v>0.04</v>
      </c>
      <c r="M624" s="449"/>
    </row>
    <row r="625" spans="2:13" ht="13" thickBot="1" x14ac:dyDescent="0.3">
      <c r="B625" s="446">
        <v>42461</v>
      </c>
      <c r="C625" s="273" t="s">
        <v>354</v>
      </c>
      <c r="D625" s="451">
        <v>279</v>
      </c>
      <c r="E625" s="451">
        <v>10</v>
      </c>
      <c r="F625" s="452">
        <f t="shared" si="41"/>
        <v>3.5842293906810034E-2</v>
      </c>
      <c r="G625" s="451">
        <v>15</v>
      </c>
      <c r="H625" s="452">
        <f t="shared" si="51"/>
        <v>5.3763440860215055E-2</v>
      </c>
      <c r="I625" s="451">
        <v>254</v>
      </c>
      <c r="J625" s="453">
        <f t="shared" si="52"/>
        <v>0.91039426523297495</v>
      </c>
      <c r="K625" s="376">
        <v>2</v>
      </c>
      <c r="L625" s="448">
        <f t="shared" si="43"/>
        <v>7.1684587813620072E-3</v>
      </c>
      <c r="M625" s="449"/>
    </row>
    <row r="626" spans="2:13" ht="13" thickBot="1" x14ac:dyDescent="0.3">
      <c r="B626" s="446">
        <v>42461</v>
      </c>
      <c r="C626" s="273" t="s">
        <v>236</v>
      </c>
      <c r="D626" s="451">
        <v>44</v>
      </c>
      <c r="E626" s="451">
        <v>1</v>
      </c>
      <c r="F626" s="452">
        <f t="shared" si="41"/>
        <v>2.2727272727272728E-2</v>
      </c>
      <c r="G626" s="451">
        <v>1</v>
      </c>
      <c r="H626" s="452">
        <f t="shared" si="51"/>
        <v>2.2727272727272728E-2</v>
      </c>
      <c r="I626" s="451">
        <v>42</v>
      </c>
      <c r="J626" s="453">
        <f t="shared" si="52"/>
        <v>0.95454545454545459</v>
      </c>
      <c r="K626" s="376">
        <v>0</v>
      </c>
      <c r="L626" s="448">
        <f t="shared" si="43"/>
        <v>0</v>
      </c>
      <c r="M626" s="449"/>
    </row>
    <row r="627" spans="2:13" ht="13" thickBot="1" x14ac:dyDescent="0.3">
      <c r="B627" s="446">
        <v>42461</v>
      </c>
      <c r="C627" s="275" t="s">
        <v>355</v>
      </c>
      <c r="D627" s="451">
        <v>71</v>
      </c>
      <c r="E627" s="451">
        <v>7</v>
      </c>
      <c r="F627" s="452">
        <f t="shared" si="41"/>
        <v>9.8591549295774641E-2</v>
      </c>
      <c r="G627" s="451">
        <v>5</v>
      </c>
      <c r="H627" s="452">
        <f t="shared" si="51"/>
        <v>7.0422535211267609E-2</v>
      </c>
      <c r="I627" s="451">
        <v>59</v>
      </c>
      <c r="J627" s="453">
        <f t="shared" si="52"/>
        <v>0.83098591549295775</v>
      </c>
      <c r="K627" s="376">
        <v>0</v>
      </c>
      <c r="L627" s="448">
        <f t="shared" si="43"/>
        <v>0</v>
      </c>
      <c r="M627" s="449"/>
    </row>
    <row r="628" spans="2:13" ht="13" thickBot="1" x14ac:dyDescent="0.3">
      <c r="B628" s="446">
        <v>42461</v>
      </c>
      <c r="C628" s="273" t="s">
        <v>356</v>
      </c>
      <c r="D628" s="451">
        <v>129</v>
      </c>
      <c r="E628" s="451">
        <v>8</v>
      </c>
      <c r="F628" s="452">
        <f t="shared" si="41"/>
        <v>6.2015503875968991E-2</v>
      </c>
      <c r="G628" s="451">
        <v>3</v>
      </c>
      <c r="H628" s="452">
        <f t="shared" si="51"/>
        <v>2.3255813953488372E-2</v>
      </c>
      <c r="I628" s="451">
        <v>118</v>
      </c>
      <c r="J628" s="453">
        <f t="shared" si="52"/>
        <v>0.9147286821705426</v>
      </c>
      <c r="K628" s="376">
        <v>4</v>
      </c>
      <c r="L628" s="448">
        <f t="shared" ref="L628:L691" si="54">SUM(K628/D628)</f>
        <v>3.1007751937984496E-2</v>
      </c>
      <c r="M628" s="449"/>
    </row>
    <row r="629" spans="2:13" ht="13" thickBot="1" x14ac:dyDescent="0.3">
      <c r="B629" s="446">
        <v>42461</v>
      </c>
      <c r="C629" s="273" t="s">
        <v>357</v>
      </c>
      <c r="D629" s="451">
        <v>56</v>
      </c>
      <c r="E629" s="451">
        <v>0</v>
      </c>
      <c r="F629" s="452">
        <f t="shared" si="41"/>
        <v>0</v>
      </c>
      <c r="G629" s="451">
        <v>2</v>
      </c>
      <c r="H629" s="452">
        <f t="shared" si="51"/>
        <v>3.5714285714285712E-2</v>
      </c>
      <c r="I629" s="451">
        <v>54</v>
      </c>
      <c r="J629" s="453">
        <f t="shared" si="52"/>
        <v>0.9642857142857143</v>
      </c>
      <c r="K629" s="376">
        <v>0</v>
      </c>
      <c r="L629" s="448">
        <f t="shared" si="54"/>
        <v>0</v>
      </c>
      <c r="M629" s="449"/>
    </row>
    <row r="630" spans="2:13" ht="13" thickBot="1" x14ac:dyDescent="0.3">
      <c r="B630" s="446">
        <v>42461</v>
      </c>
      <c r="C630" s="275" t="s">
        <v>346</v>
      </c>
      <c r="D630" s="451">
        <v>57</v>
      </c>
      <c r="E630" s="451">
        <v>6</v>
      </c>
      <c r="F630" s="452">
        <f t="shared" si="41"/>
        <v>0.10526315789473684</v>
      </c>
      <c r="G630" s="451">
        <v>2</v>
      </c>
      <c r="H630" s="452">
        <f t="shared" si="51"/>
        <v>3.5087719298245612E-2</v>
      </c>
      <c r="I630" s="451">
        <v>49</v>
      </c>
      <c r="J630" s="453">
        <f t="shared" si="52"/>
        <v>0.85964912280701755</v>
      </c>
      <c r="K630" s="376">
        <v>3</v>
      </c>
      <c r="L630" s="448">
        <f t="shared" si="54"/>
        <v>5.2631578947368418E-2</v>
      </c>
      <c r="M630" s="449"/>
    </row>
    <row r="631" spans="2:13" ht="13" thickBot="1" x14ac:dyDescent="0.3">
      <c r="B631" s="446">
        <v>42461</v>
      </c>
      <c r="C631" s="273" t="s">
        <v>358</v>
      </c>
      <c r="D631" s="451">
        <v>65</v>
      </c>
      <c r="E631" s="451">
        <v>7</v>
      </c>
      <c r="F631" s="452">
        <f t="shared" si="41"/>
        <v>0.1076923076923077</v>
      </c>
      <c r="G631" s="451">
        <v>1</v>
      </c>
      <c r="H631" s="452">
        <f t="shared" si="51"/>
        <v>1.5384615384615385E-2</v>
      </c>
      <c r="I631" s="451">
        <v>57</v>
      </c>
      <c r="J631" s="453">
        <f t="shared" si="52"/>
        <v>0.87692307692307692</v>
      </c>
      <c r="K631" s="376">
        <v>1</v>
      </c>
      <c r="L631" s="448">
        <f t="shared" si="54"/>
        <v>1.5384615384615385E-2</v>
      </c>
      <c r="M631" s="449"/>
    </row>
    <row r="632" spans="2:13" ht="13" thickBot="1" x14ac:dyDescent="0.3">
      <c r="B632" s="446">
        <v>42491</v>
      </c>
      <c r="C632" s="273" t="s">
        <v>294</v>
      </c>
      <c r="D632" s="451">
        <v>5</v>
      </c>
      <c r="E632" s="451">
        <v>1</v>
      </c>
      <c r="F632" s="452">
        <f t="shared" si="41"/>
        <v>0.2</v>
      </c>
      <c r="G632" s="451">
        <v>0</v>
      </c>
      <c r="H632" s="452">
        <f t="shared" si="51"/>
        <v>0</v>
      </c>
      <c r="I632" s="451">
        <v>4</v>
      </c>
      <c r="J632" s="453">
        <f t="shared" si="52"/>
        <v>0.8</v>
      </c>
      <c r="K632" s="376">
        <v>0</v>
      </c>
      <c r="L632" s="448">
        <f t="shared" si="54"/>
        <v>0</v>
      </c>
      <c r="M632" s="449"/>
    </row>
    <row r="633" spans="2:13" ht="13" thickBot="1" x14ac:dyDescent="0.3">
      <c r="B633" s="446">
        <v>42491</v>
      </c>
      <c r="C633" s="273" t="s">
        <v>359</v>
      </c>
      <c r="D633" s="451">
        <v>136</v>
      </c>
      <c r="E633" s="451">
        <v>10</v>
      </c>
      <c r="F633" s="452">
        <f t="shared" si="41"/>
        <v>7.3529411764705885E-2</v>
      </c>
      <c r="G633" s="451">
        <v>8</v>
      </c>
      <c r="H633" s="452">
        <f t="shared" si="51"/>
        <v>5.8823529411764705E-2</v>
      </c>
      <c r="I633" s="451">
        <v>118</v>
      </c>
      <c r="J633" s="453">
        <f t="shared" si="52"/>
        <v>0.86764705882352944</v>
      </c>
      <c r="K633" s="376">
        <v>1</v>
      </c>
      <c r="L633" s="448">
        <f t="shared" si="54"/>
        <v>7.3529411764705881E-3</v>
      </c>
      <c r="M633" s="449"/>
    </row>
    <row r="634" spans="2:13" ht="13" thickBot="1" x14ac:dyDescent="0.3">
      <c r="B634" s="446">
        <v>42491</v>
      </c>
      <c r="C634" s="273" t="s">
        <v>360</v>
      </c>
      <c r="D634" s="451">
        <v>25</v>
      </c>
      <c r="E634" s="451">
        <v>0</v>
      </c>
      <c r="F634" s="452">
        <f t="shared" ref="F634:F690" si="55">SUM(E634/D634)</f>
        <v>0</v>
      </c>
      <c r="G634" s="451">
        <v>1</v>
      </c>
      <c r="H634" s="452">
        <f t="shared" ref="H634:H690" si="56">SUM(G634/D634)</f>
        <v>0.04</v>
      </c>
      <c r="I634" s="451">
        <v>24</v>
      </c>
      <c r="J634" s="453">
        <f t="shared" ref="J634:J690" si="57">SUM(I634/D634)</f>
        <v>0.96</v>
      </c>
      <c r="K634" s="376">
        <v>0</v>
      </c>
      <c r="L634" s="448">
        <f t="shared" si="54"/>
        <v>0</v>
      </c>
      <c r="M634" s="449"/>
    </row>
    <row r="635" spans="2:13" ht="13" thickBot="1" x14ac:dyDescent="0.3">
      <c r="B635" s="446">
        <v>42491</v>
      </c>
      <c r="C635" s="273" t="s">
        <v>425</v>
      </c>
      <c r="D635" s="451">
        <v>20</v>
      </c>
      <c r="E635" s="451">
        <v>1</v>
      </c>
      <c r="F635" s="452">
        <f t="shared" si="55"/>
        <v>0.05</v>
      </c>
      <c r="G635" s="451">
        <v>0</v>
      </c>
      <c r="H635" s="452">
        <f t="shared" si="56"/>
        <v>0</v>
      </c>
      <c r="I635" s="451">
        <v>19</v>
      </c>
      <c r="J635" s="453">
        <f t="shared" si="57"/>
        <v>0.95</v>
      </c>
      <c r="K635" s="376">
        <v>0</v>
      </c>
      <c r="L635" s="448">
        <f t="shared" si="54"/>
        <v>0</v>
      </c>
      <c r="M635" s="449"/>
    </row>
    <row r="636" spans="2:13" ht="13" thickBot="1" x14ac:dyDescent="0.3">
      <c r="B636" s="446">
        <v>42491</v>
      </c>
      <c r="C636" s="275" t="s">
        <v>361</v>
      </c>
      <c r="D636" s="451">
        <v>106</v>
      </c>
      <c r="E636" s="451">
        <v>7</v>
      </c>
      <c r="F636" s="452">
        <f t="shared" si="55"/>
        <v>6.6037735849056603E-2</v>
      </c>
      <c r="G636" s="451">
        <v>11</v>
      </c>
      <c r="H636" s="452">
        <f t="shared" si="56"/>
        <v>0.10377358490566038</v>
      </c>
      <c r="I636" s="451">
        <v>88</v>
      </c>
      <c r="J636" s="453">
        <f t="shared" si="57"/>
        <v>0.83018867924528306</v>
      </c>
      <c r="K636" s="376">
        <v>2</v>
      </c>
      <c r="L636" s="448">
        <f t="shared" si="54"/>
        <v>1.8867924528301886E-2</v>
      </c>
      <c r="M636" s="449"/>
    </row>
    <row r="637" spans="2:13" ht="13" thickBot="1" x14ac:dyDescent="0.3">
      <c r="B637" s="446">
        <v>42491</v>
      </c>
      <c r="C637" s="275" t="s">
        <v>362</v>
      </c>
      <c r="D637" s="451">
        <v>250</v>
      </c>
      <c r="E637" s="451">
        <v>4</v>
      </c>
      <c r="F637" s="452">
        <f t="shared" si="55"/>
        <v>1.6E-2</v>
      </c>
      <c r="G637" s="451">
        <v>5</v>
      </c>
      <c r="H637" s="452">
        <f t="shared" si="56"/>
        <v>0.02</v>
      </c>
      <c r="I637" s="451">
        <v>241</v>
      </c>
      <c r="J637" s="453">
        <f t="shared" si="57"/>
        <v>0.96399999999999997</v>
      </c>
      <c r="K637" s="376">
        <v>4</v>
      </c>
      <c r="L637" s="448">
        <f t="shared" si="54"/>
        <v>1.6E-2</v>
      </c>
      <c r="M637" s="449"/>
    </row>
    <row r="638" spans="2:13" ht="13" thickBot="1" x14ac:dyDescent="0.3">
      <c r="B638" s="446">
        <v>42491</v>
      </c>
      <c r="C638" s="273" t="s">
        <v>236</v>
      </c>
      <c r="D638" s="451">
        <v>30</v>
      </c>
      <c r="E638" s="451">
        <v>1</v>
      </c>
      <c r="F638" s="452">
        <f t="shared" si="55"/>
        <v>3.3333333333333333E-2</v>
      </c>
      <c r="G638" s="451">
        <v>0</v>
      </c>
      <c r="H638" s="452">
        <f t="shared" si="56"/>
        <v>0</v>
      </c>
      <c r="I638" s="451">
        <v>29</v>
      </c>
      <c r="J638" s="453">
        <f t="shared" si="57"/>
        <v>0.96666666666666667</v>
      </c>
      <c r="K638" s="376">
        <v>0</v>
      </c>
      <c r="L638" s="448">
        <f t="shared" si="54"/>
        <v>0</v>
      </c>
      <c r="M638" s="449"/>
    </row>
    <row r="639" spans="2:13" ht="13" thickBot="1" x14ac:dyDescent="0.3">
      <c r="B639" s="446">
        <v>42491</v>
      </c>
      <c r="C639" s="273" t="s">
        <v>363</v>
      </c>
      <c r="D639" s="451">
        <v>65</v>
      </c>
      <c r="E639" s="451">
        <v>4</v>
      </c>
      <c r="F639" s="452">
        <f t="shared" si="55"/>
        <v>6.1538461538461542E-2</v>
      </c>
      <c r="G639" s="451">
        <v>3</v>
      </c>
      <c r="H639" s="452">
        <f t="shared" si="56"/>
        <v>4.6153846153846156E-2</v>
      </c>
      <c r="I639" s="451">
        <v>58</v>
      </c>
      <c r="J639" s="453">
        <f t="shared" si="57"/>
        <v>0.89230769230769236</v>
      </c>
      <c r="K639" s="376">
        <v>0</v>
      </c>
      <c r="L639" s="448">
        <f t="shared" si="54"/>
        <v>0</v>
      </c>
      <c r="M639" s="449"/>
    </row>
    <row r="640" spans="2:13" ht="13" thickBot="1" x14ac:dyDescent="0.3">
      <c r="B640" s="446">
        <v>42522</v>
      </c>
      <c r="C640" s="273" t="s">
        <v>262</v>
      </c>
      <c r="D640" s="451">
        <v>104</v>
      </c>
      <c r="E640" s="451">
        <v>1</v>
      </c>
      <c r="F640" s="452">
        <f t="shared" si="55"/>
        <v>9.6153846153846159E-3</v>
      </c>
      <c r="G640" s="451">
        <v>5</v>
      </c>
      <c r="H640" s="452">
        <f t="shared" si="56"/>
        <v>4.807692307692308E-2</v>
      </c>
      <c r="I640" s="451">
        <v>98</v>
      </c>
      <c r="J640" s="453">
        <f t="shared" si="57"/>
        <v>0.94230769230769229</v>
      </c>
      <c r="K640" s="376">
        <v>0</v>
      </c>
      <c r="L640" s="448">
        <f t="shared" si="54"/>
        <v>0</v>
      </c>
      <c r="M640" s="449"/>
    </row>
    <row r="641" spans="2:13" ht="13" thickBot="1" x14ac:dyDescent="0.3">
      <c r="B641" s="446">
        <v>42522</v>
      </c>
      <c r="C641" s="273" t="s">
        <v>213</v>
      </c>
      <c r="D641" s="451">
        <v>48</v>
      </c>
      <c r="E641" s="451">
        <v>0</v>
      </c>
      <c r="F641" s="452">
        <f t="shared" si="55"/>
        <v>0</v>
      </c>
      <c r="G641" s="451">
        <v>1</v>
      </c>
      <c r="H641" s="452">
        <f t="shared" si="56"/>
        <v>2.0833333333333332E-2</v>
      </c>
      <c r="I641" s="451">
        <v>47</v>
      </c>
      <c r="J641" s="453">
        <f t="shared" si="57"/>
        <v>0.97916666666666663</v>
      </c>
      <c r="K641" s="376">
        <v>0</v>
      </c>
      <c r="L641" s="448">
        <f t="shared" si="54"/>
        <v>0</v>
      </c>
      <c r="M641" s="449"/>
    </row>
    <row r="642" spans="2:13" ht="13" thickBot="1" x14ac:dyDescent="0.3">
      <c r="B642" s="446">
        <v>42522</v>
      </c>
      <c r="C642" s="273" t="s">
        <v>294</v>
      </c>
      <c r="D642" s="451">
        <v>9</v>
      </c>
      <c r="E642" s="451">
        <v>1</v>
      </c>
      <c r="F642" s="452">
        <f t="shared" si="55"/>
        <v>0.1111111111111111</v>
      </c>
      <c r="G642" s="451">
        <v>2</v>
      </c>
      <c r="H642" s="452">
        <f t="shared" si="56"/>
        <v>0.22222222222222221</v>
      </c>
      <c r="I642" s="451">
        <v>6</v>
      </c>
      <c r="J642" s="453">
        <f t="shared" si="57"/>
        <v>0.66666666666666663</v>
      </c>
      <c r="K642" s="376">
        <v>0</v>
      </c>
      <c r="L642" s="448">
        <f t="shared" si="54"/>
        <v>0</v>
      </c>
      <c r="M642" s="449"/>
    </row>
    <row r="643" spans="2:13" ht="13" thickBot="1" x14ac:dyDescent="0.3">
      <c r="B643" s="446">
        <v>42522</v>
      </c>
      <c r="C643" s="273" t="s">
        <v>364</v>
      </c>
      <c r="D643" s="451">
        <v>9</v>
      </c>
      <c r="E643" s="451">
        <v>1</v>
      </c>
      <c r="F643" s="452">
        <f t="shared" si="55"/>
        <v>0.1111111111111111</v>
      </c>
      <c r="G643" s="451">
        <v>0</v>
      </c>
      <c r="H643" s="452">
        <f t="shared" si="56"/>
        <v>0</v>
      </c>
      <c r="I643" s="451">
        <v>8</v>
      </c>
      <c r="J643" s="453">
        <f t="shared" si="57"/>
        <v>0.88888888888888884</v>
      </c>
      <c r="K643" s="376">
        <v>0</v>
      </c>
      <c r="L643" s="448">
        <f t="shared" si="54"/>
        <v>0</v>
      </c>
      <c r="M643" s="449"/>
    </row>
    <row r="644" spans="2:13" ht="13" thickBot="1" x14ac:dyDescent="0.3">
      <c r="B644" s="446">
        <v>42522</v>
      </c>
      <c r="C644" s="273" t="s">
        <v>329</v>
      </c>
      <c r="D644" s="451">
        <v>11</v>
      </c>
      <c r="E644" s="451">
        <v>0</v>
      </c>
      <c r="F644" s="452">
        <f t="shared" si="55"/>
        <v>0</v>
      </c>
      <c r="G644" s="451">
        <v>0</v>
      </c>
      <c r="H644" s="452">
        <f t="shared" si="56"/>
        <v>0</v>
      </c>
      <c r="I644" s="451">
        <v>11</v>
      </c>
      <c r="J644" s="453">
        <f t="shared" si="57"/>
        <v>1</v>
      </c>
      <c r="K644" s="376">
        <v>0</v>
      </c>
      <c r="L644" s="448">
        <f t="shared" si="54"/>
        <v>0</v>
      </c>
      <c r="M644" s="449"/>
    </row>
    <row r="645" spans="2:13" ht="13" thickBot="1" x14ac:dyDescent="0.3">
      <c r="B645" s="446">
        <v>42522</v>
      </c>
      <c r="C645" s="273" t="s">
        <v>365</v>
      </c>
      <c r="D645" s="276">
        <v>56</v>
      </c>
      <c r="E645" s="276">
        <v>1</v>
      </c>
      <c r="F645" s="277">
        <f t="shared" si="55"/>
        <v>1.7857142857142856E-2</v>
      </c>
      <c r="G645" s="276">
        <v>7</v>
      </c>
      <c r="H645" s="277">
        <f t="shared" si="56"/>
        <v>0.125</v>
      </c>
      <c r="I645" s="276">
        <v>48</v>
      </c>
      <c r="J645" s="291">
        <f t="shared" si="57"/>
        <v>0.8571428571428571</v>
      </c>
      <c r="K645" s="376">
        <v>0</v>
      </c>
      <c r="L645" s="448">
        <f t="shared" si="54"/>
        <v>0</v>
      </c>
      <c r="M645" s="449"/>
    </row>
    <row r="646" spans="2:13" ht="13" thickBot="1" x14ac:dyDescent="0.3">
      <c r="B646" s="446">
        <v>42522</v>
      </c>
      <c r="C646" s="273" t="s">
        <v>236</v>
      </c>
      <c r="D646" s="276">
        <v>23</v>
      </c>
      <c r="E646" s="276">
        <v>0</v>
      </c>
      <c r="F646" s="277">
        <f t="shared" si="55"/>
        <v>0</v>
      </c>
      <c r="G646" s="276">
        <v>0</v>
      </c>
      <c r="H646" s="277">
        <f t="shared" si="56"/>
        <v>0</v>
      </c>
      <c r="I646" s="276">
        <v>23</v>
      </c>
      <c r="J646" s="291">
        <f t="shared" si="57"/>
        <v>1</v>
      </c>
      <c r="K646" s="376">
        <v>0</v>
      </c>
      <c r="L646" s="448">
        <f t="shared" si="54"/>
        <v>0</v>
      </c>
      <c r="M646" s="449"/>
    </row>
    <row r="647" spans="2:13" ht="13" thickBot="1" x14ac:dyDescent="0.3">
      <c r="B647" s="446">
        <v>42522</v>
      </c>
      <c r="C647" s="273" t="s">
        <v>425</v>
      </c>
      <c r="D647" s="276">
        <v>10</v>
      </c>
      <c r="E647" s="276">
        <v>1</v>
      </c>
      <c r="F647" s="277">
        <f t="shared" si="55"/>
        <v>0.1</v>
      </c>
      <c r="G647" s="276">
        <v>0</v>
      </c>
      <c r="H647" s="277">
        <f t="shared" si="56"/>
        <v>0</v>
      </c>
      <c r="I647" s="276">
        <v>9</v>
      </c>
      <c r="J647" s="291">
        <f t="shared" si="57"/>
        <v>0.9</v>
      </c>
      <c r="K647" s="376">
        <v>0</v>
      </c>
      <c r="L647" s="448">
        <f t="shared" si="54"/>
        <v>0</v>
      </c>
      <c r="M647" s="449"/>
    </row>
    <row r="648" spans="2:13" ht="13" thickBot="1" x14ac:dyDescent="0.3">
      <c r="B648" s="446">
        <v>42522</v>
      </c>
      <c r="C648" s="273" t="s">
        <v>366</v>
      </c>
      <c r="D648" s="276">
        <v>51</v>
      </c>
      <c r="E648" s="276">
        <v>2</v>
      </c>
      <c r="F648" s="277">
        <f t="shared" si="55"/>
        <v>3.9215686274509803E-2</v>
      </c>
      <c r="G648" s="276">
        <v>1</v>
      </c>
      <c r="H648" s="277">
        <f t="shared" si="56"/>
        <v>1.9607843137254902E-2</v>
      </c>
      <c r="I648" s="276">
        <v>48</v>
      </c>
      <c r="J648" s="291">
        <f t="shared" si="57"/>
        <v>0.94117647058823528</v>
      </c>
      <c r="K648" s="376">
        <v>1</v>
      </c>
      <c r="L648" s="448">
        <f t="shared" si="54"/>
        <v>1.9607843137254902E-2</v>
      </c>
      <c r="M648" s="449"/>
    </row>
    <row r="649" spans="2:13" ht="13" thickBot="1" x14ac:dyDescent="0.3">
      <c r="B649" s="446">
        <v>42552</v>
      </c>
      <c r="C649" s="273" t="s">
        <v>294</v>
      </c>
      <c r="D649" s="276">
        <v>4</v>
      </c>
      <c r="E649" s="276">
        <v>0</v>
      </c>
      <c r="F649" s="277">
        <f t="shared" si="55"/>
        <v>0</v>
      </c>
      <c r="G649" s="276">
        <v>0</v>
      </c>
      <c r="H649" s="277">
        <f t="shared" si="56"/>
        <v>0</v>
      </c>
      <c r="I649" s="276">
        <v>4</v>
      </c>
      <c r="J649" s="291">
        <f t="shared" si="57"/>
        <v>1</v>
      </c>
      <c r="K649" s="376">
        <v>0</v>
      </c>
      <c r="L649" s="448">
        <f t="shared" si="54"/>
        <v>0</v>
      </c>
      <c r="M649" s="449"/>
    </row>
    <row r="650" spans="2:13" ht="13" thickBot="1" x14ac:dyDescent="0.3">
      <c r="B650" s="446">
        <v>42552</v>
      </c>
      <c r="C650" s="275" t="s">
        <v>300</v>
      </c>
      <c r="D650" s="276">
        <v>30</v>
      </c>
      <c r="E650" s="276">
        <v>0</v>
      </c>
      <c r="F650" s="277">
        <f t="shared" si="55"/>
        <v>0</v>
      </c>
      <c r="G650" s="276">
        <v>1</v>
      </c>
      <c r="H650" s="277">
        <f t="shared" si="56"/>
        <v>3.3333333333333333E-2</v>
      </c>
      <c r="I650" s="276">
        <v>29</v>
      </c>
      <c r="J650" s="291">
        <f t="shared" si="57"/>
        <v>0.96666666666666667</v>
      </c>
      <c r="K650" s="376">
        <v>0</v>
      </c>
      <c r="L650" s="448">
        <f t="shared" si="54"/>
        <v>0</v>
      </c>
      <c r="M650" s="449"/>
    </row>
    <row r="651" spans="2:13" ht="13" thickBot="1" x14ac:dyDescent="0.3">
      <c r="B651" s="446">
        <v>42552</v>
      </c>
      <c r="C651" s="273" t="s">
        <v>367</v>
      </c>
      <c r="D651" s="276">
        <v>43</v>
      </c>
      <c r="E651" s="276">
        <v>4</v>
      </c>
      <c r="F651" s="277">
        <f t="shared" si="55"/>
        <v>9.3023255813953487E-2</v>
      </c>
      <c r="G651" s="276">
        <v>3</v>
      </c>
      <c r="H651" s="277">
        <f t="shared" si="56"/>
        <v>6.9767441860465115E-2</v>
      </c>
      <c r="I651" s="276">
        <v>36</v>
      </c>
      <c r="J651" s="291">
        <f t="shared" si="57"/>
        <v>0.83720930232558144</v>
      </c>
      <c r="K651" s="376">
        <v>2</v>
      </c>
      <c r="L651" s="448">
        <f t="shared" si="54"/>
        <v>4.6511627906976744E-2</v>
      </c>
      <c r="M651" s="449"/>
    </row>
    <row r="652" spans="2:13" ht="13" thickBot="1" x14ac:dyDescent="0.3">
      <c r="B652" s="446">
        <v>42552</v>
      </c>
      <c r="C652" s="273" t="s">
        <v>368</v>
      </c>
      <c r="D652" s="276">
        <v>41</v>
      </c>
      <c r="E652" s="276">
        <v>1</v>
      </c>
      <c r="F652" s="277">
        <f t="shared" si="55"/>
        <v>2.4390243902439025E-2</v>
      </c>
      <c r="G652" s="276">
        <v>0</v>
      </c>
      <c r="H652" s="277">
        <f t="shared" si="56"/>
        <v>0</v>
      </c>
      <c r="I652" s="276">
        <v>40</v>
      </c>
      <c r="J652" s="291">
        <f t="shared" si="57"/>
        <v>0.97560975609756095</v>
      </c>
      <c r="K652" s="376">
        <v>0</v>
      </c>
      <c r="L652" s="448">
        <f t="shared" si="54"/>
        <v>0</v>
      </c>
      <c r="M652" s="449"/>
    </row>
    <row r="653" spans="2:13" ht="13" thickBot="1" x14ac:dyDescent="0.3">
      <c r="B653" s="446">
        <v>42552</v>
      </c>
      <c r="C653" s="273" t="s">
        <v>236</v>
      </c>
      <c r="D653" s="276">
        <v>28</v>
      </c>
      <c r="E653" s="276">
        <v>0</v>
      </c>
      <c r="F653" s="277">
        <f t="shared" si="55"/>
        <v>0</v>
      </c>
      <c r="G653" s="276">
        <v>2</v>
      </c>
      <c r="H653" s="277">
        <f t="shared" si="56"/>
        <v>7.1428571428571425E-2</v>
      </c>
      <c r="I653" s="276">
        <v>26</v>
      </c>
      <c r="J653" s="291">
        <f t="shared" si="57"/>
        <v>0.9285714285714286</v>
      </c>
      <c r="K653" s="376">
        <v>0</v>
      </c>
      <c r="L653" s="448">
        <f t="shared" si="54"/>
        <v>0</v>
      </c>
      <c r="M653" s="449"/>
    </row>
    <row r="654" spans="2:13" ht="13" thickBot="1" x14ac:dyDescent="0.3">
      <c r="B654" s="446">
        <v>42552</v>
      </c>
      <c r="C654" s="273" t="s">
        <v>309</v>
      </c>
      <c r="D654" s="276">
        <v>86</v>
      </c>
      <c r="E654" s="276">
        <v>6</v>
      </c>
      <c r="F654" s="277">
        <f t="shared" si="55"/>
        <v>6.9767441860465115E-2</v>
      </c>
      <c r="G654" s="276">
        <v>3</v>
      </c>
      <c r="H654" s="277">
        <f t="shared" si="56"/>
        <v>3.4883720930232558E-2</v>
      </c>
      <c r="I654" s="276">
        <v>77</v>
      </c>
      <c r="J654" s="291">
        <f t="shared" si="57"/>
        <v>0.89534883720930236</v>
      </c>
      <c r="K654" s="376">
        <v>1</v>
      </c>
      <c r="L654" s="448">
        <f t="shared" si="54"/>
        <v>1.1627906976744186E-2</v>
      </c>
      <c r="M654" s="449"/>
    </row>
    <row r="655" spans="2:13" ht="13" thickBot="1" x14ac:dyDescent="0.3">
      <c r="B655" s="446">
        <v>42552</v>
      </c>
      <c r="C655" s="275" t="s">
        <v>362</v>
      </c>
      <c r="D655" s="451">
        <v>109</v>
      </c>
      <c r="E655" s="451">
        <v>2</v>
      </c>
      <c r="F655" s="452">
        <f t="shared" si="55"/>
        <v>1.834862385321101E-2</v>
      </c>
      <c r="G655" s="451">
        <v>2</v>
      </c>
      <c r="H655" s="452">
        <f t="shared" si="56"/>
        <v>1.834862385321101E-2</v>
      </c>
      <c r="I655" s="451">
        <v>105</v>
      </c>
      <c r="J655" s="453">
        <f t="shared" si="57"/>
        <v>0.96330275229357798</v>
      </c>
      <c r="K655" s="376">
        <v>2</v>
      </c>
      <c r="L655" s="448">
        <f t="shared" si="54"/>
        <v>1.834862385321101E-2</v>
      </c>
      <c r="M655" s="449"/>
    </row>
    <row r="656" spans="2:13" ht="13" thickBot="1" x14ac:dyDescent="0.3">
      <c r="B656" s="446">
        <v>42583</v>
      </c>
      <c r="C656" s="273" t="s">
        <v>369</v>
      </c>
      <c r="D656" s="451">
        <v>33</v>
      </c>
      <c r="E656" s="451">
        <v>3</v>
      </c>
      <c r="F656" s="452">
        <f t="shared" si="55"/>
        <v>9.0909090909090912E-2</v>
      </c>
      <c r="G656" s="451">
        <v>1</v>
      </c>
      <c r="H656" s="452">
        <f t="shared" si="56"/>
        <v>3.0303030303030304E-2</v>
      </c>
      <c r="I656" s="451">
        <v>29</v>
      </c>
      <c r="J656" s="453">
        <f t="shared" si="57"/>
        <v>0.87878787878787878</v>
      </c>
      <c r="K656" s="376">
        <v>1</v>
      </c>
      <c r="L656" s="448">
        <f t="shared" si="54"/>
        <v>3.0303030303030304E-2</v>
      </c>
      <c r="M656" s="449"/>
    </row>
    <row r="657" spans="2:13" ht="13" thickBot="1" x14ac:dyDescent="0.3">
      <c r="B657" s="446">
        <v>42583</v>
      </c>
      <c r="C657" s="273" t="s">
        <v>370</v>
      </c>
      <c r="D657" s="451">
        <v>117</v>
      </c>
      <c r="E657" s="451">
        <v>2</v>
      </c>
      <c r="F657" s="452">
        <f t="shared" si="55"/>
        <v>1.7094017094017096E-2</v>
      </c>
      <c r="G657" s="451">
        <v>6</v>
      </c>
      <c r="H657" s="452">
        <f t="shared" si="56"/>
        <v>5.128205128205128E-2</v>
      </c>
      <c r="I657" s="451">
        <v>109</v>
      </c>
      <c r="J657" s="453">
        <f t="shared" si="57"/>
        <v>0.93162393162393164</v>
      </c>
      <c r="K657" s="376">
        <v>1</v>
      </c>
      <c r="L657" s="448">
        <f t="shared" si="54"/>
        <v>8.5470085470085479E-3</v>
      </c>
      <c r="M657" s="449"/>
    </row>
    <row r="658" spans="2:13" ht="13" thickBot="1" x14ac:dyDescent="0.3">
      <c r="B658" s="446">
        <v>42583</v>
      </c>
      <c r="C658" s="273" t="s">
        <v>371</v>
      </c>
      <c r="D658" s="451">
        <v>56</v>
      </c>
      <c r="E658" s="451">
        <v>0</v>
      </c>
      <c r="F658" s="452">
        <f t="shared" si="55"/>
        <v>0</v>
      </c>
      <c r="G658" s="451">
        <v>2</v>
      </c>
      <c r="H658" s="452">
        <f t="shared" si="56"/>
        <v>3.5714285714285712E-2</v>
      </c>
      <c r="I658" s="451">
        <v>54</v>
      </c>
      <c r="J658" s="453">
        <f t="shared" si="57"/>
        <v>0.9642857142857143</v>
      </c>
      <c r="K658" s="376">
        <v>0</v>
      </c>
      <c r="L658" s="448">
        <f t="shared" si="54"/>
        <v>0</v>
      </c>
      <c r="M658" s="449"/>
    </row>
    <row r="659" spans="2:13" ht="13" thickBot="1" x14ac:dyDescent="0.3">
      <c r="B659" s="446">
        <v>42583</v>
      </c>
      <c r="C659" s="273" t="s">
        <v>372</v>
      </c>
      <c r="D659" s="451">
        <v>12</v>
      </c>
      <c r="E659" s="451">
        <v>0</v>
      </c>
      <c r="F659" s="452">
        <f t="shared" si="55"/>
        <v>0</v>
      </c>
      <c r="G659" s="451">
        <v>0</v>
      </c>
      <c r="H659" s="452">
        <f t="shared" si="56"/>
        <v>0</v>
      </c>
      <c r="I659" s="451">
        <v>12</v>
      </c>
      <c r="J659" s="453">
        <f t="shared" si="57"/>
        <v>1</v>
      </c>
      <c r="K659" s="376">
        <v>0</v>
      </c>
      <c r="L659" s="448">
        <f t="shared" si="54"/>
        <v>0</v>
      </c>
      <c r="M659" s="449"/>
    </row>
    <row r="660" spans="2:13" ht="13" thickBot="1" x14ac:dyDescent="0.3">
      <c r="B660" s="446">
        <v>42583</v>
      </c>
      <c r="C660" s="275" t="s">
        <v>373</v>
      </c>
      <c r="D660" s="451">
        <v>71</v>
      </c>
      <c r="E660" s="451">
        <v>2</v>
      </c>
      <c r="F660" s="452">
        <f t="shared" si="55"/>
        <v>2.8169014084507043E-2</v>
      </c>
      <c r="G660" s="451">
        <v>2</v>
      </c>
      <c r="H660" s="452">
        <f t="shared" si="56"/>
        <v>2.8169014084507043E-2</v>
      </c>
      <c r="I660" s="451">
        <v>67</v>
      </c>
      <c r="J660" s="453">
        <f t="shared" si="57"/>
        <v>0.94366197183098588</v>
      </c>
      <c r="K660" s="376">
        <v>0</v>
      </c>
      <c r="L660" s="448">
        <f t="shared" si="54"/>
        <v>0</v>
      </c>
      <c r="M660" s="449"/>
    </row>
    <row r="661" spans="2:13" ht="13" thickBot="1" x14ac:dyDescent="0.3">
      <c r="B661" s="446">
        <v>42583</v>
      </c>
      <c r="C661" s="273" t="s">
        <v>236</v>
      </c>
      <c r="D661" s="451">
        <v>37</v>
      </c>
      <c r="E661" s="451">
        <v>2</v>
      </c>
      <c r="F661" s="452">
        <f t="shared" si="55"/>
        <v>5.4054054054054057E-2</v>
      </c>
      <c r="G661" s="451">
        <v>0</v>
      </c>
      <c r="H661" s="452">
        <f t="shared" si="56"/>
        <v>0</v>
      </c>
      <c r="I661" s="451">
        <v>35</v>
      </c>
      <c r="J661" s="453">
        <f t="shared" si="57"/>
        <v>0.94594594594594594</v>
      </c>
      <c r="K661" s="376">
        <v>0</v>
      </c>
      <c r="L661" s="448">
        <f t="shared" si="54"/>
        <v>0</v>
      </c>
      <c r="M661" s="449"/>
    </row>
    <row r="662" spans="2:13" ht="13" thickBot="1" x14ac:dyDescent="0.3">
      <c r="B662" s="446">
        <v>42583</v>
      </c>
      <c r="C662" s="273" t="s">
        <v>374</v>
      </c>
      <c r="D662" s="451">
        <v>29</v>
      </c>
      <c r="E662" s="451">
        <v>1</v>
      </c>
      <c r="F662" s="452">
        <f t="shared" si="55"/>
        <v>3.4482758620689655E-2</v>
      </c>
      <c r="G662" s="451">
        <v>1</v>
      </c>
      <c r="H662" s="452">
        <f t="shared" si="56"/>
        <v>3.4482758620689655E-2</v>
      </c>
      <c r="I662" s="451">
        <v>27</v>
      </c>
      <c r="J662" s="453">
        <f t="shared" si="57"/>
        <v>0.93103448275862066</v>
      </c>
      <c r="K662" s="376">
        <v>1</v>
      </c>
      <c r="L662" s="448">
        <f t="shared" si="54"/>
        <v>3.4482758620689655E-2</v>
      </c>
      <c r="M662" s="449"/>
    </row>
    <row r="663" spans="2:13" ht="13" thickBot="1" x14ac:dyDescent="0.3">
      <c r="B663" s="446">
        <v>42583</v>
      </c>
      <c r="C663" s="273" t="s">
        <v>375</v>
      </c>
      <c r="D663" s="451">
        <v>61</v>
      </c>
      <c r="E663" s="451">
        <v>2</v>
      </c>
      <c r="F663" s="452">
        <f t="shared" si="55"/>
        <v>3.2786885245901641E-2</v>
      </c>
      <c r="G663" s="451">
        <v>1</v>
      </c>
      <c r="H663" s="452">
        <f t="shared" si="56"/>
        <v>1.6393442622950821E-2</v>
      </c>
      <c r="I663" s="451">
        <v>58</v>
      </c>
      <c r="J663" s="453">
        <f t="shared" si="57"/>
        <v>0.95081967213114749</v>
      </c>
      <c r="K663" s="376">
        <v>0</v>
      </c>
      <c r="L663" s="448">
        <f t="shared" si="54"/>
        <v>0</v>
      </c>
      <c r="M663" s="449"/>
    </row>
    <row r="664" spans="2:13" ht="13" thickBot="1" x14ac:dyDescent="0.3">
      <c r="B664" s="446">
        <v>42614</v>
      </c>
      <c r="C664" s="273" t="s">
        <v>304</v>
      </c>
      <c r="D664" s="451">
        <v>72</v>
      </c>
      <c r="E664" s="451">
        <v>1</v>
      </c>
      <c r="F664" s="452">
        <f t="shared" si="55"/>
        <v>1.3888888888888888E-2</v>
      </c>
      <c r="G664" s="451">
        <v>1</v>
      </c>
      <c r="H664" s="452">
        <f t="shared" si="56"/>
        <v>1.3888888888888888E-2</v>
      </c>
      <c r="I664" s="451">
        <v>70</v>
      </c>
      <c r="J664" s="453">
        <f t="shared" si="57"/>
        <v>0.97222222222222221</v>
      </c>
      <c r="K664" s="376">
        <v>0</v>
      </c>
      <c r="L664" s="448">
        <f t="shared" si="54"/>
        <v>0</v>
      </c>
      <c r="M664" s="449"/>
    </row>
    <row r="665" spans="2:13" ht="13" thickBot="1" x14ac:dyDescent="0.3">
      <c r="B665" s="446">
        <v>42614</v>
      </c>
      <c r="C665" s="273" t="s">
        <v>377</v>
      </c>
      <c r="D665" s="451">
        <v>143</v>
      </c>
      <c r="E665" s="451">
        <v>9</v>
      </c>
      <c r="F665" s="452">
        <f t="shared" si="55"/>
        <v>6.2937062937062943E-2</v>
      </c>
      <c r="G665" s="451">
        <v>8</v>
      </c>
      <c r="H665" s="452">
        <f t="shared" si="56"/>
        <v>5.5944055944055944E-2</v>
      </c>
      <c r="I665" s="451">
        <v>126</v>
      </c>
      <c r="J665" s="453">
        <f t="shared" si="57"/>
        <v>0.88111888111888115</v>
      </c>
      <c r="K665" s="376">
        <v>5</v>
      </c>
      <c r="L665" s="448">
        <f t="shared" si="54"/>
        <v>3.4965034965034968E-2</v>
      </c>
      <c r="M665" s="449"/>
    </row>
    <row r="666" spans="2:13" ht="13" thickBot="1" x14ac:dyDescent="0.3">
      <c r="B666" s="446">
        <v>42583</v>
      </c>
      <c r="C666" s="273" t="s">
        <v>378</v>
      </c>
      <c r="D666" s="451">
        <v>68</v>
      </c>
      <c r="E666" s="451">
        <v>3</v>
      </c>
      <c r="F666" s="452">
        <f t="shared" si="55"/>
        <v>4.4117647058823532E-2</v>
      </c>
      <c r="G666" s="451">
        <v>4</v>
      </c>
      <c r="H666" s="452">
        <f t="shared" si="56"/>
        <v>5.8823529411764705E-2</v>
      </c>
      <c r="I666" s="451">
        <v>61</v>
      </c>
      <c r="J666" s="453">
        <f t="shared" si="57"/>
        <v>0.8970588235294118</v>
      </c>
      <c r="K666" s="376">
        <v>2</v>
      </c>
      <c r="L666" s="448">
        <f t="shared" si="54"/>
        <v>2.9411764705882353E-2</v>
      </c>
      <c r="M666" s="449"/>
    </row>
    <row r="667" spans="2:13" ht="13" thickBot="1" x14ac:dyDescent="0.3">
      <c r="B667" s="446">
        <v>42614</v>
      </c>
      <c r="C667" s="273" t="s">
        <v>271</v>
      </c>
      <c r="D667" s="451">
        <v>238</v>
      </c>
      <c r="E667" s="451">
        <v>16</v>
      </c>
      <c r="F667" s="452">
        <f t="shared" si="55"/>
        <v>6.7226890756302518E-2</v>
      </c>
      <c r="G667" s="451">
        <v>6</v>
      </c>
      <c r="H667" s="452">
        <f t="shared" si="56"/>
        <v>2.5210084033613446E-2</v>
      </c>
      <c r="I667" s="451">
        <v>216</v>
      </c>
      <c r="J667" s="453">
        <f t="shared" si="57"/>
        <v>0.90756302521008403</v>
      </c>
      <c r="K667" s="376">
        <v>4</v>
      </c>
      <c r="L667" s="448">
        <f t="shared" si="54"/>
        <v>1.680672268907563E-2</v>
      </c>
      <c r="M667" s="449"/>
    </row>
    <row r="668" spans="2:13" ht="13" thickBot="1" x14ac:dyDescent="0.3">
      <c r="B668" s="446">
        <v>42614</v>
      </c>
      <c r="C668" s="273" t="s">
        <v>236</v>
      </c>
      <c r="D668" s="451">
        <v>47</v>
      </c>
      <c r="E668" s="451">
        <v>1</v>
      </c>
      <c r="F668" s="452">
        <f t="shared" si="55"/>
        <v>2.1276595744680851E-2</v>
      </c>
      <c r="G668" s="451">
        <v>2</v>
      </c>
      <c r="H668" s="452">
        <f t="shared" si="56"/>
        <v>4.2553191489361701E-2</v>
      </c>
      <c r="I668" s="451">
        <v>44</v>
      </c>
      <c r="J668" s="453">
        <f t="shared" si="57"/>
        <v>0.93617021276595747</v>
      </c>
      <c r="K668" s="376">
        <v>0</v>
      </c>
      <c r="L668" s="448">
        <f t="shared" si="54"/>
        <v>0</v>
      </c>
      <c r="M668" s="449"/>
    </row>
    <row r="669" spans="2:13" ht="13" thickBot="1" x14ac:dyDescent="0.3">
      <c r="B669" s="446">
        <v>42614</v>
      </c>
      <c r="C669" s="273" t="s">
        <v>379</v>
      </c>
      <c r="D669" s="451">
        <v>119</v>
      </c>
      <c r="E669" s="451">
        <v>8</v>
      </c>
      <c r="F669" s="452">
        <f t="shared" si="55"/>
        <v>6.7226890756302518E-2</v>
      </c>
      <c r="G669" s="451">
        <v>5</v>
      </c>
      <c r="H669" s="452">
        <f t="shared" si="56"/>
        <v>4.2016806722689079E-2</v>
      </c>
      <c r="I669" s="451">
        <v>106</v>
      </c>
      <c r="J669" s="453">
        <f t="shared" si="57"/>
        <v>0.89075630252100846</v>
      </c>
      <c r="K669" s="376">
        <v>2</v>
      </c>
      <c r="L669" s="448">
        <f t="shared" si="54"/>
        <v>1.680672268907563E-2</v>
      </c>
      <c r="M669" s="449"/>
    </row>
    <row r="670" spans="2:13" ht="13" thickBot="1" x14ac:dyDescent="0.3">
      <c r="B670" s="446">
        <v>42614</v>
      </c>
      <c r="C670" s="273" t="s">
        <v>380</v>
      </c>
      <c r="D670" s="451">
        <v>47</v>
      </c>
      <c r="E670" s="451">
        <v>2</v>
      </c>
      <c r="F670" s="452">
        <f t="shared" si="55"/>
        <v>4.2553191489361701E-2</v>
      </c>
      <c r="G670" s="451">
        <v>2</v>
      </c>
      <c r="H670" s="452">
        <f t="shared" si="56"/>
        <v>4.2553191489361701E-2</v>
      </c>
      <c r="I670" s="451">
        <v>43</v>
      </c>
      <c r="J670" s="453">
        <f t="shared" si="57"/>
        <v>0.91489361702127658</v>
      </c>
      <c r="K670" s="376">
        <v>0</v>
      </c>
      <c r="L670" s="448">
        <f t="shared" si="54"/>
        <v>0</v>
      </c>
      <c r="M670" s="449"/>
    </row>
    <row r="671" spans="2:13" ht="13" thickBot="1" x14ac:dyDescent="0.3">
      <c r="B671" s="446">
        <v>42614</v>
      </c>
      <c r="C671" s="273" t="s">
        <v>381</v>
      </c>
      <c r="D671" s="451">
        <v>135</v>
      </c>
      <c r="E671" s="451">
        <v>9</v>
      </c>
      <c r="F671" s="452">
        <f t="shared" si="55"/>
        <v>6.6666666666666666E-2</v>
      </c>
      <c r="G671" s="451">
        <v>6</v>
      </c>
      <c r="H671" s="452">
        <f t="shared" si="56"/>
        <v>4.4444444444444446E-2</v>
      </c>
      <c r="I671" s="451">
        <v>120</v>
      </c>
      <c r="J671" s="453">
        <f t="shared" si="57"/>
        <v>0.88888888888888884</v>
      </c>
      <c r="K671" s="376">
        <v>3</v>
      </c>
      <c r="L671" s="448">
        <f t="shared" si="54"/>
        <v>2.2222222222222223E-2</v>
      </c>
      <c r="M671" s="449"/>
    </row>
    <row r="672" spans="2:13" ht="13" thickBot="1" x14ac:dyDescent="0.3">
      <c r="B672" s="446">
        <v>42614</v>
      </c>
      <c r="C672" s="273" t="s">
        <v>321</v>
      </c>
      <c r="D672" s="451">
        <v>153</v>
      </c>
      <c r="E672" s="451">
        <v>13</v>
      </c>
      <c r="F672" s="452">
        <f t="shared" si="55"/>
        <v>8.4967320261437912E-2</v>
      </c>
      <c r="G672" s="451">
        <v>5</v>
      </c>
      <c r="H672" s="452">
        <f t="shared" si="56"/>
        <v>3.2679738562091505E-2</v>
      </c>
      <c r="I672" s="451">
        <v>135</v>
      </c>
      <c r="J672" s="453">
        <f t="shared" si="57"/>
        <v>0.88235294117647056</v>
      </c>
      <c r="K672" s="376">
        <v>3</v>
      </c>
      <c r="L672" s="448">
        <f t="shared" si="54"/>
        <v>1.9607843137254902E-2</v>
      </c>
      <c r="M672" s="449"/>
    </row>
    <row r="673" spans="2:13" ht="13" thickBot="1" x14ac:dyDescent="0.3">
      <c r="B673" s="446">
        <v>42614</v>
      </c>
      <c r="C673" s="273" t="s">
        <v>523</v>
      </c>
      <c r="D673" s="451">
        <v>24</v>
      </c>
      <c r="E673" s="451">
        <v>0</v>
      </c>
      <c r="F673" s="452">
        <f t="shared" si="55"/>
        <v>0</v>
      </c>
      <c r="G673" s="451">
        <v>2</v>
      </c>
      <c r="H673" s="452">
        <f t="shared" si="56"/>
        <v>8.3333333333333329E-2</v>
      </c>
      <c r="I673" s="451">
        <v>22</v>
      </c>
      <c r="J673" s="453">
        <f t="shared" si="57"/>
        <v>0.91666666666666663</v>
      </c>
      <c r="K673" s="376">
        <v>0</v>
      </c>
      <c r="L673" s="448">
        <f t="shared" si="54"/>
        <v>0</v>
      </c>
      <c r="M673" s="449"/>
    </row>
    <row r="674" spans="2:13" ht="13" thickBot="1" x14ac:dyDescent="0.3">
      <c r="B674" s="446">
        <v>42614</v>
      </c>
      <c r="C674" s="273" t="s">
        <v>322</v>
      </c>
      <c r="D674" s="451">
        <v>76</v>
      </c>
      <c r="E674" s="451">
        <v>3</v>
      </c>
      <c r="F674" s="452">
        <f t="shared" si="55"/>
        <v>3.9473684210526314E-2</v>
      </c>
      <c r="G674" s="451">
        <v>1</v>
      </c>
      <c r="H674" s="452">
        <f t="shared" si="56"/>
        <v>1.3157894736842105E-2</v>
      </c>
      <c r="I674" s="451">
        <v>72</v>
      </c>
      <c r="J674" s="453">
        <f t="shared" si="57"/>
        <v>0.94736842105263153</v>
      </c>
      <c r="K674" s="376">
        <v>0</v>
      </c>
      <c r="L674" s="448">
        <f t="shared" si="54"/>
        <v>0</v>
      </c>
      <c r="M674" s="449"/>
    </row>
    <row r="675" spans="2:13" ht="13" thickBot="1" x14ac:dyDescent="0.3">
      <c r="B675" s="446">
        <v>42614</v>
      </c>
      <c r="C675" s="273" t="s">
        <v>323</v>
      </c>
      <c r="D675" s="451">
        <v>206</v>
      </c>
      <c r="E675" s="451">
        <v>16</v>
      </c>
      <c r="F675" s="452">
        <f t="shared" si="55"/>
        <v>7.7669902912621352E-2</v>
      </c>
      <c r="G675" s="451">
        <v>7</v>
      </c>
      <c r="H675" s="452">
        <f t="shared" si="56"/>
        <v>3.3980582524271843E-2</v>
      </c>
      <c r="I675" s="451">
        <v>183</v>
      </c>
      <c r="J675" s="453">
        <f t="shared" si="57"/>
        <v>0.88834951456310685</v>
      </c>
      <c r="K675" s="376">
        <v>4</v>
      </c>
      <c r="L675" s="448">
        <f t="shared" si="54"/>
        <v>1.9417475728155338E-2</v>
      </c>
      <c r="M675" s="449"/>
    </row>
    <row r="676" spans="2:13" ht="13" thickBot="1" x14ac:dyDescent="0.3">
      <c r="B676" s="446">
        <v>42614</v>
      </c>
      <c r="C676" s="273" t="s">
        <v>382</v>
      </c>
      <c r="D676" s="451">
        <v>44</v>
      </c>
      <c r="E676" s="451">
        <v>2</v>
      </c>
      <c r="F676" s="452">
        <f t="shared" si="55"/>
        <v>4.5454545454545456E-2</v>
      </c>
      <c r="G676" s="451">
        <v>1</v>
      </c>
      <c r="H676" s="452">
        <f t="shared" si="56"/>
        <v>2.2727272727272728E-2</v>
      </c>
      <c r="I676" s="451">
        <v>41</v>
      </c>
      <c r="J676" s="453">
        <f t="shared" si="57"/>
        <v>0.93181818181818177</v>
      </c>
      <c r="K676" s="376">
        <v>0</v>
      </c>
      <c r="L676" s="448">
        <f t="shared" si="54"/>
        <v>0</v>
      </c>
      <c r="M676" s="449"/>
    </row>
    <row r="677" spans="2:13" ht="13" thickBot="1" x14ac:dyDescent="0.3">
      <c r="B677" s="446">
        <v>42644</v>
      </c>
      <c r="C677" s="273" t="s">
        <v>383</v>
      </c>
      <c r="D677" s="451">
        <v>96</v>
      </c>
      <c r="E677" s="451">
        <v>9</v>
      </c>
      <c r="F677" s="452">
        <f t="shared" si="55"/>
        <v>9.375E-2</v>
      </c>
      <c r="G677" s="451">
        <v>5</v>
      </c>
      <c r="H677" s="452">
        <f t="shared" si="56"/>
        <v>5.2083333333333336E-2</v>
      </c>
      <c r="I677" s="451">
        <v>82</v>
      </c>
      <c r="J677" s="453">
        <f t="shared" si="57"/>
        <v>0.85416666666666663</v>
      </c>
      <c r="K677" s="376">
        <v>5</v>
      </c>
      <c r="L677" s="448">
        <f t="shared" si="54"/>
        <v>5.2083333333333336E-2</v>
      </c>
      <c r="M677" s="449"/>
    </row>
    <row r="678" spans="2:13" ht="13" thickBot="1" x14ac:dyDescent="0.3">
      <c r="B678" s="446">
        <v>42644</v>
      </c>
      <c r="C678" s="273" t="s">
        <v>241</v>
      </c>
      <c r="D678" s="451">
        <v>70</v>
      </c>
      <c r="E678" s="451">
        <v>3</v>
      </c>
      <c r="F678" s="452">
        <f t="shared" si="55"/>
        <v>4.2857142857142858E-2</v>
      </c>
      <c r="G678" s="451">
        <v>4</v>
      </c>
      <c r="H678" s="452">
        <f t="shared" si="56"/>
        <v>5.7142857142857141E-2</v>
      </c>
      <c r="I678" s="451">
        <v>63</v>
      </c>
      <c r="J678" s="453">
        <f t="shared" si="57"/>
        <v>0.9</v>
      </c>
      <c r="K678" s="376">
        <v>1</v>
      </c>
      <c r="L678" s="448">
        <f t="shared" si="54"/>
        <v>1.4285714285714285E-2</v>
      </c>
      <c r="M678" s="449"/>
    </row>
    <row r="679" spans="2:13" ht="13" thickBot="1" x14ac:dyDescent="0.3">
      <c r="B679" s="446">
        <v>42644</v>
      </c>
      <c r="C679" s="273" t="s">
        <v>294</v>
      </c>
      <c r="D679" s="451">
        <v>1</v>
      </c>
      <c r="E679" s="451">
        <v>0</v>
      </c>
      <c r="F679" s="452">
        <f t="shared" si="55"/>
        <v>0</v>
      </c>
      <c r="G679" s="451">
        <v>0</v>
      </c>
      <c r="H679" s="452">
        <f t="shared" si="56"/>
        <v>0</v>
      </c>
      <c r="I679" s="451">
        <v>1</v>
      </c>
      <c r="J679" s="453">
        <f t="shared" si="57"/>
        <v>1</v>
      </c>
      <c r="K679" s="376">
        <v>0</v>
      </c>
      <c r="L679" s="448">
        <f t="shared" si="54"/>
        <v>0</v>
      </c>
      <c r="M679" s="449"/>
    </row>
    <row r="680" spans="2:13" ht="13" thickBot="1" x14ac:dyDescent="0.3">
      <c r="B680" s="446">
        <v>42644</v>
      </c>
      <c r="C680" s="273" t="s">
        <v>385</v>
      </c>
      <c r="D680" s="451">
        <v>280</v>
      </c>
      <c r="E680" s="451">
        <v>26</v>
      </c>
      <c r="F680" s="452">
        <f t="shared" si="55"/>
        <v>9.285714285714286E-2</v>
      </c>
      <c r="G680" s="451">
        <v>9</v>
      </c>
      <c r="H680" s="452">
        <f t="shared" si="56"/>
        <v>3.214285714285714E-2</v>
      </c>
      <c r="I680" s="451">
        <v>245</v>
      </c>
      <c r="J680" s="453">
        <f t="shared" si="57"/>
        <v>0.875</v>
      </c>
      <c r="K680" s="376">
        <v>8</v>
      </c>
      <c r="L680" s="448">
        <f t="shared" si="54"/>
        <v>2.8571428571428571E-2</v>
      </c>
      <c r="M680" s="449"/>
    </row>
    <row r="681" spans="2:13" ht="13" thickBot="1" x14ac:dyDescent="0.3">
      <c r="B681" s="446">
        <v>42644</v>
      </c>
      <c r="C681" s="273" t="s">
        <v>386</v>
      </c>
      <c r="D681" s="451">
        <v>159</v>
      </c>
      <c r="E681" s="451">
        <v>7</v>
      </c>
      <c r="F681" s="452">
        <f t="shared" si="55"/>
        <v>4.40251572327044E-2</v>
      </c>
      <c r="G681" s="451">
        <v>4</v>
      </c>
      <c r="H681" s="452">
        <f t="shared" si="56"/>
        <v>2.5157232704402517E-2</v>
      </c>
      <c r="I681" s="451">
        <v>148</v>
      </c>
      <c r="J681" s="453">
        <f t="shared" si="57"/>
        <v>0.9308176100628931</v>
      </c>
      <c r="K681" s="376">
        <v>5</v>
      </c>
      <c r="L681" s="448">
        <f t="shared" si="54"/>
        <v>3.1446540880503145E-2</v>
      </c>
      <c r="M681" s="449"/>
    </row>
    <row r="682" spans="2:13" ht="13" thickBot="1" x14ac:dyDescent="0.3">
      <c r="B682" s="446">
        <v>42644</v>
      </c>
      <c r="C682" s="273" t="s">
        <v>242</v>
      </c>
      <c r="D682" s="451">
        <v>359</v>
      </c>
      <c r="E682" s="451">
        <v>20</v>
      </c>
      <c r="F682" s="452">
        <f t="shared" si="55"/>
        <v>5.5710306406685235E-2</v>
      </c>
      <c r="G682" s="451">
        <v>16</v>
      </c>
      <c r="H682" s="452">
        <f t="shared" si="56"/>
        <v>4.456824512534819E-2</v>
      </c>
      <c r="I682" s="451">
        <v>323</v>
      </c>
      <c r="J682" s="453">
        <f t="shared" si="57"/>
        <v>0.89972144846796653</v>
      </c>
      <c r="K682" s="376">
        <v>5</v>
      </c>
      <c r="L682" s="448">
        <f t="shared" si="54"/>
        <v>1.3927576601671309E-2</v>
      </c>
      <c r="M682" s="449"/>
    </row>
    <row r="683" spans="2:13" ht="13" thickBot="1" x14ac:dyDescent="0.3">
      <c r="B683" s="446">
        <v>42644</v>
      </c>
      <c r="C683" s="273" t="s">
        <v>236</v>
      </c>
      <c r="D683" s="451">
        <v>85</v>
      </c>
      <c r="E683" s="451">
        <v>4</v>
      </c>
      <c r="F683" s="452">
        <f t="shared" si="55"/>
        <v>4.7058823529411764E-2</v>
      </c>
      <c r="G683" s="451">
        <v>2</v>
      </c>
      <c r="H683" s="452">
        <f t="shared" si="56"/>
        <v>2.3529411764705882E-2</v>
      </c>
      <c r="I683" s="451">
        <v>79</v>
      </c>
      <c r="J683" s="453">
        <f t="shared" si="57"/>
        <v>0.92941176470588238</v>
      </c>
      <c r="K683" s="376">
        <v>2</v>
      </c>
      <c r="L683" s="448">
        <f t="shared" si="54"/>
        <v>2.3529411764705882E-2</v>
      </c>
      <c r="M683" s="449"/>
    </row>
    <row r="684" spans="2:13" ht="13" thickBot="1" x14ac:dyDescent="0.3">
      <c r="B684" s="446">
        <v>42644</v>
      </c>
      <c r="C684" s="273" t="s">
        <v>370</v>
      </c>
      <c r="D684" s="451">
        <v>73</v>
      </c>
      <c r="E684" s="451">
        <v>4</v>
      </c>
      <c r="F684" s="452">
        <f t="shared" si="55"/>
        <v>5.4794520547945202E-2</v>
      </c>
      <c r="G684" s="451">
        <v>1</v>
      </c>
      <c r="H684" s="452">
        <f t="shared" si="56"/>
        <v>1.3698630136986301E-2</v>
      </c>
      <c r="I684" s="451">
        <v>68</v>
      </c>
      <c r="J684" s="453">
        <f t="shared" si="57"/>
        <v>0.93150684931506844</v>
      </c>
      <c r="K684" s="376">
        <v>1</v>
      </c>
      <c r="L684" s="448">
        <f t="shared" si="54"/>
        <v>1.3698630136986301E-2</v>
      </c>
      <c r="M684" s="449"/>
    </row>
    <row r="685" spans="2:13" ht="13" thickBot="1" x14ac:dyDescent="0.3">
      <c r="B685" s="446">
        <v>42644</v>
      </c>
      <c r="C685" s="273" t="s">
        <v>327</v>
      </c>
      <c r="D685" s="451">
        <v>73</v>
      </c>
      <c r="E685" s="451">
        <v>2</v>
      </c>
      <c r="F685" s="452">
        <f t="shared" si="55"/>
        <v>2.7397260273972601E-2</v>
      </c>
      <c r="G685" s="451">
        <v>0</v>
      </c>
      <c r="H685" s="452">
        <f t="shared" si="56"/>
        <v>0</v>
      </c>
      <c r="I685" s="451">
        <v>71</v>
      </c>
      <c r="J685" s="453">
        <f t="shared" si="57"/>
        <v>0.9726027397260274</v>
      </c>
      <c r="K685" s="376">
        <v>0</v>
      </c>
      <c r="L685" s="448">
        <f t="shared" si="54"/>
        <v>0</v>
      </c>
      <c r="M685" s="449"/>
    </row>
    <row r="686" spans="2:13" ht="13" thickBot="1" x14ac:dyDescent="0.3">
      <c r="B686" s="446">
        <v>42644</v>
      </c>
      <c r="C686" s="273" t="s">
        <v>524</v>
      </c>
      <c r="D686" s="451">
        <v>61</v>
      </c>
      <c r="E686" s="451">
        <v>3</v>
      </c>
      <c r="F686" s="452">
        <f t="shared" si="55"/>
        <v>4.9180327868852458E-2</v>
      </c>
      <c r="G686" s="451">
        <v>0</v>
      </c>
      <c r="H686" s="452">
        <f t="shared" si="56"/>
        <v>0</v>
      </c>
      <c r="I686" s="451">
        <v>58</v>
      </c>
      <c r="J686" s="453">
        <f t="shared" si="57"/>
        <v>0.95081967213114749</v>
      </c>
      <c r="K686" s="376">
        <v>0</v>
      </c>
      <c r="L686" s="448">
        <f t="shared" si="54"/>
        <v>0</v>
      </c>
      <c r="M686" s="449"/>
    </row>
    <row r="687" spans="2:13" ht="13" thickBot="1" x14ac:dyDescent="0.3">
      <c r="B687" s="446">
        <v>42644</v>
      </c>
      <c r="C687" s="275" t="s">
        <v>388</v>
      </c>
      <c r="D687" s="451">
        <v>123</v>
      </c>
      <c r="E687" s="451">
        <v>6</v>
      </c>
      <c r="F687" s="452">
        <f t="shared" si="55"/>
        <v>4.878048780487805E-2</v>
      </c>
      <c r="G687" s="451">
        <v>4</v>
      </c>
      <c r="H687" s="452">
        <f t="shared" si="56"/>
        <v>3.2520325203252036E-2</v>
      </c>
      <c r="I687" s="451">
        <v>113</v>
      </c>
      <c r="J687" s="453">
        <f t="shared" si="57"/>
        <v>0.91869918699186992</v>
      </c>
      <c r="K687" s="376">
        <v>0</v>
      </c>
      <c r="L687" s="448">
        <f t="shared" si="54"/>
        <v>0</v>
      </c>
      <c r="M687" s="449"/>
    </row>
    <row r="688" spans="2:13" ht="13" thickBot="1" x14ac:dyDescent="0.3">
      <c r="B688" s="446">
        <v>42644</v>
      </c>
      <c r="C688" s="275" t="s">
        <v>389</v>
      </c>
      <c r="D688" s="451">
        <v>60</v>
      </c>
      <c r="E688" s="451">
        <v>3</v>
      </c>
      <c r="F688" s="452">
        <f t="shared" si="55"/>
        <v>0.05</v>
      </c>
      <c r="G688" s="451">
        <v>2</v>
      </c>
      <c r="H688" s="452">
        <f t="shared" si="56"/>
        <v>3.3333333333333333E-2</v>
      </c>
      <c r="I688" s="451">
        <v>55</v>
      </c>
      <c r="J688" s="453">
        <f t="shared" si="57"/>
        <v>0.91666666666666663</v>
      </c>
      <c r="K688" s="376">
        <v>1</v>
      </c>
      <c r="L688" s="448">
        <f t="shared" si="54"/>
        <v>1.6666666666666666E-2</v>
      </c>
      <c r="M688" s="449"/>
    </row>
    <row r="689" spans="2:13" ht="13" thickBot="1" x14ac:dyDescent="0.3">
      <c r="B689" s="446">
        <v>42644</v>
      </c>
      <c r="C689" s="275" t="s">
        <v>246</v>
      </c>
      <c r="D689" s="451">
        <v>916</v>
      </c>
      <c r="E689" s="451">
        <v>33</v>
      </c>
      <c r="F689" s="452">
        <f t="shared" si="55"/>
        <v>3.6026200873362446E-2</v>
      </c>
      <c r="G689" s="451">
        <v>30</v>
      </c>
      <c r="H689" s="452">
        <f t="shared" si="56"/>
        <v>3.2751091703056769E-2</v>
      </c>
      <c r="I689" s="451">
        <v>853</v>
      </c>
      <c r="J689" s="453">
        <f t="shared" si="57"/>
        <v>0.93122270742358082</v>
      </c>
      <c r="K689" s="376">
        <v>1</v>
      </c>
      <c r="L689" s="448">
        <f t="shared" si="54"/>
        <v>1.0917030567685589E-3</v>
      </c>
      <c r="M689" s="449"/>
    </row>
    <row r="690" spans="2:13" ht="13" thickBot="1" x14ac:dyDescent="0.3">
      <c r="B690" s="446">
        <v>42644</v>
      </c>
      <c r="C690" s="275" t="s">
        <v>287</v>
      </c>
      <c r="D690" s="451">
        <v>131</v>
      </c>
      <c r="E690" s="451">
        <v>4</v>
      </c>
      <c r="F690" s="452">
        <f t="shared" si="55"/>
        <v>3.0534351145038167E-2</v>
      </c>
      <c r="G690" s="451">
        <v>4</v>
      </c>
      <c r="H690" s="452">
        <f t="shared" si="56"/>
        <v>3.0534351145038167E-2</v>
      </c>
      <c r="I690" s="451">
        <v>123</v>
      </c>
      <c r="J690" s="453">
        <f t="shared" si="57"/>
        <v>0.93893129770992367</v>
      </c>
      <c r="K690" s="376">
        <v>0</v>
      </c>
      <c r="L690" s="448">
        <f t="shared" si="54"/>
        <v>0</v>
      </c>
      <c r="M690" s="449"/>
    </row>
    <row r="691" spans="2:13" ht="13" thickBot="1" x14ac:dyDescent="0.3">
      <c r="B691" s="446">
        <v>42675</v>
      </c>
      <c r="C691" s="275" t="s">
        <v>232</v>
      </c>
      <c r="D691" s="451">
        <v>348</v>
      </c>
      <c r="E691" s="451">
        <v>6</v>
      </c>
      <c r="F691" s="452">
        <f t="shared" ref="F691:F706" si="58">SUM(E691/D691)</f>
        <v>1.7241379310344827E-2</v>
      </c>
      <c r="G691" s="451">
        <v>11</v>
      </c>
      <c r="H691" s="452">
        <f t="shared" ref="H691:H706" si="59">SUM(G691/D691)</f>
        <v>3.1609195402298854E-2</v>
      </c>
      <c r="I691" s="451">
        <v>331</v>
      </c>
      <c r="J691" s="453">
        <f t="shared" ref="J691:J706" si="60">SUM(I691/D691)</f>
        <v>0.95114942528735635</v>
      </c>
      <c r="K691" s="376">
        <v>0</v>
      </c>
      <c r="L691" s="448">
        <f t="shared" si="54"/>
        <v>0</v>
      </c>
      <c r="M691" s="449"/>
    </row>
    <row r="692" spans="2:13" ht="13" thickBot="1" x14ac:dyDescent="0.3">
      <c r="B692" s="446">
        <v>42675</v>
      </c>
      <c r="C692" s="275" t="s">
        <v>231</v>
      </c>
      <c r="D692" s="451">
        <v>107</v>
      </c>
      <c r="E692" s="451">
        <v>4</v>
      </c>
      <c r="F692" s="452">
        <f t="shared" si="58"/>
        <v>3.7383177570093455E-2</v>
      </c>
      <c r="G692" s="451">
        <v>4</v>
      </c>
      <c r="H692" s="452">
        <f t="shared" si="59"/>
        <v>3.7383177570093455E-2</v>
      </c>
      <c r="I692" s="451">
        <v>99</v>
      </c>
      <c r="J692" s="453">
        <f t="shared" si="60"/>
        <v>0.92523364485981308</v>
      </c>
      <c r="K692" s="376">
        <v>2</v>
      </c>
      <c r="L692" s="448">
        <f t="shared" ref="L692:L755" si="61">SUM(K692/D692)</f>
        <v>1.8691588785046728E-2</v>
      </c>
      <c r="M692" s="449"/>
    </row>
    <row r="693" spans="2:13" ht="13" thickBot="1" x14ac:dyDescent="0.3">
      <c r="B693" s="446">
        <v>42675</v>
      </c>
      <c r="C693" s="275" t="s">
        <v>372</v>
      </c>
      <c r="D693" s="451">
        <v>2</v>
      </c>
      <c r="E693" s="451">
        <v>1</v>
      </c>
      <c r="F693" s="452">
        <f t="shared" si="58"/>
        <v>0.5</v>
      </c>
      <c r="G693" s="451">
        <v>0</v>
      </c>
      <c r="H693" s="452">
        <f t="shared" si="59"/>
        <v>0</v>
      </c>
      <c r="I693" s="451">
        <v>1</v>
      </c>
      <c r="J693" s="453">
        <f t="shared" si="60"/>
        <v>0.5</v>
      </c>
      <c r="K693" s="376">
        <v>0</v>
      </c>
      <c r="L693" s="448">
        <f t="shared" si="61"/>
        <v>0</v>
      </c>
      <c r="M693" s="449"/>
    </row>
    <row r="694" spans="2:13" ht="13" thickBot="1" x14ac:dyDescent="0.3">
      <c r="B694" s="446">
        <v>42675</v>
      </c>
      <c r="C694" s="275" t="s">
        <v>245</v>
      </c>
      <c r="D694" s="451">
        <v>86</v>
      </c>
      <c r="E694" s="451">
        <v>3</v>
      </c>
      <c r="F694" s="452">
        <f t="shared" si="58"/>
        <v>3.4883720930232558E-2</v>
      </c>
      <c r="G694" s="451">
        <v>3</v>
      </c>
      <c r="H694" s="452">
        <f t="shared" si="59"/>
        <v>3.4883720930232558E-2</v>
      </c>
      <c r="I694" s="451">
        <v>80</v>
      </c>
      <c r="J694" s="453">
        <f t="shared" si="60"/>
        <v>0.93023255813953487</v>
      </c>
      <c r="K694" s="376">
        <v>2</v>
      </c>
      <c r="L694" s="448">
        <f t="shared" si="61"/>
        <v>2.3255813953488372E-2</v>
      </c>
      <c r="M694" s="449"/>
    </row>
    <row r="695" spans="2:13" ht="13" thickBot="1" x14ac:dyDescent="0.3">
      <c r="B695" s="446">
        <v>42675</v>
      </c>
      <c r="C695" s="275" t="s">
        <v>391</v>
      </c>
      <c r="D695" s="451">
        <v>48</v>
      </c>
      <c r="E695" s="451">
        <v>0</v>
      </c>
      <c r="F695" s="452">
        <f t="shared" si="58"/>
        <v>0</v>
      </c>
      <c r="G695" s="451">
        <v>2</v>
      </c>
      <c r="H695" s="452">
        <f t="shared" si="59"/>
        <v>4.1666666666666664E-2</v>
      </c>
      <c r="I695" s="451">
        <v>46</v>
      </c>
      <c r="J695" s="453">
        <f t="shared" si="60"/>
        <v>0.95833333333333337</v>
      </c>
      <c r="K695" s="376">
        <v>0</v>
      </c>
      <c r="L695" s="448">
        <f t="shared" si="61"/>
        <v>0</v>
      </c>
      <c r="M695" s="449"/>
    </row>
    <row r="696" spans="2:13" ht="13" thickBot="1" x14ac:dyDescent="0.3">
      <c r="B696" s="446">
        <v>42675</v>
      </c>
      <c r="C696" s="275" t="s">
        <v>392</v>
      </c>
      <c r="D696" s="451">
        <v>38</v>
      </c>
      <c r="E696" s="451">
        <v>0</v>
      </c>
      <c r="F696" s="452">
        <f t="shared" si="58"/>
        <v>0</v>
      </c>
      <c r="G696" s="451">
        <v>0</v>
      </c>
      <c r="H696" s="452">
        <f t="shared" si="59"/>
        <v>0</v>
      </c>
      <c r="I696" s="451">
        <v>38</v>
      </c>
      <c r="J696" s="453">
        <f t="shared" si="60"/>
        <v>1</v>
      </c>
      <c r="K696" s="376">
        <v>0</v>
      </c>
      <c r="L696" s="448">
        <f t="shared" si="61"/>
        <v>0</v>
      </c>
      <c r="M696" s="449"/>
    </row>
    <row r="697" spans="2:13" ht="13" thickBot="1" x14ac:dyDescent="0.3">
      <c r="B697" s="446">
        <v>42675</v>
      </c>
      <c r="C697" s="275" t="s">
        <v>393</v>
      </c>
      <c r="D697" s="451">
        <v>268</v>
      </c>
      <c r="E697" s="451">
        <v>20</v>
      </c>
      <c r="F697" s="452">
        <f t="shared" si="58"/>
        <v>7.4626865671641784E-2</v>
      </c>
      <c r="G697" s="451">
        <v>7</v>
      </c>
      <c r="H697" s="452">
        <f t="shared" si="59"/>
        <v>2.6119402985074626E-2</v>
      </c>
      <c r="I697" s="451">
        <v>241</v>
      </c>
      <c r="J697" s="453">
        <f t="shared" si="60"/>
        <v>0.89925373134328357</v>
      </c>
      <c r="K697" s="376">
        <v>6</v>
      </c>
      <c r="L697" s="448">
        <f t="shared" si="61"/>
        <v>2.2388059701492536E-2</v>
      </c>
      <c r="M697" s="449"/>
    </row>
    <row r="698" spans="2:13" ht="13" thickBot="1" x14ac:dyDescent="0.3">
      <c r="B698" s="446">
        <v>42675</v>
      </c>
      <c r="C698" s="275" t="s">
        <v>394</v>
      </c>
      <c r="D698" s="451">
        <v>64</v>
      </c>
      <c r="E698" s="451">
        <v>3</v>
      </c>
      <c r="F698" s="452">
        <f t="shared" si="58"/>
        <v>4.6875E-2</v>
      </c>
      <c r="G698" s="451">
        <v>2</v>
      </c>
      <c r="H698" s="452">
        <f t="shared" si="59"/>
        <v>3.125E-2</v>
      </c>
      <c r="I698" s="451">
        <v>59</v>
      </c>
      <c r="J698" s="453">
        <f t="shared" si="60"/>
        <v>0.921875</v>
      </c>
      <c r="K698" s="376">
        <v>1</v>
      </c>
      <c r="L698" s="448">
        <f t="shared" si="61"/>
        <v>1.5625E-2</v>
      </c>
      <c r="M698" s="449"/>
    </row>
    <row r="699" spans="2:13" ht="13" thickBot="1" x14ac:dyDescent="0.3">
      <c r="B699" s="446">
        <v>42675</v>
      </c>
      <c r="C699" s="275" t="s">
        <v>337</v>
      </c>
      <c r="D699" s="451">
        <v>154</v>
      </c>
      <c r="E699" s="451">
        <v>15</v>
      </c>
      <c r="F699" s="452">
        <f t="shared" si="58"/>
        <v>9.7402597402597407E-2</v>
      </c>
      <c r="G699" s="451">
        <v>8</v>
      </c>
      <c r="H699" s="452">
        <f t="shared" si="59"/>
        <v>5.1948051948051951E-2</v>
      </c>
      <c r="I699" s="451">
        <v>131</v>
      </c>
      <c r="J699" s="453">
        <f t="shared" si="60"/>
        <v>0.85064935064935066</v>
      </c>
      <c r="K699" s="376">
        <v>2</v>
      </c>
      <c r="L699" s="448">
        <f t="shared" si="61"/>
        <v>1.2987012987012988E-2</v>
      </c>
      <c r="M699" s="449"/>
    </row>
    <row r="700" spans="2:13" ht="13" thickBot="1" x14ac:dyDescent="0.3">
      <c r="B700" s="446">
        <v>42675</v>
      </c>
      <c r="C700" s="168" t="s">
        <v>236</v>
      </c>
      <c r="D700" s="447">
        <v>74</v>
      </c>
      <c r="E700" s="447">
        <v>3</v>
      </c>
      <c r="F700" s="448">
        <f t="shared" si="58"/>
        <v>4.0540540540540543E-2</v>
      </c>
      <c r="G700" s="447">
        <v>1</v>
      </c>
      <c r="H700" s="448">
        <f t="shared" si="59"/>
        <v>1.3513513513513514E-2</v>
      </c>
      <c r="I700" s="447">
        <v>70</v>
      </c>
      <c r="J700" s="450">
        <f t="shared" si="60"/>
        <v>0.94594594594594594</v>
      </c>
      <c r="K700" s="376">
        <v>0</v>
      </c>
      <c r="L700" s="448">
        <f t="shared" si="61"/>
        <v>0</v>
      </c>
      <c r="M700" s="449"/>
    </row>
    <row r="701" spans="2:13" ht="13" thickBot="1" x14ac:dyDescent="0.3">
      <c r="B701" s="446">
        <v>42675</v>
      </c>
      <c r="C701" s="168" t="s">
        <v>329</v>
      </c>
      <c r="D701" s="447">
        <v>144</v>
      </c>
      <c r="E701" s="447">
        <v>19</v>
      </c>
      <c r="F701" s="448">
        <f t="shared" si="58"/>
        <v>0.13194444444444445</v>
      </c>
      <c r="G701" s="447">
        <v>4</v>
      </c>
      <c r="H701" s="448">
        <f t="shared" si="59"/>
        <v>2.7777777777777776E-2</v>
      </c>
      <c r="I701" s="447">
        <v>121</v>
      </c>
      <c r="J701" s="450">
        <f t="shared" si="60"/>
        <v>0.84027777777777779</v>
      </c>
      <c r="K701" s="376">
        <v>7</v>
      </c>
      <c r="L701" s="448">
        <f t="shared" si="61"/>
        <v>4.8611111111111112E-2</v>
      </c>
      <c r="M701" s="449"/>
    </row>
    <row r="702" spans="2:13" ht="13" thickBot="1" x14ac:dyDescent="0.3">
      <c r="B702" s="446">
        <v>42675</v>
      </c>
      <c r="C702" s="168" t="s">
        <v>395</v>
      </c>
      <c r="D702" s="447">
        <v>53</v>
      </c>
      <c r="E702" s="447">
        <v>2</v>
      </c>
      <c r="F702" s="448">
        <f t="shared" si="58"/>
        <v>3.7735849056603772E-2</v>
      </c>
      <c r="G702" s="447">
        <v>0</v>
      </c>
      <c r="H702" s="448">
        <f t="shared" si="59"/>
        <v>0</v>
      </c>
      <c r="I702" s="447">
        <v>51</v>
      </c>
      <c r="J702" s="450">
        <f t="shared" si="60"/>
        <v>0.96226415094339623</v>
      </c>
      <c r="K702" s="376">
        <v>1</v>
      </c>
      <c r="L702" s="448">
        <f t="shared" si="61"/>
        <v>1.8867924528301886E-2</v>
      </c>
      <c r="M702" s="449"/>
    </row>
    <row r="703" spans="2:13" ht="13" thickBot="1" x14ac:dyDescent="0.3">
      <c r="B703" s="454">
        <v>42675</v>
      </c>
      <c r="C703" s="346" t="s">
        <v>335</v>
      </c>
      <c r="D703" s="447">
        <v>31</v>
      </c>
      <c r="E703" s="447">
        <v>2</v>
      </c>
      <c r="F703" s="448">
        <f t="shared" si="58"/>
        <v>6.4516129032258063E-2</v>
      </c>
      <c r="G703" s="447">
        <v>0</v>
      </c>
      <c r="H703" s="448">
        <f t="shared" si="59"/>
        <v>0</v>
      </c>
      <c r="I703" s="447">
        <v>29</v>
      </c>
      <c r="J703" s="450">
        <f t="shared" si="60"/>
        <v>0.93548387096774188</v>
      </c>
      <c r="K703" s="376">
        <v>0</v>
      </c>
      <c r="L703" s="448">
        <f t="shared" si="61"/>
        <v>0</v>
      </c>
      <c r="M703" s="449"/>
    </row>
    <row r="704" spans="2:13" ht="13" thickBot="1" x14ac:dyDescent="0.3">
      <c r="B704" s="454">
        <v>42675</v>
      </c>
      <c r="C704" s="346" t="s">
        <v>394</v>
      </c>
      <c r="D704" s="447">
        <v>28</v>
      </c>
      <c r="E704" s="447">
        <v>2</v>
      </c>
      <c r="F704" s="448">
        <f t="shared" si="58"/>
        <v>7.1428571428571425E-2</v>
      </c>
      <c r="G704" s="447">
        <v>2</v>
      </c>
      <c r="H704" s="448">
        <f t="shared" si="59"/>
        <v>7.1428571428571425E-2</v>
      </c>
      <c r="I704" s="447">
        <v>24</v>
      </c>
      <c r="J704" s="450">
        <f t="shared" si="60"/>
        <v>0.8571428571428571</v>
      </c>
      <c r="K704" s="376">
        <v>0</v>
      </c>
      <c r="L704" s="448">
        <f t="shared" si="61"/>
        <v>0</v>
      </c>
      <c r="M704" s="449"/>
    </row>
    <row r="705" spans="2:13" ht="13" thickBot="1" x14ac:dyDescent="0.3">
      <c r="B705" s="454">
        <v>42675</v>
      </c>
      <c r="C705" s="346" t="s">
        <v>262</v>
      </c>
      <c r="D705" s="447">
        <v>92</v>
      </c>
      <c r="E705" s="447">
        <v>3</v>
      </c>
      <c r="F705" s="448">
        <f t="shared" si="58"/>
        <v>3.2608695652173912E-2</v>
      </c>
      <c r="G705" s="447">
        <v>2</v>
      </c>
      <c r="H705" s="448">
        <f t="shared" si="59"/>
        <v>2.1739130434782608E-2</v>
      </c>
      <c r="I705" s="447">
        <v>87</v>
      </c>
      <c r="J705" s="450">
        <f t="shared" si="60"/>
        <v>0.94565217391304346</v>
      </c>
      <c r="K705" s="376">
        <v>0</v>
      </c>
      <c r="L705" s="448">
        <f t="shared" si="61"/>
        <v>0</v>
      </c>
      <c r="M705" s="449"/>
    </row>
    <row r="706" spans="2:13" ht="13" thickBot="1" x14ac:dyDescent="0.3">
      <c r="B706" s="454">
        <v>42675</v>
      </c>
      <c r="C706" s="346" t="s">
        <v>396</v>
      </c>
      <c r="D706" s="455">
        <v>100</v>
      </c>
      <c r="E706" s="455">
        <v>4</v>
      </c>
      <c r="F706" s="448">
        <f t="shared" si="58"/>
        <v>0.04</v>
      </c>
      <c r="G706" s="455">
        <v>4</v>
      </c>
      <c r="H706" s="448">
        <f t="shared" si="59"/>
        <v>0.04</v>
      </c>
      <c r="I706" s="455">
        <v>92</v>
      </c>
      <c r="J706" s="450">
        <f t="shared" si="60"/>
        <v>0.92</v>
      </c>
      <c r="K706" s="376">
        <v>2</v>
      </c>
      <c r="L706" s="448">
        <f t="shared" si="61"/>
        <v>0.02</v>
      </c>
      <c r="M706" s="456"/>
    </row>
    <row r="707" spans="2:13" ht="13" thickBot="1" x14ac:dyDescent="0.3">
      <c r="B707" s="454">
        <v>42675</v>
      </c>
      <c r="C707" s="346" t="s">
        <v>257</v>
      </c>
      <c r="D707" s="455">
        <v>38</v>
      </c>
      <c r="E707" s="455">
        <v>1</v>
      </c>
      <c r="F707" s="457">
        <f t="shared" si="41"/>
        <v>2.6315789473684209E-2</v>
      </c>
      <c r="G707" s="455">
        <v>0</v>
      </c>
      <c r="H707" s="457">
        <f t="shared" si="36"/>
        <v>0</v>
      </c>
      <c r="I707" s="455">
        <v>37</v>
      </c>
      <c r="J707" s="458">
        <f t="shared" si="37"/>
        <v>0.97368421052631582</v>
      </c>
      <c r="K707" s="376">
        <v>0</v>
      </c>
      <c r="L707" s="448">
        <f t="shared" si="61"/>
        <v>0</v>
      </c>
      <c r="M707" s="456"/>
    </row>
    <row r="708" spans="2:13" ht="13" thickBot="1" x14ac:dyDescent="0.3">
      <c r="B708" s="454">
        <v>42705</v>
      </c>
      <c r="C708" s="346" t="s">
        <v>253</v>
      </c>
      <c r="D708" s="455">
        <v>98</v>
      </c>
      <c r="E708" s="455">
        <v>8</v>
      </c>
      <c r="F708" s="457">
        <f t="shared" si="41"/>
        <v>8.1632653061224483E-2</v>
      </c>
      <c r="G708" s="455">
        <v>5</v>
      </c>
      <c r="H708" s="457">
        <f t="shared" si="36"/>
        <v>5.1020408163265307E-2</v>
      </c>
      <c r="I708" s="455">
        <v>85</v>
      </c>
      <c r="J708" s="458">
        <f t="shared" si="37"/>
        <v>0.86734693877551017</v>
      </c>
      <c r="K708" s="376">
        <v>1</v>
      </c>
      <c r="L708" s="448">
        <f t="shared" si="61"/>
        <v>1.020408163265306E-2</v>
      </c>
      <c r="M708" s="456"/>
    </row>
    <row r="709" spans="2:13" ht="13" thickBot="1" x14ac:dyDescent="0.3">
      <c r="B709" s="454">
        <v>42705</v>
      </c>
      <c r="C709" s="346" t="s">
        <v>300</v>
      </c>
      <c r="D709" s="455">
        <v>19</v>
      </c>
      <c r="E709" s="455">
        <v>0</v>
      </c>
      <c r="F709" s="457">
        <f t="shared" si="41"/>
        <v>0</v>
      </c>
      <c r="G709" s="455">
        <v>0</v>
      </c>
      <c r="H709" s="457">
        <f t="shared" si="36"/>
        <v>0</v>
      </c>
      <c r="I709" s="455">
        <v>19</v>
      </c>
      <c r="J709" s="458">
        <f t="shared" si="37"/>
        <v>1</v>
      </c>
      <c r="K709" s="376">
        <v>0</v>
      </c>
      <c r="L709" s="448">
        <f t="shared" si="61"/>
        <v>0</v>
      </c>
      <c r="M709" s="456"/>
    </row>
    <row r="710" spans="2:13" ht="13" thickBot="1" x14ac:dyDescent="0.3">
      <c r="B710" s="454">
        <v>42705</v>
      </c>
      <c r="C710" s="346" t="s">
        <v>397</v>
      </c>
      <c r="D710" s="455">
        <v>376</v>
      </c>
      <c r="E710" s="455">
        <v>25</v>
      </c>
      <c r="F710" s="457">
        <f t="shared" si="41"/>
        <v>6.6489361702127658E-2</v>
      </c>
      <c r="G710" s="455">
        <v>15</v>
      </c>
      <c r="H710" s="457">
        <f t="shared" si="36"/>
        <v>3.9893617021276598E-2</v>
      </c>
      <c r="I710" s="455">
        <v>336</v>
      </c>
      <c r="J710" s="458">
        <f t="shared" si="37"/>
        <v>0.8936170212765957</v>
      </c>
      <c r="K710" s="376">
        <v>10</v>
      </c>
      <c r="L710" s="448">
        <f t="shared" si="61"/>
        <v>2.6595744680851064E-2</v>
      </c>
      <c r="M710" s="456"/>
    </row>
    <row r="711" spans="2:13" ht="13.5" thickBot="1" x14ac:dyDescent="0.35">
      <c r="B711" s="128">
        <v>2017</v>
      </c>
      <c r="C711" s="128"/>
      <c r="D711" s="128"/>
      <c r="E711" s="162"/>
      <c r="F711" s="162"/>
      <c r="G711" s="128"/>
      <c r="H711" s="128"/>
      <c r="I711" s="128"/>
      <c r="J711" s="128"/>
      <c r="K711" s="128"/>
      <c r="L711" s="128"/>
      <c r="M711" s="128"/>
    </row>
    <row r="712" spans="2:13" ht="13" thickBot="1" x14ac:dyDescent="0.3">
      <c r="B712" s="459">
        <v>42754</v>
      </c>
      <c r="C712" s="266" t="s">
        <v>236</v>
      </c>
      <c r="D712" s="460">
        <v>54</v>
      </c>
      <c r="E712" s="460">
        <v>2</v>
      </c>
      <c r="F712" s="452">
        <f t="shared" ref="F712:F800" si="62">SUM(E712/D712)</f>
        <v>3.7037037037037035E-2</v>
      </c>
      <c r="G712" s="460">
        <v>5</v>
      </c>
      <c r="H712" s="452">
        <f t="shared" ref="H712:H800" si="63">SUM(G712/D712)</f>
        <v>9.2592592592592587E-2</v>
      </c>
      <c r="I712" s="460">
        <v>47</v>
      </c>
      <c r="J712" s="453">
        <f t="shared" ref="J712:J800" si="64">SUM(I712/D712)</f>
        <v>0.87037037037037035</v>
      </c>
      <c r="K712" s="376">
        <v>0</v>
      </c>
      <c r="L712" s="448">
        <f t="shared" si="61"/>
        <v>0</v>
      </c>
      <c r="M712" s="461"/>
    </row>
    <row r="713" spans="2:13" ht="13" thickBot="1" x14ac:dyDescent="0.3">
      <c r="B713" s="462">
        <v>42761</v>
      </c>
      <c r="C713" s="267" t="s">
        <v>256</v>
      </c>
      <c r="D713" s="463">
        <v>7</v>
      </c>
      <c r="E713" s="463">
        <v>0</v>
      </c>
      <c r="F713" s="452">
        <f t="shared" si="62"/>
        <v>0</v>
      </c>
      <c r="G713" s="463">
        <v>0</v>
      </c>
      <c r="H713" s="452">
        <f t="shared" si="63"/>
        <v>0</v>
      </c>
      <c r="I713" s="463">
        <v>7</v>
      </c>
      <c r="J713" s="453">
        <f t="shared" si="64"/>
        <v>1</v>
      </c>
      <c r="K713" s="376">
        <v>0</v>
      </c>
      <c r="L713" s="448">
        <f t="shared" si="61"/>
        <v>0</v>
      </c>
      <c r="M713" s="461"/>
    </row>
    <row r="714" spans="2:13" ht="13" thickBot="1" x14ac:dyDescent="0.3">
      <c r="B714" s="462">
        <v>42777</v>
      </c>
      <c r="C714" s="377" t="s">
        <v>398</v>
      </c>
      <c r="D714" s="463">
        <v>240</v>
      </c>
      <c r="E714" s="463">
        <v>17</v>
      </c>
      <c r="F714" s="452">
        <f t="shared" ref="F714:F751" si="65">SUM(E714/D714)</f>
        <v>7.0833333333333331E-2</v>
      </c>
      <c r="G714" s="463">
        <v>7</v>
      </c>
      <c r="H714" s="452">
        <f t="shared" ref="H714:H751" si="66">SUM(G714/D714)</f>
        <v>2.9166666666666667E-2</v>
      </c>
      <c r="I714" s="463">
        <v>216</v>
      </c>
      <c r="J714" s="453">
        <f t="shared" ref="J714:J751" si="67">SUM(I714/D714)</f>
        <v>0.9</v>
      </c>
      <c r="K714" s="376">
        <v>9</v>
      </c>
      <c r="L714" s="448">
        <f t="shared" si="61"/>
        <v>3.7499999999999999E-2</v>
      </c>
      <c r="M714" s="461"/>
    </row>
    <row r="715" spans="2:13" ht="13" thickBot="1" x14ac:dyDescent="0.3">
      <c r="B715" s="462">
        <v>42777</v>
      </c>
      <c r="C715" s="378" t="s">
        <v>400</v>
      </c>
      <c r="D715" s="463">
        <v>19</v>
      </c>
      <c r="E715" s="463">
        <v>2</v>
      </c>
      <c r="F715" s="452">
        <f t="shared" si="65"/>
        <v>0.10526315789473684</v>
      </c>
      <c r="G715" s="463">
        <v>0</v>
      </c>
      <c r="H715" s="452">
        <f t="shared" si="66"/>
        <v>0</v>
      </c>
      <c r="I715" s="463">
        <v>17</v>
      </c>
      <c r="J715" s="453">
        <f t="shared" si="67"/>
        <v>0.89473684210526316</v>
      </c>
      <c r="K715" s="376">
        <v>1</v>
      </c>
      <c r="L715" s="448">
        <f t="shared" si="61"/>
        <v>5.2631578947368418E-2</v>
      </c>
      <c r="M715" s="461"/>
    </row>
    <row r="716" spans="2:13" ht="13" thickBot="1" x14ac:dyDescent="0.3">
      <c r="B716" s="462">
        <v>42779</v>
      </c>
      <c r="C716" s="378" t="s">
        <v>399</v>
      </c>
      <c r="D716" s="463">
        <v>66</v>
      </c>
      <c r="E716" s="463">
        <v>3</v>
      </c>
      <c r="F716" s="452">
        <f>SUM(E716/D716)</f>
        <v>4.5454545454545456E-2</v>
      </c>
      <c r="G716" s="463">
        <v>3</v>
      </c>
      <c r="H716" s="452">
        <f>SUM(G716/D716)</f>
        <v>4.5454545454545456E-2</v>
      </c>
      <c r="I716" s="463">
        <v>60</v>
      </c>
      <c r="J716" s="453">
        <f>SUM(I716/D716)</f>
        <v>0.90909090909090906</v>
      </c>
      <c r="K716" s="376">
        <v>1</v>
      </c>
      <c r="L716" s="448">
        <f t="shared" si="61"/>
        <v>1.5151515151515152E-2</v>
      </c>
      <c r="M716" s="461"/>
    </row>
    <row r="717" spans="2:13" ht="13" thickBot="1" x14ac:dyDescent="0.3">
      <c r="B717" s="462">
        <v>42782</v>
      </c>
      <c r="C717" s="378" t="s">
        <v>236</v>
      </c>
      <c r="D717" s="463">
        <v>43</v>
      </c>
      <c r="E717" s="463">
        <v>1</v>
      </c>
      <c r="F717" s="452">
        <f t="shared" ref="F717:F735" si="68">SUM(E717/D717)</f>
        <v>2.3255813953488372E-2</v>
      </c>
      <c r="G717" s="463">
        <v>2</v>
      </c>
      <c r="H717" s="452">
        <f t="shared" ref="H717:H735" si="69">SUM(G717/D717)</f>
        <v>4.6511627906976744E-2</v>
      </c>
      <c r="I717" s="463">
        <v>40</v>
      </c>
      <c r="J717" s="453">
        <f t="shared" ref="J717:J735" si="70">SUM(I717/D717)</f>
        <v>0.93023255813953487</v>
      </c>
      <c r="K717" s="376">
        <v>0</v>
      </c>
      <c r="L717" s="448">
        <f t="shared" si="61"/>
        <v>0</v>
      </c>
      <c r="M717" s="461"/>
    </row>
    <row r="718" spans="2:13" ht="13" thickBot="1" x14ac:dyDescent="0.3">
      <c r="B718" s="462">
        <v>42784</v>
      </c>
      <c r="C718" s="379" t="s">
        <v>401</v>
      </c>
      <c r="D718" s="463">
        <v>131</v>
      </c>
      <c r="E718" s="463">
        <v>8</v>
      </c>
      <c r="F718" s="452">
        <f t="shared" si="68"/>
        <v>6.1068702290076333E-2</v>
      </c>
      <c r="G718" s="463">
        <v>1</v>
      </c>
      <c r="H718" s="452">
        <f t="shared" si="69"/>
        <v>7.6335877862595417E-3</v>
      </c>
      <c r="I718" s="463">
        <v>122</v>
      </c>
      <c r="J718" s="453">
        <f t="shared" si="70"/>
        <v>0.93129770992366412</v>
      </c>
      <c r="K718" s="376">
        <v>1</v>
      </c>
      <c r="L718" s="448">
        <f t="shared" si="61"/>
        <v>7.6335877862595417E-3</v>
      </c>
      <c r="M718" s="461"/>
    </row>
    <row r="719" spans="2:13" ht="13" thickBot="1" x14ac:dyDescent="0.3">
      <c r="B719" s="464">
        <v>42791</v>
      </c>
      <c r="C719" s="268" t="s">
        <v>245</v>
      </c>
      <c r="D719" s="463">
        <v>64</v>
      </c>
      <c r="E719" s="463">
        <v>4</v>
      </c>
      <c r="F719" s="452">
        <f t="shared" si="68"/>
        <v>6.25E-2</v>
      </c>
      <c r="G719" s="463">
        <v>4</v>
      </c>
      <c r="H719" s="452">
        <f t="shared" si="69"/>
        <v>6.25E-2</v>
      </c>
      <c r="I719" s="463">
        <v>56</v>
      </c>
      <c r="J719" s="453">
        <f t="shared" si="70"/>
        <v>0.875</v>
      </c>
      <c r="K719" s="376">
        <v>1</v>
      </c>
      <c r="L719" s="448">
        <f t="shared" si="61"/>
        <v>1.5625E-2</v>
      </c>
      <c r="M719" s="461"/>
    </row>
    <row r="720" spans="2:13" ht="13" thickBot="1" x14ac:dyDescent="0.3">
      <c r="B720" s="462">
        <v>42791</v>
      </c>
      <c r="C720" s="378" t="s">
        <v>402</v>
      </c>
      <c r="D720" s="463">
        <v>38</v>
      </c>
      <c r="E720" s="463">
        <v>2</v>
      </c>
      <c r="F720" s="452">
        <f t="shared" si="68"/>
        <v>5.2631578947368418E-2</v>
      </c>
      <c r="G720" s="463">
        <v>1</v>
      </c>
      <c r="H720" s="452">
        <f t="shared" si="69"/>
        <v>2.6315789473684209E-2</v>
      </c>
      <c r="I720" s="463">
        <v>35</v>
      </c>
      <c r="J720" s="453">
        <f t="shared" si="70"/>
        <v>0.92105263157894735</v>
      </c>
      <c r="K720" s="376">
        <v>1</v>
      </c>
      <c r="L720" s="448">
        <f t="shared" si="61"/>
        <v>2.6315789473684209E-2</v>
      </c>
      <c r="M720" s="461"/>
    </row>
    <row r="721" spans="1:13" ht="13" thickBot="1" x14ac:dyDescent="0.3">
      <c r="B721" s="464">
        <v>42794</v>
      </c>
      <c r="C721" s="268" t="s">
        <v>403</v>
      </c>
      <c r="D721" s="463">
        <v>213</v>
      </c>
      <c r="E721" s="463">
        <v>8</v>
      </c>
      <c r="F721" s="452">
        <f>SUM(E721/D721)</f>
        <v>3.7558685446009391E-2</v>
      </c>
      <c r="G721" s="463">
        <v>4</v>
      </c>
      <c r="H721" s="452">
        <f>SUM(G721/D721)</f>
        <v>1.8779342723004695E-2</v>
      </c>
      <c r="I721" s="463">
        <v>201</v>
      </c>
      <c r="J721" s="453">
        <f>SUM(I721/D721)</f>
        <v>0.94366197183098588</v>
      </c>
      <c r="K721" s="376">
        <v>0</v>
      </c>
      <c r="L721" s="448">
        <f t="shared" si="61"/>
        <v>0</v>
      </c>
      <c r="M721" s="461"/>
    </row>
    <row r="722" spans="1:13" ht="13" thickBot="1" x14ac:dyDescent="0.3">
      <c r="B722" s="464">
        <v>42796</v>
      </c>
      <c r="C722" s="268" t="s">
        <v>404</v>
      </c>
      <c r="D722" s="463">
        <v>18</v>
      </c>
      <c r="E722" s="463">
        <v>1</v>
      </c>
      <c r="F722" s="452">
        <f t="shared" si="68"/>
        <v>5.5555555555555552E-2</v>
      </c>
      <c r="G722" s="463">
        <v>1</v>
      </c>
      <c r="H722" s="452">
        <f t="shared" si="69"/>
        <v>5.5555555555555552E-2</v>
      </c>
      <c r="I722" s="463">
        <v>16</v>
      </c>
      <c r="J722" s="453">
        <f t="shared" si="70"/>
        <v>0.88888888888888884</v>
      </c>
      <c r="K722" s="376">
        <v>0</v>
      </c>
      <c r="L722" s="448">
        <f t="shared" si="61"/>
        <v>0</v>
      </c>
      <c r="M722" s="461"/>
    </row>
    <row r="723" spans="1:13" ht="13" thickBot="1" x14ac:dyDescent="0.3">
      <c r="B723" s="464">
        <v>42797</v>
      </c>
      <c r="C723" s="268" t="s">
        <v>259</v>
      </c>
      <c r="D723" s="463">
        <v>60</v>
      </c>
      <c r="E723" s="463">
        <v>2</v>
      </c>
      <c r="F723" s="452">
        <f t="shared" si="68"/>
        <v>3.3333333333333333E-2</v>
      </c>
      <c r="G723" s="463">
        <v>2</v>
      </c>
      <c r="H723" s="452">
        <f t="shared" si="69"/>
        <v>3.3333333333333333E-2</v>
      </c>
      <c r="I723" s="463">
        <v>56</v>
      </c>
      <c r="J723" s="453">
        <f t="shared" si="70"/>
        <v>0.93333333333333335</v>
      </c>
      <c r="K723" s="376">
        <v>1</v>
      </c>
      <c r="L723" s="448">
        <f t="shared" si="61"/>
        <v>1.6666666666666666E-2</v>
      </c>
      <c r="M723" s="461"/>
    </row>
    <row r="724" spans="1:13" ht="13" thickBot="1" x14ac:dyDescent="0.3">
      <c r="B724" s="464">
        <v>42798</v>
      </c>
      <c r="C724" s="268" t="s">
        <v>300</v>
      </c>
      <c r="D724" s="463">
        <v>75</v>
      </c>
      <c r="E724" s="463">
        <v>1</v>
      </c>
      <c r="F724" s="452">
        <f t="shared" si="68"/>
        <v>1.3333333333333334E-2</v>
      </c>
      <c r="G724" s="463">
        <v>1</v>
      </c>
      <c r="H724" s="452">
        <f t="shared" si="69"/>
        <v>1.3333333333333334E-2</v>
      </c>
      <c r="I724" s="463">
        <v>73</v>
      </c>
      <c r="J724" s="453">
        <f t="shared" si="70"/>
        <v>0.97333333333333338</v>
      </c>
      <c r="K724" s="376">
        <v>0</v>
      </c>
      <c r="L724" s="448">
        <f t="shared" si="61"/>
        <v>0</v>
      </c>
      <c r="M724" s="461"/>
    </row>
    <row r="725" spans="1:13" ht="13" thickBot="1" x14ac:dyDescent="0.3">
      <c r="B725" s="464">
        <v>42798</v>
      </c>
      <c r="C725" s="268" t="s">
        <v>383</v>
      </c>
      <c r="D725" s="463">
        <v>115</v>
      </c>
      <c r="E725" s="463">
        <v>8</v>
      </c>
      <c r="F725" s="452">
        <f>SUM(E725/D725)</f>
        <v>6.9565217391304349E-2</v>
      </c>
      <c r="G725" s="463">
        <v>8</v>
      </c>
      <c r="H725" s="452">
        <f>SUM(G725/D725)</f>
        <v>6.9565217391304349E-2</v>
      </c>
      <c r="I725" s="463">
        <v>99</v>
      </c>
      <c r="J725" s="453">
        <f>SUM(I725/D725)</f>
        <v>0.86086956521739133</v>
      </c>
      <c r="K725" s="376">
        <v>1</v>
      </c>
      <c r="L725" s="448">
        <f t="shared" si="61"/>
        <v>8.6956521739130436E-3</v>
      </c>
      <c r="M725" s="461"/>
    </row>
    <row r="726" spans="1:13" ht="13" thickBot="1" x14ac:dyDescent="0.3">
      <c r="B726" s="464">
        <v>42805</v>
      </c>
      <c r="C726" s="268" t="s">
        <v>343</v>
      </c>
      <c r="D726" s="463">
        <v>74</v>
      </c>
      <c r="E726" s="463">
        <v>1</v>
      </c>
      <c r="F726" s="452">
        <f t="shared" si="68"/>
        <v>1.3513513513513514E-2</v>
      </c>
      <c r="G726" s="463">
        <v>2</v>
      </c>
      <c r="H726" s="452">
        <f t="shared" si="69"/>
        <v>2.7027027027027029E-2</v>
      </c>
      <c r="I726" s="463">
        <v>71</v>
      </c>
      <c r="J726" s="453">
        <f t="shared" si="70"/>
        <v>0.95945945945945943</v>
      </c>
      <c r="K726" s="376">
        <v>0</v>
      </c>
      <c r="L726" s="448">
        <f t="shared" si="61"/>
        <v>0</v>
      </c>
      <c r="M726" s="461"/>
    </row>
    <row r="727" spans="1:13" ht="13" thickBot="1" x14ac:dyDescent="0.3">
      <c r="A727" s="465"/>
      <c r="B727" s="269">
        <v>42805</v>
      </c>
      <c r="C727" s="270" t="s">
        <v>409</v>
      </c>
      <c r="D727" s="460">
        <v>1498</v>
      </c>
      <c r="E727" s="460">
        <v>48</v>
      </c>
      <c r="F727" s="452">
        <f>SUM(E727/D727)</f>
        <v>3.2042723631508681E-2</v>
      </c>
      <c r="G727" s="460">
        <v>63</v>
      </c>
      <c r="H727" s="452">
        <f>SUM(G727/D727)</f>
        <v>4.2056074766355138E-2</v>
      </c>
      <c r="I727" s="460">
        <v>1387</v>
      </c>
      <c r="J727" s="453">
        <f>SUM(I727/D727)</f>
        <v>0.92590120160213618</v>
      </c>
      <c r="K727" s="376">
        <v>14</v>
      </c>
      <c r="L727" s="448">
        <f t="shared" si="61"/>
        <v>9.3457943925233638E-3</v>
      </c>
      <c r="M727" s="461"/>
    </row>
    <row r="728" spans="1:13" ht="13" thickBot="1" x14ac:dyDescent="0.3">
      <c r="B728" s="464">
        <v>42807</v>
      </c>
      <c r="C728" s="268" t="s">
        <v>405</v>
      </c>
      <c r="D728" s="463">
        <v>411</v>
      </c>
      <c r="E728" s="463">
        <v>39</v>
      </c>
      <c r="F728" s="452">
        <f t="shared" si="68"/>
        <v>9.4890510948905105E-2</v>
      </c>
      <c r="G728" s="463">
        <v>21</v>
      </c>
      <c r="H728" s="452">
        <f t="shared" si="69"/>
        <v>5.1094890510948905E-2</v>
      </c>
      <c r="I728" s="463">
        <v>351</v>
      </c>
      <c r="J728" s="453">
        <f t="shared" si="70"/>
        <v>0.85401459854014594</v>
      </c>
      <c r="K728" s="376">
        <v>6</v>
      </c>
      <c r="L728" s="448">
        <f t="shared" si="61"/>
        <v>1.4598540145985401E-2</v>
      </c>
      <c r="M728" s="461"/>
    </row>
    <row r="729" spans="1:13" ht="13" thickBot="1" x14ac:dyDescent="0.3">
      <c r="B729" s="380">
        <v>42807</v>
      </c>
      <c r="C729" s="381" t="s">
        <v>253</v>
      </c>
      <c r="D729" s="466">
        <v>1</v>
      </c>
      <c r="E729" s="466">
        <v>1</v>
      </c>
      <c r="F729" s="467">
        <f>SUM(E729/D729)</f>
        <v>1</v>
      </c>
      <c r="G729" s="460">
        <v>0</v>
      </c>
      <c r="H729" s="452">
        <f>SUM(G729/D729)</f>
        <v>0</v>
      </c>
      <c r="I729" s="460">
        <v>0</v>
      </c>
      <c r="J729" s="453">
        <f>SUM(I729/D729)</f>
        <v>0</v>
      </c>
      <c r="K729" s="376">
        <v>1</v>
      </c>
      <c r="L729" s="448">
        <f t="shared" si="61"/>
        <v>1</v>
      </c>
      <c r="M729" s="461"/>
    </row>
    <row r="730" spans="1:13" ht="13" thickBot="1" x14ac:dyDescent="0.3">
      <c r="B730" s="464">
        <v>42810</v>
      </c>
      <c r="C730" s="268" t="s">
        <v>236</v>
      </c>
      <c r="D730" s="463">
        <v>58</v>
      </c>
      <c r="E730" s="463">
        <v>5</v>
      </c>
      <c r="F730" s="452">
        <f>SUM(E730/D730)</f>
        <v>8.6206896551724144E-2</v>
      </c>
      <c r="G730" s="463">
        <v>4</v>
      </c>
      <c r="H730" s="452">
        <f>SUM(G730/D730)</f>
        <v>6.8965517241379309E-2</v>
      </c>
      <c r="I730" s="463">
        <v>49</v>
      </c>
      <c r="J730" s="453">
        <f>SUM(I730/D730)</f>
        <v>0.84482758620689657</v>
      </c>
      <c r="K730" s="376">
        <v>1</v>
      </c>
      <c r="L730" s="448">
        <f t="shared" si="61"/>
        <v>1.7241379310344827E-2</v>
      </c>
      <c r="M730" s="461"/>
    </row>
    <row r="731" spans="1:13" ht="13" thickBot="1" x14ac:dyDescent="0.3">
      <c r="B731" s="464">
        <v>42812</v>
      </c>
      <c r="C731" s="268" t="s">
        <v>363</v>
      </c>
      <c r="D731" s="463">
        <v>45</v>
      </c>
      <c r="E731" s="463">
        <v>3</v>
      </c>
      <c r="F731" s="452">
        <f t="shared" si="68"/>
        <v>6.6666666666666666E-2</v>
      </c>
      <c r="G731" s="463">
        <v>1</v>
      </c>
      <c r="H731" s="452">
        <f t="shared" si="69"/>
        <v>2.2222222222222223E-2</v>
      </c>
      <c r="I731" s="463">
        <v>41</v>
      </c>
      <c r="J731" s="453">
        <f t="shared" si="70"/>
        <v>0.91111111111111109</v>
      </c>
      <c r="K731" s="376">
        <v>0</v>
      </c>
      <c r="L731" s="448">
        <f t="shared" si="61"/>
        <v>0</v>
      </c>
      <c r="M731" s="461"/>
    </row>
    <row r="732" spans="1:13" ht="13" thickBot="1" x14ac:dyDescent="0.3">
      <c r="B732" s="464">
        <v>42812</v>
      </c>
      <c r="C732" s="268" t="s">
        <v>234</v>
      </c>
      <c r="D732" s="463">
        <v>150</v>
      </c>
      <c r="E732" s="463">
        <v>3</v>
      </c>
      <c r="F732" s="452">
        <f t="shared" si="68"/>
        <v>0.02</v>
      </c>
      <c r="G732" s="463">
        <v>6</v>
      </c>
      <c r="H732" s="452">
        <f t="shared" si="69"/>
        <v>0.04</v>
      </c>
      <c r="I732" s="463">
        <v>141</v>
      </c>
      <c r="J732" s="453">
        <f t="shared" si="70"/>
        <v>0.94</v>
      </c>
      <c r="K732" s="376">
        <v>0</v>
      </c>
      <c r="L732" s="448">
        <f t="shared" si="61"/>
        <v>0</v>
      </c>
      <c r="M732" s="461"/>
    </row>
    <row r="733" spans="1:13" ht="13" thickBot="1" x14ac:dyDescent="0.3">
      <c r="B733" s="468">
        <v>42812</v>
      </c>
      <c r="C733" s="271" t="s">
        <v>406</v>
      </c>
      <c r="D733" s="463">
        <v>43</v>
      </c>
      <c r="E733" s="463">
        <v>1</v>
      </c>
      <c r="F733" s="452">
        <f t="shared" si="68"/>
        <v>2.3255813953488372E-2</v>
      </c>
      <c r="G733" s="463">
        <v>0</v>
      </c>
      <c r="H733" s="452">
        <f t="shared" si="69"/>
        <v>0</v>
      </c>
      <c r="I733" s="463">
        <v>42</v>
      </c>
      <c r="J733" s="453">
        <f t="shared" si="70"/>
        <v>0.97674418604651159</v>
      </c>
      <c r="K733" s="376">
        <v>0</v>
      </c>
      <c r="L733" s="448">
        <f t="shared" si="61"/>
        <v>0</v>
      </c>
      <c r="M733" s="461"/>
    </row>
    <row r="734" spans="1:13" ht="13" thickBot="1" x14ac:dyDescent="0.3">
      <c r="B734" s="462">
        <v>42819</v>
      </c>
      <c r="C734" s="268" t="s">
        <v>407</v>
      </c>
      <c r="D734" s="463">
        <v>72</v>
      </c>
      <c r="E734" s="463">
        <v>2</v>
      </c>
      <c r="F734" s="452">
        <f t="shared" si="68"/>
        <v>2.7777777777777776E-2</v>
      </c>
      <c r="G734" s="463">
        <v>0</v>
      </c>
      <c r="H734" s="452">
        <f t="shared" si="69"/>
        <v>0</v>
      </c>
      <c r="I734" s="463">
        <v>70</v>
      </c>
      <c r="J734" s="453">
        <f t="shared" si="70"/>
        <v>0.97222222222222221</v>
      </c>
      <c r="K734" s="376">
        <v>0</v>
      </c>
      <c r="L734" s="448">
        <f t="shared" si="61"/>
        <v>0</v>
      </c>
      <c r="M734" s="461"/>
    </row>
    <row r="735" spans="1:13" ht="13" thickBot="1" x14ac:dyDescent="0.3">
      <c r="B735" s="462">
        <v>42819</v>
      </c>
      <c r="C735" s="268" t="s">
        <v>408</v>
      </c>
      <c r="D735" s="463">
        <v>112</v>
      </c>
      <c r="E735" s="463">
        <v>3</v>
      </c>
      <c r="F735" s="452">
        <f t="shared" si="68"/>
        <v>2.6785714285714284E-2</v>
      </c>
      <c r="G735" s="463">
        <v>3</v>
      </c>
      <c r="H735" s="452">
        <f t="shared" si="69"/>
        <v>2.6785714285714284E-2</v>
      </c>
      <c r="I735" s="463">
        <f>112-6</f>
        <v>106</v>
      </c>
      <c r="J735" s="453">
        <f t="shared" si="70"/>
        <v>0.9464285714285714</v>
      </c>
      <c r="K735" s="376">
        <v>0</v>
      </c>
      <c r="L735" s="448">
        <f t="shared" si="61"/>
        <v>0</v>
      </c>
      <c r="M735" s="461"/>
    </row>
    <row r="736" spans="1:13" ht="13" thickBot="1" x14ac:dyDescent="0.3">
      <c r="B736" s="462">
        <v>42825</v>
      </c>
      <c r="C736" s="272" t="s">
        <v>233</v>
      </c>
      <c r="D736" s="463">
        <v>45</v>
      </c>
      <c r="E736" s="463">
        <v>1</v>
      </c>
      <c r="F736" s="452">
        <f t="shared" si="65"/>
        <v>2.2222222222222223E-2</v>
      </c>
      <c r="G736" s="463">
        <v>2</v>
      </c>
      <c r="H736" s="452">
        <f t="shared" si="66"/>
        <v>4.4444444444444446E-2</v>
      </c>
      <c r="I736" s="463">
        <v>42</v>
      </c>
      <c r="J736" s="453">
        <f t="shared" si="67"/>
        <v>0.93333333333333335</v>
      </c>
      <c r="K736" s="376">
        <v>0</v>
      </c>
      <c r="L736" s="448">
        <f t="shared" si="61"/>
        <v>0</v>
      </c>
      <c r="M736" s="461"/>
    </row>
    <row r="737" spans="1:13" ht="13" thickBot="1" x14ac:dyDescent="0.3">
      <c r="B737" s="462">
        <v>42826</v>
      </c>
      <c r="C737" s="268" t="s">
        <v>356</v>
      </c>
      <c r="D737" s="463">
        <v>85</v>
      </c>
      <c r="E737" s="463">
        <v>4</v>
      </c>
      <c r="F737" s="452">
        <f t="shared" si="65"/>
        <v>4.7058823529411764E-2</v>
      </c>
      <c r="G737" s="463">
        <v>3</v>
      </c>
      <c r="H737" s="452">
        <f t="shared" si="66"/>
        <v>3.5294117647058823E-2</v>
      </c>
      <c r="I737" s="463">
        <f>85-7</f>
        <v>78</v>
      </c>
      <c r="J737" s="453">
        <f t="shared" si="67"/>
        <v>0.91764705882352937</v>
      </c>
      <c r="K737" s="376">
        <v>0</v>
      </c>
      <c r="L737" s="448">
        <f t="shared" si="61"/>
        <v>0</v>
      </c>
      <c r="M737" s="461"/>
    </row>
    <row r="738" spans="1:13" ht="13" thickBot="1" x14ac:dyDescent="0.3">
      <c r="B738" s="462">
        <v>42826</v>
      </c>
      <c r="C738" s="268" t="s">
        <v>411</v>
      </c>
      <c r="D738" s="463">
        <v>95</v>
      </c>
      <c r="E738" s="463">
        <v>4</v>
      </c>
      <c r="F738" s="452">
        <f t="shared" si="65"/>
        <v>4.2105263157894736E-2</v>
      </c>
      <c r="G738" s="463">
        <v>6</v>
      </c>
      <c r="H738" s="452">
        <f t="shared" si="66"/>
        <v>6.3157894736842107E-2</v>
      </c>
      <c r="I738" s="463">
        <v>85</v>
      </c>
      <c r="J738" s="453">
        <f t="shared" si="67"/>
        <v>0.89473684210526316</v>
      </c>
      <c r="K738" s="376">
        <v>2</v>
      </c>
      <c r="L738" s="448">
        <f t="shared" si="61"/>
        <v>2.1052631578947368E-2</v>
      </c>
      <c r="M738" s="461"/>
    </row>
    <row r="739" spans="1:13" ht="13" thickBot="1" x14ac:dyDescent="0.3">
      <c r="B739" s="462">
        <v>42826</v>
      </c>
      <c r="C739" s="272" t="s">
        <v>412</v>
      </c>
      <c r="D739" s="463">
        <v>110</v>
      </c>
      <c r="E739" s="463">
        <v>2</v>
      </c>
      <c r="F739" s="452">
        <f t="shared" si="65"/>
        <v>1.8181818181818181E-2</v>
      </c>
      <c r="G739" s="463">
        <v>2</v>
      </c>
      <c r="H739" s="452">
        <f t="shared" si="66"/>
        <v>1.8181818181818181E-2</v>
      </c>
      <c r="I739" s="463">
        <v>106</v>
      </c>
      <c r="J739" s="453">
        <f t="shared" si="67"/>
        <v>0.96363636363636362</v>
      </c>
      <c r="K739" s="376">
        <v>0</v>
      </c>
      <c r="L739" s="448">
        <f t="shared" si="61"/>
        <v>0</v>
      </c>
      <c r="M739" s="461"/>
    </row>
    <row r="740" spans="1:13" ht="13" thickBot="1" x14ac:dyDescent="0.3">
      <c r="B740" s="462">
        <v>42826</v>
      </c>
      <c r="C740" s="272" t="s">
        <v>413</v>
      </c>
      <c r="D740" s="463">
        <v>157</v>
      </c>
      <c r="E740" s="463">
        <v>10</v>
      </c>
      <c r="F740" s="452">
        <f t="shared" si="65"/>
        <v>6.3694267515923567E-2</v>
      </c>
      <c r="G740" s="463">
        <v>7</v>
      </c>
      <c r="H740" s="452">
        <f t="shared" si="66"/>
        <v>4.4585987261146494E-2</v>
      </c>
      <c r="I740" s="463">
        <v>140</v>
      </c>
      <c r="J740" s="453">
        <f t="shared" si="67"/>
        <v>0.89171974522292996</v>
      </c>
      <c r="K740" s="376">
        <v>5</v>
      </c>
      <c r="L740" s="448">
        <f t="shared" si="61"/>
        <v>3.1847133757961783E-2</v>
      </c>
      <c r="M740" s="461"/>
    </row>
    <row r="741" spans="1:13" ht="13" thickBot="1" x14ac:dyDescent="0.3">
      <c r="B741" s="462">
        <v>42826</v>
      </c>
      <c r="C741" s="272" t="s">
        <v>414</v>
      </c>
      <c r="D741" s="463">
        <v>42</v>
      </c>
      <c r="E741" s="463">
        <v>0</v>
      </c>
      <c r="F741" s="452">
        <f t="shared" ref="F741" si="71">SUM(E741/D741)</f>
        <v>0</v>
      </c>
      <c r="G741" s="463">
        <v>2</v>
      </c>
      <c r="H741" s="452">
        <f t="shared" ref="H741" si="72">SUM(G741/D741)</f>
        <v>4.7619047619047616E-2</v>
      </c>
      <c r="I741" s="463">
        <v>40</v>
      </c>
      <c r="J741" s="453">
        <f t="shared" ref="J741" si="73">SUM(I741/D741)</f>
        <v>0.95238095238095233</v>
      </c>
      <c r="K741" s="376">
        <v>0</v>
      </c>
      <c r="L741" s="448">
        <f t="shared" si="61"/>
        <v>0</v>
      </c>
      <c r="M741" s="461"/>
    </row>
    <row r="742" spans="1:13" ht="13" thickBot="1" x14ac:dyDescent="0.3">
      <c r="A742" s="465"/>
      <c r="B742" s="380">
        <v>42831</v>
      </c>
      <c r="C742" s="377" t="s">
        <v>416</v>
      </c>
      <c r="D742" s="463">
        <v>223</v>
      </c>
      <c r="E742" s="463">
        <v>9</v>
      </c>
      <c r="F742" s="452">
        <f>SUM(E742/D742)</f>
        <v>4.0358744394618833E-2</v>
      </c>
      <c r="G742" s="463">
        <v>4</v>
      </c>
      <c r="H742" s="452">
        <f>SUM(G742/D742)</f>
        <v>1.7937219730941704E-2</v>
      </c>
      <c r="I742" s="463">
        <v>210</v>
      </c>
      <c r="J742" s="453">
        <f>SUM(I742/D742)</f>
        <v>0.94170403587443952</v>
      </c>
      <c r="K742" s="376">
        <v>3</v>
      </c>
      <c r="L742" s="448">
        <f t="shared" si="61"/>
        <v>1.3452914798206279E-2</v>
      </c>
      <c r="M742" s="461"/>
    </row>
    <row r="743" spans="1:13" ht="13" thickBot="1" x14ac:dyDescent="0.3">
      <c r="B743" s="380">
        <v>42833</v>
      </c>
      <c r="C743" s="268" t="s">
        <v>415</v>
      </c>
      <c r="D743" s="463">
        <v>36</v>
      </c>
      <c r="E743" s="463">
        <v>2</v>
      </c>
      <c r="F743" s="452">
        <f t="shared" si="65"/>
        <v>5.5555555555555552E-2</v>
      </c>
      <c r="G743" s="463">
        <v>2</v>
      </c>
      <c r="H743" s="452">
        <f t="shared" si="66"/>
        <v>5.5555555555555552E-2</v>
      </c>
      <c r="I743" s="463">
        <v>32</v>
      </c>
      <c r="J743" s="453">
        <f t="shared" si="67"/>
        <v>0.88888888888888884</v>
      </c>
      <c r="K743" s="376">
        <v>0</v>
      </c>
      <c r="L743" s="448">
        <f t="shared" si="61"/>
        <v>0</v>
      </c>
      <c r="M743" s="461"/>
    </row>
    <row r="744" spans="1:13" ht="13" thickBot="1" x14ac:dyDescent="0.3">
      <c r="B744" s="380">
        <v>42833</v>
      </c>
      <c r="C744" s="378" t="s">
        <v>243</v>
      </c>
      <c r="D744" s="463">
        <v>113</v>
      </c>
      <c r="E744" s="463">
        <v>11</v>
      </c>
      <c r="F744" s="452">
        <f t="shared" si="65"/>
        <v>9.7345132743362831E-2</v>
      </c>
      <c r="G744" s="463">
        <v>3</v>
      </c>
      <c r="H744" s="452">
        <f t="shared" si="66"/>
        <v>2.6548672566371681E-2</v>
      </c>
      <c r="I744" s="463">
        <v>99</v>
      </c>
      <c r="J744" s="453">
        <f t="shared" si="67"/>
        <v>0.87610619469026552</v>
      </c>
      <c r="K744" s="376">
        <v>4</v>
      </c>
      <c r="L744" s="448">
        <f t="shared" si="61"/>
        <v>3.5398230088495575E-2</v>
      </c>
      <c r="M744" s="461"/>
    </row>
    <row r="745" spans="1:13" ht="13" thickBot="1" x14ac:dyDescent="0.3">
      <c r="B745" s="380">
        <v>42836</v>
      </c>
      <c r="C745" s="378" t="s">
        <v>145</v>
      </c>
      <c r="D745" s="463">
        <v>9</v>
      </c>
      <c r="E745" s="463">
        <v>0</v>
      </c>
      <c r="F745" s="452">
        <v>0</v>
      </c>
      <c r="G745" s="463">
        <v>0</v>
      </c>
      <c r="H745" s="452">
        <f t="shared" si="66"/>
        <v>0</v>
      </c>
      <c r="I745" s="463">
        <v>9</v>
      </c>
      <c r="J745" s="453">
        <f t="shared" si="67"/>
        <v>1</v>
      </c>
      <c r="K745" s="376">
        <v>0</v>
      </c>
      <c r="L745" s="448">
        <f t="shared" si="61"/>
        <v>0</v>
      </c>
      <c r="M745" s="461"/>
    </row>
    <row r="746" spans="1:13" ht="13" thickBot="1" x14ac:dyDescent="0.3">
      <c r="B746" s="380">
        <v>42840</v>
      </c>
      <c r="C746" s="378" t="s">
        <v>340</v>
      </c>
      <c r="D746" s="463">
        <v>100</v>
      </c>
      <c r="E746" s="463">
        <v>3</v>
      </c>
      <c r="F746" s="452">
        <f t="shared" si="65"/>
        <v>0.03</v>
      </c>
      <c r="G746" s="463">
        <v>0</v>
      </c>
      <c r="H746" s="452">
        <f t="shared" si="66"/>
        <v>0</v>
      </c>
      <c r="I746" s="463">
        <v>97</v>
      </c>
      <c r="J746" s="453">
        <f t="shared" si="67"/>
        <v>0.97</v>
      </c>
      <c r="K746" s="376">
        <v>1</v>
      </c>
      <c r="L746" s="448">
        <f t="shared" si="61"/>
        <v>0.01</v>
      </c>
      <c r="M746" s="461"/>
    </row>
    <row r="747" spans="1:13" ht="13" thickBot="1" x14ac:dyDescent="0.3">
      <c r="B747" s="380">
        <v>42843</v>
      </c>
      <c r="C747" s="378" t="s">
        <v>417</v>
      </c>
      <c r="D747" s="463">
        <v>369</v>
      </c>
      <c r="E747" s="463">
        <v>17</v>
      </c>
      <c r="F747" s="452">
        <f t="shared" si="65"/>
        <v>4.6070460704607047E-2</v>
      </c>
      <c r="G747" s="463">
        <v>12</v>
      </c>
      <c r="H747" s="452">
        <f t="shared" si="66"/>
        <v>3.2520325203252036E-2</v>
      </c>
      <c r="I747" s="463">
        <v>340</v>
      </c>
      <c r="J747" s="453">
        <f t="shared" si="67"/>
        <v>0.92140921409214094</v>
      </c>
      <c r="K747" s="376">
        <v>0</v>
      </c>
      <c r="L747" s="448">
        <f t="shared" si="61"/>
        <v>0</v>
      </c>
      <c r="M747" s="461"/>
    </row>
    <row r="748" spans="1:13" ht="13" thickBot="1" x14ac:dyDescent="0.3">
      <c r="B748" s="462">
        <v>42845</v>
      </c>
      <c r="C748" s="377" t="s">
        <v>236</v>
      </c>
      <c r="D748" s="463">
        <v>63</v>
      </c>
      <c r="E748" s="463">
        <v>0</v>
      </c>
      <c r="F748" s="452">
        <f t="shared" si="65"/>
        <v>0</v>
      </c>
      <c r="G748" s="463">
        <v>5</v>
      </c>
      <c r="H748" s="452">
        <f t="shared" si="66"/>
        <v>7.9365079365079361E-2</v>
      </c>
      <c r="I748" s="463">
        <v>58</v>
      </c>
      <c r="J748" s="453">
        <f t="shared" si="67"/>
        <v>0.92063492063492058</v>
      </c>
      <c r="K748" s="376">
        <v>0</v>
      </c>
      <c r="L748" s="448">
        <f t="shared" si="61"/>
        <v>0</v>
      </c>
      <c r="M748" s="461"/>
    </row>
    <row r="749" spans="1:13" ht="13" thickBot="1" x14ac:dyDescent="0.3">
      <c r="B749" s="380">
        <v>42848</v>
      </c>
      <c r="C749" s="377" t="s">
        <v>418</v>
      </c>
      <c r="D749" s="463">
        <v>23</v>
      </c>
      <c r="E749" s="463">
        <v>0</v>
      </c>
      <c r="F749" s="452">
        <f t="shared" si="65"/>
        <v>0</v>
      </c>
      <c r="G749" s="463">
        <v>2</v>
      </c>
      <c r="H749" s="452">
        <f t="shared" si="66"/>
        <v>8.6956521739130432E-2</v>
      </c>
      <c r="I749" s="463">
        <v>21</v>
      </c>
      <c r="J749" s="453">
        <f t="shared" si="67"/>
        <v>0.91304347826086951</v>
      </c>
      <c r="K749" s="376">
        <v>0</v>
      </c>
      <c r="L749" s="448">
        <f t="shared" si="61"/>
        <v>0</v>
      </c>
      <c r="M749" s="461"/>
    </row>
    <row r="750" spans="1:13" ht="13" thickBot="1" x14ac:dyDescent="0.3">
      <c r="B750" s="462">
        <v>42849</v>
      </c>
      <c r="C750" s="377" t="s">
        <v>419</v>
      </c>
      <c r="D750" s="463">
        <v>249</v>
      </c>
      <c r="E750" s="463">
        <v>18</v>
      </c>
      <c r="F750" s="452">
        <f t="shared" si="65"/>
        <v>7.2289156626506021E-2</v>
      </c>
      <c r="G750" s="463">
        <v>8</v>
      </c>
      <c r="H750" s="452">
        <f t="shared" si="66"/>
        <v>3.2128514056224897E-2</v>
      </c>
      <c r="I750" s="463">
        <v>223</v>
      </c>
      <c r="J750" s="453">
        <f t="shared" si="67"/>
        <v>0.89558232931726911</v>
      </c>
      <c r="K750" s="376">
        <v>3</v>
      </c>
      <c r="L750" s="448">
        <f t="shared" si="61"/>
        <v>1.2048192771084338E-2</v>
      </c>
      <c r="M750" s="461"/>
    </row>
    <row r="751" spans="1:13" ht="13" thickBot="1" x14ac:dyDescent="0.3">
      <c r="B751" s="462">
        <v>42851</v>
      </c>
      <c r="C751" s="377" t="s">
        <v>420</v>
      </c>
      <c r="D751" s="463">
        <v>18</v>
      </c>
      <c r="E751" s="463">
        <v>0</v>
      </c>
      <c r="F751" s="452">
        <f t="shared" si="65"/>
        <v>0</v>
      </c>
      <c r="G751" s="463">
        <v>1</v>
      </c>
      <c r="H751" s="452">
        <f t="shared" si="66"/>
        <v>5.5555555555555552E-2</v>
      </c>
      <c r="I751" s="463">
        <v>17</v>
      </c>
      <c r="J751" s="453">
        <f t="shared" si="67"/>
        <v>0.94444444444444442</v>
      </c>
      <c r="K751" s="376">
        <v>0</v>
      </c>
      <c r="L751" s="448">
        <f t="shared" si="61"/>
        <v>0</v>
      </c>
      <c r="M751" s="461"/>
    </row>
    <row r="752" spans="1:13" ht="13" thickBot="1" x14ac:dyDescent="0.3">
      <c r="B752" s="462">
        <v>42852</v>
      </c>
      <c r="C752" s="377" t="s">
        <v>416</v>
      </c>
      <c r="D752" s="463">
        <v>231</v>
      </c>
      <c r="E752" s="463">
        <v>11</v>
      </c>
      <c r="F752" s="452">
        <f t="shared" si="62"/>
        <v>4.7619047619047616E-2</v>
      </c>
      <c r="G752" s="463">
        <v>6</v>
      </c>
      <c r="H752" s="452">
        <f t="shared" si="63"/>
        <v>2.5974025974025976E-2</v>
      </c>
      <c r="I752" s="463">
        <v>214</v>
      </c>
      <c r="J752" s="453">
        <f t="shared" si="64"/>
        <v>0.92640692640692646</v>
      </c>
      <c r="K752" s="376">
        <v>4</v>
      </c>
      <c r="L752" s="448">
        <f t="shared" si="61"/>
        <v>1.7316017316017316E-2</v>
      </c>
      <c r="M752" s="461"/>
    </row>
    <row r="753" spans="2:13" ht="13" thickBot="1" x14ac:dyDescent="0.3">
      <c r="B753" s="462">
        <v>42852</v>
      </c>
      <c r="C753" s="377" t="s">
        <v>422</v>
      </c>
      <c r="D753" s="463">
        <v>34</v>
      </c>
      <c r="E753" s="463">
        <v>2</v>
      </c>
      <c r="F753" s="452">
        <f t="shared" si="62"/>
        <v>5.8823529411764705E-2</v>
      </c>
      <c r="G753" s="463">
        <v>0</v>
      </c>
      <c r="H753" s="452">
        <f t="shared" si="63"/>
        <v>0</v>
      </c>
      <c r="I753" s="463">
        <v>32</v>
      </c>
      <c r="J753" s="453">
        <f t="shared" si="64"/>
        <v>0.94117647058823528</v>
      </c>
      <c r="K753" s="376">
        <v>0</v>
      </c>
      <c r="L753" s="448">
        <f t="shared" si="61"/>
        <v>0</v>
      </c>
      <c r="M753" s="461"/>
    </row>
    <row r="754" spans="2:13" ht="13" thickBot="1" x14ac:dyDescent="0.3">
      <c r="B754" s="462">
        <v>42852</v>
      </c>
      <c r="C754" s="377" t="s">
        <v>265</v>
      </c>
      <c r="D754" s="463">
        <v>193</v>
      </c>
      <c r="E754" s="463">
        <v>8</v>
      </c>
      <c r="F754" s="452">
        <f t="shared" si="62"/>
        <v>4.145077720207254E-2</v>
      </c>
      <c r="G754" s="463">
        <v>3</v>
      </c>
      <c r="H754" s="452">
        <f t="shared" si="63"/>
        <v>1.5544041450777202E-2</v>
      </c>
      <c r="I754" s="463">
        <v>182</v>
      </c>
      <c r="J754" s="453">
        <f t="shared" si="64"/>
        <v>0.94300518134715028</v>
      </c>
      <c r="K754" s="376">
        <v>3</v>
      </c>
      <c r="L754" s="448">
        <f t="shared" si="61"/>
        <v>1.5544041450777202E-2</v>
      </c>
      <c r="M754" s="461"/>
    </row>
    <row r="755" spans="2:13" ht="13" thickBot="1" x14ac:dyDescent="0.3">
      <c r="B755" s="462">
        <v>42854</v>
      </c>
      <c r="C755" s="378" t="s">
        <v>421</v>
      </c>
      <c r="D755" s="463">
        <v>309</v>
      </c>
      <c r="E755" s="463">
        <v>13</v>
      </c>
      <c r="F755" s="452">
        <f t="shared" si="62"/>
        <v>4.2071197411003236E-2</v>
      </c>
      <c r="G755" s="463">
        <v>8</v>
      </c>
      <c r="H755" s="452">
        <f t="shared" si="63"/>
        <v>2.5889967637540454E-2</v>
      </c>
      <c r="I755" s="463">
        <v>288</v>
      </c>
      <c r="J755" s="453">
        <f t="shared" si="64"/>
        <v>0.93203883495145634</v>
      </c>
      <c r="K755" s="376">
        <v>4</v>
      </c>
      <c r="L755" s="448">
        <f t="shared" si="61"/>
        <v>1.2944983818770227E-2</v>
      </c>
      <c r="M755" s="461"/>
    </row>
    <row r="756" spans="2:13" ht="13" thickBot="1" x14ac:dyDescent="0.3">
      <c r="B756" s="462">
        <v>42854</v>
      </c>
      <c r="C756" s="377" t="s">
        <v>331</v>
      </c>
      <c r="D756" s="463">
        <v>119</v>
      </c>
      <c r="E756" s="463">
        <v>7</v>
      </c>
      <c r="F756" s="452">
        <f t="shared" si="62"/>
        <v>5.8823529411764705E-2</v>
      </c>
      <c r="G756" s="463">
        <v>2</v>
      </c>
      <c r="H756" s="452">
        <f t="shared" si="63"/>
        <v>1.680672268907563E-2</v>
      </c>
      <c r="I756" s="463">
        <v>110</v>
      </c>
      <c r="J756" s="453">
        <f t="shared" si="64"/>
        <v>0.92436974789915971</v>
      </c>
      <c r="K756" s="376">
        <v>0</v>
      </c>
      <c r="L756" s="448">
        <f t="shared" ref="L756:L819" si="74">SUM(K756/D756)</f>
        <v>0</v>
      </c>
      <c r="M756" s="461"/>
    </row>
    <row r="757" spans="2:13" ht="13" thickBot="1" x14ac:dyDescent="0.3">
      <c r="B757" s="462">
        <v>42858</v>
      </c>
      <c r="C757" s="377" t="s">
        <v>423</v>
      </c>
      <c r="D757" s="463">
        <v>234</v>
      </c>
      <c r="E757" s="463">
        <v>21</v>
      </c>
      <c r="F757" s="452">
        <f t="shared" si="62"/>
        <v>8.9743589743589744E-2</v>
      </c>
      <c r="G757" s="463">
        <v>3</v>
      </c>
      <c r="H757" s="452">
        <f t="shared" si="63"/>
        <v>1.282051282051282E-2</v>
      </c>
      <c r="I757" s="463">
        <v>210</v>
      </c>
      <c r="J757" s="453">
        <f t="shared" si="64"/>
        <v>0.89743589743589747</v>
      </c>
      <c r="K757" s="376">
        <v>5</v>
      </c>
      <c r="L757" s="448">
        <f t="shared" si="74"/>
        <v>2.1367521367521368E-2</v>
      </c>
      <c r="M757" s="461"/>
    </row>
    <row r="758" spans="2:13" ht="13" thickBot="1" x14ac:dyDescent="0.3">
      <c r="B758" s="462">
        <v>42861</v>
      </c>
      <c r="C758" s="377" t="s">
        <v>424</v>
      </c>
      <c r="D758" s="463">
        <v>223</v>
      </c>
      <c r="E758" s="463">
        <v>17</v>
      </c>
      <c r="F758" s="452">
        <f t="shared" si="62"/>
        <v>7.623318385650224E-2</v>
      </c>
      <c r="G758" s="463">
        <v>10</v>
      </c>
      <c r="H758" s="452">
        <f t="shared" si="63"/>
        <v>4.4843049327354258E-2</v>
      </c>
      <c r="I758" s="463">
        <v>196</v>
      </c>
      <c r="J758" s="453">
        <f t="shared" si="64"/>
        <v>0.87892376681614348</v>
      </c>
      <c r="K758" s="376">
        <v>6</v>
      </c>
      <c r="L758" s="448">
        <f t="shared" si="74"/>
        <v>2.6905829596412557E-2</v>
      </c>
      <c r="M758" s="461"/>
    </row>
    <row r="759" spans="2:13" ht="13" thickBot="1" x14ac:dyDescent="0.3">
      <c r="B759" s="462">
        <v>42866</v>
      </c>
      <c r="C759" s="377" t="s">
        <v>425</v>
      </c>
      <c r="D759" s="463">
        <v>14</v>
      </c>
      <c r="E759" s="463">
        <v>1</v>
      </c>
      <c r="F759" s="452">
        <f t="shared" si="62"/>
        <v>7.1428571428571425E-2</v>
      </c>
      <c r="G759" s="463">
        <v>0</v>
      </c>
      <c r="H759" s="452">
        <f t="shared" si="63"/>
        <v>0</v>
      </c>
      <c r="I759" s="463">
        <v>13</v>
      </c>
      <c r="J759" s="453">
        <f t="shared" si="64"/>
        <v>0.9285714285714286</v>
      </c>
      <c r="K759" s="376">
        <v>0</v>
      </c>
      <c r="L759" s="448">
        <f t="shared" si="74"/>
        <v>0</v>
      </c>
      <c r="M759" s="461"/>
    </row>
    <row r="760" spans="2:13" ht="13" thickBot="1" x14ac:dyDescent="0.3">
      <c r="B760" s="462">
        <v>42867</v>
      </c>
      <c r="C760" s="378" t="s">
        <v>426</v>
      </c>
      <c r="D760" s="463">
        <v>85</v>
      </c>
      <c r="E760" s="463">
        <v>9</v>
      </c>
      <c r="F760" s="452">
        <f t="shared" si="62"/>
        <v>0.10588235294117647</v>
      </c>
      <c r="G760" s="463">
        <v>1</v>
      </c>
      <c r="H760" s="452">
        <f t="shared" si="63"/>
        <v>1.1764705882352941E-2</v>
      </c>
      <c r="I760" s="463">
        <v>75</v>
      </c>
      <c r="J760" s="453">
        <f t="shared" si="64"/>
        <v>0.88235294117647056</v>
      </c>
      <c r="K760" s="376">
        <v>3</v>
      </c>
      <c r="L760" s="448">
        <f t="shared" si="74"/>
        <v>3.5294117647058823E-2</v>
      </c>
      <c r="M760" s="461"/>
    </row>
    <row r="761" spans="2:13" ht="13" thickBot="1" x14ac:dyDescent="0.3">
      <c r="B761" s="462">
        <v>42868</v>
      </c>
      <c r="C761" s="377" t="s">
        <v>525</v>
      </c>
      <c r="D761" s="463">
        <v>159</v>
      </c>
      <c r="E761" s="463">
        <v>12</v>
      </c>
      <c r="F761" s="452">
        <f t="shared" si="62"/>
        <v>7.5471698113207544E-2</v>
      </c>
      <c r="G761" s="463">
        <v>3</v>
      </c>
      <c r="H761" s="452">
        <f t="shared" si="63"/>
        <v>1.8867924528301886E-2</v>
      </c>
      <c r="I761" s="463">
        <v>144</v>
      </c>
      <c r="J761" s="453">
        <f t="shared" si="64"/>
        <v>0.90566037735849059</v>
      </c>
      <c r="K761" s="376">
        <v>8</v>
      </c>
      <c r="L761" s="448">
        <f t="shared" si="74"/>
        <v>5.0314465408805034E-2</v>
      </c>
      <c r="M761" s="461"/>
    </row>
    <row r="762" spans="2:13" ht="13" thickBot="1" x14ac:dyDescent="0.3">
      <c r="B762" s="462">
        <v>42868</v>
      </c>
      <c r="C762" s="377" t="s">
        <v>428</v>
      </c>
      <c r="D762" s="463">
        <v>18</v>
      </c>
      <c r="E762" s="463">
        <v>1</v>
      </c>
      <c r="F762" s="452">
        <f t="shared" si="62"/>
        <v>5.5555555555555552E-2</v>
      </c>
      <c r="G762" s="463">
        <v>0</v>
      </c>
      <c r="H762" s="452">
        <f t="shared" si="63"/>
        <v>0</v>
      </c>
      <c r="I762" s="463">
        <v>17</v>
      </c>
      <c r="J762" s="453">
        <f t="shared" si="64"/>
        <v>0.94444444444444442</v>
      </c>
      <c r="K762" s="376">
        <v>1</v>
      </c>
      <c r="L762" s="448">
        <f t="shared" si="74"/>
        <v>5.5555555555555552E-2</v>
      </c>
      <c r="M762" s="461"/>
    </row>
    <row r="763" spans="2:13" ht="13" thickBot="1" x14ac:dyDescent="0.3">
      <c r="B763" s="462">
        <v>42870</v>
      </c>
      <c r="C763" s="377" t="s">
        <v>236</v>
      </c>
      <c r="D763" s="463">
        <v>41</v>
      </c>
      <c r="E763" s="463">
        <v>1</v>
      </c>
      <c r="F763" s="452">
        <f t="shared" si="62"/>
        <v>2.4390243902439025E-2</v>
      </c>
      <c r="G763" s="463">
        <v>2</v>
      </c>
      <c r="H763" s="452">
        <f t="shared" si="63"/>
        <v>4.878048780487805E-2</v>
      </c>
      <c r="I763" s="463">
        <v>38</v>
      </c>
      <c r="J763" s="453">
        <f t="shared" si="64"/>
        <v>0.92682926829268297</v>
      </c>
      <c r="K763" s="376">
        <v>0</v>
      </c>
      <c r="L763" s="448">
        <f t="shared" si="74"/>
        <v>0</v>
      </c>
      <c r="M763" s="461"/>
    </row>
    <row r="764" spans="2:13" ht="13" thickBot="1" x14ac:dyDescent="0.3">
      <c r="B764" s="462">
        <v>42872</v>
      </c>
      <c r="C764" s="377" t="s">
        <v>499</v>
      </c>
      <c r="D764" s="463">
        <v>2</v>
      </c>
      <c r="E764" s="463">
        <v>1</v>
      </c>
      <c r="F764" s="452">
        <f t="shared" si="62"/>
        <v>0.5</v>
      </c>
      <c r="G764" s="463">
        <v>0</v>
      </c>
      <c r="H764" s="452">
        <f t="shared" si="63"/>
        <v>0</v>
      </c>
      <c r="I764" s="463">
        <v>1</v>
      </c>
      <c r="J764" s="453">
        <f t="shared" si="64"/>
        <v>0.5</v>
      </c>
      <c r="K764" s="376">
        <v>0</v>
      </c>
      <c r="L764" s="448">
        <f t="shared" si="74"/>
        <v>0</v>
      </c>
      <c r="M764" s="461"/>
    </row>
    <row r="765" spans="2:13" ht="13" thickBot="1" x14ac:dyDescent="0.3">
      <c r="B765" s="462">
        <v>42875</v>
      </c>
      <c r="C765" s="377" t="s">
        <v>429</v>
      </c>
      <c r="D765" s="463">
        <v>250</v>
      </c>
      <c r="E765" s="463">
        <v>21</v>
      </c>
      <c r="F765" s="452">
        <f t="shared" si="62"/>
        <v>8.4000000000000005E-2</v>
      </c>
      <c r="G765" s="463">
        <v>16</v>
      </c>
      <c r="H765" s="452">
        <f t="shared" si="63"/>
        <v>6.4000000000000001E-2</v>
      </c>
      <c r="I765" s="463">
        <v>213</v>
      </c>
      <c r="J765" s="453">
        <f t="shared" si="64"/>
        <v>0.85199999999999998</v>
      </c>
      <c r="K765" s="376">
        <v>4</v>
      </c>
      <c r="L765" s="448">
        <f t="shared" si="74"/>
        <v>1.6E-2</v>
      </c>
      <c r="M765" s="461"/>
    </row>
    <row r="766" spans="2:13" ht="13" thickBot="1" x14ac:dyDescent="0.3">
      <c r="B766" s="462">
        <v>42875</v>
      </c>
      <c r="C766" s="377" t="s">
        <v>430</v>
      </c>
      <c r="D766" s="463">
        <v>258</v>
      </c>
      <c r="E766" s="463">
        <v>9</v>
      </c>
      <c r="F766" s="452">
        <f t="shared" si="62"/>
        <v>3.4883720930232558E-2</v>
      </c>
      <c r="G766" s="463">
        <v>8</v>
      </c>
      <c r="H766" s="452">
        <f t="shared" si="63"/>
        <v>3.1007751937984496E-2</v>
      </c>
      <c r="I766" s="463">
        <v>241</v>
      </c>
      <c r="J766" s="453">
        <f t="shared" si="64"/>
        <v>0.93410852713178294</v>
      </c>
      <c r="K766" s="376">
        <v>3</v>
      </c>
      <c r="L766" s="448">
        <f t="shared" si="74"/>
        <v>1.1627906976744186E-2</v>
      </c>
      <c r="M766" s="461"/>
    </row>
    <row r="767" spans="2:13" ht="13" thickBot="1" x14ac:dyDescent="0.3">
      <c r="B767" s="462">
        <v>42877</v>
      </c>
      <c r="C767" s="378" t="s">
        <v>431</v>
      </c>
      <c r="D767" s="463">
        <v>57</v>
      </c>
      <c r="E767" s="463">
        <v>1</v>
      </c>
      <c r="F767" s="452">
        <f t="shared" si="62"/>
        <v>1.7543859649122806E-2</v>
      </c>
      <c r="G767" s="463">
        <v>2</v>
      </c>
      <c r="H767" s="452">
        <f t="shared" si="63"/>
        <v>3.5087719298245612E-2</v>
      </c>
      <c r="I767" s="463">
        <v>54</v>
      </c>
      <c r="J767" s="453">
        <f t="shared" si="64"/>
        <v>0.94736842105263153</v>
      </c>
      <c r="K767" s="376">
        <v>0</v>
      </c>
      <c r="L767" s="448">
        <f t="shared" si="74"/>
        <v>0</v>
      </c>
      <c r="M767" s="461"/>
    </row>
    <row r="768" spans="2:13" ht="13" thickBot="1" x14ac:dyDescent="0.3">
      <c r="B768" s="462">
        <v>42877</v>
      </c>
      <c r="C768" s="378" t="s">
        <v>432</v>
      </c>
      <c r="D768" s="463">
        <v>67</v>
      </c>
      <c r="E768" s="463">
        <v>2</v>
      </c>
      <c r="F768" s="452">
        <f t="shared" ref="F768:F769" si="75">SUM(E768/D768)</f>
        <v>2.9850746268656716E-2</v>
      </c>
      <c r="G768" s="463">
        <v>3</v>
      </c>
      <c r="H768" s="452">
        <f t="shared" ref="H768:H769" si="76">SUM(G768/D768)</f>
        <v>4.4776119402985072E-2</v>
      </c>
      <c r="I768" s="463">
        <v>62</v>
      </c>
      <c r="J768" s="453">
        <f t="shared" ref="J768:J769" si="77">SUM(I768/D768)</f>
        <v>0.92537313432835822</v>
      </c>
      <c r="K768" s="376">
        <v>2</v>
      </c>
      <c r="L768" s="448">
        <f t="shared" si="74"/>
        <v>2.9850746268656716E-2</v>
      </c>
      <c r="M768" s="461"/>
    </row>
    <row r="769" spans="2:13" ht="13" thickBot="1" x14ac:dyDescent="0.3">
      <c r="B769" s="462">
        <v>42878</v>
      </c>
      <c r="C769" s="378" t="s">
        <v>140</v>
      </c>
      <c r="D769" s="463">
        <v>1</v>
      </c>
      <c r="E769" s="463">
        <v>0</v>
      </c>
      <c r="F769" s="452">
        <f t="shared" si="75"/>
        <v>0</v>
      </c>
      <c r="G769" s="463">
        <v>0</v>
      </c>
      <c r="H769" s="452">
        <f t="shared" si="76"/>
        <v>0</v>
      </c>
      <c r="I769" s="463">
        <v>1</v>
      </c>
      <c r="J769" s="453">
        <f t="shared" si="77"/>
        <v>1</v>
      </c>
      <c r="K769" s="376">
        <v>0</v>
      </c>
      <c r="L769" s="448">
        <f t="shared" si="74"/>
        <v>0</v>
      </c>
      <c r="M769" s="461"/>
    </row>
    <row r="770" spans="2:13" ht="13" thickBot="1" x14ac:dyDescent="0.3">
      <c r="B770" s="462">
        <v>42882</v>
      </c>
      <c r="C770" s="377" t="s">
        <v>425</v>
      </c>
      <c r="D770" s="463">
        <v>226</v>
      </c>
      <c r="E770" s="463">
        <v>9</v>
      </c>
      <c r="F770" s="452">
        <f t="shared" si="62"/>
        <v>3.9823008849557522E-2</v>
      </c>
      <c r="G770" s="463">
        <v>12</v>
      </c>
      <c r="H770" s="452">
        <f t="shared" si="63"/>
        <v>5.3097345132743362E-2</v>
      </c>
      <c r="I770" s="463">
        <v>205</v>
      </c>
      <c r="J770" s="453">
        <f t="shared" si="64"/>
        <v>0.90707964601769908</v>
      </c>
      <c r="K770" s="376">
        <v>4</v>
      </c>
      <c r="L770" s="448">
        <f t="shared" si="74"/>
        <v>1.7699115044247787E-2</v>
      </c>
      <c r="M770" s="461"/>
    </row>
    <row r="771" spans="2:13" ht="13" thickBot="1" x14ac:dyDescent="0.3">
      <c r="B771" s="462">
        <v>42886</v>
      </c>
      <c r="C771" s="377" t="s">
        <v>402</v>
      </c>
      <c r="D771" s="463">
        <v>74</v>
      </c>
      <c r="E771" s="463">
        <v>1</v>
      </c>
      <c r="F771" s="452">
        <f t="shared" si="62"/>
        <v>1.3513513513513514E-2</v>
      </c>
      <c r="G771" s="463">
        <v>1</v>
      </c>
      <c r="H771" s="452">
        <f t="shared" si="63"/>
        <v>1.3513513513513514E-2</v>
      </c>
      <c r="I771" s="463">
        <v>72</v>
      </c>
      <c r="J771" s="453">
        <f t="shared" si="64"/>
        <v>0.97297297297297303</v>
      </c>
      <c r="K771" s="376">
        <v>0</v>
      </c>
      <c r="L771" s="448">
        <f t="shared" si="74"/>
        <v>0</v>
      </c>
      <c r="M771" s="461"/>
    </row>
    <row r="772" spans="2:13" ht="13" thickBot="1" x14ac:dyDescent="0.3">
      <c r="B772" s="462">
        <v>42886</v>
      </c>
      <c r="C772" s="382" t="s">
        <v>433</v>
      </c>
      <c r="D772" s="451">
        <v>434</v>
      </c>
      <c r="E772" s="451">
        <v>34</v>
      </c>
      <c r="F772" s="452">
        <f t="shared" si="62"/>
        <v>7.8341013824884786E-2</v>
      </c>
      <c r="G772" s="463">
        <v>24</v>
      </c>
      <c r="H772" s="452">
        <f t="shared" si="63"/>
        <v>5.5299539170506916E-2</v>
      </c>
      <c r="I772" s="463">
        <v>376</v>
      </c>
      <c r="J772" s="453">
        <f t="shared" si="64"/>
        <v>0.86635944700460832</v>
      </c>
      <c r="K772" s="376">
        <v>10</v>
      </c>
      <c r="L772" s="448">
        <f t="shared" si="74"/>
        <v>2.3041474654377881E-2</v>
      </c>
      <c r="M772" s="461"/>
    </row>
    <row r="773" spans="2:13" ht="13" thickBot="1" x14ac:dyDescent="0.3">
      <c r="B773" s="462">
        <v>42889</v>
      </c>
      <c r="C773" s="382" t="s">
        <v>434</v>
      </c>
      <c r="D773" s="451">
        <v>286</v>
      </c>
      <c r="E773" s="451">
        <v>18</v>
      </c>
      <c r="F773" s="452">
        <f t="shared" si="62"/>
        <v>6.2937062937062943E-2</v>
      </c>
      <c r="G773" s="451">
        <v>11</v>
      </c>
      <c r="H773" s="452">
        <f t="shared" si="63"/>
        <v>3.8461538461538464E-2</v>
      </c>
      <c r="I773" s="463">
        <v>257</v>
      </c>
      <c r="J773" s="453">
        <f t="shared" si="64"/>
        <v>0.89860139860139865</v>
      </c>
      <c r="K773" s="376">
        <v>5</v>
      </c>
      <c r="L773" s="448">
        <f t="shared" si="74"/>
        <v>1.7482517482517484E-2</v>
      </c>
      <c r="M773" s="461"/>
    </row>
    <row r="774" spans="2:13" ht="13" thickBot="1" x14ac:dyDescent="0.3">
      <c r="B774" s="462">
        <v>42895</v>
      </c>
      <c r="C774" s="382" t="s">
        <v>435</v>
      </c>
      <c r="D774" s="451">
        <v>43</v>
      </c>
      <c r="E774" s="451">
        <v>1</v>
      </c>
      <c r="F774" s="452">
        <f t="shared" si="62"/>
        <v>2.3255813953488372E-2</v>
      </c>
      <c r="G774" s="451">
        <v>2</v>
      </c>
      <c r="H774" s="452">
        <f t="shared" si="63"/>
        <v>4.6511627906976744E-2</v>
      </c>
      <c r="I774" s="463">
        <v>40</v>
      </c>
      <c r="J774" s="453">
        <f t="shared" si="64"/>
        <v>0.93023255813953487</v>
      </c>
      <c r="K774" s="376">
        <v>0</v>
      </c>
      <c r="L774" s="448">
        <f t="shared" si="74"/>
        <v>0</v>
      </c>
      <c r="M774" s="461"/>
    </row>
    <row r="775" spans="2:13" ht="13" thickBot="1" x14ac:dyDescent="0.3">
      <c r="B775" s="462">
        <v>42896</v>
      </c>
      <c r="C775" s="382" t="s">
        <v>436</v>
      </c>
      <c r="D775" s="451">
        <v>73</v>
      </c>
      <c r="E775" s="451">
        <v>3</v>
      </c>
      <c r="F775" s="452">
        <f t="shared" si="62"/>
        <v>4.1095890410958902E-2</v>
      </c>
      <c r="G775" s="451">
        <v>1</v>
      </c>
      <c r="H775" s="452">
        <f t="shared" si="63"/>
        <v>1.3698630136986301E-2</v>
      </c>
      <c r="I775" s="463">
        <v>69</v>
      </c>
      <c r="J775" s="453">
        <f t="shared" si="64"/>
        <v>0.9452054794520548</v>
      </c>
      <c r="K775" s="376">
        <v>1</v>
      </c>
      <c r="L775" s="448">
        <f t="shared" si="74"/>
        <v>1.3698630136986301E-2</v>
      </c>
      <c r="M775" s="461"/>
    </row>
    <row r="776" spans="2:13" ht="13" thickBot="1" x14ac:dyDescent="0.3">
      <c r="B776" s="462">
        <v>42896</v>
      </c>
      <c r="C776" s="382" t="s">
        <v>437</v>
      </c>
      <c r="D776" s="451">
        <v>101</v>
      </c>
      <c r="E776" s="451">
        <v>9</v>
      </c>
      <c r="F776" s="452">
        <f t="shared" si="62"/>
        <v>8.9108910891089105E-2</v>
      </c>
      <c r="G776" s="451">
        <v>6</v>
      </c>
      <c r="H776" s="452">
        <f t="shared" si="63"/>
        <v>5.9405940594059403E-2</v>
      </c>
      <c r="I776" s="451">
        <v>86</v>
      </c>
      <c r="J776" s="453">
        <f t="shared" si="64"/>
        <v>0.85148514851485146</v>
      </c>
      <c r="K776" s="376">
        <v>2</v>
      </c>
      <c r="L776" s="448">
        <f t="shared" si="74"/>
        <v>1.9801980198019802E-2</v>
      </c>
      <c r="M776" s="461"/>
    </row>
    <row r="777" spans="2:13" ht="13" thickBot="1" x14ac:dyDescent="0.3">
      <c r="B777" s="462">
        <v>42896</v>
      </c>
      <c r="C777" s="382" t="s">
        <v>438</v>
      </c>
      <c r="D777" s="451">
        <v>97</v>
      </c>
      <c r="E777" s="451">
        <v>6</v>
      </c>
      <c r="F777" s="452">
        <f t="shared" ref="F777:F778" si="78">SUM(E777/D777)</f>
        <v>6.1855670103092786E-2</v>
      </c>
      <c r="G777" s="451">
        <v>3</v>
      </c>
      <c r="H777" s="452">
        <f t="shared" ref="H777:H778" si="79">SUM(G777/D777)</f>
        <v>3.0927835051546393E-2</v>
      </c>
      <c r="I777" s="451">
        <v>88</v>
      </c>
      <c r="J777" s="453">
        <f t="shared" ref="J777:J778" si="80">SUM(I777/D777)</f>
        <v>0.90721649484536082</v>
      </c>
      <c r="K777" s="376">
        <v>4</v>
      </c>
      <c r="L777" s="448">
        <f t="shared" si="74"/>
        <v>4.1237113402061855E-2</v>
      </c>
      <c r="M777" s="461"/>
    </row>
    <row r="778" spans="2:13" ht="13" thickBot="1" x14ac:dyDescent="0.3">
      <c r="B778" s="462">
        <v>42898</v>
      </c>
      <c r="C778" s="382" t="s">
        <v>439</v>
      </c>
      <c r="D778" s="451">
        <v>4</v>
      </c>
      <c r="E778" s="451">
        <v>0</v>
      </c>
      <c r="F778" s="452">
        <f t="shared" si="78"/>
        <v>0</v>
      </c>
      <c r="G778" s="451">
        <v>0</v>
      </c>
      <c r="H778" s="452">
        <f t="shared" si="79"/>
        <v>0</v>
      </c>
      <c r="I778" s="451">
        <v>4</v>
      </c>
      <c r="J778" s="453">
        <f t="shared" si="80"/>
        <v>1</v>
      </c>
      <c r="K778" s="376">
        <v>0</v>
      </c>
      <c r="L778" s="448">
        <f t="shared" si="74"/>
        <v>0</v>
      </c>
      <c r="M778" s="461"/>
    </row>
    <row r="779" spans="2:13" ht="13" thickBot="1" x14ac:dyDescent="0.3">
      <c r="B779" s="462">
        <v>42901</v>
      </c>
      <c r="C779" s="382" t="s">
        <v>440</v>
      </c>
      <c r="D779" s="451">
        <v>4</v>
      </c>
      <c r="E779" s="451">
        <v>0</v>
      </c>
      <c r="F779" s="452">
        <f t="shared" si="62"/>
        <v>0</v>
      </c>
      <c r="G779" s="451">
        <v>0</v>
      </c>
      <c r="H779" s="452">
        <f t="shared" si="63"/>
        <v>0</v>
      </c>
      <c r="I779" s="451">
        <v>4</v>
      </c>
      <c r="J779" s="453">
        <f t="shared" si="64"/>
        <v>1</v>
      </c>
      <c r="K779" s="376">
        <v>0</v>
      </c>
      <c r="L779" s="448">
        <f t="shared" si="74"/>
        <v>0</v>
      </c>
      <c r="M779" s="461"/>
    </row>
    <row r="780" spans="2:13" ht="13" thickBot="1" x14ac:dyDescent="0.3">
      <c r="B780" s="462">
        <v>42901</v>
      </c>
      <c r="C780" s="382" t="s">
        <v>236</v>
      </c>
      <c r="D780" s="451">
        <v>36</v>
      </c>
      <c r="E780" s="451">
        <v>1</v>
      </c>
      <c r="F780" s="452">
        <f t="shared" ref="F780" si="81">SUM(E780/D780)</f>
        <v>2.7777777777777776E-2</v>
      </c>
      <c r="G780" s="451">
        <v>2</v>
      </c>
      <c r="H780" s="452">
        <f t="shared" ref="H780" si="82">SUM(G780/D780)</f>
        <v>5.5555555555555552E-2</v>
      </c>
      <c r="I780" s="451">
        <v>33</v>
      </c>
      <c r="J780" s="453">
        <f t="shared" ref="J780" si="83">SUM(I780/D780)</f>
        <v>0.91666666666666663</v>
      </c>
      <c r="K780" s="376">
        <v>0</v>
      </c>
      <c r="L780" s="448">
        <f t="shared" si="74"/>
        <v>0</v>
      </c>
      <c r="M780" s="461"/>
    </row>
    <row r="781" spans="2:13" ht="13" thickBot="1" x14ac:dyDescent="0.3">
      <c r="B781" s="462">
        <v>42908</v>
      </c>
      <c r="C781" s="382" t="s">
        <v>441</v>
      </c>
      <c r="D781" s="451">
        <v>95</v>
      </c>
      <c r="E781" s="451">
        <v>3</v>
      </c>
      <c r="F781" s="452">
        <f t="shared" si="62"/>
        <v>3.1578947368421054E-2</v>
      </c>
      <c r="G781" s="451">
        <v>5</v>
      </c>
      <c r="H781" s="452">
        <f t="shared" si="63"/>
        <v>5.2631578947368418E-2</v>
      </c>
      <c r="I781" s="451">
        <v>87</v>
      </c>
      <c r="J781" s="453">
        <f t="shared" si="64"/>
        <v>0.91578947368421049</v>
      </c>
      <c r="K781" s="376">
        <v>3</v>
      </c>
      <c r="L781" s="448">
        <f t="shared" si="74"/>
        <v>3.1578947368421054E-2</v>
      </c>
      <c r="M781" s="461"/>
    </row>
    <row r="782" spans="2:13" ht="13" thickBot="1" x14ac:dyDescent="0.3">
      <c r="B782" s="469">
        <v>42908</v>
      </c>
      <c r="C782" s="383" t="s">
        <v>147</v>
      </c>
      <c r="D782" s="451">
        <v>200</v>
      </c>
      <c r="E782" s="451">
        <v>12</v>
      </c>
      <c r="F782" s="452">
        <f t="shared" si="62"/>
        <v>0.06</v>
      </c>
      <c r="G782" s="451">
        <v>2</v>
      </c>
      <c r="H782" s="452">
        <f t="shared" si="63"/>
        <v>0.01</v>
      </c>
      <c r="I782" s="451">
        <v>186</v>
      </c>
      <c r="J782" s="453">
        <f t="shared" si="64"/>
        <v>0.93</v>
      </c>
      <c r="K782" s="376">
        <v>4</v>
      </c>
      <c r="L782" s="448">
        <f t="shared" si="74"/>
        <v>0.02</v>
      </c>
      <c r="M782" s="461"/>
    </row>
    <row r="783" spans="2:13" ht="13" thickBot="1" x14ac:dyDescent="0.3">
      <c r="B783" s="462">
        <v>42917</v>
      </c>
      <c r="C783" s="378" t="s">
        <v>244</v>
      </c>
      <c r="D783" s="451">
        <v>137</v>
      </c>
      <c r="E783" s="451">
        <v>12</v>
      </c>
      <c r="F783" s="452">
        <f t="shared" ref="F783:F788" si="84">SUM(E783/D783)</f>
        <v>8.7591240875912413E-2</v>
      </c>
      <c r="G783" s="451">
        <v>4</v>
      </c>
      <c r="H783" s="452">
        <f t="shared" ref="H783:H788" si="85">SUM(G783/D783)</f>
        <v>2.9197080291970802E-2</v>
      </c>
      <c r="I783" s="451">
        <v>121</v>
      </c>
      <c r="J783" s="453">
        <f t="shared" ref="J783:J788" si="86">SUM(I783/D783)</f>
        <v>0.88321167883211682</v>
      </c>
      <c r="K783" s="376">
        <v>4</v>
      </c>
      <c r="L783" s="448">
        <f t="shared" si="74"/>
        <v>2.9197080291970802E-2</v>
      </c>
      <c r="M783" s="461"/>
    </row>
    <row r="784" spans="2:13" ht="13" thickBot="1" x14ac:dyDescent="0.3">
      <c r="B784" s="462">
        <v>42924</v>
      </c>
      <c r="C784" s="378" t="s">
        <v>442</v>
      </c>
      <c r="D784" s="451">
        <v>90</v>
      </c>
      <c r="E784" s="451">
        <v>7</v>
      </c>
      <c r="F784" s="452">
        <f t="shared" si="84"/>
        <v>7.7777777777777779E-2</v>
      </c>
      <c r="G784" s="451">
        <v>3</v>
      </c>
      <c r="H784" s="452">
        <f t="shared" si="85"/>
        <v>3.3333333333333333E-2</v>
      </c>
      <c r="I784" s="451">
        <v>80</v>
      </c>
      <c r="J784" s="453">
        <f t="shared" si="86"/>
        <v>0.88888888888888884</v>
      </c>
      <c r="K784" s="376">
        <v>0</v>
      </c>
      <c r="L784" s="448">
        <f t="shared" si="74"/>
        <v>0</v>
      </c>
      <c r="M784" s="461"/>
    </row>
    <row r="785" spans="2:13" ht="13" thickBot="1" x14ac:dyDescent="0.3">
      <c r="B785" s="462">
        <v>42936</v>
      </c>
      <c r="C785" s="378" t="s">
        <v>140</v>
      </c>
      <c r="D785" s="451">
        <v>68</v>
      </c>
      <c r="E785" s="451">
        <v>2</v>
      </c>
      <c r="F785" s="452">
        <f t="shared" si="84"/>
        <v>2.9411764705882353E-2</v>
      </c>
      <c r="G785" s="451">
        <v>1</v>
      </c>
      <c r="H785" s="452">
        <f t="shared" si="85"/>
        <v>1.4705882352941176E-2</v>
      </c>
      <c r="I785" s="451">
        <v>65</v>
      </c>
      <c r="J785" s="453">
        <f t="shared" si="86"/>
        <v>0.95588235294117652</v>
      </c>
      <c r="K785" s="376">
        <v>2</v>
      </c>
      <c r="L785" s="448">
        <f t="shared" si="74"/>
        <v>2.9411764705882353E-2</v>
      </c>
      <c r="M785" s="461"/>
    </row>
    <row r="786" spans="2:13" ht="13" thickBot="1" x14ac:dyDescent="0.3">
      <c r="B786" s="384">
        <v>42941</v>
      </c>
      <c r="C786" s="377" t="s">
        <v>499</v>
      </c>
      <c r="D786" s="451">
        <v>1</v>
      </c>
      <c r="E786" s="451">
        <v>1</v>
      </c>
      <c r="F786" s="452">
        <f t="shared" si="84"/>
        <v>1</v>
      </c>
      <c r="G786" s="451">
        <v>0</v>
      </c>
      <c r="H786" s="452">
        <f t="shared" si="85"/>
        <v>0</v>
      </c>
      <c r="I786" s="451">
        <v>0</v>
      </c>
      <c r="J786" s="453">
        <f t="shared" si="86"/>
        <v>0</v>
      </c>
      <c r="K786" s="376">
        <v>0</v>
      </c>
      <c r="L786" s="448">
        <f t="shared" si="74"/>
        <v>0</v>
      </c>
      <c r="M786" s="461"/>
    </row>
    <row r="787" spans="2:13" ht="13" thickBot="1" x14ac:dyDescent="0.3">
      <c r="B787" s="384">
        <v>42944</v>
      </c>
      <c r="C787" s="378" t="s">
        <v>140</v>
      </c>
      <c r="D787" s="451">
        <v>1</v>
      </c>
      <c r="E787" s="451">
        <v>0</v>
      </c>
      <c r="F787" s="452">
        <f t="shared" si="84"/>
        <v>0</v>
      </c>
      <c r="G787" s="451">
        <v>0</v>
      </c>
      <c r="H787" s="452">
        <f t="shared" si="85"/>
        <v>0</v>
      </c>
      <c r="I787" s="451">
        <v>1</v>
      </c>
      <c r="J787" s="453">
        <f t="shared" si="86"/>
        <v>1</v>
      </c>
      <c r="K787" s="376">
        <v>0</v>
      </c>
      <c r="L787" s="448">
        <f t="shared" si="74"/>
        <v>0</v>
      </c>
      <c r="M787" s="461"/>
    </row>
    <row r="788" spans="2:13" ht="13" thickBot="1" x14ac:dyDescent="0.3">
      <c r="B788" s="462">
        <v>42945</v>
      </c>
      <c r="C788" s="378" t="s">
        <v>443</v>
      </c>
      <c r="D788" s="451">
        <v>51</v>
      </c>
      <c r="E788" s="451">
        <v>4</v>
      </c>
      <c r="F788" s="452">
        <f t="shared" si="84"/>
        <v>7.8431372549019607E-2</v>
      </c>
      <c r="G788" s="451">
        <v>1</v>
      </c>
      <c r="H788" s="452">
        <f t="shared" si="85"/>
        <v>1.9607843137254902E-2</v>
      </c>
      <c r="I788" s="451">
        <v>46</v>
      </c>
      <c r="J788" s="453">
        <f t="shared" si="86"/>
        <v>0.90196078431372551</v>
      </c>
      <c r="K788" s="376">
        <v>3</v>
      </c>
      <c r="L788" s="448">
        <f t="shared" si="74"/>
        <v>5.8823529411764705E-2</v>
      </c>
      <c r="M788" s="461"/>
    </row>
    <row r="789" spans="2:13" ht="13" thickBot="1" x14ac:dyDescent="0.3">
      <c r="B789" s="462">
        <v>42956</v>
      </c>
      <c r="C789" s="378" t="s">
        <v>526</v>
      </c>
      <c r="D789" s="451">
        <v>57</v>
      </c>
      <c r="E789" s="451">
        <v>2</v>
      </c>
      <c r="F789" s="452">
        <f t="shared" ref="F789:F792" si="87">SUM(E789/D789)</f>
        <v>3.5087719298245612E-2</v>
      </c>
      <c r="G789" s="451">
        <v>3</v>
      </c>
      <c r="H789" s="452">
        <f t="shared" ref="H789:H792" si="88">SUM(G789/D789)</f>
        <v>5.2631578947368418E-2</v>
      </c>
      <c r="I789" s="451">
        <v>52</v>
      </c>
      <c r="J789" s="453">
        <f t="shared" ref="J789:J792" si="89">SUM(I789/D789)</f>
        <v>0.91228070175438591</v>
      </c>
      <c r="K789" s="376">
        <v>1</v>
      </c>
      <c r="L789" s="448">
        <f t="shared" si="74"/>
        <v>1.7543859649122806E-2</v>
      </c>
      <c r="M789" s="461"/>
    </row>
    <row r="790" spans="2:13" ht="13" thickBot="1" x14ac:dyDescent="0.3">
      <c r="B790" s="462">
        <v>42956</v>
      </c>
      <c r="C790" s="378" t="s">
        <v>527</v>
      </c>
      <c r="D790" s="451">
        <v>1</v>
      </c>
      <c r="E790" s="451">
        <v>1</v>
      </c>
      <c r="F790" s="452">
        <f t="shared" si="87"/>
        <v>1</v>
      </c>
      <c r="G790" s="451">
        <v>0</v>
      </c>
      <c r="H790" s="452">
        <f t="shared" si="88"/>
        <v>0</v>
      </c>
      <c r="I790" s="451">
        <v>0</v>
      </c>
      <c r="J790" s="453">
        <f t="shared" si="89"/>
        <v>0</v>
      </c>
      <c r="K790" s="376">
        <v>0</v>
      </c>
      <c r="L790" s="448">
        <f t="shared" si="74"/>
        <v>0</v>
      </c>
      <c r="M790" s="461"/>
    </row>
    <row r="791" spans="2:13" ht="13" thickBot="1" x14ac:dyDescent="0.3">
      <c r="B791" s="462">
        <v>42959</v>
      </c>
      <c r="C791" s="378" t="s">
        <v>528</v>
      </c>
      <c r="D791" s="451">
        <v>147</v>
      </c>
      <c r="E791" s="451">
        <v>10</v>
      </c>
      <c r="F791" s="452">
        <f t="shared" si="87"/>
        <v>6.8027210884353748E-2</v>
      </c>
      <c r="G791" s="451">
        <v>6</v>
      </c>
      <c r="H791" s="452">
        <f t="shared" si="88"/>
        <v>4.0816326530612242E-2</v>
      </c>
      <c r="I791" s="451">
        <v>131</v>
      </c>
      <c r="J791" s="453">
        <f t="shared" si="89"/>
        <v>0.891156462585034</v>
      </c>
      <c r="K791" s="376">
        <v>3</v>
      </c>
      <c r="L791" s="448">
        <f t="shared" si="74"/>
        <v>2.0408163265306121E-2</v>
      </c>
      <c r="M791" s="461"/>
    </row>
    <row r="792" spans="2:13" ht="13" thickBot="1" x14ac:dyDescent="0.3">
      <c r="B792" s="462">
        <v>42964</v>
      </c>
      <c r="C792" s="378" t="s">
        <v>140</v>
      </c>
      <c r="D792" s="451">
        <v>68</v>
      </c>
      <c r="E792" s="451">
        <v>3</v>
      </c>
      <c r="F792" s="452">
        <f t="shared" si="87"/>
        <v>4.4117647058823532E-2</v>
      </c>
      <c r="G792" s="451">
        <v>0</v>
      </c>
      <c r="H792" s="452">
        <f t="shared" si="88"/>
        <v>0</v>
      </c>
      <c r="I792" s="451">
        <v>65</v>
      </c>
      <c r="J792" s="453">
        <f t="shared" si="89"/>
        <v>0.95588235294117652</v>
      </c>
      <c r="K792" s="376">
        <v>2</v>
      </c>
      <c r="L792" s="448">
        <f t="shared" si="74"/>
        <v>2.9411764705882353E-2</v>
      </c>
      <c r="M792" s="461"/>
    </row>
    <row r="793" spans="2:13" ht="13" thickBot="1" x14ac:dyDescent="0.3">
      <c r="B793" s="462">
        <v>42967</v>
      </c>
      <c r="C793" s="378" t="s">
        <v>529</v>
      </c>
      <c r="D793" s="451">
        <v>136</v>
      </c>
      <c r="E793" s="451">
        <v>8</v>
      </c>
      <c r="F793" s="452">
        <f t="shared" ref="F793:F794" si="90">SUM(E793/D793)</f>
        <v>5.8823529411764705E-2</v>
      </c>
      <c r="G793" s="451">
        <v>4</v>
      </c>
      <c r="H793" s="452">
        <f t="shared" ref="H793:H794" si="91">SUM(G793/D793)</f>
        <v>2.9411764705882353E-2</v>
      </c>
      <c r="I793" s="451">
        <v>124</v>
      </c>
      <c r="J793" s="453">
        <f t="shared" ref="J793:J794" si="92">SUM(I793/D793)</f>
        <v>0.91176470588235292</v>
      </c>
      <c r="K793" s="376">
        <v>0</v>
      </c>
      <c r="L793" s="448">
        <f t="shared" si="74"/>
        <v>0</v>
      </c>
      <c r="M793" s="461"/>
    </row>
    <row r="794" spans="2:13" ht="13" thickBot="1" x14ac:dyDescent="0.3">
      <c r="B794" s="462">
        <v>42971</v>
      </c>
      <c r="C794" s="378" t="s">
        <v>530</v>
      </c>
      <c r="D794" s="451">
        <v>18</v>
      </c>
      <c r="E794" s="451">
        <v>2</v>
      </c>
      <c r="F794" s="452">
        <f t="shared" si="90"/>
        <v>0.1111111111111111</v>
      </c>
      <c r="G794" s="451">
        <v>0</v>
      </c>
      <c r="H794" s="452">
        <f t="shared" si="91"/>
        <v>0</v>
      </c>
      <c r="I794" s="451">
        <v>16</v>
      </c>
      <c r="J794" s="453">
        <f t="shared" si="92"/>
        <v>0.88888888888888884</v>
      </c>
      <c r="K794" s="376">
        <v>1</v>
      </c>
      <c r="L794" s="448">
        <f t="shared" si="74"/>
        <v>5.5555555555555552E-2</v>
      </c>
      <c r="M794" s="461"/>
    </row>
    <row r="795" spans="2:13" ht="13" thickBot="1" x14ac:dyDescent="0.3">
      <c r="B795" s="462">
        <v>42973</v>
      </c>
      <c r="C795" s="378" t="s">
        <v>531</v>
      </c>
      <c r="D795" s="451">
        <v>83</v>
      </c>
      <c r="E795" s="451">
        <v>4</v>
      </c>
      <c r="F795" s="452">
        <f t="shared" ref="F795" si="93">SUM(E795/D795)</f>
        <v>4.8192771084337352E-2</v>
      </c>
      <c r="G795" s="451">
        <v>2</v>
      </c>
      <c r="H795" s="452">
        <f t="shared" ref="H795" si="94">SUM(G795/D795)</f>
        <v>2.4096385542168676E-2</v>
      </c>
      <c r="I795" s="451">
        <v>77</v>
      </c>
      <c r="J795" s="453">
        <f t="shared" ref="J795" si="95">SUM(I795/D795)</f>
        <v>0.92771084337349397</v>
      </c>
      <c r="K795" s="376">
        <v>1</v>
      </c>
      <c r="L795" s="448">
        <f t="shared" si="74"/>
        <v>1.2048192771084338E-2</v>
      </c>
      <c r="M795" s="461"/>
    </row>
    <row r="796" spans="2:13" ht="13" thickBot="1" x14ac:dyDescent="0.3">
      <c r="B796" s="462">
        <v>42984</v>
      </c>
      <c r="C796" s="377" t="s">
        <v>532</v>
      </c>
      <c r="D796" s="451">
        <v>107</v>
      </c>
      <c r="E796" s="451">
        <v>3</v>
      </c>
      <c r="F796" s="452">
        <f t="shared" ref="F796" si="96">SUM(E796/D796)</f>
        <v>2.8037383177570093E-2</v>
      </c>
      <c r="G796" s="451">
        <v>8</v>
      </c>
      <c r="H796" s="452">
        <f t="shared" ref="H796" si="97">SUM(G796/D796)</f>
        <v>7.476635514018691E-2</v>
      </c>
      <c r="I796" s="451">
        <v>96</v>
      </c>
      <c r="J796" s="453">
        <f t="shared" ref="J796" si="98">SUM(I796/D796)</f>
        <v>0.89719626168224298</v>
      </c>
      <c r="K796" s="376">
        <v>0</v>
      </c>
      <c r="L796" s="448">
        <f t="shared" si="74"/>
        <v>0</v>
      </c>
      <c r="M796" s="461"/>
    </row>
    <row r="797" spans="2:13" ht="13" thickBot="1" x14ac:dyDescent="0.3">
      <c r="B797" s="462">
        <v>42987</v>
      </c>
      <c r="C797" s="377" t="s">
        <v>533</v>
      </c>
      <c r="D797" s="451">
        <v>223</v>
      </c>
      <c r="E797" s="451">
        <v>9</v>
      </c>
      <c r="F797" s="452">
        <f t="shared" ref="F797" si="99">SUM(E797/D797)</f>
        <v>4.0358744394618833E-2</v>
      </c>
      <c r="G797" s="451">
        <v>7</v>
      </c>
      <c r="H797" s="452">
        <f t="shared" ref="H797" si="100">SUM(G797/D797)</f>
        <v>3.1390134529147982E-2</v>
      </c>
      <c r="I797" s="451">
        <v>207</v>
      </c>
      <c r="J797" s="453">
        <f t="shared" ref="J797" si="101">SUM(I797/D797)</f>
        <v>0.9282511210762332</v>
      </c>
      <c r="K797" s="376">
        <v>3</v>
      </c>
      <c r="L797" s="448">
        <f t="shared" si="74"/>
        <v>1.3452914798206279E-2</v>
      </c>
      <c r="M797" s="461"/>
    </row>
    <row r="798" spans="2:13" ht="13" thickBot="1" x14ac:dyDescent="0.3">
      <c r="B798" s="462">
        <v>42990</v>
      </c>
      <c r="C798" s="377" t="s">
        <v>534</v>
      </c>
      <c r="D798" s="451">
        <v>180</v>
      </c>
      <c r="E798" s="451">
        <v>2</v>
      </c>
      <c r="F798" s="452">
        <f t="shared" ref="F798" si="102">SUM(E798/D798)</f>
        <v>1.1111111111111112E-2</v>
      </c>
      <c r="G798" s="451">
        <v>5</v>
      </c>
      <c r="H798" s="452">
        <f t="shared" ref="H798" si="103">SUM(G798/D798)</f>
        <v>2.7777777777777776E-2</v>
      </c>
      <c r="I798" s="451">
        <v>173</v>
      </c>
      <c r="J798" s="453">
        <f t="shared" ref="J798" si="104">SUM(I798/D798)</f>
        <v>0.96111111111111114</v>
      </c>
      <c r="K798" s="376">
        <v>1</v>
      </c>
      <c r="L798" s="448">
        <f t="shared" si="74"/>
        <v>5.5555555555555558E-3</v>
      </c>
      <c r="M798" s="461"/>
    </row>
    <row r="799" spans="2:13" ht="13" thickBot="1" x14ac:dyDescent="0.3">
      <c r="B799" s="462">
        <v>42994</v>
      </c>
      <c r="C799" s="377" t="s">
        <v>535</v>
      </c>
      <c r="D799" s="451">
        <v>169</v>
      </c>
      <c r="E799" s="451">
        <v>7</v>
      </c>
      <c r="F799" s="452">
        <f t="shared" si="62"/>
        <v>4.142011834319527E-2</v>
      </c>
      <c r="G799" s="451">
        <v>5</v>
      </c>
      <c r="H799" s="452">
        <f t="shared" si="63"/>
        <v>2.9585798816568046E-2</v>
      </c>
      <c r="I799" s="451">
        <v>157</v>
      </c>
      <c r="J799" s="453">
        <f t="shared" si="64"/>
        <v>0.92899408284023666</v>
      </c>
      <c r="K799" s="376">
        <v>3</v>
      </c>
      <c r="L799" s="448">
        <f t="shared" si="74"/>
        <v>1.7751479289940829E-2</v>
      </c>
      <c r="M799" s="461"/>
    </row>
    <row r="800" spans="2:13" ht="13" thickBot="1" x14ac:dyDescent="0.3">
      <c r="B800" s="462">
        <v>42999</v>
      </c>
      <c r="C800" s="377" t="s">
        <v>536</v>
      </c>
      <c r="D800" s="451">
        <v>45</v>
      </c>
      <c r="E800" s="451">
        <v>4</v>
      </c>
      <c r="F800" s="452">
        <f t="shared" si="62"/>
        <v>8.8888888888888892E-2</v>
      </c>
      <c r="G800" s="451">
        <v>4</v>
      </c>
      <c r="H800" s="452">
        <f t="shared" si="63"/>
        <v>8.8888888888888892E-2</v>
      </c>
      <c r="I800" s="451">
        <v>37</v>
      </c>
      <c r="J800" s="453">
        <f t="shared" si="64"/>
        <v>0.82222222222222219</v>
      </c>
      <c r="K800" s="376">
        <v>2</v>
      </c>
      <c r="L800" s="448">
        <f t="shared" si="74"/>
        <v>4.4444444444444446E-2</v>
      </c>
      <c r="M800" s="461"/>
    </row>
    <row r="801" spans="2:13" ht="13" thickBot="1" x14ac:dyDescent="0.3">
      <c r="B801" s="462">
        <v>42999</v>
      </c>
      <c r="C801" s="377" t="s">
        <v>16</v>
      </c>
      <c r="D801" s="451">
        <v>65</v>
      </c>
      <c r="E801" s="451">
        <v>1</v>
      </c>
      <c r="F801" s="452">
        <f t="shared" ref="F801:F806" si="105">SUM(E801/D801)</f>
        <v>1.5384615384615385E-2</v>
      </c>
      <c r="G801" s="451">
        <v>3</v>
      </c>
      <c r="H801" s="452">
        <f t="shared" ref="H801:H806" si="106">SUM(G801/D801)</f>
        <v>4.6153846153846156E-2</v>
      </c>
      <c r="I801" s="451">
        <v>61</v>
      </c>
      <c r="J801" s="453">
        <f t="shared" ref="J801:J806" si="107">SUM(I801/D801)</f>
        <v>0.93846153846153846</v>
      </c>
      <c r="K801" s="376">
        <v>1</v>
      </c>
      <c r="L801" s="448">
        <f t="shared" si="74"/>
        <v>1.5384615384615385E-2</v>
      </c>
      <c r="M801" s="461"/>
    </row>
    <row r="802" spans="2:13" ht="13" thickBot="1" x14ac:dyDescent="0.3">
      <c r="B802" s="462">
        <v>43001</v>
      </c>
      <c r="C802" s="377" t="s">
        <v>537</v>
      </c>
      <c r="D802" s="451">
        <v>166</v>
      </c>
      <c r="E802" s="451">
        <v>18</v>
      </c>
      <c r="F802" s="452">
        <f t="shared" si="105"/>
        <v>0.10843373493975904</v>
      </c>
      <c r="G802" s="451">
        <v>6</v>
      </c>
      <c r="H802" s="452">
        <f t="shared" si="106"/>
        <v>3.614457831325301E-2</v>
      </c>
      <c r="I802" s="451">
        <v>142</v>
      </c>
      <c r="J802" s="453">
        <f t="shared" si="107"/>
        <v>0.85542168674698793</v>
      </c>
      <c r="K802" s="376">
        <v>7</v>
      </c>
      <c r="L802" s="448">
        <f t="shared" si="74"/>
        <v>4.2168674698795178E-2</v>
      </c>
      <c r="M802" s="461"/>
    </row>
    <row r="803" spans="2:13" ht="13" thickBot="1" x14ac:dyDescent="0.3">
      <c r="B803" s="462">
        <v>43003</v>
      </c>
      <c r="C803" s="377" t="s">
        <v>538</v>
      </c>
      <c r="D803" s="451">
        <v>201</v>
      </c>
      <c r="E803" s="451">
        <v>7</v>
      </c>
      <c r="F803" s="452">
        <f t="shared" si="105"/>
        <v>3.482587064676617E-2</v>
      </c>
      <c r="G803" s="451">
        <v>9</v>
      </c>
      <c r="H803" s="452">
        <f t="shared" si="106"/>
        <v>4.4776119402985072E-2</v>
      </c>
      <c r="I803" s="451">
        <v>185</v>
      </c>
      <c r="J803" s="453">
        <f t="shared" si="107"/>
        <v>0.92039800995024879</v>
      </c>
      <c r="K803" s="376">
        <v>1</v>
      </c>
      <c r="L803" s="448">
        <f t="shared" si="74"/>
        <v>4.9751243781094526E-3</v>
      </c>
      <c r="M803" s="461"/>
    </row>
    <row r="804" spans="2:13" ht="13" thickBot="1" x14ac:dyDescent="0.3">
      <c r="B804" s="462">
        <v>43004</v>
      </c>
      <c r="C804" s="377" t="s">
        <v>10</v>
      </c>
      <c r="D804" s="451">
        <v>11</v>
      </c>
      <c r="E804" s="451">
        <v>0</v>
      </c>
      <c r="F804" s="452">
        <f t="shared" si="105"/>
        <v>0</v>
      </c>
      <c r="G804" s="451">
        <v>0</v>
      </c>
      <c r="H804" s="452">
        <f t="shared" si="106"/>
        <v>0</v>
      </c>
      <c r="I804" s="451">
        <v>11</v>
      </c>
      <c r="J804" s="453">
        <f t="shared" si="107"/>
        <v>1</v>
      </c>
      <c r="K804" s="376">
        <v>0</v>
      </c>
      <c r="L804" s="448">
        <f t="shared" si="74"/>
        <v>0</v>
      </c>
      <c r="M804" s="461"/>
    </row>
    <row r="805" spans="2:13" ht="13" thickBot="1" x14ac:dyDescent="0.3">
      <c r="B805" s="462">
        <v>43004</v>
      </c>
      <c r="C805" s="377" t="s">
        <v>539</v>
      </c>
      <c r="D805" s="451">
        <v>274</v>
      </c>
      <c r="E805" s="451">
        <v>16</v>
      </c>
      <c r="F805" s="452">
        <f t="shared" si="105"/>
        <v>5.8394160583941604E-2</v>
      </c>
      <c r="G805" s="451">
        <v>8</v>
      </c>
      <c r="H805" s="452">
        <f t="shared" si="106"/>
        <v>2.9197080291970802E-2</v>
      </c>
      <c r="I805" s="451">
        <v>250</v>
      </c>
      <c r="J805" s="453">
        <f t="shared" si="107"/>
        <v>0.91240875912408759</v>
      </c>
      <c r="K805" s="376">
        <v>7</v>
      </c>
      <c r="L805" s="448">
        <f t="shared" si="74"/>
        <v>2.5547445255474453E-2</v>
      </c>
      <c r="M805" s="461"/>
    </row>
    <row r="806" spans="2:13" ht="13" thickBot="1" x14ac:dyDescent="0.3">
      <c r="B806" s="462">
        <v>43006</v>
      </c>
      <c r="C806" s="377" t="s">
        <v>73</v>
      </c>
      <c r="D806" s="451">
        <v>15</v>
      </c>
      <c r="E806" s="451">
        <v>1</v>
      </c>
      <c r="F806" s="452">
        <f t="shared" si="105"/>
        <v>6.6666666666666666E-2</v>
      </c>
      <c r="G806" s="451">
        <v>1</v>
      </c>
      <c r="H806" s="452">
        <f t="shared" si="106"/>
        <v>6.6666666666666666E-2</v>
      </c>
      <c r="I806" s="451">
        <v>13</v>
      </c>
      <c r="J806" s="453">
        <f t="shared" si="107"/>
        <v>0.8666666666666667</v>
      </c>
      <c r="K806" s="376">
        <v>1</v>
      </c>
      <c r="L806" s="448">
        <f t="shared" si="74"/>
        <v>6.6666666666666666E-2</v>
      </c>
      <c r="M806" s="461"/>
    </row>
    <row r="807" spans="2:13" ht="13" thickBot="1" x14ac:dyDescent="0.3">
      <c r="B807" s="462">
        <v>43008</v>
      </c>
      <c r="C807" s="377" t="s">
        <v>540</v>
      </c>
      <c r="D807" s="451">
        <v>479</v>
      </c>
      <c r="E807" s="451">
        <v>22</v>
      </c>
      <c r="F807" s="452">
        <f t="shared" ref="F807:F818" si="108">SUM(E807/D807)</f>
        <v>4.5929018789144051E-2</v>
      </c>
      <c r="G807" s="451">
        <v>21</v>
      </c>
      <c r="H807" s="452">
        <f t="shared" ref="H807:H818" si="109">SUM(G807/D807)</f>
        <v>4.3841336116910233E-2</v>
      </c>
      <c r="I807" s="451">
        <v>436</v>
      </c>
      <c r="J807" s="453">
        <f t="shared" ref="J807:J818" si="110">SUM(I807/D807)</f>
        <v>0.91022964509394577</v>
      </c>
      <c r="K807" s="376">
        <v>7</v>
      </c>
      <c r="L807" s="448">
        <f t="shared" si="74"/>
        <v>1.4613778705636743E-2</v>
      </c>
      <c r="M807" s="461"/>
    </row>
    <row r="808" spans="2:13" ht="13" thickBot="1" x14ac:dyDescent="0.3">
      <c r="B808" s="462">
        <v>43008</v>
      </c>
      <c r="C808" s="377" t="s">
        <v>541</v>
      </c>
      <c r="D808" s="451">
        <v>157</v>
      </c>
      <c r="E808" s="451">
        <v>5</v>
      </c>
      <c r="F808" s="452">
        <f t="shared" si="108"/>
        <v>3.1847133757961783E-2</v>
      </c>
      <c r="G808" s="451">
        <v>4</v>
      </c>
      <c r="H808" s="452">
        <f t="shared" si="109"/>
        <v>2.5477707006369428E-2</v>
      </c>
      <c r="I808" s="451">
        <v>148</v>
      </c>
      <c r="J808" s="453">
        <f t="shared" si="110"/>
        <v>0.9426751592356688</v>
      </c>
      <c r="K808" s="376">
        <v>2</v>
      </c>
      <c r="L808" s="448">
        <f t="shared" si="74"/>
        <v>1.2738853503184714E-2</v>
      </c>
      <c r="M808" s="461"/>
    </row>
    <row r="809" spans="2:13" ht="13" thickBot="1" x14ac:dyDescent="0.3">
      <c r="B809" s="462">
        <v>43008</v>
      </c>
      <c r="C809" s="377" t="s">
        <v>21</v>
      </c>
      <c r="D809" s="451">
        <v>30</v>
      </c>
      <c r="E809" s="451">
        <v>1</v>
      </c>
      <c r="F809" s="452">
        <f t="shared" si="108"/>
        <v>3.3333333333333333E-2</v>
      </c>
      <c r="G809" s="451">
        <v>2</v>
      </c>
      <c r="H809" s="452">
        <f t="shared" si="109"/>
        <v>6.6666666666666666E-2</v>
      </c>
      <c r="I809" s="451">
        <v>27</v>
      </c>
      <c r="J809" s="453">
        <f t="shared" si="110"/>
        <v>0.9</v>
      </c>
      <c r="K809" s="376">
        <v>0</v>
      </c>
      <c r="L809" s="448">
        <f t="shared" si="74"/>
        <v>0</v>
      </c>
      <c r="M809" s="461"/>
    </row>
    <row r="810" spans="2:13" ht="13" thickBot="1" x14ac:dyDescent="0.3">
      <c r="B810" s="462">
        <v>43012</v>
      </c>
      <c r="C810" s="377" t="s">
        <v>16</v>
      </c>
      <c r="D810" s="451">
        <v>26</v>
      </c>
      <c r="E810" s="451">
        <v>0</v>
      </c>
      <c r="F810" s="452">
        <f t="shared" si="108"/>
        <v>0</v>
      </c>
      <c r="G810" s="451">
        <v>1</v>
      </c>
      <c r="H810" s="452">
        <f t="shared" si="109"/>
        <v>3.8461538461538464E-2</v>
      </c>
      <c r="I810" s="451">
        <v>25</v>
      </c>
      <c r="J810" s="453">
        <f t="shared" si="110"/>
        <v>0.96153846153846156</v>
      </c>
      <c r="K810" s="376">
        <v>0</v>
      </c>
      <c r="L810" s="448">
        <f t="shared" si="74"/>
        <v>0</v>
      </c>
      <c r="M810" s="461"/>
    </row>
    <row r="811" spans="2:13" ht="13" thickBot="1" x14ac:dyDescent="0.3">
      <c r="B811" s="462">
        <v>43014</v>
      </c>
      <c r="C811" s="377" t="s">
        <v>542</v>
      </c>
      <c r="D811" s="451">
        <v>20</v>
      </c>
      <c r="E811" s="451">
        <v>0</v>
      </c>
      <c r="F811" s="452">
        <f t="shared" si="108"/>
        <v>0</v>
      </c>
      <c r="G811" s="451">
        <v>0</v>
      </c>
      <c r="H811" s="452">
        <f t="shared" si="109"/>
        <v>0</v>
      </c>
      <c r="I811" s="451">
        <v>20</v>
      </c>
      <c r="J811" s="453">
        <f t="shared" si="110"/>
        <v>1</v>
      </c>
      <c r="K811" s="376">
        <v>0</v>
      </c>
      <c r="L811" s="448">
        <f t="shared" si="74"/>
        <v>0</v>
      </c>
      <c r="M811" s="461"/>
    </row>
    <row r="812" spans="2:13" ht="13" thickBot="1" x14ac:dyDescent="0.3">
      <c r="B812" s="462">
        <v>43015</v>
      </c>
      <c r="C812" s="377" t="s">
        <v>543</v>
      </c>
      <c r="D812" s="451">
        <v>100</v>
      </c>
      <c r="E812" s="451">
        <v>7</v>
      </c>
      <c r="F812" s="452">
        <f t="shared" si="108"/>
        <v>7.0000000000000007E-2</v>
      </c>
      <c r="G812" s="451">
        <v>3</v>
      </c>
      <c r="H812" s="452">
        <f t="shared" si="109"/>
        <v>0.03</v>
      </c>
      <c r="I812" s="451">
        <v>90</v>
      </c>
      <c r="J812" s="453">
        <f t="shared" si="110"/>
        <v>0.9</v>
      </c>
      <c r="K812" s="376">
        <v>3</v>
      </c>
      <c r="L812" s="448">
        <f t="shared" si="74"/>
        <v>0.03</v>
      </c>
      <c r="M812" s="461"/>
    </row>
    <row r="813" spans="2:13" ht="13" thickBot="1" x14ac:dyDescent="0.3">
      <c r="B813" s="462">
        <v>43018</v>
      </c>
      <c r="C813" s="377" t="s">
        <v>544</v>
      </c>
      <c r="D813" s="451">
        <v>207</v>
      </c>
      <c r="E813" s="451">
        <v>4</v>
      </c>
      <c r="F813" s="452">
        <f t="shared" si="108"/>
        <v>1.932367149758454E-2</v>
      </c>
      <c r="G813" s="451">
        <v>7</v>
      </c>
      <c r="H813" s="452">
        <f t="shared" si="109"/>
        <v>3.3816425120772944E-2</v>
      </c>
      <c r="I813" s="451">
        <v>196</v>
      </c>
      <c r="J813" s="453">
        <f t="shared" si="110"/>
        <v>0.9468599033816425</v>
      </c>
      <c r="K813" s="376">
        <v>0</v>
      </c>
      <c r="L813" s="448">
        <f t="shared" si="74"/>
        <v>0</v>
      </c>
      <c r="M813" s="461"/>
    </row>
    <row r="814" spans="2:13" ht="13" thickBot="1" x14ac:dyDescent="0.3">
      <c r="B814" s="462">
        <v>43019</v>
      </c>
      <c r="C814" s="377" t="s">
        <v>545</v>
      </c>
      <c r="D814" s="451">
        <v>1</v>
      </c>
      <c r="E814" s="451">
        <v>1</v>
      </c>
      <c r="F814" s="452">
        <f t="shared" si="108"/>
        <v>1</v>
      </c>
      <c r="G814" s="451">
        <v>0</v>
      </c>
      <c r="H814" s="452">
        <f t="shared" si="109"/>
        <v>0</v>
      </c>
      <c r="I814" s="451">
        <v>0</v>
      </c>
      <c r="J814" s="453">
        <f t="shared" si="110"/>
        <v>0</v>
      </c>
      <c r="K814" s="376">
        <v>0</v>
      </c>
      <c r="L814" s="448">
        <f t="shared" si="74"/>
        <v>0</v>
      </c>
      <c r="M814" s="461"/>
    </row>
    <row r="815" spans="2:13" ht="13" thickBot="1" x14ac:dyDescent="0.3">
      <c r="B815" s="462">
        <v>43020</v>
      </c>
      <c r="C815" s="377" t="s">
        <v>546</v>
      </c>
      <c r="D815" s="451">
        <v>222</v>
      </c>
      <c r="E815" s="451">
        <v>18</v>
      </c>
      <c r="F815" s="452">
        <f t="shared" si="108"/>
        <v>8.1081081081081086E-2</v>
      </c>
      <c r="G815" s="451">
        <v>9</v>
      </c>
      <c r="H815" s="452">
        <f t="shared" si="109"/>
        <v>4.0540540540540543E-2</v>
      </c>
      <c r="I815" s="451">
        <v>195</v>
      </c>
      <c r="J815" s="453">
        <f t="shared" si="110"/>
        <v>0.8783783783783784</v>
      </c>
      <c r="K815" s="376">
        <v>4</v>
      </c>
      <c r="L815" s="448">
        <f t="shared" si="74"/>
        <v>1.8018018018018018E-2</v>
      </c>
      <c r="M815" s="461"/>
    </row>
    <row r="816" spans="2:13" ht="13" thickBot="1" x14ac:dyDescent="0.3">
      <c r="B816" s="462">
        <v>43022</v>
      </c>
      <c r="C816" s="377" t="s">
        <v>547</v>
      </c>
      <c r="D816" s="451">
        <v>79</v>
      </c>
      <c r="E816" s="451">
        <v>4</v>
      </c>
      <c r="F816" s="452">
        <f t="shared" si="108"/>
        <v>5.0632911392405063E-2</v>
      </c>
      <c r="G816" s="451">
        <v>3</v>
      </c>
      <c r="H816" s="452">
        <f t="shared" si="109"/>
        <v>3.7974683544303799E-2</v>
      </c>
      <c r="I816" s="451">
        <v>72</v>
      </c>
      <c r="J816" s="453">
        <f t="shared" si="110"/>
        <v>0.91139240506329111</v>
      </c>
      <c r="K816" s="376">
        <v>1</v>
      </c>
      <c r="L816" s="448">
        <f t="shared" si="74"/>
        <v>1.2658227848101266E-2</v>
      </c>
      <c r="M816" s="461"/>
    </row>
    <row r="817" spans="2:13" ht="13" thickBot="1" x14ac:dyDescent="0.3">
      <c r="B817" s="462">
        <v>43022</v>
      </c>
      <c r="C817" s="377" t="s">
        <v>548</v>
      </c>
      <c r="D817" s="451">
        <v>102</v>
      </c>
      <c r="E817" s="451">
        <v>5</v>
      </c>
      <c r="F817" s="452">
        <f t="shared" si="108"/>
        <v>4.9019607843137254E-2</v>
      </c>
      <c r="G817" s="451">
        <v>3</v>
      </c>
      <c r="H817" s="452">
        <f t="shared" si="109"/>
        <v>2.9411764705882353E-2</v>
      </c>
      <c r="I817" s="451">
        <v>94</v>
      </c>
      <c r="J817" s="453">
        <f t="shared" si="110"/>
        <v>0.92156862745098034</v>
      </c>
      <c r="K817" s="376">
        <v>2</v>
      </c>
      <c r="L817" s="448">
        <f t="shared" si="74"/>
        <v>1.9607843137254902E-2</v>
      </c>
      <c r="M817" s="461"/>
    </row>
    <row r="818" spans="2:13" ht="13" thickBot="1" x14ac:dyDescent="0.3">
      <c r="B818" s="462">
        <v>43024</v>
      </c>
      <c r="C818" s="377" t="s">
        <v>549</v>
      </c>
      <c r="D818" s="451">
        <v>327</v>
      </c>
      <c r="E818" s="451">
        <v>11</v>
      </c>
      <c r="F818" s="452">
        <f t="shared" si="108"/>
        <v>3.3639143730886847E-2</v>
      </c>
      <c r="G818" s="451">
        <v>16</v>
      </c>
      <c r="H818" s="452">
        <f t="shared" si="109"/>
        <v>4.8929663608562692E-2</v>
      </c>
      <c r="I818" s="451">
        <v>300</v>
      </c>
      <c r="J818" s="453">
        <f t="shared" si="110"/>
        <v>0.91743119266055051</v>
      </c>
      <c r="K818" s="376">
        <v>2</v>
      </c>
      <c r="L818" s="448">
        <f t="shared" si="74"/>
        <v>6.1162079510703364E-3</v>
      </c>
      <c r="M818" s="461"/>
    </row>
    <row r="819" spans="2:13" ht="13" thickBot="1" x14ac:dyDescent="0.3">
      <c r="B819" s="462">
        <v>43026</v>
      </c>
      <c r="C819" s="377" t="s">
        <v>14</v>
      </c>
      <c r="D819" s="451">
        <v>313</v>
      </c>
      <c r="E819" s="451">
        <v>10</v>
      </c>
      <c r="F819" s="452">
        <f t="shared" ref="F819:F832" si="111">SUM(E819/D819)</f>
        <v>3.1948881789137379E-2</v>
      </c>
      <c r="G819" s="451">
        <v>11</v>
      </c>
      <c r="H819" s="452">
        <f t="shared" ref="H819:H832" si="112">SUM(G819/D819)</f>
        <v>3.5143769968051117E-2</v>
      </c>
      <c r="I819" s="451">
        <v>292</v>
      </c>
      <c r="J819" s="453">
        <f t="shared" ref="J819:J832" si="113">SUM(I819/D819)</f>
        <v>0.93290734824281152</v>
      </c>
      <c r="K819" s="376">
        <v>1</v>
      </c>
      <c r="L819" s="448">
        <f t="shared" si="74"/>
        <v>3.1948881789137379E-3</v>
      </c>
      <c r="M819" s="461"/>
    </row>
    <row r="820" spans="2:13" ht="13" thickBot="1" x14ac:dyDescent="0.3">
      <c r="B820" s="462">
        <v>43027</v>
      </c>
      <c r="C820" s="377" t="s">
        <v>16</v>
      </c>
      <c r="D820" s="451">
        <v>64</v>
      </c>
      <c r="E820" s="451">
        <v>0</v>
      </c>
      <c r="F820" s="452">
        <f t="shared" si="111"/>
        <v>0</v>
      </c>
      <c r="G820" s="451">
        <v>2</v>
      </c>
      <c r="H820" s="452">
        <f t="shared" si="112"/>
        <v>3.125E-2</v>
      </c>
      <c r="I820" s="451">
        <v>62</v>
      </c>
      <c r="J820" s="453">
        <f t="shared" si="113"/>
        <v>0.96875</v>
      </c>
      <c r="K820" s="376">
        <v>0</v>
      </c>
      <c r="L820" s="448">
        <f t="shared" ref="L820:L884" si="114">SUM(K820/D820)</f>
        <v>0</v>
      </c>
      <c r="M820" s="461"/>
    </row>
    <row r="821" spans="2:13" ht="13" thickBot="1" x14ac:dyDescent="0.3">
      <c r="B821" s="462">
        <v>43028</v>
      </c>
      <c r="C821" s="377" t="s">
        <v>45</v>
      </c>
      <c r="D821" s="451">
        <v>60</v>
      </c>
      <c r="E821" s="451">
        <v>2</v>
      </c>
      <c r="F821" s="452">
        <f t="shared" si="111"/>
        <v>3.3333333333333333E-2</v>
      </c>
      <c r="G821" s="451">
        <v>4</v>
      </c>
      <c r="H821" s="452">
        <f t="shared" si="112"/>
        <v>6.6666666666666666E-2</v>
      </c>
      <c r="I821" s="451">
        <v>54</v>
      </c>
      <c r="J821" s="453">
        <f t="shared" si="113"/>
        <v>0.9</v>
      </c>
      <c r="K821" s="376">
        <v>0</v>
      </c>
      <c r="L821" s="448">
        <f t="shared" si="114"/>
        <v>0</v>
      </c>
      <c r="M821" s="461"/>
    </row>
    <row r="822" spans="2:13" ht="13" thickBot="1" x14ac:dyDescent="0.3">
      <c r="B822" s="462">
        <v>43029</v>
      </c>
      <c r="C822" s="377" t="s">
        <v>550</v>
      </c>
      <c r="D822" s="451">
        <v>342</v>
      </c>
      <c r="E822" s="451">
        <v>18</v>
      </c>
      <c r="F822" s="452">
        <f t="shared" si="111"/>
        <v>5.2631578947368418E-2</v>
      </c>
      <c r="G822" s="451">
        <v>13</v>
      </c>
      <c r="H822" s="452">
        <f t="shared" si="112"/>
        <v>3.8011695906432746E-2</v>
      </c>
      <c r="I822" s="451">
        <v>311</v>
      </c>
      <c r="J822" s="453">
        <f t="shared" si="113"/>
        <v>0.90935672514619881</v>
      </c>
      <c r="K822" s="376">
        <v>4</v>
      </c>
      <c r="L822" s="448">
        <f t="shared" si="114"/>
        <v>1.1695906432748537E-2</v>
      </c>
      <c r="M822" s="461"/>
    </row>
    <row r="823" spans="2:13" ht="13" thickBot="1" x14ac:dyDescent="0.3">
      <c r="B823" s="462">
        <v>43029</v>
      </c>
      <c r="C823" s="377" t="s">
        <v>551</v>
      </c>
      <c r="D823" s="451">
        <v>135</v>
      </c>
      <c r="E823" s="451">
        <v>6</v>
      </c>
      <c r="F823" s="452">
        <f t="shared" si="111"/>
        <v>4.4444444444444446E-2</v>
      </c>
      <c r="G823" s="451">
        <v>6</v>
      </c>
      <c r="H823" s="452">
        <f t="shared" si="112"/>
        <v>4.4444444444444446E-2</v>
      </c>
      <c r="I823" s="451">
        <v>123</v>
      </c>
      <c r="J823" s="453">
        <f t="shared" si="113"/>
        <v>0.91111111111111109</v>
      </c>
      <c r="K823" s="376">
        <v>0</v>
      </c>
      <c r="L823" s="448">
        <f t="shared" si="114"/>
        <v>0</v>
      </c>
      <c r="M823" s="461"/>
    </row>
    <row r="824" spans="2:13" ht="13" thickBot="1" x14ac:dyDescent="0.3">
      <c r="B824" s="462">
        <v>43031</v>
      </c>
      <c r="C824" s="377" t="s">
        <v>81</v>
      </c>
      <c r="D824" s="451">
        <v>894</v>
      </c>
      <c r="E824" s="451">
        <v>41</v>
      </c>
      <c r="F824" s="452">
        <f t="shared" si="111"/>
        <v>4.5861297539149887E-2</v>
      </c>
      <c r="G824" s="451">
        <v>27</v>
      </c>
      <c r="H824" s="452">
        <f t="shared" si="112"/>
        <v>3.0201342281879196E-2</v>
      </c>
      <c r="I824" s="451">
        <v>826</v>
      </c>
      <c r="J824" s="453">
        <f t="shared" si="113"/>
        <v>0.92393736017897088</v>
      </c>
      <c r="K824" s="376">
        <v>5</v>
      </c>
      <c r="L824" s="448">
        <f t="shared" si="114"/>
        <v>5.5928411633109623E-3</v>
      </c>
      <c r="M824" s="461"/>
    </row>
    <row r="825" spans="2:13" ht="13" thickBot="1" x14ac:dyDescent="0.3">
      <c r="B825" s="462">
        <v>43035</v>
      </c>
      <c r="C825" s="377" t="s">
        <v>552</v>
      </c>
      <c r="D825" s="451">
        <v>154</v>
      </c>
      <c r="E825" s="451">
        <v>16</v>
      </c>
      <c r="F825" s="452">
        <f t="shared" si="111"/>
        <v>0.1038961038961039</v>
      </c>
      <c r="G825" s="451">
        <v>4</v>
      </c>
      <c r="H825" s="452">
        <f t="shared" si="112"/>
        <v>2.5974025974025976E-2</v>
      </c>
      <c r="I825" s="451">
        <v>134</v>
      </c>
      <c r="J825" s="453">
        <f t="shared" si="113"/>
        <v>0.87012987012987009</v>
      </c>
      <c r="K825" s="376">
        <v>6</v>
      </c>
      <c r="L825" s="448">
        <f t="shared" si="114"/>
        <v>3.896103896103896E-2</v>
      </c>
      <c r="M825" s="461"/>
    </row>
    <row r="826" spans="2:13" ht="13" thickBot="1" x14ac:dyDescent="0.3">
      <c r="B826" s="462">
        <v>43036</v>
      </c>
      <c r="C826" s="377" t="s">
        <v>553</v>
      </c>
      <c r="D826" s="451">
        <v>147</v>
      </c>
      <c r="E826" s="451">
        <v>4</v>
      </c>
      <c r="F826" s="452">
        <f t="shared" si="111"/>
        <v>2.7210884353741496E-2</v>
      </c>
      <c r="G826" s="451">
        <v>4</v>
      </c>
      <c r="H826" s="452">
        <f t="shared" si="112"/>
        <v>2.7210884353741496E-2</v>
      </c>
      <c r="I826" s="451">
        <v>139</v>
      </c>
      <c r="J826" s="453">
        <f t="shared" si="113"/>
        <v>0.94557823129251706</v>
      </c>
      <c r="K826" s="376">
        <v>0</v>
      </c>
      <c r="L826" s="448">
        <f t="shared" si="114"/>
        <v>0</v>
      </c>
      <c r="M826" s="461"/>
    </row>
    <row r="827" spans="2:13" ht="13" thickBot="1" x14ac:dyDescent="0.3">
      <c r="B827" s="462">
        <v>43036</v>
      </c>
      <c r="C827" s="377" t="s">
        <v>554</v>
      </c>
      <c r="D827" s="451">
        <v>65</v>
      </c>
      <c r="E827" s="451">
        <v>2</v>
      </c>
      <c r="F827" s="452">
        <f t="shared" si="111"/>
        <v>3.0769230769230771E-2</v>
      </c>
      <c r="G827" s="451">
        <v>3</v>
      </c>
      <c r="H827" s="452">
        <f t="shared" si="112"/>
        <v>4.6153846153846156E-2</v>
      </c>
      <c r="I827" s="451">
        <v>60</v>
      </c>
      <c r="J827" s="453">
        <f t="shared" si="113"/>
        <v>0.92307692307692313</v>
      </c>
      <c r="K827" s="376">
        <v>0</v>
      </c>
      <c r="L827" s="448">
        <f t="shared" si="114"/>
        <v>0</v>
      </c>
      <c r="M827" s="461"/>
    </row>
    <row r="828" spans="2:13" ht="13" thickBot="1" x14ac:dyDescent="0.3">
      <c r="B828" s="462">
        <v>43037</v>
      </c>
      <c r="C828" s="377" t="s">
        <v>555</v>
      </c>
      <c r="D828" s="451">
        <v>174</v>
      </c>
      <c r="E828" s="451">
        <v>12</v>
      </c>
      <c r="F828" s="452">
        <f t="shared" si="111"/>
        <v>6.8965517241379309E-2</v>
      </c>
      <c r="G828" s="451">
        <v>4</v>
      </c>
      <c r="H828" s="452">
        <f t="shared" si="112"/>
        <v>2.2988505747126436E-2</v>
      </c>
      <c r="I828" s="451">
        <v>158</v>
      </c>
      <c r="J828" s="453">
        <f t="shared" si="113"/>
        <v>0.90804597701149425</v>
      </c>
      <c r="K828" s="376">
        <v>2</v>
      </c>
      <c r="L828" s="448">
        <f t="shared" si="114"/>
        <v>1.1494252873563218E-2</v>
      </c>
      <c r="M828" s="461"/>
    </row>
    <row r="829" spans="2:13" ht="13" thickBot="1" x14ac:dyDescent="0.3">
      <c r="B829" s="462">
        <v>43040</v>
      </c>
      <c r="C829" s="377" t="s">
        <v>556</v>
      </c>
      <c r="D829" s="451">
        <v>15</v>
      </c>
      <c r="E829" s="451">
        <v>0</v>
      </c>
      <c r="F829" s="452">
        <f t="shared" si="111"/>
        <v>0</v>
      </c>
      <c r="G829" s="451">
        <v>0</v>
      </c>
      <c r="H829" s="452">
        <f t="shared" si="112"/>
        <v>0</v>
      </c>
      <c r="I829" s="451">
        <v>15</v>
      </c>
      <c r="J829" s="453">
        <f t="shared" si="113"/>
        <v>1</v>
      </c>
      <c r="K829" s="376">
        <v>0</v>
      </c>
      <c r="L829" s="448">
        <f t="shared" si="114"/>
        <v>0</v>
      </c>
      <c r="M829" s="461"/>
    </row>
    <row r="830" spans="2:13" ht="13" thickBot="1" x14ac:dyDescent="0.3">
      <c r="B830" s="462">
        <v>43043</v>
      </c>
      <c r="C830" s="377" t="s">
        <v>557</v>
      </c>
      <c r="D830" s="451">
        <v>223</v>
      </c>
      <c r="E830" s="451">
        <v>14</v>
      </c>
      <c r="F830" s="452">
        <f t="shared" si="111"/>
        <v>6.2780269058295965E-2</v>
      </c>
      <c r="G830" s="451">
        <v>2</v>
      </c>
      <c r="H830" s="452">
        <f t="shared" si="112"/>
        <v>8.9686098654708519E-3</v>
      </c>
      <c r="I830" s="451">
        <v>207</v>
      </c>
      <c r="J830" s="453">
        <f t="shared" si="113"/>
        <v>0.9282511210762332</v>
      </c>
      <c r="K830" s="376">
        <v>2</v>
      </c>
      <c r="L830" s="448">
        <f t="shared" si="114"/>
        <v>8.9686098654708519E-3</v>
      </c>
      <c r="M830" s="461"/>
    </row>
    <row r="831" spans="2:13" ht="13" thickBot="1" x14ac:dyDescent="0.3">
      <c r="B831" s="462">
        <v>43043</v>
      </c>
      <c r="C831" s="377" t="s">
        <v>558</v>
      </c>
      <c r="D831" s="451">
        <v>162</v>
      </c>
      <c r="E831" s="451">
        <v>16</v>
      </c>
      <c r="F831" s="452">
        <f t="shared" si="111"/>
        <v>9.8765432098765427E-2</v>
      </c>
      <c r="G831" s="451">
        <v>9</v>
      </c>
      <c r="H831" s="452">
        <f t="shared" si="112"/>
        <v>5.5555555555555552E-2</v>
      </c>
      <c r="I831" s="451">
        <v>137</v>
      </c>
      <c r="J831" s="453">
        <f t="shared" si="113"/>
        <v>0.84567901234567899</v>
      </c>
      <c r="K831" s="376">
        <v>6</v>
      </c>
      <c r="L831" s="448">
        <f t="shared" si="114"/>
        <v>3.7037037037037035E-2</v>
      </c>
      <c r="M831" s="461"/>
    </row>
    <row r="832" spans="2:13" ht="13" thickBot="1" x14ac:dyDescent="0.3">
      <c r="B832" s="462">
        <v>43043</v>
      </c>
      <c r="C832" s="377" t="s">
        <v>559</v>
      </c>
      <c r="D832" s="451">
        <v>127</v>
      </c>
      <c r="E832" s="451">
        <v>11</v>
      </c>
      <c r="F832" s="452">
        <f t="shared" si="111"/>
        <v>8.6614173228346455E-2</v>
      </c>
      <c r="G832" s="451">
        <v>4</v>
      </c>
      <c r="H832" s="452">
        <f t="shared" si="112"/>
        <v>3.1496062992125984E-2</v>
      </c>
      <c r="I832" s="451">
        <v>112</v>
      </c>
      <c r="J832" s="453">
        <f t="shared" si="113"/>
        <v>0.88188976377952755</v>
      </c>
      <c r="K832" s="376">
        <v>6</v>
      </c>
      <c r="L832" s="448">
        <f t="shared" si="114"/>
        <v>4.7244094488188976E-2</v>
      </c>
      <c r="M832" s="461"/>
    </row>
    <row r="833" spans="2:13" ht="13" thickBot="1" x14ac:dyDescent="0.3">
      <c r="B833" s="462">
        <v>43043</v>
      </c>
      <c r="C833" s="377" t="s">
        <v>560</v>
      </c>
      <c r="D833" s="451">
        <v>240</v>
      </c>
      <c r="E833" s="451">
        <v>18</v>
      </c>
      <c r="F833" s="452">
        <f t="shared" ref="F833:F847" si="115">SUM(E833/D833)</f>
        <v>7.4999999999999997E-2</v>
      </c>
      <c r="G833" s="451">
        <v>6</v>
      </c>
      <c r="H833" s="452">
        <f t="shared" ref="H833:H847" si="116">SUM(G833/D833)</f>
        <v>2.5000000000000001E-2</v>
      </c>
      <c r="I833" s="451">
        <v>216</v>
      </c>
      <c r="J833" s="453">
        <f t="shared" ref="J833:J847" si="117">SUM(I833/D833)</f>
        <v>0.9</v>
      </c>
      <c r="K833" s="376">
        <v>5</v>
      </c>
      <c r="L833" s="448">
        <f t="shared" si="114"/>
        <v>2.0833333333333332E-2</v>
      </c>
      <c r="M833" s="461"/>
    </row>
    <row r="834" spans="2:13" ht="13" thickBot="1" x14ac:dyDescent="0.3">
      <c r="B834" s="462">
        <v>43043</v>
      </c>
      <c r="C834" s="377" t="s">
        <v>561</v>
      </c>
      <c r="D834" s="451">
        <v>73</v>
      </c>
      <c r="E834" s="451">
        <v>3</v>
      </c>
      <c r="F834" s="452">
        <f t="shared" si="115"/>
        <v>4.1095890410958902E-2</v>
      </c>
      <c r="G834" s="451">
        <v>4</v>
      </c>
      <c r="H834" s="452">
        <f t="shared" si="116"/>
        <v>5.4794520547945202E-2</v>
      </c>
      <c r="I834" s="451">
        <v>66</v>
      </c>
      <c r="J834" s="453">
        <f t="shared" si="117"/>
        <v>0.90410958904109584</v>
      </c>
      <c r="K834" s="376">
        <v>0</v>
      </c>
      <c r="L834" s="448">
        <f t="shared" si="114"/>
        <v>0</v>
      </c>
      <c r="M834" s="461"/>
    </row>
    <row r="835" spans="2:13" ht="13" thickBot="1" x14ac:dyDescent="0.3">
      <c r="B835" s="462">
        <v>43043</v>
      </c>
      <c r="C835" s="377" t="s">
        <v>562</v>
      </c>
      <c r="D835" s="451">
        <v>125</v>
      </c>
      <c r="E835" s="451">
        <v>6</v>
      </c>
      <c r="F835" s="452">
        <f t="shared" si="115"/>
        <v>4.8000000000000001E-2</v>
      </c>
      <c r="G835" s="451">
        <v>5</v>
      </c>
      <c r="H835" s="452">
        <f t="shared" si="116"/>
        <v>0.04</v>
      </c>
      <c r="I835" s="451">
        <v>114</v>
      </c>
      <c r="J835" s="453">
        <f t="shared" si="117"/>
        <v>0.91200000000000003</v>
      </c>
      <c r="K835" s="376">
        <v>1</v>
      </c>
      <c r="L835" s="448">
        <f t="shared" si="114"/>
        <v>8.0000000000000002E-3</v>
      </c>
      <c r="M835" s="461"/>
    </row>
    <row r="836" spans="2:13" ht="13" thickBot="1" x14ac:dyDescent="0.3">
      <c r="B836" s="462">
        <v>43047</v>
      </c>
      <c r="C836" s="377" t="s">
        <v>556</v>
      </c>
      <c r="D836" s="451">
        <v>11</v>
      </c>
      <c r="E836" s="451">
        <v>0</v>
      </c>
      <c r="F836" s="452">
        <f t="shared" si="115"/>
        <v>0</v>
      </c>
      <c r="G836" s="451">
        <v>1</v>
      </c>
      <c r="H836" s="452">
        <f t="shared" si="116"/>
        <v>9.0909090909090912E-2</v>
      </c>
      <c r="I836" s="451">
        <v>10</v>
      </c>
      <c r="J836" s="453">
        <f t="shared" si="117"/>
        <v>0.90909090909090906</v>
      </c>
      <c r="K836" s="376">
        <v>0</v>
      </c>
      <c r="L836" s="448">
        <f t="shared" si="114"/>
        <v>0</v>
      </c>
      <c r="M836" s="461"/>
    </row>
    <row r="837" spans="2:13" ht="13" thickBot="1" x14ac:dyDescent="0.3">
      <c r="B837" s="462">
        <v>43049</v>
      </c>
      <c r="C837" s="377" t="s">
        <v>10</v>
      </c>
      <c r="D837" s="451">
        <v>63</v>
      </c>
      <c r="E837" s="451">
        <v>5</v>
      </c>
      <c r="F837" s="452">
        <f t="shared" si="115"/>
        <v>7.9365079365079361E-2</v>
      </c>
      <c r="G837" s="451">
        <v>4</v>
      </c>
      <c r="H837" s="452">
        <f t="shared" si="116"/>
        <v>6.3492063492063489E-2</v>
      </c>
      <c r="I837" s="451">
        <v>54</v>
      </c>
      <c r="J837" s="453">
        <f t="shared" si="117"/>
        <v>0.8571428571428571</v>
      </c>
      <c r="K837" s="376">
        <v>1</v>
      </c>
      <c r="L837" s="448">
        <f t="shared" si="114"/>
        <v>1.5873015873015872E-2</v>
      </c>
      <c r="M837" s="461"/>
    </row>
    <row r="838" spans="2:13" ht="13" thickBot="1" x14ac:dyDescent="0.3">
      <c r="B838" s="462">
        <v>43050</v>
      </c>
      <c r="C838" s="377" t="s">
        <v>563</v>
      </c>
      <c r="D838" s="451">
        <v>84</v>
      </c>
      <c r="E838" s="451">
        <v>2</v>
      </c>
      <c r="F838" s="452">
        <f t="shared" ref="F838" si="118">SUM(E838/D838)</f>
        <v>2.3809523809523808E-2</v>
      </c>
      <c r="G838" s="451">
        <v>3</v>
      </c>
      <c r="H838" s="452">
        <f t="shared" ref="H838" si="119">SUM(G838/D838)</f>
        <v>3.5714285714285712E-2</v>
      </c>
      <c r="I838" s="451">
        <v>79</v>
      </c>
      <c r="J838" s="453">
        <f t="shared" ref="J838" si="120">SUM(I838/D838)</f>
        <v>0.94047619047619047</v>
      </c>
      <c r="K838" s="376">
        <v>0</v>
      </c>
      <c r="L838" s="448">
        <f t="shared" si="114"/>
        <v>0</v>
      </c>
      <c r="M838" s="461"/>
    </row>
    <row r="839" spans="2:13" ht="13" thickBot="1" x14ac:dyDescent="0.3">
      <c r="B839" s="462">
        <v>43055</v>
      </c>
      <c r="C839" s="377" t="s">
        <v>16</v>
      </c>
      <c r="D839" s="451">
        <v>64</v>
      </c>
      <c r="E839" s="451">
        <v>2</v>
      </c>
      <c r="F839" s="452">
        <f t="shared" si="115"/>
        <v>3.125E-2</v>
      </c>
      <c r="G839" s="451">
        <v>2</v>
      </c>
      <c r="H839" s="452">
        <f t="shared" si="116"/>
        <v>3.125E-2</v>
      </c>
      <c r="I839" s="451">
        <v>60</v>
      </c>
      <c r="J839" s="453">
        <f t="shared" si="117"/>
        <v>0.9375</v>
      </c>
      <c r="K839" s="376">
        <v>2</v>
      </c>
      <c r="L839" s="448">
        <f t="shared" si="114"/>
        <v>3.125E-2</v>
      </c>
      <c r="M839" s="461"/>
    </row>
    <row r="840" spans="2:13" ht="13" thickBot="1" x14ac:dyDescent="0.3">
      <c r="B840" s="462">
        <v>43057</v>
      </c>
      <c r="C840" s="377" t="s">
        <v>547</v>
      </c>
      <c r="D840" s="451">
        <v>27</v>
      </c>
      <c r="E840" s="451">
        <v>1</v>
      </c>
      <c r="F840" s="452">
        <f t="shared" si="115"/>
        <v>3.7037037037037035E-2</v>
      </c>
      <c r="G840" s="451">
        <v>1</v>
      </c>
      <c r="H840" s="452">
        <f t="shared" si="116"/>
        <v>3.7037037037037035E-2</v>
      </c>
      <c r="I840" s="451">
        <v>25</v>
      </c>
      <c r="J840" s="453">
        <f t="shared" si="117"/>
        <v>0.92592592592592593</v>
      </c>
      <c r="K840" s="376">
        <v>0</v>
      </c>
      <c r="L840" s="448">
        <f t="shared" si="114"/>
        <v>0</v>
      </c>
      <c r="M840" s="461"/>
    </row>
    <row r="841" spans="2:13" ht="13" thickBot="1" x14ac:dyDescent="0.3">
      <c r="B841" s="462">
        <v>43057</v>
      </c>
      <c r="C841" s="377" t="s">
        <v>564</v>
      </c>
      <c r="D841" s="451">
        <v>75</v>
      </c>
      <c r="E841" s="451">
        <v>3</v>
      </c>
      <c r="F841" s="452">
        <f t="shared" si="115"/>
        <v>0.04</v>
      </c>
      <c r="G841" s="451">
        <v>4</v>
      </c>
      <c r="H841" s="452">
        <f t="shared" si="116"/>
        <v>5.3333333333333337E-2</v>
      </c>
      <c r="I841" s="451">
        <v>68</v>
      </c>
      <c r="J841" s="453">
        <f t="shared" si="117"/>
        <v>0.90666666666666662</v>
      </c>
      <c r="K841" s="376">
        <v>0</v>
      </c>
      <c r="L841" s="448">
        <f t="shared" si="114"/>
        <v>0</v>
      </c>
      <c r="M841" s="461"/>
    </row>
    <row r="842" spans="2:13" ht="13" thickBot="1" x14ac:dyDescent="0.3">
      <c r="B842" s="462">
        <v>43057</v>
      </c>
      <c r="C842" s="377" t="s">
        <v>565</v>
      </c>
      <c r="D842" s="451">
        <v>208</v>
      </c>
      <c r="E842" s="451">
        <v>7</v>
      </c>
      <c r="F842" s="452">
        <f t="shared" si="115"/>
        <v>3.3653846153846152E-2</v>
      </c>
      <c r="G842" s="451">
        <v>7</v>
      </c>
      <c r="H842" s="452">
        <f t="shared" si="116"/>
        <v>3.3653846153846152E-2</v>
      </c>
      <c r="I842" s="451">
        <v>194</v>
      </c>
      <c r="J842" s="453">
        <f t="shared" si="117"/>
        <v>0.93269230769230771</v>
      </c>
      <c r="K842" s="376">
        <v>1</v>
      </c>
      <c r="L842" s="448">
        <f t="shared" si="114"/>
        <v>4.807692307692308E-3</v>
      </c>
      <c r="M842" s="461"/>
    </row>
    <row r="843" spans="2:13" ht="13" thickBot="1" x14ac:dyDescent="0.3">
      <c r="B843" s="462">
        <v>43058</v>
      </c>
      <c r="C843" s="377" t="s">
        <v>566</v>
      </c>
      <c r="D843" s="451">
        <v>82</v>
      </c>
      <c r="E843" s="451">
        <v>7</v>
      </c>
      <c r="F843" s="452">
        <f t="shared" si="115"/>
        <v>8.5365853658536592E-2</v>
      </c>
      <c r="G843" s="451">
        <v>3</v>
      </c>
      <c r="H843" s="452">
        <f t="shared" si="116"/>
        <v>3.6585365853658534E-2</v>
      </c>
      <c r="I843" s="451">
        <v>72</v>
      </c>
      <c r="J843" s="453">
        <f t="shared" si="117"/>
        <v>0.87804878048780488</v>
      </c>
      <c r="K843" s="376">
        <v>2</v>
      </c>
      <c r="L843" s="448">
        <f t="shared" si="114"/>
        <v>2.4390243902439025E-2</v>
      </c>
      <c r="M843" s="461"/>
    </row>
    <row r="844" spans="2:13" ht="13" thickBot="1" x14ac:dyDescent="0.3">
      <c r="B844" s="462">
        <v>43060</v>
      </c>
      <c r="C844" s="377" t="s">
        <v>21</v>
      </c>
      <c r="D844" s="451">
        <v>1</v>
      </c>
      <c r="E844" s="451">
        <v>0</v>
      </c>
      <c r="F844" s="452">
        <f t="shared" si="115"/>
        <v>0</v>
      </c>
      <c r="G844" s="451">
        <v>0</v>
      </c>
      <c r="H844" s="452">
        <f t="shared" si="116"/>
        <v>0</v>
      </c>
      <c r="I844" s="451">
        <v>1</v>
      </c>
      <c r="J844" s="453">
        <f t="shared" si="117"/>
        <v>1</v>
      </c>
      <c r="K844" s="376">
        <v>0</v>
      </c>
      <c r="L844" s="448">
        <f t="shared" si="114"/>
        <v>0</v>
      </c>
      <c r="M844" s="461"/>
    </row>
    <row r="845" spans="2:13" ht="13" thickBot="1" x14ac:dyDescent="0.3">
      <c r="B845" s="462">
        <v>43060</v>
      </c>
      <c r="C845" s="377" t="s">
        <v>567</v>
      </c>
      <c r="D845" s="451">
        <v>156</v>
      </c>
      <c r="E845" s="451">
        <v>8</v>
      </c>
      <c r="F845" s="452">
        <f t="shared" ref="F845" si="121">SUM(E845/D845)</f>
        <v>5.128205128205128E-2</v>
      </c>
      <c r="G845" s="451">
        <v>9</v>
      </c>
      <c r="H845" s="452">
        <f t="shared" ref="H845" si="122">SUM(G845/D845)</f>
        <v>5.7692307692307696E-2</v>
      </c>
      <c r="I845" s="451">
        <v>139</v>
      </c>
      <c r="J845" s="453">
        <f t="shared" ref="J845" si="123">SUM(I845/D845)</f>
        <v>0.89102564102564108</v>
      </c>
      <c r="K845" s="376">
        <v>2</v>
      </c>
      <c r="L845" s="448">
        <f t="shared" si="114"/>
        <v>1.282051282051282E-2</v>
      </c>
      <c r="M845" s="461"/>
    </row>
    <row r="846" spans="2:13" ht="13" thickBot="1" x14ac:dyDescent="0.3">
      <c r="B846" s="462">
        <v>43063</v>
      </c>
      <c r="C846" s="377" t="s">
        <v>568</v>
      </c>
      <c r="D846" s="451">
        <v>45</v>
      </c>
      <c r="E846" s="451">
        <v>0</v>
      </c>
      <c r="F846" s="452">
        <f t="shared" si="115"/>
        <v>0</v>
      </c>
      <c r="G846" s="451">
        <v>0</v>
      </c>
      <c r="H846" s="452">
        <f t="shared" si="116"/>
        <v>0</v>
      </c>
      <c r="I846" s="451">
        <v>45</v>
      </c>
      <c r="J846" s="453">
        <f t="shared" si="117"/>
        <v>1</v>
      </c>
      <c r="K846" s="376">
        <v>0</v>
      </c>
      <c r="L846" s="448">
        <f t="shared" si="114"/>
        <v>0</v>
      </c>
      <c r="M846" s="461"/>
    </row>
    <row r="847" spans="2:13" ht="13" thickBot="1" x14ac:dyDescent="0.3">
      <c r="B847" s="462">
        <v>43063</v>
      </c>
      <c r="C847" s="377" t="s">
        <v>45</v>
      </c>
      <c r="D847" s="451">
        <v>36</v>
      </c>
      <c r="E847" s="451">
        <v>3</v>
      </c>
      <c r="F847" s="452">
        <f t="shared" si="115"/>
        <v>8.3333333333333329E-2</v>
      </c>
      <c r="G847" s="451">
        <v>3</v>
      </c>
      <c r="H847" s="452">
        <f t="shared" si="116"/>
        <v>8.3333333333333329E-2</v>
      </c>
      <c r="I847" s="451">
        <v>30</v>
      </c>
      <c r="J847" s="453">
        <f t="shared" si="117"/>
        <v>0.83333333333333337</v>
      </c>
      <c r="K847" s="376">
        <v>1</v>
      </c>
      <c r="L847" s="448">
        <f t="shared" si="114"/>
        <v>2.7777777777777776E-2</v>
      </c>
      <c r="M847" s="461"/>
    </row>
    <row r="848" spans="2:13" ht="13" thickBot="1" x14ac:dyDescent="0.3">
      <c r="B848" s="462">
        <v>43064</v>
      </c>
      <c r="C848" s="377" t="s">
        <v>569</v>
      </c>
      <c r="D848" s="451">
        <v>35</v>
      </c>
      <c r="E848" s="451">
        <v>0</v>
      </c>
      <c r="F848" s="452">
        <f t="shared" ref="F848:F853" si="124">SUM(E848/D848)</f>
        <v>0</v>
      </c>
      <c r="G848" s="451">
        <v>3</v>
      </c>
      <c r="H848" s="452">
        <f t="shared" ref="H848:H853" si="125">SUM(G848/D848)</f>
        <v>8.5714285714285715E-2</v>
      </c>
      <c r="I848" s="451">
        <v>32</v>
      </c>
      <c r="J848" s="453">
        <f t="shared" ref="J848:J853" si="126">SUM(I848/D848)</f>
        <v>0.91428571428571426</v>
      </c>
      <c r="K848" s="376">
        <v>0</v>
      </c>
      <c r="L848" s="448">
        <f t="shared" si="114"/>
        <v>0</v>
      </c>
      <c r="M848" s="461"/>
    </row>
    <row r="849" spans="1:13" ht="13" thickBot="1" x14ac:dyDescent="0.3">
      <c r="B849" s="462">
        <v>43064</v>
      </c>
      <c r="C849" s="377" t="s">
        <v>80</v>
      </c>
      <c r="D849" s="451">
        <v>113</v>
      </c>
      <c r="E849" s="451">
        <v>8</v>
      </c>
      <c r="F849" s="452">
        <f t="shared" si="124"/>
        <v>7.0796460176991149E-2</v>
      </c>
      <c r="G849" s="451">
        <v>3</v>
      </c>
      <c r="H849" s="452">
        <f t="shared" si="125"/>
        <v>2.6548672566371681E-2</v>
      </c>
      <c r="I849" s="451">
        <v>102</v>
      </c>
      <c r="J849" s="453">
        <f t="shared" si="126"/>
        <v>0.90265486725663713</v>
      </c>
      <c r="K849" s="376">
        <v>1</v>
      </c>
      <c r="L849" s="448">
        <f t="shared" si="114"/>
        <v>8.8495575221238937E-3</v>
      </c>
      <c r="M849" s="461"/>
    </row>
    <row r="850" spans="1:13" ht="13" thickBot="1" x14ac:dyDescent="0.3">
      <c r="B850" s="470">
        <v>43068</v>
      </c>
      <c r="C850" s="311" t="s">
        <v>556</v>
      </c>
      <c r="D850" s="447">
        <v>17</v>
      </c>
      <c r="E850" s="447">
        <v>0</v>
      </c>
      <c r="F850" s="448">
        <f t="shared" si="124"/>
        <v>0</v>
      </c>
      <c r="G850" s="447">
        <v>0</v>
      </c>
      <c r="H850" s="448">
        <f t="shared" si="125"/>
        <v>0</v>
      </c>
      <c r="I850" s="447">
        <v>17</v>
      </c>
      <c r="J850" s="450">
        <f t="shared" si="126"/>
        <v>1</v>
      </c>
      <c r="K850" s="376">
        <v>0</v>
      </c>
      <c r="L850" s="448">
        <f t="shared" si="114"/>
        <v>0</v>
      </c>
      <c r="M850" s="449"/>
    </row>
    <row r="851" spans="1:13" ht="13" thickBot="1" x14ac:dyDescent="0.3">
      <c r="B851" s="470">
        <v>43071</v>
      </c>
      <c r="C851" s="311" t="s">
        <v>547</v>
      </c>
      <c r="D851" s="447">
        <v>78</v>
      </c>
      <c r="E851" s="447">
        <v>1</v>
      </c>
      <c r="F851" s="448">
        <f t="shared" si="124"/>
        <v>1.282051282051282E-2</v>
      </c>
      <c r="G851" s="447">
        <v>3</v>
      </c>
      <c r="H851" s="448">
        <f t="shared" si="125"/>
        <v>3.8461538461538464E-2</v>
      </c>
      <c r="I851" s="447">
        <v>74</v>
      </c>
      <c r="J851" s="450">
        <f t="shared" si="126"/>
        <v>0.94871794871794868</v>
      </c>
      <c r="K851" s="376">
        <v>1</v>
      </c>
      <c r="L851" s="448">
        <f t="shared" si="114"/>
        <v>1.282051282051282E-2</v>
      </c>
      <c r="M851" s="449"/>
    </row>
    <row r="852" spans="1:13" ht="13" thickBot="1" x14ac:dyDescent="0.3">
      <c r="B852" s="470">
        <v>43071</v>
      </c>
      <c r="C852" s="311" t="s">
        <v>570</v>
      </c>
      <c r="D852" s="447">
        <v>26</v>
      </c>
      <c r="E852" s="447">
        <v>1</v>
      </c>
      <c r="F852" s="448">
        <f t="shared" si="124"/>
        <v>3.8461538461538464E-2</v>
      </c>
      <c r="G852" s="447">
        <v>1</v>
      </c>
      <c r="H852" s="448">
        <f t="shared" si="125"/>
        <v>3.8461538461538464E-2</v>
      </c>
      <c r="I852" s="447">
        <v>24</v>
      </c>
      <c r="J852" s="450">
        <f t="shared" si="126"/>
        <v>0.92307692307692313</v>
      </c>
      <c r="K852" s="376">
        <v>0</v>
      </c>
      <c r="L852" s="448">
        <f t="shared" si="114"/>
        <v>0</v>
      </c>
      <c r="M852" s="449"/>
    </row>
    <row r="853" spans="1:13" ht="13" thickBot="1" x14ac:dyDescent="0.3">
      <c r="B853" s="470">
        <v>43071</v>
      </c>
      <c r="C853" s="311" t="s">
        <v>571</v>
      </c>
      <c r="D853" s="447">
        <v>41</v>
      </c>
      <c r="E853" s="447">
        <v>1</v>
      </c>
      <c r="F853" s="448">
        <f t="shared" si="124"/>
        <v>2.4390243902439025E-2</v>
      </c>
      <c r="G853" s="447">
        <v>0</v>
      </c>
      <c r="H853" s="448">
        <f t="shared" si="125"/>
        <v>0</v>
      </c>
      <c r="I853" s="447">
        <v>40</v>
      </c>
      <c r="J853" s="450">
        <f t="shared" si="126"/>
        <v>0.97560975609756095</v>
      </c>
      <c r="K853" s="376">
        <v>1</v>
      </c>
      <c r="L853" s="448">
        <f t="shared" si="114"/>
        <v>2.4390243902439025E-2</v>
      </c>
      <c r="M853" s="449"/>
    </row>
    <row r="854" spans="1:13" ht="13" thickBot="1" x14ac:dyDescent="0.3">
      <c r="B854" s="470">
        <v>43072</v>
      </c>
      <c r="C854" s="311" t="s">
        <v>572</v>
      </c>
      <c r="D854" s="447">
        <v>97</v>
      </c>
      <c r="E854" s="447">
        <v>5</v>
      </c>
      <c r="F854" s="448">
        <f t="shared" ref="F854:F856" si="127">SUM(E854/D854)</f>
        <v>5.1546391752577317E-2</v>
      </c>
      <c r="G854" s="447">
        <v>4</v>
      </c>
      <c r="H854" s="448">
        <f t="shared" ref="H854:H856" si="128">SUM(G854/D854)</f>
        <v>4.1237113402061855E-2</v>
      </c>
      <c r="I854" s="447">
        <v>88</v>
      </c>
      <c r="J854" s="450">
        <f t="shared" ref="J854:J856" si="129">SUM(I854/D854)</f>
        <v>0.90721649484536082</v>
      </c>
      <c r="K854" s="376">
        <v>3</v>
      </c>
      <c r="L854" s="448">
        <f t="shared" si="114"/>
        <v>3.0927835051546393E-2</v>
      </c>
      <c r="M854" s="449"/>
    </row>
    <row r="855" spans="1:13" ht="13" thickBot="1" x14ac:dyDescent="0.3">
      <c r="B855" s="470">
        <v>43074</v>
      </c>
      <c r="C855" s="377" t="s">
        <v>567</v>
      </c>
      <c r="D855" s="447">
        <v>17</v>
      </c>
      <c r="E855" s="447">
        <v>0</v>
      </c>
      <c r="F855" s="448">
        <f t="shared" si="127"/>
        <v>0</v>
      </c>
      <c r="G855" s="447">
        <v>1</v>
      </c>
      <c r="H855" s="448">
        <f t="shared" si="128"/>
        <v>5.8823529411764705E-2</v>
      </c>
      <c r="I855" s="447">
        <v>16</v>
      </c>
      <c r="J855" s="450">
        <f t="shared" si="129"/>
        <v>0.94117647058823528</v>
      </c>
      <c r="K855" s="376">
        <v>0</v>
      </c>
      <c r="L855" s="448">
        <f t="shared" si="114"/>
        <v>0</v>
      </c>
      <c r="M855" s="449"/>
    </row>
    <row r="856" spans="1:13" ht="13" thickBot="1" x14ac:dyDescent="0.3">
      <c r="B856" s="470">
        <v>43078</v>
      </c>
      <c r="C856" s="311" t="s">
        <v>573</v>
      </c>
      <c r="D856" s="447">
        <v>34</v>
      </c>
      <c r="E856" s="447">
        <v>2</v>
      </c>
      <c r="F856" s="448">
        <f t="shared" si="127"/>
        <v>5.8823529411764705E-2</v>
      </c>
      <c r="G856" s="447">
        <v>0</v>
      </c>
      <c r="H856" s="448">
        <f t="shared" si="128"/>
        <v>0</v>
      </c>
      <c r="I856" s="447">
        <v>32</v>
      </c>
      <c r="J856" s="450">
        <f t="shared" si="129"/>
        <v>0.94117647058823528</v>
      </c>
      <c r="K856" s="375">
        <v>1</v>
      </c>
      <c r="L856" s="448">
        <f t="shared" si="114"/>
        <v>2.9411764705882353E-2</v>
      </c>
      <c r="M856" s="449"/>
    </row>
    <row r="857" spans="1:13" ht="13" thickBot="1" x14ac:dyDescent="0.3">
      <c r="B857" s="470">
        <v>43082</v>
      </c>
      <c r="C857" s="311" t="s">
        <v>556</v>
      </c>
      <c r="D857" s="447">
        <v>9</v>
      </c>
      <c r="E857" s="447">
        <v>0</v>
      </c>
      <c r="F857" s="448">
        <f t="shared" ref="F857" si="130">SUM(E857/D857)</f>
        <v>0</v>
      </c>
      <c r="G857" s="447">
        <v>1</v>
      </c>
      <c r="H857" s="448">
        <f t="shared" ref="H857" si="131">SUM(G857/D857)</f>
        <v>0.1111111111111111</v>
      </c>
      <c r="I857" s="447">
        <v>8</v>
      </c>
      <c r="J857" s="450">
        <f t="shared" ref="J857" si="132">SUM(I857/D857)</f>
        <v>0.88888888888888884</v>
      </c>
      <c r="K857" s="375">
        <v>0</v>
      </c>
      <c r="L857" s="448">
        <f t="shared" si="114"/>
        <v>0</v>
      </c>
      <c r="M857" s="449"/>
    </row>
    <row r="858" spans="1:13" ht="13" thickBot="1" x14ac:dyDescent="0.3">
      <c r="B858" s="470">
        <v>43085</v>
      </c>
      <c r="C858" s="311" t="s">
        <v>45</v>
      </c>
      <c r="D858" s="447">
        <v>51</v>
      </c>
      <c r="E858" s="447">
        <v>1</v>
      </c>
      <c r="F858" s="448">
        <f t="shared" ref="F858" si="133">SUM(E858/D858)</f>
        <v>1.9607843137254902E-2</v>
      </c>
      <c r="G858" s="447">
        <v>1</v>
      </c>
      <c r="H858" s="448">
        <f t="shared" ref="H858" si="134">SUM(G858/D858)</f>
        <v>1.9607843137254902E-2</v>
      </c>
      <c r="I858" s="447">
        <v>49</v>
      </c>
      <c r="J858" s="450">
        <f t="shared" ref="J858" si="135">SUM(I858/D858)</f>
        <v>0.96078431372549022</v>
      </c>
      <c r="K858" s="375">
        <v>0</v>
      </c>
      <c r="L858" s="448">
        <f t="shared" si="114"/>
        <v>0</v>
      </c>
      <c r="M858" s="449"/>
    </row>
    <row r="859" spans="1:13" ht="13.5" thickBot="1" x14ac:dyDescent="0.35">
      <c r="A859" s="471"/>
      <c r="B859" s="283">
        <v>2018</v>
      </c>
      <c r="C859" s="283"/>
      <c r="D859" s="284"/>
      <c r="E859" s="285"/>
      <c r="F859" s="285"/>
      <c r="G859" s="284"/>
      <c r="H859" s="284"/>
      <c r="I859" s="284"/>
      <c r="J859" s="286"/>
      <c r="K859" s="286"/>
      <c r="L859" s="286"/>
      <c r="M859" s="287"/>
    </row>
    <row r="860" spans="1:13" ht="13" thickBot="1" x14ac:dyDescent="0.3">
      <c r="B860" s="470">
        <v>43113</v>
      </c>
      <c r="C860" s="185" t="s">
        <v>574</v>
      </c>
      <c r="D860" s="472">
        <v>129</v>
      </c>
      <c r="E860" s="472">
        <v>7</v>
      </c>
      <c r="F860" s="473">
        <f t="shared" ref="F860:F862" si="136">SUM(E860/D860)</f>
        <v>5.4263565891472867E-2</v>
      </c>
      <c r="G860" s="472">
        <v>8</v>
      </c>
      <c r="H860" s="473">
        <f t="shared" ref="H860:H862" si="137">SUM(G860/D860)</f>
        <v>6.2015503875968991E-2</v>
      </c>
      <c r="I860" s="472">
        <v>114</v>
      </c>
      <c r="J860" s="474">
        <f t="shared" ref="J860:J862" si="138">SUM(I860/D860)</f>
        <v>0.88372093023255816</v>
      </c>
      <c r="K860" s="375">
        <v>1</v>
      </c>
      <c r="L860" s="448">
        <f t="shared" si="114"/>
        <v>7.7519379844961239E-3</v>
      </c>
      <c r="M860" s="475"/>
    </row>
    <row r="861" spans="1:13" ht="13" thickBot="1" x14ac:dyDescent="0.3">
      <c r="B861" s="470">
        <v>43118</v>
      </c>
      <c r="C861" s="311" t="s">
        <v>16</v>
      </c>
      <c r="D861" s="447">
        <v>55</v>
      </c>
      <c r="E861" s="447">
        <v>4</v>
      </c>
      <c r="F861" s="448">
        <f t="shared" si="136"/>
        <v>7.2727272727272724E-2</v>
      </c>
      <c r="G861" s="447">
        <v>4</v>
      </c>
      <c r="H861" s="448">
        <f t="shared" si="137"/>
        <v>7.2727272727272724E-2</v>
      </c>
      <c r="I861" s="447">
        <v>47</v>
      </c>
      <c r="J861" s="450">
        <f t="shared" si="138"/>
        <v>0.8545454545454545</v>
      </c>
      <c r="K861" s="375">
        <v>0</v>
      </c>
      <c r="L861" s="448">
        <f t="shared" si="114"/>
        <v>0</v>
      </c>
      <c r="M861" s="449"/>
    </row>
    <row r="862" spans="1:13" ht="13" thickBot="1" x14ac:dyDescent="0.3">
      <c r="B862" s="470">
        <v>43121</v>
      </c>
      <c r="C862" s="311" t="s">
        <v>575</v>
      </c>
      <c r="D862" s="447">
        <v>85</v>
      </c>
      <c r="E862" s="447">
        <v>5</v>
      </c>
      <c r="F862" s="448">
        <f t="shared" si="136"/>
        <v>5.8823529411764705E-2</v>
      </c>
      <c r="G862" s="447">
        <v>3</v>
      </c>
      <c r="H862" s="448">
        <f t="shared" si="137"/>
        <v>3.5294117647058823E-2</v>
      </c>
      <c r="I862" s="447">
        <v>77</v>
      </c>
      <c r="J862" s="450">
        <f t="shared" si="138"/>
        <v>0.90588235294117647</v>
      </c>
      <c r="K862" s="375">
        <v>1</v>
      </c>
      <c r="L862" s="448">
        <f t="shared" si="114"/>
        <v>1.1764705882352941E-2</v>
      </c>
      <c r="M862" s="449"/>
    </row>
    <row r="863" spans="1:13" ht="13" thickBot="1" x14ac:dyDescent="0.3">
      <c r="B863" s="470">
        <v>43127</v>
      </c>
      <c r="C863" s="311" t="s">
        <v>576</v>
      </c>
      <c r="D863" s="447">
        <v>279</v>
      </c>
      <c r="E863" s="447">
        <v>20</v>
      </c>
      <c r="F863" s="448">
        <f t="shared" ref="F863" si="139">SUM(E863/D863)</f>
        <v>7.1684587813620068E-2</v>
      </c>
      <c r="G863" s="447">
        <v>22</v>
      </c>
      <c r="H863" s="448">
        <f t="shared" ref="H863" si="140">SUM(G863/D863)</f>
        <v>7.8853046594982074E-2</v>
      </c>
      <c r="I863" s="447">
        <v>237</v>
      </c>
      <c r="J863" s="450">
        <f t="shared" ref="J863" si="141">SUM(I863/D863)</f>
        <v>0.84946236559139787</v>
      </c>
      <c r="K863" s="376">
        <v>8</v>
      </c>
      <c r="L863" s="448">
        <f t="shared" si="114"/>
        <v>2.8673835125448029E-2</v>
      </c>
      <c r="M863" s="449"/>
    </row>
    <row r="864" spans="1:13" ht="13" thickBot="1" x14ac:dyDescent="0.3">
      <c r="B864" s="470">
        <v>43132</v>
      </c>
      <c r="C864" s="311" t="s">
        <v>577</v>
      </c>
      <c r="D864" s="447">
        <v>13</v>
      </c>
      <c r="E864" s="447">
        <v>0</v>
      </c>
      <c r="F864" s="448">
        <f t="shared" ref="F864:F871" si="142">SUM(E864/D864)</f>
        <v>0</v>
      </c>
      <c r="G864" s="447">
        <v>0</v>
      </c>
      <c r="H864" s="448">
        <f t="shared" ref="H864:H871" si="143">SUM(G864/D864)</f>
        <v>0</v>
      </c>
      <c r="I864" s="447">
        <v>13</v>
      </c>
      <c r="J864" s="450">
        <f t="shared" ref="J864:J871" si="144">SUM(I864/D864)</f>
        <v>1</v>
      </c>
      <c r="K864" s="376">
        <v>0</v>
      </c>
      <c r="L864" s="448">
        <f t="shared" si="114"/>
        <v>0</v>
      </c>
      <c r="M864" s="449"/>
    </row>
    <row r="865" spans="2:17" ht="13" thickBot="1" x14ac:dyDescent="0.3">
      <c r="B865" s="470">
        <v>43134</v>
      </c>
      <c r="C865" s="311" t="s">
        <v>578</v>
      </c>
      <c r="D865" s="447">
        <v>119</v>
      </c>
      <c r="E865" s="447">
        <v>6</v>
      </c>
      <c r="F865" s="448">
        <f t="shared" si="142"/>
        <v>5.0420168067226892E-2</v>
      </c>
      <c r="G865" s="447">
        <v>2</v>
      </c>
      <c r="H865" s="448">
        <f t="shared" si="143"/>
        <v>1.680672268907563E-2</v>
      </c>
      <c r="I865" s="447">
        <v>111</v>
      </c>
      <c r="J865" s="450">
        <f t="shared" si="144"/>
        <v>0.9327731092436975</v>
      </c>
      <c r="K865" s="376">
        <v>1</v>
      </c>
      <c r="L865" s="448">
        <f t="shared" si="114"/>
        <v>8.4033613445378148E-3</v>
      </c>
      <c r="M865" s="449"/>
    </row>
    <row r="866" spans="2:17" ht="13.5" thickBot="1" x14ac:dyDescent="0.35">
      <c r="B866" s="470">
        <v>43135</v>
      </c>
      <c r="C866" s="311" t="s">
        <v>579</v>
      </c>
      <c r="D866" s="447">
        <v>72</v>
      </c>
      <c r="E866" s="447">
        <v>5</v>
      </c>
      <c r="F866" s="448">
        <f t="shared" si="142"/>
        <v>6.9444444444444448E-2</v>
      </c>
      <c r="G866" s="447">
        <v>6</v>
      </c>
      <c r="H866" s="448">
        <f t="shared" si="143"/>
        <v>8.3333333333333329E-2</v>
      </c>
      <c r="I866" s="447">
        <v>61</v>
      </c>
      <c r="J866" s="450">
        <f t="shared" si="144"/>
        <v>0.84722222222222221</v>
      </c>
      <c r="K866" s="376">
        <v>2</v>
      </c>
      <c r="L866" s="448">
        <f t="shared" si="114"/>
        <v>2.7777777777777776E-2</v>
      </c>
      <c r="M866" s="449"/>
      <c r="O866" s="208"/>
      <c r="P866" s="289"/>
      <c r="Q866" s="252"/>
    </row>
    <row r="867" spans="2:17" ht="13.5" thickBot="1" x14ac:dyDescent="0.35">
      <c r="B867" s="470">
        <v>43139</v>
      </c>
      <c r="C867" s="311" t="s">
        <v>577</v>
      </c>
      <c r="D867" s="447">
        <v>22</v>
      </c>
      <c r="E867" s="447">
        <v>0</v>
      </c>
      <c r="F867" s="448">
        <f t="shared" ref="F867:F868" si="145">SUM(E867/D867)</f>
        <v>0</v>
      </c>
      <c r="G867" s="447">
        <v>0</v>
      </c>
      <c r="H867" s="448">
        <f t="shared" ref="H867:H868" si="146">SUM(G867/D867)</f>
        <v>0</v>
      </c>
      <c r="I867" s="447">
        <v>22</v>
      </c>
      <c r="J867" s="450">
        <f t="shared" ref="J867:J868" si="147">SUM(I867/D867)</f>
        <v>1</v>
      </c>
      <c r="K867" s="376">
        <v>0</v>
      </c>
      <c r="L867" s="448">
        <f t="shared" si="114"/>
        <v>0</v>
      </c>
      <c r="M867" s="449"/>
      <c r="O867" s="208"/>
      <c r="P867" s="289"/>
      <c r="Q867" s="208"/>
    </row>
    <row r="868" spans="2:17" ht="13.5" thickBot="1" x14ac:dyDescent="0.35">
      <c r="B868" s="470">
        <v>43141</v>
      </c>
      <c r="C868" s="311" t="s">
        <v>547</v>
      </c>
      <c r="D868" s="447">
        <v>93</v>
      </c>
      <c r="E868" s="447">
        <v>4</v>
      </c>
      <c r="F868" s="448">
        <f t="shared" si="145"/>
        <v>4.3010752688172046E-2</v>
      </c>
      <c r="G868" s="447">
        <v>4</v>
      </c>
      <c r="H868" s="448">
        <f t="shared" si="146"/>
        <v>4.3010752688172046E-2</v>
      </c>
      <c r="I868" s="447">
        <v>85</v>
      </c>
      <c r="J868" s="450">
        <f t="shared" si="147"/>
        <v>0.91397849462365588</v>
      </c>
      <c r="K868" s="376">
        <v>2</v>
      </c>
      <c r="L868" s="448">
        <f t="shared" si="114"/>
        <v>2.1505376344086023E-2</v>
      </c>
      <c r="M868" s="449"/>
      <c r="O868" s="208"/>
      <c r="P868" s="289"/>
      <c r="Q868" s="209"/>
    </row>
    <row r="869" spans="2:17" ht="13.5" thickBot="1" x14ac:dyDescent="0.35">
      <c r="B869" s="470">
        <v>43141</v>
      </c>
      <c r="C869" s="311" t="s">
        <v>580</v>
      </c>
      <c r="D869" s="447">
        <v>172</v>
      </c>
      <c r="E869" s="447">
        <v>10</v>
      </c>
      <c r="F869" s="448">
        <f t="shared" ref="F869:F870" si="148">SUM(E869/D869)</f>
        <v>5.8139534883720929E-2</v>
      </c>
      <c r="G869" s="447">
        <v>5</v>
      </c>
      <c r="H869" s="448">
        <f t="shared" ref="H869:H870" si="149">SUM(G869/D869)</f>
        <v>2.9069767441860465E-2</v>
      </c>
      <c r="I869" s="447">
        <v>157</v>
      </c>
      <c r="J869" s="450">
        <f t="shared" ref="J869:J870" si="150">SUM(I869/D869)</f>
        <v>0.91279069767441856</v>
      </c>
      <c r="K869" s="376">
        <v>1</v>
      </c>
      <c r="L869" s="448">
        <f t="shared" si="114"/>
        <v>5.8139534883720929E-3</v>
      </c>
      <c r="M869" s="449"/>
      <c r="O869" s="208"/>
      <c r="P869" s="289"/>
      <c r="Q869" s="209"/>
    </row>
    <row r="870" spans="2:17" ht="13.5" thickBot="1" x14ac:dyDescent="0.35">
      <c r="B870" s="470">
        <v>43141</v>
      </c>
      <c r="C870" s="311" t="s">
        <v>78</v>
      </c>
      <c r="D870" s="447">
        <v>122</v>
      </c>
      <c r="E870" s="447">
        <v>4</v>
      </c>
      <c r="F870" s="448">
        <f t="shared" si="148"/>
        <v>3.2786885245901641E-2</v>
      </c>
      <c r="G870" s="447">
        <v>5</v>
      </c>
      <c r="H870" s="448">
        <f t="shared" si="149"/>
        <v>4.0983606557377046E-2</v>
      </c>
      <c r="I870" s="447">
        <v>113</v>
      </c>
      <c r="J870" s="450">
        <f t="shared" si="150"/>
        <v>0.92622950819672134</v>
      </c>
      <c r="K870" s="376">
        <v>1</v>
      </c>
      <c r="L870" s="448">
        <f t="shared" si="114"/>
        <v>8.1967213114754103E-3</v>
      </c>
      <c r="M870" s="449"/>
      <c r="O870" s="208"/>
      <c r="P870" s="289"/>
      <c r="Q870" s="209"/>
    </row>
    <row r="871" spans="2:17" ht="13.5" thickBot="1" x14ac:dyDescent="0.35">
      <c r="B871" s="470">
        <v>43142</v>
      </c>
      <c r="C871" s="311" t="s">
        <v>581</v>
      </c>
      <c r="D871" s="447">
        <v>57</v>
      </c>
      <c r="E871" s="447">
        <v>3</v>
      </c>
      <c r="F871" s="448">
        <f t="shared" si="142"/>
        <v>5.2631578947368418E-2</v>
      </c>
      <c r="G871" s="447">
        <v>4</v>
      </c>
      <c r="H871" s="448">
        <f t="shared" si="143"/>
        <v>7.0175438596491224E-2</v>
      </c>
      <c r="I871" s="447">
        <v>50</v>
      </c>
      <c r="J871" s="450">
        <f t="shared" si="144"/>
        <v>0.8771929824561403</v>
      </c>
      <c r="K871" s="376">
        <v>0</v>
      </c>
      <c r="L871" s="448">
        <f t="shared" si="114"/>
        <v>0</v>
      </c>
      <c r="M871" s="449"/>
      <c r="O871" s="208"/>
      <c r="P871" s="289"/>
      <c r="Q871" s="252"/>
    </row>
    <row r="872" spans="2:17" ht="13.5" thickBot="1" x14ac:dyDescent="0.35">
      <c r="B872" s="470">
        <v>43146</v>
      </c>
      <c r="C872" s="311" t="s">
        <v>16</v>
      </c>
      <c r="D872" s="447">
        <v>140</v>
      </c>
      <c r="E872" s="447">
        <v>6</v>
      </c>
      <c r="F872" s="448">
        <f t="shared" ref="F872:F877" si="151">SUM(E872/D872)</f>
        <v>4.2857142857142858E-2</v>
      </c>
      <c r="G872" s="447">
        <v>2</v>
      </c>
      <c r="H872" s="448">
        <f t="shared" ref="H872:H877" si="152">SUM(G872/D872)</f>
        <v>1.4285714285714285E-2</v>
      </c>
      <c r="I872" s="447">
        <v>132</v>
      </c>
      <c r="J872" s="450">
        <f t="shared" ref="J872:J877" si="153">SUM(I872/D872)</f>
        <v>0.94285714285714284</v>
      </c>
      <c r="K872" s="376">
        <v>0</v>
      </c>
      <c r="L872" s="448">
        <f t="shared" si="114"/>
        <v>0</v>
      </c>
      <c r="M872" s="449"/>
      <c r="O872" s="208"/>
      <c r="P872" s="289"/>
      <c r="Q872" s="208"/>
    </row>
    <row r="873" spans="2:17" ht="13.5" thickBot="1" x14ac:dyDescent="0.35">
      <c r="B873" s="470">
        <v>43146</v>
      </c>
      <c r="C873" s="311" t="s">
        <v>12</v>
      </c>
      <c r="D873" s="447">
        <v>25</v>
      </c>
      <c r="E873" s="447">
        <v>0</v>
      </c>
      <c r="F873" s="448">
        <f t="shared" si="151"/>
        <v>0</v>
      </c>
      <c r="G873" s="447">
        <v>1</v>
      </c>
      <c r="H873" s="448">
        <f t="shared" si="152"/>
        <v>0.04</v>
      </c>
      <c r="I873" s="447">
        <v>24</v>
      </c>
      <c r="J873" s="450">
        <f t="shared" si="153"/>
        <v>0.96</v>
      </c>
      <c r="K873" s="376">
        <v>0</v>
      </c>
      <c r="L873" s="448">
        <f t="shared" si="114"/>
        <v>0</v>
      </c>
      <c r="M873" s="449"/>
      <c r="O873" s="208"/>
      <c r="P873" s="289"/>
      <c r="Q873" s="252"/>
    </row>
    <row r="874" spans="2:17" ht="13.5" thickBot="1" x14ac:dyDescent="0.35">
      <c r="B874" s="470">
        <v>43155</v>
      </c>
      <c r="C874" s="311" t="s">
        <v>582</v>
      </c>
      <c r="D874" s="447">
        <v>263</v>
      </c>
      <c r="E874" s="447">
        <v>10</v>
      </c>
      <c r="F874" s="448">
        <f t="shared" si="151"/>
        <v>3.8022813688212927E-2</v>
      </c>
      <c r="G874" s="447">
        <v>9</v>
      </c>
      <c r="H874" s="448">
        <f t="shared" si="152"/>
        <v>3.4220532319391636E-2</v>
      </c>
      <c r="I874" s="447">
        <v>244</v>
      </c>
      <c r="J874" s="450">
        <f t="shared" si="153"/>
        <v>0.92775665399239549</v>
      </c>
      <c r="K874" s="376">
        <v>5</v>
      </c>
      <c r="L874" s="448">
        <f t="shared" si="114"/>
        <v>1.9011406844106463E-2</v>
      </c>
      <c r="M874" s="449"/>
      <c r="O874" s="208"/>
      <c r="P874" s="289"/>
      <c r="Q874" s="252"/>
    </row>
    <row r="875" spans="2:17" ht="13.5" thickBot="1" x14ac:dyDescent="0.35">
      <c r="B875" s="470">
        <v>43155</v>
      </c>
      <c r="C875" s="311" t="s">
        <v>583</v>
      </c>
      <c r="D875" s="447">
        <v>140</v>
      </c>
      <c r="E875" s="447">
        <v>11</v>
      </c>
      <c r="F875" s="448">
        <f t="shared" si="151"/>
        <v>7.857142857142857E-2</v>
      </c>
      <c r="G875" s="447">
        <v>6</v>
      </c>
      <c r="H875" s="448">
        <f t="shared" si="152"/>
        <v>4.2857142857142858E-2</v>
      </c>
      <c r="I875" s="447">
        <v>123</v>
      </c>
      <c r="J875" s="450">
        <f t="shared" si="153"/>
        <v>0.87857142857142856</v>
      </c>
      <c r="K875" s="376">
        <v>2</v>
      </c>
      <c r="L875" s="448">
        <f t="shared" si="114"/>
        <v>1.4285714285714285E-2</v>
      </c>
      <c r="M875" s="449"/>
      <c r="O875" s="208"/>
      <c r="P875" s="289"/>
      <c r="Q875" s="252"/>
    </row>
    <row r="876" spans="2:17" ht="13.5" thickBot="1" x14ac:dyDescent="0.35">
      <c r="B876" s="454">
        <v>43132</v>
      </c>
      <c r="C876" s="311" t="s">
        <v>584</v>
      </c>
      <c r="D876" s="447">
        <v>1</v>
      </c>
      <c r="E876" s="447">
        <v>1</v>
      </c>
      <c r="F876" s="448">
        <f t="shared" si="151"/>
        <v>1</v>
      </c>
      <c r="G876" s="447">
        <v>0</v>
      </c>
      <c r="H876" s="448">
        <f t="shared" si="152"/>
        <v>0</v>
      </c>
      <c r="I876" s="447">
        <v>0</v>
      </c>
      <c r="J876" s="450">
        <f t="shared" si="153"/>
        <v>0</v>
      </c>
      <c r="K876" s="376">
        <v>0</v>
      </c>
      <c r="L876" s="448">
        <f t="shared" si="114"/>
        <v>0</v>
      </c>
      <c r="M876" s="449"/>
      <c r="O876" s="208"/>
      <c r="P876" s="289"/>
      <c r="Q876" s="252"/>
    </row>
    <row r="877" spans="2:17" ht="13.5" thickBot="1" x14ac:dyDescent="0.35">
      <c r="B877" s="470">
        <v>43160</v>
      </c>
      <c r="C877" s="311" t="s">
        <v>585</v>
      </c>
      <c r="D877" s="447">
        <v>322</v>
      </c>
      <c r="E877" s="447">
        <v>23</v>
      </c>
      <c r="F877" s="448">
        <f t="shared" si="151"/>
        <v>7.1428571428571425E-2</v>
      </c>
      <c r="G877" s="447">
        <v>8</v>
      </c>
      <c r="H877" s="448">
        <f t="shared" si="152"/>
        <v>2.4844720496894408E-2</v>
      </c>
      <c r="I877" s="447">
        <v>291</v>
      </c>
      <c r="J877" s="450">
        <f t="shared" si="153"/>
        <v>0.90372670807453415</v>
      </c>
      <c r="K877" s="376">
        <v>2</v>
      </c>
      <c r="L877" s="448">
        <f t="shared" si="114"/>
        <v>6.2111801242236021E-3</v>
      </c>
      <c r="M877" s="449"/>
      <c r="O877" s="208"/>
      <c r="P877" s="289"/>
      <c r="Q877" s="252"/>
    </row>
    <row r="878" spans="2:17" ht="13.5" thickBot="1" x14ac:dyDescent="0.35">
      <c r="B878" s="470">
        <v>43167</v>
      </c>
      <c r="C878" s="311" t="s">
        <v>586</v>
      </c>
      <c r="D878" s="447">
        <v>18</v>
      </c>
      <c r="E878" s="447">
        <v>1</v>
      </c>
      <c r="F878" s="448">
        <f t="shared" ref="F878" si="154">SUM(E878/D878)</f>
        <v>5.5555555555555552E-2</v>
      </c>
      <c r="G878" s="447">
        <v>0</v>
      </c>
      <c r="H878" s="448">
        <f t="shared" ref="H878" si="155">SUM(G878/D878)</f>
        <v>0</v>
      </c>
      <c r="I878" s="447">
        <v>17</v>
      </c>
      <c r="J878" s="450">
        <f t="shared" ref="J878" si="156">SUM(I878/D878)</f>
        <v>0.94444444444444442</v>
      </c>
      <c r="K878" s="376">
        <v>0</v>
      </c>
      <c r="L878" s="448">
        <f t="shared" si="114"/>
        <v>0</v>
      </c>
      <c r="M878" s="449"/>
      <c r="O878" s="208"/>
      <c r="P878" s="289"/>
      <c r="Q878" s="252"/>
    </row>
    <row r="879" spans="2:17" ht="13.5" thickBot="1" x14ac:dyDescent="0.35">
      <c r="B879" s="470">
        <v>43168</v>
      </c>
      <c r="C879" s="311" t="s">
        <v>24</v>
      </c>
      <c r="D879" s="447">
        <v>115</v>
      </c>
      <c r="E879" s="447">
        <v>1</v>
      </c>
      <c r="F879" s="448">
        <f t="shared" ref="F879:F881" si="157">SUM(E879/D879)</f>
        <v>8.6956521739130436E-3</v>
      </c>
      <c r="G879" s="447">
        <v>2</v>
      </c>
      <c r="H879" s="448">
        <f t="shared" ref="H879:H881" si="158">SUM(G879/D879)</f>
        <v>1.7391304347826087E-2</v>
      </c>
      <c r="I879" s="447">
        <v>112</v>
      </c>
      <c r="J879" s="450">
        <f t="shared" ref="J879:J881" si="159">SUM(I879/D879)</f>
        <v>0.97391304347826091</v>
      </c>
      <c r="K879" s="376">
        <v>0</v>
      </c>
      <c r="L879" s="448">
        <f t="shared" si="114"/>
        <v>0</v>
      </c>
      <c r="M879" s="449"/>
      <c r="O879" s="208"/>
      <c r="P879" s="289"/>
      <c r="Q879" s="209"/>
    </row>
    <row r="880" spans="2:17" ht="13.5" thickBot="1" x14ac:dyDescent="0.35">
      <c r="B880" s="470">
        <v>43169</v>
      </c>
      <c r="C880" s="311" t="s">
        <v>587</v>
      </c>
      <c r="D880" s="447">
        <v>130</v>
      </c>
      <c r="E880" s="447">
        <v>5</v>
      </c>
      <c r="F880" s="448">
        <f t="shared" si="157"/>
        <v>3.8461538461538464E-2</v>
      </c>
      <c r="G880" s="447">
        <v>2</v>
      </c>
      <c r="H880" s="448">
        <f t="shared" si="158"/>
        <v>1.5384615384615385E-2</v>
      </c>
      <c r="I880" s="447">
        <v>123</v>
      </c>
      <c r="J880" s="450">
        <f t="shared" si="159"/>
        <v>0.94615384615384612</v>
      </c>
      <c r="K880" s="376">
        <v>0</v>
      </c>
      <c r="L880" s="448">
        <f t="shared" si="114"/>
        <v>0</v>
      </c>
      <c r="M880" s="449"/>
      <c r="O880" s="208"/>
      <c r="P880" s="209"/>
      <c r="Q880" s="252"/>
    </row>
    <row r="881" spans="2:17" ht="13.5" thickBot="1" x14ac:dyDescent="0.35">
      <c r="B881" s="470">
        <v>43174</v>
      </c>
      <c r="C881" s="311" t="s">
        <v>16</v>
      </c>
      <c r="D881" s="447">
        <v>177</v>
      </c>
      <c r="E881" s="447">
        <v>11</v>
      </c>
      <c r="F881" s="448">
        <f t="shared" si="157"/>
        <v>6.2146892655367235E-2</v>
      </c>
      <c r="G881" s="447">
        <v>6</v>
      </c>
      <c r="H881" s="448">
        <f t="shared" si="158"/>
        <v>3.3898305084745763E-2</v>
      </c>
      <c r="I881" s="447">
        <v>160</v>
      </c>
      <c r="J881" s="450">
        <f t="shared" si="159"/>
        <v>0.903954802259887</v>
      </c>
      <c r="K881" s="376">
        <v>3</v>
      </c>
      <c r="L881" s="448">
        <f t="shared" si="114"/>
        <v>1.6949152542372881E-2</v>
      </c>
      <c r="M881" s="449"/>
      <c r="O881" s="208"/>
      <c r="P881" s="289"/>
      <c r="Q881" s="209"/>
    </row>
    <row r="882" spans="2:17" ht="13.5" thickBot="1" x14ac:dyDescent="0.35">
      <c r="B882" s="470">
        <v>43176</v>
      </c>
      <c r="C882" s="311" t="s">
        <v>588</v>
      </c>
      <c r="D882" s="447">
        <v>148</v>
      </c>
      <c r="E882" s="447">
        <v>7</v>
      </c>
      <c r="F882" s="448">
        <f t="shared" ref="F882:F883" si="160">SUM(E882/D882)</f>
        <v>4.72972972972973E-2</v>
      </c>
      <c r="G882" s="447">
        <v>7</v>
      </c>
      <c r="H882" s="448">
        <f t="shared" ref="H882:H883" si="161">SUM(G882/D882)</f>
        <v>4.72972972972973E-2</v>
      </c>
      <c r="I882" s="447">
        <v>134</v>
      </c>
      <c r="J882" s="450">
        <f t="shared" ref="J882:J883" si="162">SUM(I882/D882)</f>
        <v>0.90540540540540537</v>
      </c>
      <c r="K882" s="376">
        <v>1</v>
      </c>
      <c r="L882" s="448">
        <f t="shared" si="114"/>
        <v>6.7567567567567571E-3</v>
      </c>
      <c r="M882" s="449"/>
      <c r="O882" s="208"/>
      <c r="P882" s="289"/>
      <c r="Q882" s="252"/>
    </row>
    <row r="883" spans="2:17" ht="13.5" thickBot="1" x14ac:dyDescent="0.35">
      <c r="B883" s="470">
        <v>43176</v>
      </c>
      <c r="C883" s="311" t="s">
        <v>589</v>
      </c>
      <c r="D883" s="447">
        <v>196</v>
      </c>
      <c r="E883" s="447">
        <v>9</v>
      </c>
      <c r="F883" s="448">
        <f t="shared" si="160"/>
        <v>4.5918367346938778E-2</v>
      </c>
      <c r="G883" s="447">
        <v>6</v>
      </c>
      <c r="H883" s="448">
        <f t="shared" si="161"/>
        <v>3.0612244897959183E-2</v>
      </c>
      <c r="I883" s="447">
        <v>181</v>
      </c>
      <c r="J883" s="450">
        <f t="shared" si="162"/>
        <v>0.92346938775510201</v>
      </c>
      <c r="K883" s="376">
        <v>3</v>
      </c>
      <c r="L883" s="448">
        <f t="shared" si="114"/>
        <v>1.5306122448979591E-2</v>
      </c>
      <c r="M883" s="449"/>
      <c r="O883" s="208"/>
      <c r="P883" s="289"/>
      <c r="Q883" s="209"/>
    </row>
    <row r="884" spans="2:17" ht="13.5" thickBot="1" x14ac:dyDescent="0.35">
      <c r="B884" s="470">
        <v>43176</v>
      </c>
      <c r="C884" s="311" t="s">
        <v>590</v>
      </c>
      <c r="D884" s="447">
        <v>265</v>
      </c>
      <c r="E884" s="447">
        <v>8</v>
      </c>
      <c r="F884" s="448">
        <f t="shared" ref="F884:F886" si="163">SUM(E884/D884)</f>
        <v>3.0188679245283019E-2</v>
      </c>
      <c r="G884" s="447">
        <v>10</v>
      </c>
      <c r="H884" s="448">
        <f t="shared" ref="H884:H886" si="164">SUM(G884/D884)</f>
        <v>3.7735849056603772E-2</v>
      </c>
      <c r="I884" s="447">
        <v>247</v>
      </c>
      <c r="J884" s="450">
        <f t="shared" ref="J884:J886" si="165">SUM(I884/D884)</f>
        <v>0.93207547169811322</v>
      </c>
      <c r="K884" s="376">
        <v>5</v>
      </c>
      <c r="L884" s="448">
        <f t="shared" si="114"/>
        <v>1.8867924528301886E-2</v>
      </c>
      <c r="M884" s="449"/>
      <c r="O884" s="208"/>
      <c r="P884" s="289"/>
      <c r="Q884" s="252"/>
    </row>
    <row r="885" spans="2:17" ht="13.5" thickBot="1" x14ac:dyDescent="0.35">
      <c r="B885" s="470">
        <v>43183</v>
      </c>
      <c r="C885" s="311" t="s">
        <v>591</v>
      </c>
      <c r="D885" s="447">
        <v>291</v>
      </c>
      <c r="E885" s="447">
        <v>11</v>
      </c>
      <c r="F885" s="448">
        <f t="shared" si="163"/>
        <v>3.7800687285223365E-2</v>
      </c>
      <c r="G885" s="447">
        <v>4</v>
      </c>
      <c r="H885" s="448">
        <f t="shared" si="164"/>
        <v>1.3745704467353952E-2</v>
      </c>
      <c r="I885" s="447">
        <v>276</v>
      </c>
      <c r="J885" s="450">
        <f t="shared" si="165"/>
        <v>0.94845360824742264</v>
      </c>
      <c r="K885" s="376">
        <v>2</v>
      </c>
      <c r="L885" s="448">
        <f t="shared" ref="L885:L948" si="166">SUM(K885/D885)</f>
        <v>6.8728522336769758E-3</v>
      </c>
      <c r="M885" s="449"/>
      <c r="O885" s="208"/>
      <c r="P885" s="289"/>
      <c r="Q885" s="209"/>
    </row>
    <row r="886" spans="2:17" ht="13.5" thickBot="1" x14ac:dyDescent="0.35">
      <c r="B886" s="470">
        <v>43185</v>
      </c>
      <c r="C886" s="311" t="s">
        <v>592</v>
      </c>
      <c r="D886" s="447">
        <v>665</v>
      </c>
      <c r="E886" s="447">
        <v>49</v>
      </c>
      <c r="F886" s="448">
        <f t="shared" si="163"/>
        <v>7.3684210526315783E-2</v>
      </c>
      <c r="G886" s="447">
        <v>30</v>
      </c>
      <c r="H886" s="448">
        <f t="shared" si="164"/>
        <v>4.5112781954887216E-2</v>
      </c>
      <c r="I886" s="447">
        <v>586</v>
      </c>
      <c r="J886" s="450">
        <f t="shared" si="165"/>
        <v>0.88120300751879699</v>
      </c>
      <c r="K886" s="376">
        <v>5</v>
      </c>
      <c r="L886" s="448">
        <f t="shared" si="166"/>
        <v>7.5187969924812026E-3</v>
      </c>
      <c r="M886" s="449"/>
      <c r="O886" s="208"/>
      <c r="P886" s="289"/>
      <c r="Q886" s="252"/>
    </row>
    <row r="887" spans="2:17" ht="13.5" thickBot="1" x14ac:dyDescent="0.35">
      <c r="B887" s="470">
        <v>43187</v>
      </c>
      <c r="C887" s="311" t="s">
        <v>23</v>
      </c>
      <c r="D887" s="447">
        <v>646</v>
      </c>
      <c r="E887" s="447">
        <v>25</v>
      </c>
      <c r="F887" s="448">
        <f t="shared" ref="F887:F1116" si="167">SUM(E887/D887)</f>
        <v>3.8699690402476783E-2</v>
      </c>
      <c r="G887" s="447">
        <v>18</v>
      </c>
      <c r="H887" s="448">
        <f t="shared" ref="H887:H1116" si="168">SUM(G887/D887)</f>
        <v>2.7863777089783281E-2</v>
      </c>
      <c r="I887" s="447">
        <v>603</v>
      </c>
      <c r="J887" s="450">
        <f t="shared" ref="J887:J1116" si="169">SUM(I887/D887)</f>
        <v>0.93343653250773995</v>
      </c>
      <c r="K887" s="376">
        <v>3</v>
      </c>
      <c r="L887" s="448">
        <f t="shared" si="166"/>
        <v>4.6439628482972135E-3</v>
      </c>
      <c r="M887" s="449"/>
      <c r="O887" s="208"/>
      <c r="P887" s="289"/>
      <c r="Q887" s="252"/>
    </row>
    <row r="888" spans="2:17" ht="13.5" thickBot="1" x14ac:dyDescent="0.35">
      <c r="B888" s="470">
        <v>43190</v>
      </c>
      <c r="C888" s="311" t="s">
        <v>593</v>
      </c>
      <c r="D888" s="447">
        <v>67</v>
      </c>
      <c r="E888" s="447">
        <v>2</v>
      </c>
      <c r="F888" s="448">
        <f t="shared" ref="F888:F895" si="170">SUM(E888/D888)</f>
        <v>2.9850746268656716E-2</v>
      </c>
      <c r="G888" s="447">
        <v>2</v>
      </c>
      <c r="H888" s="448">
        <f t="shared" ref="H888:H895" si="171">SUM(G888/D888)</f>
        <v>2.9850746268656716E-2</v>
      </c>
      <c r="I888" s="447">
        <v>63</v>
      </c>
      <c r="J888" s="450">
        <f t="shared" ref="J888:J895" si="172">SUM(I888/D888)</f>
        <v>0.94029850746268662</v>
      </c>
      <c r="K888" s="376">
        <v>2</v>
      </c>
      <c r="L888" s="448">
        <f t="shared" si="166"/>
        <v>2.9850746268656716E-2</v>
      </c>
      <c r="M888" s="449"/>
      <c r="O888" s="208"/>
      <c r="P888" s="289"/>
      <c r="Q888" s="252"/>
    </row>
    <row r="889" spans="2:17" ht="13.5" thickBot="1" x14ac:dyDescent="0.35">
      <c r="B889" s="470">
        <v>43194</v>
      </c>
      <c r="C889" s="311" t="s">
        <v>594</v>
      </c>
      <c r="D889" s="447">
        <v>23</v>
      </c>
      <c r="E889" s="447">
        <v>1</v>
      </c>
      <c r="F889" s="448">
        <f t="shared" si="170"/>
        <v>4.3478260869565216E-2</v>
      </c>
      <c r="G889" s="447">
        <v>1</v>
      </c>
      <c r="H889" s="448">
        <f t="shared" si="171"/>
        <v>4.3478260869565216E-2</v>
      </c>
      <c r="I889" s="447">
        <v>21</v>
      </c>
      <c r="J889" s="450">
        <f t="shared" si="172"/>
        <v>0.91304347826086951</v>
      </c>
      <c r="K889" s="376">
        <v>0</v>
      </c>
      <c r="L889" s="448">
        <f t="shared" si="166"/>
        <v>0</v>
      </c>
      <c r="M889" s="449"/>
      <c r="O889" s="208"/>
      <c r="P889" s="289"/>
      <c r="Q889" s="209"/>
    </row>
    <row r="890" spans="2:17" ht="13.5" thickBot="1" x14ac:dyDescent="0.35">
      <c r="B890" s="470">
        <v>43197</v>
      </c>
      <c r="C890" s="311" t="s">
        <v>595</v>
      </c>
      <c r="D890" s="447">
        <v>166</v>
      </c>
      <c r="E890" s="447">
        <v>8</v>
      </c>
      <c r="F890" s="448">
        <f t="shared" si="170"/>
        <v>4.8192771084337352E-2</v>
      </c>
      <c r="G890" s="447">
        <v>7</v>
      </c>
      <c r="H890" s="448">
        <f t="shared" si="171"/>
        <v>4.2168674698795178E-2</v>
      </c>
      <c r="I890" s="447">
        <v>151</v>
      </c>
      <c r="J890" s="450">
        <f t="shared" si="172"/>
        <v>0.90963855421686746</v>
      </c>
      <c r="K890" s="376">
        <v>2</v>
      </c>
      <c r="L890" s="448">
        <f t="shared" si="166"/>
        <v>1.2048192771084338E-2</v>
      </c>
      <c r="M890" s="449"/>
      <c r="O890" s="208"/>
      <c r="P890" s="289"/>
      <c r="Q890" s="252"/>
    </row>
    <row r="891" spans="2:17" ht="13.5" thickBot="1" x14ac:dyDescent="0.35">
      <c r="B891" s="470">
        <v>43197</v>
      </c>
      <c r="C891" s="311" t="s">
        <v>596</v>
      </c>
      <c r="D891" s="447">
        <v>227</v>
      </c>
      <c r="E891" s="447">
        <v>3</v>
      </c>
      <c r="F891" s="448">
        <f t="shared" ref="F891:F894" si="173">SUM(E891/D891)</f>
        <v>1.3215859030837005E-2</v>
      </c>
      <c r="G891" s="447">
        <v>8</v>
      </c>
      <c r="H891" s="448">
        <f t="shared" ref="H891:H894" si="174">SUM(G891/D891)</f>
        <v>3.5242290748898682E-2</v>
      </c>
      <c r="I891" s="447">
        <v>216</v>
      </c>
      <c r="J891" s="450">
        <f t="shared" ref="J891:J894" si="175">SUM(I891/D891)</f>
        <v>0.95154185022026427</v>
      </c>
      <c r="K891" s="376">
        <v>1</v>
      </c>
      <c r="L891" s="448">
        <f t="shared" si="166"/>
        <v>4.4052863436123352E-3</v>
      </c>
      <c r="M891" s="449"/>
      <c r="O891" s="208"/>
      <c r="P891" s="289"/>
      <c r="Q891" s="252"/>
    </row>
    <row r="892" spans="2:17" ht="13.5" thickBot="1" x14ac:dyDescent="0.35">
      <c r="B892" s="470">
        <v>43197</v>
      </c>
      <c r="C892" s="311" t="s">
        <v>597</v>
      </c>
      <c r="D892" s="447">
        <v>105</v>
      </c>
      <c r="E892" s="447">
        <v>5</v>
      </c>
      <c r="F892" s="448">
        <f t="shared" si="173"/>
        <v>4.7619047619047616E-2</v>
      </c>
      <c r="G892" s="447">
        <v>3</v>
      </c>
      <c r="H892" s="448">
        <f t="shared" si="174"/>
        <v>2.8571428571428571E-2</v>
      </c>
      <c r="I892" s="447">
        <v>97</v>
      </c>
      <c r="J892" s="450">
        <f t="shared" si="175"/>
        <v>0.92380952380952386</v>
      </c>
      <c r="K892" s="376">
        <v>2</v>
      </c>
      <c r="L892" s="448">
        <f t="shared" si="166"/>
        <v>1.9047619047619049E-2</v>
      </c>
      <c r="M892" s="449"/>
      <c r="O892" s="208"/>
      <c r="P892" s="289"/>
      <c r="Q892" s="209"/>
    </row>
    <row r="893" spans="2:17" ht="13.5" thickBot="1" x14ac:dyDescent="0.35">
      <c r="B893" s="470">
        <v>43197</v>
      </c>
      <c r="C893" s="311" t="s">
        <v>598</v>
      </c>
      <c r="D893" s="447">
        <v>142</v>
      </c>
      <c r="E893" s="447">
        <v>10</v>
      </c>
      <c r="F893" s="448">
        <f t="shared" si="173"/>
        <v>7.0422535211267609E-2</v>
      </c>
      <c r="G893" s="447">
        <v>5</v>
      </c>
      <c r="H893" s="448">
        <f t="shared" si="174"/>
        <v>3.5211267605633804E-2</v>
      </c>
      <c r="I893" s="447">
        <v>127</v>
      </c>
      <c r="J893" s="450">
        <f t="shared" si="175"/>
        <v>0.89436619718309862</v>
      </c>
      <c r="K893" s="376">
        <v>1</v>
      </c>
      <c r="L893" s="448">
        <f t="shared" si="166"/>
        <v>7.0422535211267607E-3</v>
      </c>
      <c r="M893" s="449"/>
      <c r="O893" s="208"/>
      <c r="P893" s="289"/>
      <c r="Q893" s="252"/>
    </row>
    <row r="894" spans="2:17" ht="13.5" thickBot="1" x14ac:dyDescent="0.35">
      <c r="B894" s="470">
        <v>43197</v>
      </c>
      <c r="C894" s="311" t="s">
        <v>45</v>
      </c>
      <c r="D894" s="447">
        <v>63</v>
      </c>
      <c r="E894" s="447">
        <v>3</v>
      </c>
      <c r="F894" s="448">
        <f t="shared" si="173"/>
        <v>4.7619047619047616E-2</v>
      </c>
      <c r="G894" s="447">
        <v>1</v>
      </c>
      <c r="H894" s="448">
        <f t="shared" si="174"/>
        <v>1.5873015873015872E-2</v>
      </c>
      <c r="I894" s="447">
        <v>59</v>
      </c>
      <c r="J894" s="450">
        <f t="shared" si="175"/>
        <v>0.93650793650793651</v>
      </c>
      <c r="K894" s="376">
        <v>2</v>
      </c>
      <c r="L894" s="448">
        <f t="shared" si="166"/>
        <v>3.1746031746031744E-2</v>
      </c>
      <c r="M894" s="449"/>
      <c r="O894" s="208"/>
      <c r="P894" s="289"/>
      <c r="Q894" s="209"/>
    </row>
    <row r="895" spans="2:17" ht="13.5" thickBot="1" x14ac:dyDescent="0.35">
      <c r="B895" s="470">
        <v>43201</v>
      </c>
      <c r="C895" s="311" t="s">
        <v>599</v>
      </c>
      <c r="D895" s="447">
        <v>5</v>
      </c>
      <c r="E895" s="447">
        <v>1</v>
      </c>
      <c r="F895" s="448">
        <f t="shared" si="170"/>
        <v>0.2</v>
      </c>
      <c r="G895" s="447">
        <v>0</v>
      </c>
      <c r="H895" s="448">
        <f t="shared" si="171"/>
        <v>0</v>
      </c>
      <c r="I895" s="447">
        <v>4</v>
      </c>
      <c r="J895" s="450">
        <f t="shared" si="172"/>
        <v>0.8</v>
      </c>
      <c r="K895" s="376">
        <v>1</v>
      </c>
      <c r="L895" s="448">
        <f t="shared" si="166"/>
        <v>0.2</v>
      </c>
      <c r="M895" s="449"/>
      <c r="O895" s="208"/>
      <c r="P895" s="289"/>
      <c r="Q895" s="252"/>
    </row>
    <row r="896" spans="2:17" ht="13.5" thickBot="1" x14ac:dyDescent="0.35">
      <c r="B896" s="470">
        <v>43202</v>
      </c>
      <c r="C896" s="311" t="s">
        <v>600</v>
      </c>
      <c r="D896" s="447">
        <v>92</v>
      </c>
      <c r="E896" s="447">
        <v>8</v>
      </c>
      <c r="F896" s="448">
        <f t="shared" si="167"/>
        <v>8.6956521739130432E-2</v>
      </c>
      <c r="G896" s="447">
        <v>8</v>
      </c>
      <c r="H896" s="448">
        <f t="shared" si="168"/>
        <v>8.6956521739130432E-2</v>
      </c>
      <c r="I896" s="447">
        <v>76</v>
      </c>
      <c r="J896" s="450">
        <f t="shared" si="169"/>
        <v>0.82608695652173914</v>
      </c>
      <c r="K896" s="376">
        <v>0</v>
      </c>
      <c r="L896" s="448">
        <f t="shared" si="166"/>
        <v>0</v>
      </c>
      <c r="M896" s="449"/>
      <c r="O896" s="208"/>
      <c r="P896" s="289"/>
      <c r="Q896" s="252"/>
    </row>
    <row r="897" spans="2:17" ht="13.5" thickBot="1" x14ac:dyDescent="0.35">
      <c r="B897" s="470">
        <v>43202</v>
      </c>
      <c r="C897" s="311" t="s">
        <v>601</v>
      </c>
      <c r="D897" s="447">
        <v>136</v>
      </c>
      <c r="E897" s="447">
        <v>10</v>
      </c>
      <c r="F897" s="448">
        <f t="shared" ref="F897:F905" si="176">SUM(E897/D897)</f>
        <v>7.3529411764705885E-2</v>
      </c>
      <c r="G897" s="447">
        <v>9</v>
      </c>
      <c r="H897" s="448">
        <f t="shared" ref="H897:H905" si="177">SUM(G897/D897)</f>
        <v>6.6176470588235295E-2</v>
      </c>
      <c r="I897" s="447">
        <v>117</v>
      </c>
      <c r="J897" s="450">
        <f t="shared" ref="J897:J905" si="178">SUM(I897/D897)</f>
        <v>0.86029411764705888</v>
      </c>
      <c r="K897" s="376">
        <v>2</v>
      </c>
      <c r="L897" s="448">
        <f t="shared" si="166"/>
        <v>1.4705882352941176E-2</v>
      </c>
      <c r="M897" s="449"/>
      <c r="O897" s="208"/>
      <c r="P897" s="289"/>
      <c r="Q897" s="252"/>
    </row>
    <row r="898" spans="2:17" ht="13.5" thickBot="1" x14ac:dyDescent="0.35">
      <c r="B898" s="470">
        <v>43203</v>
      </c>
      <c r="C898" s="311" t="s">
        <v>21</v>
      </c>
      <c r="D898" s="447">
        <v>2</v>
      </c>
      <c r="E898" s="447">
        <v>0</v>
      </c>
      <c r="F898" s="448">
        <f t="shared" ref="F898" si="179">SUM(E898/D898)</f>
        <v>0</v>
      </c>
      <c r="G898" s="447">
        <v>0</v>
      </c>
      <c r="H898" s="448">
        <f t="shared" ref="H898" si="180">SUM(G898/D898)</f>
        <v>0</v>
      </c>
      <c r="I898" s="447">
        <v>2</v>
      </c>
      <c r="J898" s="450">
        <f t="shared" ref="J898" si="181">SUM(I898/D898)</f>
        <v>1</v>
      </c>
      <c r="K898" s="376">
        <v>0</v>
      </c>
      <c r="L898" s="448">
        <f t="shared" si="166"/>
        <v>0</v>
      </c>
      <c r="M898" s="449"/>
      <c r="O898" s="208"/>
      <c r="P898" s="289"/>
      <c r="Q898" s="252"/>
    </row>
    <row r="899" spans="2:17" ht="13.5" thickBot="1" x14ac:dyDescent="0.35">
      <c r="B899" s="470">
        <v>43204</v>
      </c>
      <c r="C899" s="311" t="s">
        <v>602</v>
      </c>
      <c r="D899" s="447">
        <v>266</v>
      </c>
      <c r="E899" s="447">
        <v>17</v>
      </c>
      <c r="F899" s="448">
        <f t="shared" ref="F899:F902" si="182">SUM(E899/D899)</f>
        <v>6.3909774436090222E-2</v>
      </c>
      <c r="G899" s="447">
        <v>9</v>
      </c>
      <c r="H899" s="448">
        <f t="shared" ref="H899:H902" si="183">SUM(G899/D899)</f>
        <v>3.3834586466165412E-2</v>
      </c>
      <c r="I899" s="447">
        <v>240</v>
      </c>
      <c r="J899" s="450">
        <f t="shared" ref="J899:J902" si="184">SUM(I899/D899)</f>
        <v>0.90225563909774431</v>
      </c>
      <c r="K899" s="376">
        <v>6</v>
      </c>
      <c r="L899" s="448">
        <f t="shared" si="166"/>
        <v>2.2556390977443608E-2</v>
      </c>
      <c r="M899" s="449"/>
      <c r="O899" s="208"/>
      <c r="P899" s="289"/>
      <c r="Q899" s="252"/>
    </row>
    <row r="900" spans="2:17" ht="13.5" thickBot="1" x14ac:dyDescent="0.35">
      <c r="B900" s="470">
        <v>43204</v>
      </c>
      <c r="C900" s="311" t="s">
        <v>603</v>
      </c>
      <c r="D900" s="447">
        <v>55</v>
      </c>
      <c r="E900" s="447">
        <v>3</v>
      </c>
      <c r="F900" s="448">
        <f t="shared" si="182"/>
        <v>5.4545454545454543E-2</v>
      </c>
      <c r="G900" s="447">
        <v>1</v>
      </c>
      <c r="H900" s="448">
        <f t="shared" si="183"/>
        <v>1.8181818181818181E-2</v>
      </c>
      <c r="I900" s="447">
        <v>51</v>
      </c>
      <c r="J900" s="450">
        <f t="shared" si="184"/>
        <v>0.92727272727272725</v>
      </c>
      <c r="K900" s="376">
        <v>2</v>
      </c>
      <c r="L900" s="448">
        <f t="shared" si="166"/>
        <v>3.6363636363636362E-2</v>
      </c>
      <c r="M900" s="449"/>
      <c r="O900" s="208"/>
      <c r="P900" s="289"/>
      <c r="Q900" s="252"/>
    </row>
    <row r="901" spans="2:17" ht="13.5" thickBot="1" x14ac:dyDescent="0.35">
      <c r="B901" s="470">
        <v>43204</v>
      </c>
      <c r="C901" s="311" t="s">
        <v>65</v>
      </c>
      <c r="D901" s="447">
        <v>284</v>
      </c>
      <c r="E901" s="447">
        <v>15</v>
      </c>
      <c r="F901" s="448">
        <f t="shared" si="182"/>
        <v>5.2816901408450703E-2</v>
      </c>
      <c r="G901" s="447">
        <v>11</v>
      </c>
      <c r="H901" s="448">
        <f t="shared" si="183"/>
        <v>3.873239436619718E-2</v>
      </c>
      <c r="I901" s="447">
        <v>258</v>
      </c>
      <c r="J901" s="450">
        <f t="shared" si="184"/>
        <v>0.90845070422535212</v>
      </c>
      <c r="K901" s="376">
        <v>4</v>
      </c>
      <c r="L901" s="448">
        <f t="shared" si="166"/>
        <v>1.4084507042253521E-2</v>
      </c>
      <c r="M901" s="449"/>
      <c r="O901" s="208"/>
      <c r="P901" s="289"/>
      <c r="Q901" s="252"/>
    </row>
    <row r="902" spans="2:17" ht="13.5" thickBot="1" x14ac:dyDescent="0.35">
      <c r="B902" s="470">
        <v>43207</v>
      </c>
      <c r="C902" s="311" t="s">
        <v>604</v>
      </c>
      <c r="D902" s="447">
        <v>510</v>
      </c>
      <c r="E902" s="447">
        <v>27</v>
      </c>
      <c r="F902" s="448">
        <f t="shared" si="182"/>
        <v>5.2941176470588235E-2</v>
      </c>
      <c r="G902" s="447">
        <v>13</v>
      </c>
      <c r="H902" s="448">
        <f t="shared" si="183"/>
        <v>2.5490196078431372E-2</v>
      </c>
      <c r="I902" s="447">
        <v>470</v>
      </c>
      <c r="J902" s="450">
        <f t="shared" si="184"/>
        <v>0.92156862745098034</v>
      </c>
      <c r="K902" s="376">
        <v>5</v>
      </c>
      <c r="L902" s="448">
        <f t="shared" si="166"/>
        <v>9.8039215686274508E-3</v>
      </c>
      <c r="M902" s="449"/>
      <c r="O902" s="208"/>
      <c r="P902" s="289"/>
      <c r="Q902" s="209"/>
    </row>
    <row r="903" spans="2:17" ht="13.5" thickBot="1" x14ac:dyDescent="0.35">
      <c r="B903" s="470">
        <v>43207</v>
      </c>
      <c r="C903" s="311" t="s">
        <v>605</v>
      </c>
      <c r="D903" s="447">
        <v>20</v>
      </c>
      <c r="E903" s="447">
        <v>2</v>
      </c>
      <c r="F903" s="448">
        <f t="shared" si="176"/>
        <v>0.1</v>
      </c>
      <c r="G903" s="447">
        <v>1</v>
      </c>
      <c r="H903" s="448">
        <f t="shared" si="177"/>
        <v>0.05</v>
      </c>
      <c r="I903" s="447">
        <v>17</v>
      </c>
      <c r="J903" s="450">
        <f t="shared" si="178"/>
        <v>0.85</v>
      </c>
      <c r="K903" s="376">
        <v>1</v>
      </c>
      <c r="L903" s="448">
        <f t="shared" si="166"/>
        <v>0.05</v>
      </c>
      <c r="M903" s="449"/>
      <c r="O903" s="208"/>
      <c r="P903" s="289"/>
      <c r="Q903" s="252"/>
    </row>
    <row r="904" spans="2:17" ht="13.5" thickBot="1" x14ac:dyDescent="0.35">
      <c r="B904" s="470">
        <v>43208</v>
      </c>
      <c r="C904" s="311" t="s">
        <v>23</v>
      </c>
      <c r="D904" s="447">
        <v>284</v>
      </c>
      <c r="E904" s="447">
        <v>17</v>
      </c>
      <c r="F904" s="448">
        <f t="shared" ref="F904" si="185">SUM(E904/D904)</f>
        <v>5.9859154929577461E-2</v>
      </c>
      <c r="G904" s="447">
        <v>8</v>
      </c>
      <c r="H904" s="448">
        <f t="shared" ref="H904" si="186">SUM(G904/D904)</f>
        <v>2.8169014084507043E-2</v>
      </c>
      <c r="I904" s="447">
        <v>259</v>
      </c>
      <c r="J904" s="450">
        <f t="shared" ref="J904" si="187">SUM(I904/D904)</f>
        <v>0.9119718309859155</v>
      </c>
      <c r="K904" s="376">
        <v>9</v>
      </c>
      <c r="L904" s="448">
        <f t="shared" si="166"/>
        <v>3.1690140845070422E-2</v>
      </c>
      <c r="M904" s="449"/>
      <c r="O904" s="208"/>
      <c r="P904" s="289"/>
      <c r="Q904" s="209"/>
    </row>
    <row r="905" spans="2:17" ht="13.5" thickBot="1" x14ac:dyDescent="0.35">
      <c r="B905" s="470">
        <v>43208</v>
      </c>
      <c r="C905" s="311" t="s">
        <v>20</v>
      </c>
      <c r="D905" s="447">
        <v>44</v>
      </c>
      <c r="E905" s="447">
        <v>5</v>
      </c>
      <c r="F905" s="448">
        <f t="shared" si="176"/>
        <v>0.11363636363636363</v>
      </c>
      <c r="G905" s="447">
        <v>2</v>
      </c>
      <c r="H905" s="448">
        <f t="shared" si="177"/>
        <v>4.5454545454545456E-2</v>
      </c>
      <c r="I905" s="447">
        <v>37</v>
      </c>
      <c r="J905" s="450">
        <f t="shared" si="178"/>
        <v>0.84090909090909094</v>
      </c>
      <c r="K905" s="376">
        <v>1</v>
      </c>
      <c r="L905" s="448">
        <f t="shared" si="166"/>
        <v>2.2727272727272728E-2</v>
      </c>
      <c r="M905" s="449"/>
      <c r="O905" s="208"/>
      <c r="P905" s="289"/>
      <c r="Q905" s="209"/>
    </row>
    <row r="906" spans="2:17" ht="13.5" thickBot="1" x14ac:dyDescent="0.35">
      <c r="B906" s="470">
        <v>43209</v>
      </c>
      <c r="C906" s="311" t="s">
        <v>16</v>
      </c>
      <c r="D906" s="447">
        <v>164</v>
      </c>
      <c r="E906" s="447">
        <v>6</v>
      </c>
      <c r="F906" s="448">
        <f t="shared" ref="F906:F908" si="188">SUM(E906/D906)</f>
        <v>3.6585365853658534E-2</v>
      </c>
      <c r="G906" s="447">
        <v>7</v>
      </c>
      <c r="H906" s="448">
        <f t="shared" ref="H906:H908" si="189">SUM(G906/D906)</f>
        <v>4.2682926829268296E-2</v>
      </c>
      <c r="I906" s="447">
        <v>151</v>
      </c>
      <c r="J906" s="450">
        <f t="shared" ref="J906:J908" si="190">SUM(I906/D906)</f>
        <v>0.92073170731707321</v>
      </c>
      <c r="K906" s="376">
        <v>6</v>
      </c>
      <c r="L906" s="448">
        <f t="shared" si="166"/>
        <v>3.6585365853658534E-2</v>
      </c>
      <c r="M906" s="449"/>
      <c r="O906" s="208"/>
      <c r="P906" s="289"/>
      <c r="Q906" s="252"/>
    </row>
    <row r="907" spans="2:17" ht="13.5" thickBot="1" x14ac:dyDescent="0.35">
      <c r="B907" s="470">
        <v>43209</v>
      </c>
      <c r="C907" s="311" t="s">
        <v>38</v>
      </c>
      <c r="D907" s="447">
        <v>262</v>
      </c>
      <c r="E907" s="447">
        <v>4</v>
      </c>
      <c r="F907" s="448">
        <f t="shared" si="188"/>
        <v>1.5267175572519083E-2</v>
      </c>
      <c r="G907" s="447">
        <v>7</v>
      </c>
      <c r="H907" s="448">
        <f t="shared" si="189"/>
        <v>2.6717557251908396E-2</v>
      </c>
      <c r="I907" s="447">
        <v>251</v>
      </c>
      <c r="J907" s="450">
        <f t="shared" si="190"/>
        <v>0.9580152671755725</v>
      </c>
      <c r="K907" s="376">
        <v>2</v>
      </c>
      <c r="L907" s="448">
        <f t="shared" si="166"/>
        <v>7.6335877862595417E-3</v>
      </c>
      <c r="M907" s="449"/>
      <c r="O907" s="208"/>
      <c r="P907" s="289"/>
      <c r="Q907" s="252"/>
    </row>
    <row r="908" spans="2:17" ht="13.5" thickBot="1" x14ac:dyDescent="0.35">
      <c r="B908" s="470">
        <v>43211</v>
      </c>
      <c r="C908" s="311" t="s">
        <v>606</v>
      </c>
      <c r="D908" s="447">
        <v>184</v>
      </c>
      <c r="E908" s="447">
        <v>9</v>
      </c>
      <c r="F908" s="448">
        <f t="shared" si="188"/>
        <v>4.8913043478260872E-2</v>
      </c>
      <c r="G908" s="447">
        <v>5</v>
      </c>
      <c r="H908" s="448">
        <f t="shared" si="189"/>
        <v>2.717391304347826E-2</v>
      </c>
      <c r="I908" s="447">
        <v>170</v>
      </c>
      <c r="J908" s="450">
        <f t="shared" si="190"/>
        <v>0.92391304347826086</v>
      </c>
      <c r="K908" s="376">
        <v>4</v>
      </c>
      <c r="L908" s="448">
        <f t="shared" si="166"/>
        <v>2.1739130434782608E-2</v>
      </c>
      <c r="M908" s="449"/>
      <c r="O908" s="208"/>
      <c r="P908" s="289"/>
      <c r="Q908" s="209"/>
    </row>
    <row r="909" spans="2:17" ht="13" thickBot="1" x14ac:dyDescent="0.3">
      <c r="B909" s="470">
        <v>43211</v>
      </c>
      <c r="C909" s="311" t="s">
        <v>607</v>
      </c>
      <c r="D909" s="447">
        <v>288</v>
      </c>
      <c r="E909" s="447">
        <v>9</v>
      </c>
      <c r="F909" s="448">
        <f t="shared" si="167"/>
        <v>3.125E-2</v>
      </c>
      <c r="G909" s="447">
        <v>6</v>
      </c>
      <c r="H909" s="448">
        <f t="shared" si="168"/>
        <v>2.0833333333333332E-2</v>
      </c>
      <c r="I909" s="447">
        <v>273</v>
      </c>
      <c r="J909" s="450">
        <f t="shared" si="169"/>
        <v>0.94791666666666663</v>
      </c>
      <c r="K909" s="376">
        <v>2</v>
      </c>
      <c r="L909" s="448">
        <f t="shared" si="166"/>
        <v>6.9444444444444441E-3</v>
      </c>
      <c r="M909" s="449"/>
    </row>
    <row r="910" spans="2:17" ht="13" thickBot="1" x14ac:dyDescent="0.3">
      <c r="B910" s="470">
        <v>43213</v>
      </c>
      <c r="C910" s="311" t="s">
        <v>608</v>
      </c>
      <c r="D910" s="447">
        <v>44</v>
      </c>
      <c r="E910" s="447">
        <v>4</v>
      </c>
      <c r="F910" s="448">
        <f t="shared" si="167"/>
        <v>9.0909090909090912E-2</v>
      </c>
      <c r="G910" s="447">
        <v>1</v>
      </c>
      <c r="H910" s="448">
        <f t="shared" si="168"/>
        <v>2.2727272727272728E-2</v>
      </c>
      <c r="I910" s="447">
        <v>39</v>
      </c>
      <c r="J910" s="450">
        <f t="shared" si="169"/>
        <v>0.88636363636363635</v>
      </c>
      <c r="K910" s="376">
        <v>1</v>
      </c>
      <c r="L910" s="448">
        <f t="shared" si="166"/>
        <v>2.2727272727272728E-2</v>
      </c>
      <c r="M910" s="449"/>
    </row>
    <row r="911" spans="2:17" ht="13" thickBot="1" x14ac:dyDescent="0.3">
      <c r="B911" s="470">
        <v>43214</v>
      </c>
      <c r="C911" s="311" t="s">
        <v>65</v>
      </c>
      <c r="D911" s="447">
        <v>2</v>
      </c>
      <c r="E911" s="447">
        <v>0</v>
      </c>
      <c r="F911" s="448">
        <f t="shared" ref="F911" si="191">SUM(E911/D911)</f>
        <v>0</v>
      </c>
      <c r="G911" s="447">
        <v>0</v>
      </c>
      <c r="H911" s="448">
        <f t="shared" ref="H911" si="192">SUM(G911/D911)</f>
        <v>0</v>
      </c>
      <c r="I911" s="447">
        <v>2</v>
      </c>
      <c r="J911" s="450">
        <f t="shared" ref="J911" si="193">SUM(I911/D911)</f>
        <v>1</v>
      </c>
      <c r="K911" s="376">
        <v>0</v>
      </c>
      <c r="L911" s="448">
        <f t="shared" si="166"/>
        <v>0</v>
      </c>
      <c r="M911" s="449"/>
    </row>
    <row r="912" spans="2:17" ht="13" thickBot="1" x14ac:dyDescent="0.3">
      <c r="B912" s="470">
        <v>43215</v>
      </c>
      <c r="C912" s="311" t="s">
        <v>609</v>
      </c>
      <c r="D912" s="447">
        <v>40</v>
      </c>
      <c r="E912" s="447">
        <v>1</v>
      </c>
      <c r="F912" s="448">
        <f t="shared" si="167"/>
        <v>2.5000000000000001E-2</v>
      </c>
      <c r="G912" s="447">
        <v>1</v>
      </c>
      <c r="H912" s="448">
        <f t="shared" si="168"/>
        <v>2.5000000000000001E-2</v>
      </c>
      <c r="I912" s="447">
        <v>38</v>
      </c>
      <c r="J912" s="450">
        <f t="shared" si="169"/>
        <v>0.95</v>
      </c>
      <c r="K912" s="376">
        <v>0</v>
      </c>
      <c r="L912" s="448">
        <f t="shared" si="166"/>
        <v>0</v>
      </c>
      <c r="M912" s="449"/>
    </row>
    <row r="913" spans="2:13" ht="13" thickBot="1" x14ac:dyDescent="0.3">
      <c r="B913" s="470">
        <v>43216</v>
      </c>
      <c r="C913" s="311" t="s">
        <v>610</v>
      </c>
      <c r="D913" s="447">
        <v>945</v>
      </c>
      <c r="E913" s="447">
        <v>31</v>
      </c>
      <c r="F913" s="448">
        <f t="shared" ref="F913:F914" si="194">SUM(E913/D913)</f>
        <v>3.2804232804232801E-2</v>
      </c>
      <c r="G913" s="447">
        <v>36</v>
      </c>
      <c r="H913" s="448">
        <f t="shared" ref="H913:H914" si="195">SUM(G913/D913)</f>
        <v>3.8095238095238099E-2</v>
      </c>
      <c r="I913" s="447">
        <v>878</v>
      </c>
      <c r="J913" s="450">
        <f t="shared" ref="J913:J914" si="196">SUM(I913/D913)</f>
        <v>0.92910052910052909</v>
      </c>
      <c r="K913" s="376">
        <v>10</v>
      </c>
      <c r="L913" s="448">
        <f t="shared" si="166"/>
        <v>1.0582010582010581E-2</v>
      </c>
      <c r="M913" s="449"/>
    </row>
    <row r="914" spans="2:13" ht="13" thickBot="1" x14ac:dyDescent="0.3">
      <c r="B914" s="470">
        <v>43218</v>
      </c>
      <c r="C914" s="311" t="s">
        <v>611</v>
      </c>
      <c r="D914" s="447">
        <v>159</v>
      </c>
      <c r="E914" s="447">
        <v>6</v>
      </c>
      <c r="F914" s="448">
        <f t="shared" si="194"/>
        <v>3.7735849056603772E-2</v>
      </c>
      <c r="G914" s="447">
        <v>4</v>
      </c>
      <c r="H914" s="448">
        <f t="shared" si="195"/>
        <v>2.5157232704402517E-2</v>
      </c>
      <c r="I914" s="447">
        <v>149</v>
      </c>
      <c r="J914" s="450">
        <f t="shared" si="196"/>
        <v>0.93710691823899372</v>
      </c>
      <c r="K914" s="376">
        <v>3</v>
      </c>
      <c r="L914" s="448">
        <f t="shared" si="166"/>
        <v>1.8867924528301886E-2</v>
      </c>
      <c r="M914" s="449"/>
    </row>
    <row r="915" spans="2:13" ht="13" thickBot="1" x14ac:dyDescent="0.3">
      <c r="B915" s="470">
        <v>43218</v>
      </c>
      <c r="C915" s="311" t="s">
        <v>612</v>
      </c>
      <c r="D915" s="447">
        <v>203</v>
      </c>
      <c r="E915" s="447">
        <v>10</v>
      </c>
      <c r="F915" s="448">
        <f t="shared" si="167"/>
        <v>4.9261083743842367E-2</v>
      </c>
      <c r="G915" s="447">
        <v>6</v>
      </c>
      <c r="H915" s="448">
        <f t="shared" si="168"/>
        <v>2.9556650246305417E-2</v>
      </c>
      <c r="I915" s="447">
        <v>187</v>
      </c>
      <c r="J915" s="450">
        <f t="shared" si="169"/>
        <v>0.9211822660098522</v>
      </c>
      <c r="K915" s="376">
        <v>4</v>
      </c>
      <c r="L915" s="448">
        <f t="shared" si="166"/>
        <v>1.9704433497536946E-2</v>
      </c>
      <c r="M915" s="449"/>
    </row>
    <row r="916" spans="2:13" ht="13" thickBot="1" x14ac:dyDescent="0.3">
      <c r="B916" s="470">
        <v>43218</v>
      </c>
      <c r="C916" s="311" t="s">
        <v>21</v>
      </c>
      <c r="D916" s="447">
        <v>72</v>
      </c>
      <c r="E916" s="447">
        <v>3</v>
      </c>
      <c r="F916" s="448">
        <f t="shared" si="167"/>
        <v>4.1666666666666664E-2</v>
      </c>
      <c r="G916" s="447">
        <v>3</v>
      </c>
      <c r="H916" s="448">
        <f t="shared" si="168"/>
        <v>4.1666666666666664E-2</v>
      </c>
      <c r="I916" s="447">
        <v>66</v>
      </c>
      <c r="J916" s="450">
        <f t="shared" si="169"/>
        <v>0.91666666666666663</v>
      </c>
      <c r="K916" s="376">
        <v>1</v>
      </c>
      <c r="L916" s="448">
        <f t="shared" si="166"/>
        <v>1.3888888888888888E-2</v>
      </c>
      <c r="M916" s="449"/>
    </row>
    <row r="917" spans="2:13" ht="13" thickBot="1" x14ac:dyDescent="0.3">
      <c r="B917" s="470">
        <v>43222</v>
      </c>
      <c r="C917" s="311" t="s">
        <v>613</v>
      </c>
      <c r="D917" s="447">
        <v>55</v>
      </c>
      <c r="E917" s="447">
        <v>6</v>
      </c>
      <c r="F917" s="448">
        <f t="shared" ref="F917:F918" si="197">SUM(E917/D917)</f>
        <v>0.10909090909090909</v>
      </c>
      <c r="G917" s="447">
        <v>2</v>
      </c>
      <c r="H917" s="448">
        <f t="shared" ref="H917:H918" si="198">SUM(G917/D917)</f>
        <v>3.6363636363636362E-2</v>
      </c>
      <c r="I917" s="447">
        <v>47</v>
      </c>
      <c r="J917" s="450">
        <f t="shared" ref="J917:J918" si="199">SUM(I917/D917)</f>
        <v>0.8545454545454545</v>
      </c>
      <c r="K917" s="376">
        <v>2</v>
      </c>
      <c r="L917" s="448">
        <f t="shared" si="166"/>
        <v>3.6363636363636362E-2</v>
      </c>
      <c r="M917" s="449"/>
    </row>
    <row r="918" spans="2:13" ht="13" thickBot="1" x14ac:dyDescent="0.3">
      <c r="B918" s="470">
        <v>43224</v>
      </c>
      <c r="C918" s="311" t="s">
        <v>10</v>
      </c>
      <c r="D918" s="447">
        <v>32</v>
      </c>
      <c r="E918" s="447">
        <v>1</v>
      </c>
      <c r="F918" s="448">
        <f t="shared" si="197"/>
        <v>3.125E-2</v>
      </c>
      <c r="G918" s="447">
        <v>1</v>
      </c>
      <c r="H918" s="448">
        <f t="shared" si="198"/>
        <v>3.125E-2</v>
      </c>
      <c r="I918" s="447">
        <v>30</v>
      </c>
      <c r="J918" s="450">
        <f t="shared" si="199"/>
        <v>0.9375</v>
      </c>
      <c r="K918" s="376">
        <v>1</v>
      </c>
      <c r="L918" s="448">
        <f t="shared" si="166"/>
        <v>3.125E-2</v>
      </c>
      <c r="M918" s="449"/>
    </row>
    <row r="919" spans="2:13" ht="13" thickBot="1" x14ac:dyDescent="0.3">
      <c r="B919" s="470">
        <v>43225</v>
      </c>
      <c r="C919" s="311" t="s">
        <v>614</v>
      </c>
      <c r="D919" s="447">
        <v>175</v>
      </c>
      <c r="E919" s="447">
        <v>5</v>
      </c>
      <c r="F919" s="448">
        <f t="shared" ref="F919:F928" si="200">SUM(E919/D919)</f>
        <v>2.8571428571428571E-2</v>
      </c>
      <c r="G919" s="447">
        <v>7</v>
      </c>
      <c r="H919" s="448">
        <f t="shared" ref="H919:H928" si="201">SUM(G919/D919)</f>
        <v>0.04</v>
      </c>
      <c r="I919" s="447">
        <v>163</v>
      </c>
      <c r="J919" s="450">
        <f t="shared" ref="J919:J928" si="202">SUM(I919/D919)</f>
        <v>0.93142857142857138</v>
      </c>
      <c r="K919" s="376">
        <v>3</v>
      </c>
      <c r="L919" s="448">
        <f t="shared" si="166"/>
        <v>1.7142857142857144E-2</v>
      </c>
      <c r="M919" s="449"/>
    </row>
    <row r="920" spans="2:13" ht="13" thickBot="1" x14ac:dyDescent="0.3">
      <c r="B920" s="470">
        <v>43225</v>
      </c>
      <c r="C920" s="311" t="s">
        <v>615</v>
      </c>
      <c r="D920" s="447">
        <v>206</v>
      </c>
      <c r="E920" s="447">
        <v>12</v>
      </c>
      <c r="F920" s="448">
        <f t="shared" si="200"/>
        <v>5.8252427184466021E-2</v>
      </c>
      <c r="G920" s="447">
        <v>6</v>
      </c>
      <c r="H920" s="448">
        <f t="shared" si="201"/>
        <v>2.9126213592233011E-2</v>
      </c>
      <c r="I920" s="447">
        <v>188</v>
      </c>
      <c r="J920" s="450">
        <f t="shared" si="202"/>
        <v>0.91262135922330101</v>
      </c>
      <c r="K920" s="376">
        <v>7</v>
      </c>
      <c r="L920" s="448">
        <f t="shared" si="166"/>
        <v>3.3980582524271843E-2</v>
      </c>
      <c r="M920" s="449"/>
    </row>
    <row r="921" spans="2:13" ht="13" thickBot="1" x14ac:dyDescent="0.3">
      <c r="B921" s="470">
        <v>43229</v>
      </c>
      <c r="C921" s="311" t="s">
        <v>616</v>
      </c>
      <c r="D921" s="447">
        <v>312</v>
      </c>
      <c r="E921" s="447">
        <v>21</v>
      </c>
      <c r="F921" s="448">
        <f t="shared" si="200"/>
        <v>6.7307692307692304E-2</v>
      </c>
      <c r="G921" s="447">
        <v>14</v>
      </c>
      <c r="H921" s="448">
        <f t="shared" si="201"/>
        <v>4.4871794871794872E-2</v>
      </c>
      <c r="I921" s="447">
        <v>277</v>
      </c>
      <c r="J921" s="450">
        <f t="shared" si="202"/>
        <v>0.88782051282051277</v>
      </c>
      <c r="K921" s="376">
        <v>4</v>
      </c>
      <c r="L921" s="448">
        <f t="shared" si="166"/>
        <v>1.282051282051282E-2</v>
      </c>
      <c r="M921" s="449"/>
    </row>
    <row r="922" spans="2:13" ht="13" thickBot="1" x14ac:dyDescent="0.3">
      <c r="B922" s="470">
        <v>43231</v>
      </c>
      <c r="C922" s="311" t="s">
        <v>617</v>
      </c>
      <c r="D922" s="447">
        <v>19</v>
      </c>
      <c r="E922" s="447">
        <v>0</v>
      </c>
      <c r="F922" s="448">
        <f t="shared" si="200"/>
        <v>0</v>
      </c>
      <c r="G922" s="447">
        <v>0</v>
      </c>
      <c r="H922" s="448">
        <f t="shared" si="201"/>
        <v>0</v>
      </c>
      <c r="I922" s="447">
        <v>19</v>
      </c>
      <c r="J922" s="450">
        <f t="shared" si="202"/>
        <v>1</v>
      </c>
      <c r="K922" s="376">
        <v>0</v>
      </c>
      <c r="L922" s="448">
        <f t="shared" si="166"/>
        <v>0</v>
      </c>
      <c r="M922" s="449"/>
    </row>
    <row r="923" spans="2:13" ht="13" thickBot="1" x14ac:dyDescent="0.3">
      <c r="B923" s="470">
        <v>43232</v>
      </c>
      <c r="C923" s="311" t="s">
        <v>618</v>
      </c>
      <c r="D923" s="447">
        <v>70</v>
      </c>
      <c r="E923" s="447">
        <v>1</v>
      </c>
      <c r="F923" s="448">
        <f t="shared" si="200"/>
        <v>1.4285714285714285E-2</v>
      </c>
      <c r="G923" s="447">
        <v>2</v>
      </c>
      <c r="H923" s="448">
        <f t="shared" si="201"/>
        <v>2.8571428571428571E-2</v>
      </c>
      <c r="I923" s="447">
        <v>67</v>
      </c>
      <c r="J923" s="450">
        <f t="shared" si="202"/>
        <v>0.95714285714285718</v>
      </c>
      <c r="K923" s="376">
        <v>0</v>
      </c>
      <c r="L923" s="448">
        <f t="shared" si="166"/>
        <v>0</v>
      </c>
      <c r="M923" s="449"/>
    </row>
    <row r="924" spans="2:13" ht="13" thickBot="1" x14ac:dyDescent="0.3">
      <c r="B924" s="470">
        <v>43236</v>
      </c>
      <c r="C924" s="311" t="s">
        <v>48</v>
      </c>
      <c r="D924" s="447">
        <v>27</v>
      </c>
      <c r="E924" s="447">
        <v>1</v>
      </c>
      <c r="F924" s="448">
        <f t="shared" si="200"/>
        <v>3.7037037037037035E-2</v>
      </c>
      <c r="G924" s="447">
        <v>1</v>
      </c>
      <c r="H924" s="448">
        <f t="shared" si="201"/>
        <v>3.7037037037037035E-2</v>
      </c>
      <c r="I924" s="447">
        <v>25</v>
      </c>
      <c r="J924" s="450">
        <f t="shared" si="202"/>
        <v>0.92592592592592593</v>
      </c>
      <c r="K924" s="376">
        <v>0</v>
      </c>
      <c r="L924" s="448">
        <f t="shared" si="166"/>
        <v>0</v>
      </c>
      <c r="M924" s="449"/>
    </row>
    <row r="925" spans="2:13" ht="13" thickBot="1" x14ac:dyDescent="0.3">
      <c r="B925" s="470">
        <v>43236</v>
      </c>
      <c r="C925" s="311" t="s">
        <v>619</v>
      </c>
      <c r="D925" s="447">
        <v>50</v>
      </c>
      <c r="E925" s="447">
        <v>1</v>
      </c>
      <c r="F925" s="448">
        <f t="shared" ref="F925:F927" si="203">SUM(E925/D925)</f>
        <v>0.02</v>
      </c>
      <c r="G925" s="447">
        <v>0</v>
      </c>
      <c r="H925" s="448">
        <f t="shared" ref="H925:H927" si="204">SUM(G925/D925)</f>
        <v>0</v>
      </c>
      <c r="I925" s="447">
        <v>49</v>
      </c>
      <c r="J925" s="450">
        <f t="shared" ref="J925:J927" si="205">SUM(I925/D925)</f>
        <v>0.98</v>
      </c>
      <c r="K925" s="376">
        <v>0</v>
      </c>
      <c r="L925" s="448">
        <f t="shared" si="166"/>
        <v>0</v>
      </c>
      <c r="M925" s="449"/>
    </row>
    <row r="926" spans="2:13" ht="13" thickBot="1" x14ac:dyDescent="0.3">
      <c r="B926" s="470">
        <v>43237</v>
      </c>
      <c r="C926" s="311" t="s">
        <v>16</v>
      </c>
      <c r="D926" s="447">
        <v>63</v>
      </c>
      <c r="E926" s="447">
        <v>2</v>
      </c>
      <c r="F926" s="448">
        <f t="shared" si="203"/>
        <v>3.1746031746031744E-2</v>
      </c>
      <c r="G926" s="447">
        <v>2</v>
      </c>
      <c r="H926" s="448">
        <f t="shared" si="204"/>
        <v>3.1746031746031744E-2</v>
      </c>
      <c r="I926" s="447">
        <v>59</v>
      </c>
      <c r="J926" s="450">
        <f t="shared" si="205"/>
        <v>0.93650793650793651</v>
      </c>
      <c r="K926" s="376">
        <v>1</v>
      </c>
      <c r="L926" s="448">
        <f t="shared" si="166"/>
        <v>1.5873015873015872E-2</v>
      </c>
      <c r="M926" s="449"/>
    </row>
    <row r="927" spans="2:13" ht="13" thickBot="1" x14ac:dyDescent="0.3">
      <c r="B927" s="470">
        <v>43239</v>
      </c>
      <c r="C927" s="311" t="s">
        <v>620</v>
      </c>
      <c r="D927" s="447">
        <v>95</v>
      </c>
      <c r="E927" s="447">
        <v>5</v>
      </c>
      <c r="F927" s="448">
        <f t="shared" si="203"/>
        <v>5.2631578947368418E-2</v>
      </c>
      <c r="G927" s="447">
        <v>4</v>
      </c>
      <c r="H927" s="448">
        <f t="shared" si="204"/>
        <v>4.2105263157894736E-2</v>
      </c>
      <c r="I927" s="447">
        <v>86</v>
      </c>
      <c r="J927" s="450">
        <f t="shared" si="205"/>
        <v>0.90526315789473688</v>
      </c>
      <c r="K927" s="376">
        <v>2</v>
      </c>
      <c r="L927" s="448">
        <f t="shared" si="166"/>
        <v>2.1052631578947368E-2</v>
      </c>
      <c r="M927" s="449"/>
    </row>
    <row r="928" spans="2:13" ht="13" thickBot="1" x14ac:dyDescent="0.3">
      <c r="B928" s="470">
        <v>43239</v>
      </c>
      <c r="C928" s="311" t="s">
        <v>621</v>
      </c>
      <c r="D928" s="447">
        <v>91</v>
      </c>
      <c r="E928" s="447">
        <v>6</v>
      </c>
      <c r="F928" s="448">
        <f t="shared" si="200"/>
        <v>6.5934065934065936E-2</v>
      </c>
      <c r="G928" s="447">
        <v>4</v>
      </c>
      <c r="H928" s="448">
        <f t="shared" si="201"/>
        <v>4.3956043956043959E-2</v>
      </c>
      <c r="I928" s="447">
        <v>81</v>
      </c>
      <c r="J928" s="450">
        <f t="shared" si="202"/>
        <v>0.89010989010989006</v>
      </c>
      <c r="K928" s="376">
        <v>4</v>
      </c>
      <c r="L928" s="448">
        <f t="shared" si="166"/>
        <v>4.3956043956043959E-2</v>
      </c>
      <c r="M928" s="449"/>
    </row>
    <row r="929" spans="2:13" ht="13" thickBot="1" x14ac:dyDescent="0.3">
      <c r="B929" s="470">
        <v>43239</v>
      </c>
      <c r="C929" s="311" t="s">
        <v>20</v>
      </c>
      <c r="D929" s="447">
        <v>248</v>
      </c>
      <c r="E929" s="447">
        <v>15</v>
      </c>
      <c r="F929" s="448">
        <f t="shared" si="167"/>
        <v>6.0483870967741937E-2</v>
      </c>
      <c r="G929" s="447">
        <v>7</v>
      </c>
      <c r="H929" s="448">
        <f t="shared" si="168"/>
        <v>2.8225806451612902E-2</v>
      </c>
      <c r="I929" s="447">
        <v>226</v>
      </c>
      <c r="J929" s="450">
        <f t="shared" si="169"/>
        <v>0.91129032258064513</v>
      </c>
      <c r="K929" s="376">
        <v>6</v>
      </c>
      <c r="L929" s="448">
        <f t="shared" si="166"/>
        <v>2.4193548387096774E-2</v>
      </c>
      <c r="M929" s="449"/>
    </row>
    <row r="930" spans="2:13" ht="13" thickBot="1" x14ac:dyDescent="0.3">
      <c r="B930" s="470">
        <v>43243</v>
      </c>
      <c r="C930" s="311" t="s">
        <v>553</v>
      </c>
      <c r="D930" s="447">
        <v>153</v>
      </c>
      <c r="E930" s="447">
        <v>13</v>
      </c>
      <c r="F930" s="448">
        <f t="shared" ref="F930:F940" si="206">SUM(E930/D930)</f>
        <v>8.4967320261437912E-2</v>
      </c>
      <c r="G930" s="447">
        <v>3</v>
      </c>
      <c r="H930" s="448">
        <f t="shared" ref="H930:H940" si="207">SUM(G930/D930)</f>
        <v>1.9607843137254902E-2</v>
      </c>
      <c r="I930" s="447">
        <v>137</v>
      </c>
      <c r="J930" s="450">
        <f t="shared" ref="J930:J940" si="208">SUM(I930/D930)</f>
        <v>0.89542483660130723</v>
      </c>
      <c r="K930" s="376">
        <v>5</v>
      </c>
      <c r="L930" s="448">
        <f t="shared" si="166"/>
        <v>3.2679738562091505E-2</v>
      </c>
      <c r="M930" s="449"/>
    </row>
    <row r="931" spans="2:13" ht="13" thickBot="1" x14ac:dyDescent="0.3">
      <c r="B931" s="470">
        <v>43245</v>
      </c>
      <c r="C931" s="311" t="s">
        <v>568</v>
      </c>
      <c r="D931" s="447">
        <v>3</v>
      </c>
      <c r="E931" s="447">
        <v>0</v>
      </c>
      <c r="F931" s="448">
        <f t="shared" si="206"/>
        <v>0</v>
      </c>
      <c r="G931" s="447">
        <v>0</v>
      </c>
      <c r="H931" s="448">
        <f t="shared" si="207"/>
        <v>0</v>
      </c>
      <c r="I931" s="447">
        <v>3</v>
      </c>
      <c r="J931" s="450">
        <f t="shared" si="208"/>
        <v>1</v>
      </c>
      <c r="K931" s="376">
        <v>0</v>
      </c>
      <c r="L931" s="448">
        <f t="shared" si="166"/>
        <v>0</v>
      </c>
      <c r="M931" s="449"/>
    </row>
    <row r="932" spans="2:13" ht="13" thickBot="1" x14ac:dyDescent="0.3">
      <c r="B932" s="470">
        <v>43250</v>
      </c>
      <c r="C932" s="311" t="s">
        <v>622</v>
      </c>
      <c r="D932" s="447">
        <v>446</v>
      </c>
      <c r="E932" s="447">
        <v>27</v>
      </c>
      <c r="F932" s="448">
        <f t="shared" si="206"/>
        <v>6.0538116591928252E-2</v>
      </c>
      <c r="G932" s="447">
        <v>23</v>
      </c>
      <c r="H932" s="448">
        <f t="shared" si="207"/>
        <v>5.1569506726457402E-2</v>
      </c>
      <c r="I932" s="447">
        <v>396</v>
      </c>
      <c r="J932" s="450">
        <f t="shared" si="208"/>
        <v>0.88789237668161436</v>
      </c>
      <c r="K932" s="376">
        <v>11</v>
      </c>
      <c r="L932" s="448">
        <f t="shared" si="166"/>
        <v>2.4663677130044841E-2</v>
      </c>
      <c r="M932" s="449"/>
    </row>
    <row r="933" spans="2:13" ht="13" thickBot="1" x14ac:dyDescent="0.3">
      <c r="B933" s="470">
        <v>43253</v>
      </c>
      <c r="C933" s="311" t="s">
        <v>12</v>
      </c>
      <c r="D933" s="447">
        <v>82</v>
      </c>
      <c r="E933" s="447">
        <v>2</v>
      </c>
      <c r="F933" s="448">
        <f t="shared" si="206"/>
        <v>2.4390243902439025E-2</v>
      </c>
      <c r="G933" s="447">
        <v>3</v>
      </c>
      <c r="H933" s="448">
        <f t="shared" si="207"/>
        <v>3.6585365853658534E-2</v>
      </c>
      <c r="I933" s="447">
        <v>77</v>
      </c>
      <c r="J933" s="450">
        <f t="shared" si="208"/>
        <v>0.93902439024390238</v>
      </c>
      <c r="K933" s="376">
        <v>0</v>
      </c>
      <c r="L933" s="448">
        <f t="shared" si="166"/>
        <v>0</v>
      </c>
      <c r="M933" s="449"/>
    </row>
    <row r="934" spans="2:13" ht="13" thickBot="1" x14ac:dyDescent="0.3">
      <c r="B934" s="470">
        <v>43256</v>
      </c>
      <c r="C934" s="311" t="s">
        <v>623</v>
      </c>
      <c r="D934" s="447">
        <v>37</v>
      </c>
      <c r="E934" s="447">
        <v>1</v>
      </c>
      <c r="F934" s="448">
        <f>SUM(E934/D934)</f>
        <v>2.7027027027027029E-2</v>
      </c>
      <c r="G934" s="447">
        <v>4</v>
      </c>
      <c r="H934" s="448">
        <f>SUM(G934/D934)</f>
        <v>0.10810810810810811</v>
      </c>
      <c r="I934" s="447">
        <v>32</v>
      </c>
      <c r="J934" s="450">
        <f>SUM(I934/D934)</f>
        <v>0.86486486486486491</v>
      </c>
      <c r="K934" s="376">
        <v>0</v>
      </c>
      <c r="L934" s="448">
        <f t="shared" si="166"/>
        <v>0</v>
      </c>
      <c r="M934" s="449"/>
    </row>
    <row r="935" spans="2:13" ht="13" thickBot="1" x14ac:dyDescent="0.3">
      <c r="B935" s="470">
        <v>43257</v>
      </c>
      <c r="C935" s="311" t="s">
        <v>624</v>
      </c>
      <c r="D935" s="447">
        <v>14</v>
      </c>
      <c r="E935" s="447">
        <v>0</v>
      </c>
      <c r="F935" s="448">
        <f t="shared" ref="F935:F937" si="209">SUM(E935/D935)</f>
        <v>0</v>
      </c>
      <c r="G935" s="447">
        <v>0</v>
      </c>
      <c r="H935" s="448">
        <f t="shared" ref="H935:H937" si="210">SUM(G935/D935)</f>
        <v>0</v>
      </c>
      <c r="I935" s="447">
        <v>14</v>
      </c>
      <c r="J935" s="450">
        <f t="shared" ref="J935:J937" si="211">SUM(I935/D935)</f>
        <v>1</v>
      </c>
      <c r="K935" s="376">
        <v>0</v>
      </c>
      <c r="L935" s="448">
        <f t="shared" si="166"/>
        <v>0</v>
      </c>
      <c r="M935" s="449"/>
    </row>
    <row r="936" spans="2:13" ht="13" thickBot="1" x14ac:dyDescent="0.3">
      <c r="B936" s="470">
        <v>43257</v>
      </c>
      <c r="C936" s="311" t="s">
        <v>625</v>
      </c>
      <c r="D936" s="447">
        <v>18</v>
      </c>
      <c r="E936" s="447">
        <v>1</v>
      </c>
      <c r="F936" s="448">
        <f t="shared" si="209"/>
        <v>5.5555555555555552E-2</v>
      </c>
      <c r="G936" s="447">
        <v>0</v>
      </c>
      <c r="H936" s="448">
        <f t="shared" si="210"/>
        <v>0</v>
      </c>
      <c r="I936" s="447">
        <v>17</v>
      </c>
      <c r="J936" s="450">
        <f t="shared" si="211"/>
        <v>0.94444444444444442</v>
      </c>
      <c r="K936" s="376">
        <v>0</v>
      </c>
      <c r="L936" s="448">
        <f t="shared" si="166"/>
        <v>0</v>
      </c>
      <c r="M936" s="449"/>
    </row>
    <row r="937" spans="2:13" ht="13" thickBot="1" x14ac:dyDescent="0.3">
      <c r="B937" s="470">
        <v>43257</v>
      </c>
      <c r="C937" s="311" t="s">
        <v>626</v>
      </c>
      <c r="D937" s="447">
        <v>31</v>
      </c>
      <c r="E937" s="447">
        <v>0</v>
      </c>
      <c r="F937" s="448">
        <f t="shared" si="209"/>
        <v>0</v>
      </c>
      <c r="G937" s="447">
        <v>2</v>
      </c>
      <c r="H937" s="448">
        <f t="shared" si="210"/>
        <v>6.4516129032258063E-2</v>
      </c>
      <c r="I937" s="447">
        <v>29</v>
      </c>
      <c r="J937" s="450">
        <f t="shared" si="211"/>
        <v>0.93548387096774188</v>
      </c>
      <c r="K937" s="376">
        <v>0</v>
      </c>
      <c r="L937" s="448">
        <f t="shared" si="166"/>
        <v>0</v>
      </c>
      <c r="M937" s="449"/>
    </row>
    <row r="938" spans="2:13" ht="13" thickBot="1" x14ac:dyDescent="0.3">
      <c r="B938" s="470">
        <v>43257</v>
      </c>
      <c r="C938" s="311" t="s">
        <v>627</v>
      </c>
      <c r="D938" s="447">
        <v>64</v>
      </c>
      <c r="E938" s="447">
        <v>4</v>
      </c>
      <c r="F938" s="448">
        <f t="shared" si="206"/>
        <v>6.25E-2</v>
      </c>
      <c r="G938" s="447">
        <v>4</v>
      </c>
      <c r="H938" s="448">
        <f t="shared" si="207"/>
        <v>6.25E-2</v>
      </c>
      <c r="I938" s="447">
        <v>56</v>
      </c>
      <c r="J938" s="450">
        <f t="shared" si="208"/>
        <v>0.875</v>
      </c>
      <c r="K938" s="376">
        <v>1</v>
      </c>
      <c r="L938" s="448">
        <f t="shared" si="166"/>
        <v>1.5625E-2</v>
      </c>
      <c r="M938" s="449"/>
    </row>
    <row r="939" spans="2:13" ht="13" thickBot="1" x14ac:dyDescent="0.3">
      <c r="B939" s="470">
        <v>43259</v>
      </c>
      <c r="C939" s="311" t="s">
        <v>36</v>
      </c>
      <c r="D939" s="447">
        <v>43</v>
      </c>
      <c r="E939" s="447">
        <v>1</v>
      </c>
      <c r="F939" s="448">
        <f t="shared" si="206"/>
        <v>2.3255813953488372E-2</v>
      </c>
      <c r="G939" s="447">
        <v>5</v>
      </c>
      <c r="H939" s="448">
        <f t="shared" si="207"/>
        <v>0.11627906976744186</v>
      </c>
      <c r="I939" s="447">
        <v>37</v>
      </c>
      <c r="J939" s="450">
        <f t="shared" si="208"/>
        <v>0.86046511627906974</v>
      </c>
      <c r="K939" s="376">
        <v>1</v>
      </c>
      <c r="L939" s="448">
        <f t="shared" si="166"/>
        <v>2.3255813953488372E-2</v>
      </c>
      <c r="M939" s="449"/>
    </row>
    <row r="940" spans="2:13" ht="13" thickBot="1" x14ac:dyDescent="0.3">
      <c r="B940" s="470">
        <v>43260</v>
      </c>
      <c r="C940" s="311" t="s">
        <v>547</v>
      </c>
      <c r="D940" s="447">
        <v>67</v>
      </c>
      <c r="E940" s="447">
        <v>7</v>
      </c>
      <c r="F940" s="448">
        <f t="shared" si="206"/>
        <v>0.1044776119402985</v>
      </c>
      <c r="G940" s="447">
        <v>2</v>
      </c>
      <c r="H940" s="448">
        <f t="shared" si="207"/>
        <v>2.9850746268656716E-2</v>
      </c>
      <c r="I940" s="447">
        <v>58</v>
      </c>
      <c r="J940" s="450">
        <f t="shared" si="208"/>
        <v>0.86567164179104472</v>
      </c>
      <c r="K940" s="376">
        <v>3</v>
      </c>
      <c r="L940" s="448">
        <f t="shared" si="166"/>
        <v>4.4776119402985072E-2</v>
      </c>
      <c r="M940" s="449"/>
    </row>
    <row r="941" spans="2:13" ht="13" thickBot="1" x14ac:dyDescent="0.3">
      <c r="B941" s="470">
        <v>43260</v>
      </c>
      <c r="C941" s="311" t="s">
        <v>628</v>
      </c>
      <c r="D941" s="447">
        <v>111</v>
      </c>
      <c r="E941" s="447">
        <v>1</v>
      </c>
      <c r="F941" s="448">
        <f t="shared" si="167"/>
        <v>9.0090090090090089E-3</v>
      </c>
      <c r="G941" s="447">
        <v>9</v>
      </c>
      <c r="H941" s="448">
        <f t="shared" si="168"/>
        <v>8.1081081081081086E-2</v>
      </c>
      <c r="I941" s="447">
        <v>101</v>
      </c>
      <c r="J941" s="450">
        <f t="shared" si="169"/>
        <v>0.90990990990990994</v>
      </c>
      <c r="K941" s="376">
        <v>0</v>
      </c>
      <c r="L941" s="448">
        <f t="shared" si="166"/>
        <v>0</v>
      </c>
      <c r="M941" s="449"/>
    </row>
    <row r="942" spans="2:13" ht="13" thickBot="1" x14ac:dyDescent="0.3">
      <c r="B942" s="470">
        <v>43260</v>
      </c>
      <c r="C942" s="311" t="s">
        <v>629</v>
      </c>
      <c r="D942" s="447">
        <v>128</v>
      </c>
      <c r="E942" s="447">
        <v>10</v>
      </c>
      <c r="F942" s="448">
        <f t="shared" si="167"/>
        <v>7.8125E-2</v>
      </c>
      <c r="G942" s="447">
        <v>6</v>
      </c>
      <c r="H942" s="448">
        <f t="shared" si="168"/>
        <v>4.6875E-2</v>
      </c>
      <c r="I942" s="447">
        <v>112</v>
      </c>
      <c r="J942" s="450">
        <f t="shared" si="169"/>
        <v>0.875</v>
      </c>
      <c r="K942" s="376">
        <v>1</v>
      </c>
      <c r="L942" s="448">
        <f t="shared" si="166"/>
        <v>7.8125E-3</v>
      </c>
      <c r="M942" s="449"/>
    </row>
    <row r="943" spans="2:13" ht="13" thickBot="1" x14ac:dyDescent="0.3">
      <c r="B943" s="470">
        <v>43264</v>
      </c>
      <c r="C943" s="311" t="s">
        <v>630</v>
      </c>
      <c r="D943" s="447">
        <v>34</v>
      </c>
      <c r="E943" s="447">
        <v>1</v>
      </c>
      <c r="F943" s="448">
        <f t="shared" si="167"/>
        <v>2.9411764705882353E-2</v>
      </c>
      <c r="G943" s="447">
        <v>0</v>
      </c>
      <c r="H943" s="448">
        <f t="shared" si="168"/>
        <v>0</v>
      </c>
      <c r="I943" s="447">
        <v>33</v>
      </c>
      <c r="J943" s="450">
        <f t="shared" si="169"/>
        <v>0.97058823529411764</v>
      </c>
      <c r="K943" s="376">
        <v>0</v>
      </c>
      <c r="L943" s="448">
        <f t="shared" si="166"/>
        <v>0</v>
      </c>
      <c r="M943" s="449"/>
    </row>
    <row r="944" spans="2:13" ht="13" thickBot="1" x14ac:dyDescent="0.3">
      <c r="B944" s="470">
        <v>43267</v>
      </c>
      <c r="C944" s="311" t="s">
        <v>631</v>
      </c>
      <c r="D944" s="447">
        <v>9</v>
      </c>
      <c r="E944" s="447">
        <v>0</v>
      </c>
      <c r="F944" s="448">
        <f t="shared" ref="F944:F946" si="212">SUM(E944/D944)</f>
        <v>0</v>
      </c>
      <c r="G944" s="447">
        <v>0</v>
      </c>
      <c r="H944" s="448">
        <f t="shared" ref="H944:H946" si="213">SUM(G944/D944)</f>
        <v>0</v>
      </c>
      <c r="I944" s="447">
        <v>9</v>
      </c>
      <c r="J944" s="450">
        <f t="shared" ref="J944:J946" si="214">SUM(I944/D944)</f>
        <v>1</v>
      </c>
      <c r="K944" s="376">
        <v>0</v>
      </c>
      <c r="L944" s="448">
        <f t="shared" si="166"/>
        <v>0</v>
      </c>
      <c r="M944" s="449"/>
    </row>
    <row r="945" spans="2:13" ht="13" thickBot="1" x14ac:dyDescent="0.3">
      <c r="B945" s="470">
        <v>43269</v>
      </c>
      <c r="C945" s="311" t="s">
        <v>63</v>
      </c>
      <c r="D945" s="447">
        <v>54</v>
      </c>
      <c r="E945" s="447">
        <v>2</v>
      </c>
      <c r="F945" s="448">
        <f t="shared" si="212"/>
        <v>3.7037037037037035E-2</v>
      </c>
      <c r="G945" s="447">
        <v>2</v>
      </c>
      <c r="H945" s="448">
        <f t="shared" si="213"/>
        <v>3.7037037037037035E-2</v>
      </c>
      <c r="I945" s="447">
        <v>50</v>
      </c>
      <c r="J945" s="450">
        <f t="shared" si="214"/>
        <v>0.92592592592592593</v>
      </c>
      <c r="K945" s="376">
        <v>0</v>
      </c>
      <c r="L945" s="448">
        <f t="shared" si="166"/>
        <v>0</v>
      </c>
      <c r="M945" s="449"/>
    </row>
    <row r="946" spans="2:13" ht="13" thickBot="1" x14ac:dyDescent="0.3">
      <c r="B946" s="470">
        <v>43272</v>
      </c>
      <c r="C946" s="311" t="s">
        <v>632</v>
      </c>
      <c r="D946" s="447">
        <v>159</v>
      </c>
      <c r="E946" s="447">
        <v>5</v>
      </c>
      <c r="F946" s="448">
        <f t="shared" si="212"/>
        <v>3.1446540880503145E-2</v>
      </c>
      <c r="G946" s="447">
        <v>5</v>
      </c>
      <c r="H946" s="448">
        <f t="shared" si="213"/>
        <v>3.1446540880503145E-2</v>
      </c>
      <c r="I946" s="447">
        <v>149</v>
      </c>
      <c r="J946" s="450">
        <f t="shared" si="214"/>
        <v>0.93710691823899372</v>
      </c>
      <c r="K946" s="376">
        <v>1</v>
      </c>
      <c r="L946" s="448">
        <f t="shared" si="166"/>
        <v>6.2893081761006293E-3</v>
      </c>
      <c r="M946" s="449"/>
    </row>
    <row r="947" spans="2:13" ht="13" thickBot="1" x14ac:dyDescent="0.3">
      <c r="B947" s="470">
        <v>43272</v>
      </c>
      <c r="C947" s="311" t="s">
        <v>16</v>
      </c>
      <c r="D947" s="447">
        <v>69</v>
      </c>
      <c r="E947" s="447">
        <v>3</v>
      </c>
      <c r="F947" s="448">
        <f t="shared" si="167"/>
        <v>4.3478260869565216E-2</v>
      </c>
      <c r="G947" s="447">
        <v>4</v>
      </c>
      <c r="H947" s="448">
        <f t="shared" si="168"/>
        <v>5.7971014492753624E-2</v>
      </c>
      <c r="I947" s="447">
        <v>62</v>
      </c>
      <c r="J947" s="450">
        <f t="shared" si="169"/>
        <v>0.89855072463768115</v>
      </c>
      <c r="K947" s="376">
        <v>1</v>
      </c>
      <c r="L947" s="448">
        <f t="shared" si="166"/>
        <v>1.4492753623188406E-2</v>
      </c>
      <c r="M947" s="449"/>
    </row>
    <row r="948" spans="2:13" ht="13" thickBot="1" x14ac:dyDescent="0.3">
      <c r="B948" s="470">
        <v>43274</v>
      </c>
      <c r="C948" s="311" t="s">
        <v>633</v>
      </c>
      <c r="D948" s="447">
        <v>45</v>
      </c>
      <c r="E948" s="447">
        <v>1</v>
      </c>
      <c r="F948" s="448">
        <f t="shared" ref="F948:F952" si="215">SUM(E948/D948)</f>
        <v>2.2222222222222223E-2</v>
      </c>
      <c r="G948" s="447">
        <v>1</v>
      </c>
      <c r="H948" s="448">
        <f t="shared" ref="H948:H952" si="216">SUM(G948/D948)</f>
        <v>2.2222222222222223E-2</v>
      </c>
      <c r="I948" s="447">
        <v>43</v>
      </c>
      <c r="J948" s="450">
        <f t="shared" ref="J948:J952" si="217">SUM(I948/D948)</f>
        <v>0.9555555555555556</v>
      </c>
      <c r="K948" s="376">
        <v>0</v>
      </c>
      <c r="L948" s="448">
        <f t="shared" si="166"/>
        <v>0</v>
      </c>
      <c r="M948" s="449"/>
    </row>
    <row r="949" spans="2:13" ht="13" thickBot="1" x14ac:dyDescent="0.3">
      <c r="B949" s="470">
        <v>43274</v>
      </c>
      <c r="C949" s="311" t="s">
        <v>540</v>
      </c>
      <c r="D949" s="447">
        <v>414</v>
      </c>
      <c r="E949" s="447">
        <v>27</v>
      </c>
      <c r="F949" s="448">
        <f t="shared" si="215"/>
        <v>6.5217391304347824E-2</v>
      </c>
      <c r="G949" s="447">
        <v>19</v>
      </c>
      <c r="H949" s="448">
        <f t="shared" si="216"/>
        <v>4.5893719806763288E-2</v>
      </c>
      <c r="I949" s="447">
        <v>368</v>
      </c>
      <c r="J949" s="450">
        <f t="shared" si="217"/>
        <v>0.88888888888888884</v>
      </c>
      <c r="K949" s="376">
        <v>4</v>
      </c>
      <c r="L949" s="448">
        <f t="shared" ref="L949:L1013" si="218">SUM(K949/D949)</f>
        <v>9.6618357487922701E-3</v>
      </c>
      <c r="M949" s="449"/>
    </row>
    <row r="950" spans="2:13" ht="13" thickBot="1" x14ac:dyDescent="0.3">
      <c r="B950" s="470">
        <v>43274</v>
      </c>
      <c r="C950" s="311" t="s">
        <v>634</v>
      </c>
      <c r="D950" s="447">
        <v>154</v>
      </c>
      <c r="E950" s="447">
        <v>5</v>
      </c>
      <c r="F950" s="448">
        <f t="shared" si="215"/>
        <v>3.2467532467532464E-2</v>
      </c>
      <c r="G950" s="447">
        <v>4</v>
      </c>
      <c r="H950" s="448">
        <f t="shared" si="216"/>
        <v>2.5974025974025976E-2</v>
      </c>
      <c r="I950" s="447">
        <v>145</v>
      </c>
      <c r="J950" s="450">
        <f t="shared" si="217"/>
        <v>0.94155844155844159</v>
      </c>
      <c r="K950" s="376">
        <v>2</v>
      </c>
      <c r="L950" s="448">
        <f t="shared" si="218"/>
        <v>1.2987012987012988E-2</v>
      </c>
      <c r="M950" s="449"/>
    </row>
    <row r="951" spans="2:13" ht="13" thickBot="1" x14ac:dyDescent="0.3">
      <c r="B951" s="470">
        <v>43278</v>
      </c>
      <c r="C951" s="311" t="s">
        <v>635</v>
      </c>
      <c r="D951" s="447">
        <v>22</v>
      </c>
      <c r="E951" s="447">
        <v>1</v>
      </c>
      <c r="F951" s="448">
        <f t="shared" ref="F951" si="219">SUM(E951/D951)</f>
        <v>4.5454545454545456E-2</v>
      </c>
      <c r="G951" s="447">
        <v>0</v>
      </c>
      <c r="H951" s="448">
        <f t="shared" ref="H951" si="220">SUM(G951/D951)</f>
        <v>0</v>
      </c>
      <c r="I951" s="447">
        <v>21</v>
      </c>
      <c r="J951" s="450">
        <f t="shared" ref="J951" si="221">SUM(I951/D951)</f>
        <v>0.95454545454545459</v>
      </c>
      <c r="K951" s="376">
        <v>0</v>
      </c>
      <c r="L951" s="448">
        <f t="shared" si="218"/>
        <v>0</v>
      </c>
      <c r="M951" s="449"/>
    </row>
    <row r="952" spans="2:13" ht="13" thickBot="1" x14ac:dyDescent="0.3">
      <c r="B952" s="470">
        <v>43281</v>
      </c>
      <c r="C952" s="311" t="s">
        <v>32</v>
      </c>
      <c r="D952" s="447">
        <v>143</v>
      </c>
      <c r="E952" s="447">
        <v>8</v>
      </c>
      <c r="F952" s="448">
        <f t="shared" si="215"/>
        <v>5.5944055944055944E-2</v>
      </c>
      <c r="G952" s="447">
        <v>5</v>
      </c>
      <c r="H952" s="448">
        <f t="shared" si="216"/>
        <v>3.4965034965034968E-2</v>
      </c>
      <c r="I952" s="447">
        <v>130</v>
      </c>
      <c r="J952" s="450">
        <f t="shared" si="217"/>
        <v>0.90909090909090906</v>
      </c>
      <c r="K952" s="376">
        <v>2</v>
      </c>
      <c r="L952" s="448">
        <f t="shared" si="218"/>
        <v>1.3986013986013986E-2</v>
      </c>
      <c r="M952" s="449"/>
    </row>
    <row r="953" spans="2:13" ht="13" thickBot="1" x14ac:dyDescent="0.3">
      <c r="B953" s="470">
        <v>43281</v>
      </c>
      <c r="C953" s="311" t="s">
        <v>636</v>
      </c>
      <c r="D953" s="447">
        <v>169</v>
      </c>
      <c r="E953" s="447">
        <v>10</v>
      </c>
      <c r="F953" s="448">
        <f t="shared" ref="F953:F973" si="222">SUM(E953/D953)</f>
        <v>5.9171597633136092E-2</v>
      </c>
      <c r="G953" s="447">
        <v>11</v>
      </c>
      <c r="H953" s="448">
        <f t="shared" ref="H953:H973" si="223">SUM(G953/D953)</f>
        <v>6.5088757396449703E-2</v>
      </c>
      <c r="I953" s="447">
        <v>148</v>
      </c>
      <c r="J953" s="450">
        <f t="shared" ref="J953:J973" si="224">SUM(I953/D953)</f>
        <v>0.87573964497041423</v>
      </c>
      <c r="K953" s="376">
        <v>4</v>
      </c>
      <c r="L953" s="448">
        <f t="shared" si="218"/>
        <v>2.3668639053254437E-2</v>
      </c>
      <c r="M953" s="449"/>
    </row>
    <row r="954" spans="2:13" ht="13" thickBot="1" x14ac:dyDescent="0.3">
      <c r="B954" s="470">
        <v>43281</v>
      </c>
      <c r="C954" s="311" t="s">
        <v>637</v>
      </c>
      <c r="D954" s="447">
        <v>130</v>
      </c>
      <c r="E954" s="447">
        <v>3</v>
      </c>
      <c r="F954" s="448">
        <f t="shared" ref="F954" si="225">SUM(E954/D954)</f>
        <v>2.3076923076923078E-2</v>
      </c>
      <c r="G954" s="447">
        <v>2</v>
      </c>
      <c r="H954" s="448">
        <f t="shared" ref="H954" si="226">SUM(G954/D954)</f>
        <v>1.5384615384615385E-2</v>
      </c>
      <c r="I954" s="447">
        <v>125</v>
      </c>
      <c r="J954" s="450">
        <f t="shared" ref="J954" si="227">SUM(I954/D954)</f>
        <v>0.96153846153846156</v>
      </c>
      <c r="K954" s="376">
        <v>0</v>
      </c>
      <c r="L954" s="448">
        <f t="shared" si="218"/>
        <v>0</v>
      </c>
      <c r="M954" s="449"/>
    </row>
    <row r="955" spans="2:13" ht="13" thickBot="1" x14ac:dyDescent="0.3">
      <c r="B955" s="470">
        <v>43281</v>
      </c>
      <c r="C955" s="311" t="s">
        <v>638</v>
      </c>
      <c r="D955" s="447">
        <v>102</v>
      </c>
      <c r="E955" s="447">
        <v>6</v>
      </c>
      <c r="F955" s="448">
        <f t="shared" si="222"/>
        <v>5.8823529411764705E-2</v>
      </c>
      <c r="G955" s="447">
        <v>6</v>
      </c>
      <c r="H955" s="448">
        <f t="shared" si="223"/>
        <v>5.8823529411764705E-2</v>
      </c>
      <c r="I955" s="447">
        <v>90</v>
      </c>
      <c r="J955" s="450">
        <f t="shared" si="224"/>
        <v>0.88235294117647056</v>
      </c>
      <c r="K955" s="376">
        <v>2</v>
      </c>
      <c r="L955" s="448">
        <f t="shared" si="218"/>
        <v>1.9607843137254902E-2</v>
      </c>
      <c r="M955" s="449"/>
    </row>
    <row r="956" spans="2:13" ht="13" thickBot="1" x14ac:dyDescent="0.3">
      <c r="B956" s="470">
        <v>43285</v>
      </c>
      <c r="C956" s="311" t="s">
        <v>21</v>
      </c>
      <c r="D956" s="447">
        <v>18</v>
      </c>
      <c r="E956" s="447">
        <v>0</v>
      </c>
      <c r="F956" s="448">
        <f t="shared" si="222"/>
        <v>0</v>
      </c>
      <c r="G956" s="447">
        <v>1</v>
      </c>
      <c r="H956" s="448">
        <f t="shared" si="223"/>
        <v>5.5555555555555552E-2</v>
      </c>
      <c r="I956" s="447">
        <v>17</v>
      </c>
      <c r="J956" s="450">
        <f t="shared" si="224"/>
        <v>0.94444444444444442</v>
      </c>
      <c r="K956" s="376">
        <v>0</v>
      </c>
      <c r="L956" s="448">
        <f t="shared" si="218"/>
        <v>0</v>
      </c>
      <c r="M956" s="449"/>
    </row>
    <row r="957" spans="2:13" ht="13" thickBot="1" x14ac:dyDescent="0.3">
      <c r="B957" s="470">
        <v>43298</v>
      </c>
      <c r="C957" s="311" t="s">
        <v>639</v>
      </c>
      <c r="D957" s="447">
        <v>244</v>
      </c>
      <c r="E957" s="447">
        <v>15</v>
      </c>
      <c r="F957" s="448">
        <f t="shared" ref="F957:F959" si="228">SUM(E957/D957)</f>
        <v>6.1475409836065573E-2</v>
      </c>
      <c r="G957" s="447">
        <v>7</v>
      </c>
      <c r="H957" s="448">
        <f t="shared" ref="H957:H959" si="229">SUM(G957/D957)</f>
        <v>2.8688524590163935E-2</v>
      </c>
      <c r="I957" s="447">
        <v>222</v>
      </c>
      <c r="J957" s="450">
        <f t="shared" ref="J957:J959" si="230">SUM(I957/D957)</f>
        <v>0.9098360655737705</v>
      </c>
      <c r="K957" s="376">
        <v>5</v>
      </c>
      <c r="L957" s="448">
        <f t="shared" si="218"/>
        <v>2.0491803278688523E-2</v>
      </c>
      <c r="M957" s="449"/>
    </row>
    <row r="958" spans="2:13" ht="13" thickBot="1" x14ac:dyDescent="0.3">
      <c r="B958" s="470">
        <v>43299</v>
      </c>
      <c r="C958" s="311" t="s">
        <v>640</v>
      </c>
      <c r="D958" s="447">
        <v>69</v>
      </c>
      <c r="E958" s="447">
        <v>2</v>
      </c>
      <c r="F958" s="448">
        <f t="shared" si="228"/>
        <v>2.8985507246376812E-2</v>
      </c>
      <c r="G958" s="447">
        <v>1</v>
      </c>
      <c r="H958" s="448">
        <f t="shared" si="229"/>
        <v>1.4492753623188406E-2</v>
      </c>
      <c r="I958" s="447">
        <v>66</v>
      </c>
      <c r="J958" s="450">
        <f t="shared" si="230"/>
        <v>0.95652173913043481</v>
      </c>
      <c r="K958" s="376">
        <v>0</v>
      </c>
      <c r="L958" s="448">
        <f t="shared" si="218"/>
        <v>0</v>
      </c>
      <c r="M958" s="449"/>
    </row>
    <row r="959" spans="2:13" ht="13" thickBot="1" x14ac:dyDescent="0.3">
      <c r="B959" s="470">
        <v>43300</v>
      </c>
      <c r="C959" s="311" t="s">
        <v>16</v>
      </c>
      <c r="D959" s="447">
        <v>53</v>
      </c>
      <c r="E959" s="447">
        <v>4</v>
      </c>
      <c r="F959" s="448">
        <f t="shared" si="228"/>
        <v>7.5471698113207544E-2</v>
      </c>
      <c r="G959" s="447">
        <v>4</v>
      </c>
      <c r="H959" s="448">
        <f t="shared" si="229"/>
        <v>7.5471698113207544E-2</v>
      </c>
      <c r="I959" s="447">
        <v>45</v>
      </c>
      <c r="J959" s="450">
        <f t="shared" si="230"/>
        <v>0.84905660377358494</v>
      </c>
      <c r="K959" s="376">
        <v>1</v>
      </c>
      <c r="L959" s="448">
        <f t="shared" si="218"/>
        <v>1.8867924528301886E-2</v>
      </c>
      <c r="M959" s="449"/>
    </row>
    <row r="960" spans="2:13" ht="13" thickBot="1" x14ac:dyDescent="0.3">
      <c r="B960" s="470">
        <v>43309</v>
      </c>
      <c r="C960" s="311" t="s">
        <v>641</v>
      </c>
      <c r="D960" s="447">
        <v>147</v>
      </c>
      <c r="E960" s="447">
        <v>15</v>
      </c>
      <c r="F960" s="448">
        <f t="shared" si="222"/>
        <v>0.10204081632653061</v>
      </c>
      <c r="G960" s="447">
        <v>4</v>
      </c>
      <c r="H960" s="448">
        <f t="shared" si="223"/>
        <v>2.7210884353741496E-2</v>
      </c>
      <c r="I960" s="447">
        <v>128</v>
      </c>
      <c r="J960" s="450">
        <f t="shared" si="224"/>
        <v>0.87074829931972786</v>
      </c>
      <c r="K960" s="376">
        <v>7</v>
      </c>
      <c r="L960" s="448">
        <f t="shared" si="218"/>
        <v>4.7619047619047616E-2</v>
      </c>
      <c r="M960" s="449"/>
    </row>
    <row r="961" spans="2:13" ht="13" thickBot="1" x14ac:dyDescent="0.3">
      <c r="B961" s="470">
        <v>43315</v>
      </c>
      <c r="C961" s="311" t="s">
        <v>642</v>
      </c>
      <c r="D961" s="447">
        <v>62</v>
      </c>
      <c r="E961" s="447">
        <v>5</v>
      </c>
      <c r="F961" s="448">
        <f t="shared" ref="F961:F969" si="231">SUM(E961/D961)</f>
        <v>8.0645161290322578E-2</v>
      </c>
      <c r="G961" s="447">
        <v>7</v>
      </c>
      <c r="H961" s="448">
        <f t="shared" ref="H961:H969" si="232">SUM(G961/D961)</f>
        <v>0.11290322580645161</v>
      </c>
      <c r="I961" s="447">
        <v>50</v>
      </c>
      <c r="J961" s="450">
        <f t="shared" ref="J961:J969" si="233">SUM(I961/D961)</f>
        <v>0.80645161290322576</v>
      </c>
      <c r="K961" s="376">
        <v>2</v>
      </c>
      <c r="L961" s="448">
        <f t="shared" si="218"/>
        <v>3.2258064516129031E-2</v>
      </c>
      <c r="M961" s="449"/>
    </row>
    <row r="962" spans="2:13" ht="13" thickBot="1" x14ac:dyDescent="0.3">
      <c r="B962" s="470">
        <v>43316</v>
      </c>
      <c r="C962" s="311" t="s">
        <v>642</v>
      </c>
      <c r="D962" s="447">
        <v>97</v>
      </c>
      <c r="E962" s="447">
        <v>8</v>
      </c>
      <c r="F962" s="448">
        <f t="shared" si="231"/>
        <v>8.247422680412371E-2</v>
      </c>
      <c r="G962" s="447">
        <v>4</v>
      </c>
      <c r="H962" s="448">
        <f t="shared" si="232"/>
        <v>4.1237113402061855E-2</v>
      </c>
      <c r="I962" s="447">
        <v>85</v>
      </c>
      <c r="J962" s="450">
        <f t="shared" si="233"/>
        <v>0.87628865979381443</v>
      </c>
      <c r="K962" s="376">
        <v>2</v>
      </c>
      <c r="L962" s="448">
        <f t="shared" si="218"/>
        <v>2.0618556701030927E-2</v>
      </c>
      <c r="M962" s="449"/>
    </row>
    <row r="963" spans="2:13" ht="13" thickBot="1" x14ac:dyDescent="0.3">
      <c r="B963" s="470">
        <v>43317</v>
      </c>
      <c r="C963" s="311" t="s">
        <v>642</v>
      </c>
      <c r="D963" s="447">
        <v>109</v>
      </c>
      <c r="E963" s="447">
        <v>6</v>
      </c>
      <c r="F963" s="448">
        <f t="shared" si="231"/>
        <v>5.5045871559633031E-2</v>
      </c>
      <c r="G963" s="447">
        <v>4</v>
      </c>
      <c r="H963" s="448">
        <f t="shared" si="232"/>
        <v>3.669724770642202E-2</v>
      </c>
      <c r="I963" s="447">
        <v>99</v>
      </c>
      <c r="J963" s="450">
        <f t="shared" si="233"/>
        <v>0.90825688073394495</v>
      </c>
      <c r="K963" s="376">
        <v>2</v>
      </c>
      <c r="L963" s="448">
        <f t="shared" si="218"/>
        <v>1.834862385321101E-2</v>
      </c>
      <c r="M963" s="449"/>
    </row>
    <row r="964" spans="2:13" ht="13" thickBot="1" x14ac:dyDescent="0.3">
      <c r="B964" s="470">
        <v>43316</v>
      </c>
      <c r="C964" s="311" t="s">
        <v>643</v>
      </c>
      <c r="D964" s="447">
        <v>103</v>
      </c>
      <c r="E964" s="447">
        <v>11</v>
      </c>
      <c r="F964" s="448">
        <f t="shared" si="231"/>
        <v>0.10679611650485436</v>
      </c>
      <c r="G964" s="447">
        <v>2</v>
      </c>
      <c r="H964" s="448">
        <f t="shared" si="232"/>
        <v>1.9417475728155338E-2</v>
      </c>
      <c r="I964" s="447">
        <v>90</v>
      </c>
      <c r="J964" s="450">
        <f t="shared" si="233"/>
        <v>0.87378640776699024</v>
      </c>
      <c r="K964" s="376">
        <v>3</v>
      </c>
      <c r="L964" s="448">
        <f t="shared" si="218"/>
        <v>2.9126213592233011E-2</v>
      </c>
      <c r="M964" s="449"/>
    </row>
    <row r="965" spans="2:13" ht="13" thickBot="1" x14ac:dyDescent="0.3">
      <c r="B965" s="470">
        <v>43319</v>
      </c>
      <c r="C965" s="311" t="s">
        <v>21</v>
      </c>
      <c r="D965" s="447">
        <v>11</v>
      </c>
      <c r="E965" s="447">
        <v>1</v>
      </c>
      <c r="F965" s="448">
        <f t="shared" si="231"/>
        <v>9.0909090909090912E-2</v>
      </c>
      <c r="G965" s="447">
        <v>1</v>
      </c>
      <c r="H965" s="448">
        <f t="shared" si="232"/>
        <v>9.0909090909090912E-2</v>
      </c>
      <c r="I965" s="447">
        <v>9</v>
      </c>
      <c r="J965" s="450">
        <f t="shared" si="233"/>
        <v>0.81818181818181823</v>
      </c>
      <c r="K965" s="376">
        <v>0</v>
      </c>
      <c r="L965" s="448">
        <f t="shared" si="218"/>
        <v>0</v>
      </c>
      <c r="M965" s="449"/>
    </row>
    <row r="966" spans="2:13" ht="13" thickBot="1" x14ac:dyDescent="0.3">
      <c r="B966" s="470">
        <v>43321</v>
      </c>
      <c r="C966" s="311" t="s">
        <v>12</v>
      </c>
      <c r="D966" s="447">
        <v>32</v>
      </c>
      <c r="E966" s="447">
        <v>3</v>
      </c>
      <c r="F966" s="448">
        <f t="shared" si="231"/>
        <v>9.375E-2</v>
      </c>
      <c r="G966" s="447">
        <v>0</v>
      </c>
      <c r="H966" s="448">
        <f t="shared" si="232"/>
        <v>0</v>
      </c>
      <c r="I966" s="447">
        <v>29</v>
      </c>
      <c r="J966" s="450">
        <f t="shared" si="233"/>
        <v>0.90625</v>
      </c>
      <c r="K966" s="376">
        <v>0</v>
      </c>
      <c r="L966" s="448">
        <f t="shared" si="218"/>
        <v>0</v>
      </c>
      <c r="M966" s="449"/>
    </row>
    <row r="967" spans="2:13" ht="13" thickBot="1" x14ac:dyDescent="0.3">
      <c r="B967" s="470">
        <v>43325</v>
      </c>
      <c r="C967" s="311" t="s">
        <v>21</v>
      </c>
      <c r="D967" s="447">
        <v>13</v>
      </c>
      <c r="E967" s="447">
        <v>1</v>
      </c>
      <c r="F967" s="448">
        <f t="shared" ref="F967" si="234">SUM(E967/D967)</f>
        <v>7.6923076923076927E-2</v>
      </c>
      <c r="G967" s="447">
        <v>0</v>
      </c>
      <c r="H967" s="448">
        <f t="shared" ref="H967" si="235">SUM(G967/D967)</f>
        <v>0</v>
      </c>
      <c r="I967" s="447">
        <v>12</v>
      </c>
      <c r="J967" s="450">
        <f t="shared" ref="J967" si="236">SUM(I967/D967)</f>
        <v>0.92307692307692313</v>
      </c>
      <c r="K967" s="376">
        <v>0</v>
      </c>
      <c r="L967" s="448">
        <f t="shared" si="218"/>
        <v>0</v>
      </c>
      <c r="M967" s="449"/>
    </row>
    <row r="968" spans="2:13" ht="13" thickBot="1" x14ac:dyDescent="0.3">
      <c r="B968" s="470">
        <v>43328</v>
      </c>
      <c r="C968" s="311" t="s">
        <v>16</v>
      </c>
      <c r="D968" s="447">
        <v>97</v>
      </c>
      <c r="E968" s="447">
        <v>9</v>
      </c>
      <c r="F968" s="448">
        <f t="shared" si="231"/>
        <v>9.2783505154639179E-2</v>
      </c>
      <c r="G968" s="447">
        <v>4</v>
      </c>
      <c r="H968" s="448">
        <f t="shared" si="232"/>
        <v>4.1237113402061855E-2</v>
      </c>
      <c r="I968" s="447">
        <v>84</v>
      </c>
      <c r="J968" s="450">
        <f t="shared" si="233"/>
        <v>0.865979381443299</v>
      </c>
      <c r="K968" s="376">
        <v>2</v>
      </c>
      <c r="L968" s="448">
        <f t="shared" si="218"/>
        <v>2.0618556701030927E-2</v>
      </c>
      <c r="M968" s="449"/>
    </row>
    <row r="969" spans="2:13" ht="13" thickBot="1" x14ac:dyDescent="0.3">
      <c r="B969" s="470">
        <v>43331</v>
      </c>
      <c r="C969" s="311" t="s">
        <v>644</v>
      </c>
      <c r="D969" s="447">
        <v>170</v>
      </c>
      <c r="E969" s="447">
        <v>5</v>
      </c>
      <c r="F969" s="448">
        <f t="shared" si="231"/>
        <v>2.9411764705882353E-2</v>
      </c>
      <c r="G969" s="447">
        <v>6</v>
      </c>
      <c r="H969" s="448">
        <f t="shared" si="232"/>
        <v>3.5294117647058823E-2</v>
      </c>
      <c r="I969" s="447">
        <v>159</v>
      </c>
      <c r="J969" s="450">
        <f t="shared" si="233"/>
        <v>0.93529411764705883</v>
      </c>
      <c r="K969" s="376">
        <v>1</v>
      </c>
      <c r="L969" s="448">
        <f t="shared" si="218"/>
        <v>5.8823529411764705E-3</v>
      </c>
      <c r="M969" s="449"/>
    </row>
    <row r="970" spans="2:13" ht="13" thickBot="1" x14ac:dyDescent="0.3">
      <c r="B970" s="470">
        <v>43337</v>
      </c>
      <c r="C970" s="311" t="s">
        <v>645</v>
      </c>
      <c r="D970" s="447">
        <v>70</v>
      </c>
      <c r="E970" s="447">
        <v>3</v>
      </c>
      <c r="F970" s="448">
        <f t="shared" si="222"/>
        <v>4.2857142857142858E-2</v>
      </c>
      <c r="G970" s="447">
        <v>2</v>
      </c>
      <c r="H970" s="448">
        <f t="shared" si="223"/>
        <v>2.8571428571428571E-2</v>
      </c>
      <c r="I970" s="447">
        <v>65</v>
      </c>
      <c r="J970" s="450">
        <f t="shared" si="224"/>
        <v>0.9285714285714286</v>
      </c>
      <c r="K970" s="376">
        <v>0</v>
      </c>
      <c r="L970" s="448">
        <f t="shared" si="218"/>
        <v>0</v>
      </c>
      <c r="M970" s="449"/>
    </row>
    <row r="971" spans="2:13" ht="13" thickBot="1" x14ac:dyDescent="0.3">
      <c r="B971" s="470">
        <v>43347</v>
      </c>
      <c r="C971" s="311" t="s">
        <v>584</v>
      </c>
      <c r="D971" s="447">
        <v>51</v>
      </c>
      <c r="E971" s="447">
        <v>0</v>
      </c>
      <c r="F971" s="448">
        <f t="shared" si="222"/>
        <v>0</v>
      </c>
      <c r="G971" s="447">
        <v>5</v>
      </c>
      <c r="H971" s="448">
        <f t="shared" si="223"/>
        <v>9.8039215686274508E-2</v>
      </c>
      <c r="I971" s="447">
        <v>46</v>
      </c>
      <c r="J971" s="450">
        <f t="shared" si="224"/>
        <v>0.90196078431372551</v>
      </c>
      <c r="K971" s="376">
        <v>0</v>
      </c>
      <c r="L971" s="448">
        <f t="shared" si="218"/>
        <v>0</v>
      </c>
      <c r="M971" s="449"/>
    </row>
    <row r="972" spans="2:13" ht="13" thickBot="1" x14ac:dyDescent="0.3">
      <c r="B972" s="470">
        <v>43351</v>
      </c>
      <c r="C972" s="311" t="s">
        <v>646</v>
      </c>
      <c r="D972" s="447">
        <v>143</v>
      </c>
      <c r="E972" s="447">
        <v>10</v>
      </c>
      <c r="F972" s="448">
        <f t="shared" si="222"/>
        <v>6.9930069930069935E-2</v>
      </c>
      <c r="G972" s="447">
        <v>7</v>
      </c>
      <c r="H972" s="448">
        <f t="shared" si="223"/>
        <v>4.8951048951048952E-2</v>
      </c>
      <c r="I972" s="447">
        <v>126</v>
      </c>
      <c r="J972" s="450">
        <f t="shared" si="224"/>
        <v>0.88111888111888115</v>
      </c>
      <c r="K972" s="376">
        <v>2</v>
      </c>
      <c r="L972" s="448">
        <f t="shared" si="218"/>
        <v>1.3986013986013986E-2</v>
      </c>
      <c r="M972" s="449"/>
    </row>
    <row r="973" spans="2:13" ht="13" thickBot="1" x14ac:dyDescent="0.3">
      <c r="B973" s="470">
        <v>43351</v>
      </c>
      <c r="C973" s="311" t="s">
        <v>535</v>
      </c>
      <c r="D973" s="447">
        <v>394</v>
      </c>
      <c r="E973" s="447">
        <v>11</v>
      </c>
      <c r="F973" s="448">
        <f t="shared" si="222"/>
        <v>2.7918781725888325E-2</v>
      </c>
      <c r="G973" s="447">
        <v>12</v>
      </c>
      <c r="H973" s="448">
        <f t="shared" si="223"/>
        <v>3.0456852791878174E-2</v>
      </c>
      <c r="I973" s="447">
        <v>371</v>
      </c>
      <c r="J973" s="450">
        <f t="shared" si="224"/>
        <v>0.94162436548223349</v>
      </c>
      <c r="K973" s="376">
        <v>1</v>
      </c>
      <c r="L973" s="448">
        <f t="shared" si="218"/>
        <v>2.5380710659898475E-3</v>
      </c>
      <c r="M973" s="449"/>
    </row>
    <row r="974" spans="2:13" ht="13" thickBot="1" x14ac:dyDescent="0.3">
      <c r="B974" s="470">
        <v>43351</v>
      </c>
      <c r="C974" s="311" t="s">
        <v>547</v>
      </c>
      <c r="D974" s="447">
        <v>66</v>
      </c>
      <c r="E974" s="447">
        <v>2</v>
      </c>
      <c r="F974" s="448">
        <f t="shared" ref="F974:F991" si="237">SUM(E974/D974)</f>
        <v>3.0303030303030304E-2</v>
      </c>
      <c r="G974" s="447">
        <v>3</v>
      </c>
      <c r="H974" s="448">
        <f t="shared" ref="H974:H991" si="238">SUM(G974/D974)</f>
        <v>4.5454545454545456E-2</v>
      </c>
      <c r="I974" s="447">
        <v>61</v>
      </c>
      <c r="J974" s="450">
        <f t="shared" ref="J974:J991" si="239">SUM(I974/D974)</f>
        <v>0.9242424242424242</v>
      </c>
      <c r="K974" s="376">
        <v>0</v>
      </c>
      <c r="L974" s="448">
        <f t="shared" si="218"/>
        <v>0</v>
      </c>
      <c r="M974" s="449"/>
    </row>
    <row r="975" spans="2:13" ht="13" thickBot="1" x14ac:dyDescent="0.3">
      <c r="B975" s="470">
        <v>43353</v>
      </c>
      <c r="C975" s="311" t="s">
        <v>647</v>
      </c>
      <c r="D975" s="447">
        <v>370</v>
      </c>
      <c r="E975" s="447">
        <v>17</v>
      </c>
      <c r="F975" s="448">
        <f t="shared" si="237"/>
        <v>4.5945945945945948E-2</v>
      </c>
      <c r="G975" s="447">
        <v>17</v>
      </c>
      <c r="H975" s="448">
        <f t="shared" si="238"/>
        <v>4.5945945945945948E-2</v>
      </c>
      <c r="I975" s="447">
        <v>336</v>
      </c>
      <c r="J975" s="450">
        <f t="shared" si="239"/>
        <v>0.90810810810810816</v>
      </c>
      <c r="K975" s="376">
        <v>5</v>
      </c>
      <c r="L975" s="448">
        <f t="shared" si="218"/>
        <v>1.3513513513513514E-2</v>
      </c>
      <c r="M975" s="449"/>
    </row>
    <row r="976" spans="2:13" ht="13" thickBot="1" x14ac:dyDescent="0.3">
      <c r="B976" s="470">
        <v>43358</v>
      </c>
      <c r="C976" s="311" t="s">
        <v>648</v>
      </c>
      <c r="D976" s="447">
        <v>25</v>
      </c>
      <c r="E976" s="447">
        <v>1</v>
      </c>
      <c r="F976" s="448">
        <f t="shared" si="237"/>
        <v>0.04</v>
      </c>
      <c r="G976" s="447">
        <v>1</v>
      </c>
      <c r="H976" s="448">
        <f t="shared" si="238"/>
        <v>0.04</v>
      </c>
      <c r="I976" s="447">
        <v>23</v>
      </c>
      <c r="J976" s="450">
        <f t="shared" si="239"/>
        <v>0.92</v>
      </c>
      <c r="K976" s="376">
        <v>0</v>
      </c>
      <c r="L976" s="448">
        <f t="shared" si="218"/>
        <v>0</v>
      </c>
      <c r="M976" s="449"/>
    </row>
    <row r="977" spans="2:13" ht="13" thickBot="1" x14ac:dyDescent="0.3">
      <c r="B977" s="470">
        <v>43361</v>
      </c>
      <c r="C977" s="311" t="s">
        <v>649</v>
      </c>
      <c r="D977" s="447">
        <v>13</v>
      </c>
      <c r="E977" s="447">
        <v>0</v>
      </c>
      <c r="F977" s="448">
        <f t="shared" si="237"/>
        <v>0</v>
      </c>
      <c r="G977" s="447">
        <v>0</v>
      </c>
      <c r="H977" s="448">
        <f t="shared" si="238"/>
        <v>0</v>
      </c>
      <c r="I977" s="447">
        <v>13</v>
      </c>
      <c r="J977" s="450">
        <f t="shared" si="239"/>
        <v>1</v>
      </c>
      <c r="K977" s="376">
        <v>0</v>
      </c>
      <c r="L977" s="448">
        <f t="shared" si="218"/>
        <v>0</v>
      </c>
      <c r="M977" s="449"/>
    </row>
    <row r="978" spans="2:13" ht="13" thickBot="1" x14ac:dyDescent="0.3">
      <c r="B978" s="470">
        <v>43362</v>
      </c>
      <c r="C978" s="311" t="s">
        <v>533</v>
      </c>
      <c r="D978" s="447">
        <v>48</v>
      </c>
      <c r="E978" s="447">
        <v>3</v>
      </c>
      <c r="F978" s="448">
        <f t="shared" si="237"/>
        <v>6.25E-2</v>
      </c>
      <c r="G978" s="447">
        <v>3</v>
      </c>
      <c r="H978" s="448">
        <f t="shared" si="238"/>
        <v>6.25E-2</v>
      </c>
      <c r="I978" s="447">
        <v>42</v>
      </c>
      <c r="J978" s="450">
        <f t="shared" si="239"/>
        <v>0.875</v>
      </c>
      <c r="K978" s="376">
        <v>1</v>
      </c>
      <c r="L978" s="448">
        <f t="shared" si="218"/>
        <v>2.0833333333333332E-2</v>
      </c>
      <c r="M978" s="449"/>
    </row>
    <row r="979" spans="2:13" ht="13" thickBot="1" x14ac:dyDescent="0.3">
      <c r="B979" s="470">
        <v>43363</v>
      </c>
      <c r="C979" s="311" t="s">
        <v>650</v>
      </c>
      <c r="D979" s="447">
        <v>13</v>
      </c>
      <c r="E979" s="447">
        <v>0</v>
      </c>
      <c r="F979" s="448">
        <f t="shared" ref="F979" si="240">SUM(E979/D979)</f>
        <v>0</v>
      </c>
      <c r="G979" s="447">
        <v>0</v>
      </c>
      <c r="H979" s="448">
        <f t="shared" ref="H979" si="241">SUM(G979/D979)</f>
        <v>0</v>
      </c>
      <c r="I979" s="447">
        <v>13</v>
      </c>
      <c r="J979" s="450">
        <f t="shared" ref="J979" si="242">SUM(I979/D979)</f>
        <v>1</v>
      </c>
      <c r="K979" s="376">
        <v>0</v>
      </c>
      <c r="L979" s="448">
        <f t="shared" si="218"/>
        <v>0</v>
      </c>
      <c r="M979" s="449"/>
    </row>
    <row r="980" spans="2:13" ht="13" thickBot="1" x14ac:dyDescent="0.3">
      <c r="B980" s="470">
        <v>43363</v>
      </c>
      <c r="C980" s="311" t="s">
        <v>651</v>
      </c>
      <c r="D980" s="447">
        <v>44</v>
      </c>
      <c r="E980" s="447">
        <v>3</v>
      </c>
      <c r="F980" s="448">
        <f t="shared" si="237"/>
        <v>6.8181818181818177E-2</v>
      </c>
      <c r="G980" s="447">
        <v>0</v>
      </c>
      <c r="H980" s="448">
        <f t="shared" si="238"/>
        <v>0</v>
      </c>
      <c r="I980" s="447">
        <v>41</v>
      </c>
      <c r="J980" s="450">
        <f t="shared" si="239"/>
        <v>0.93181818181818177</v>
      </c>
      <c r="K980" s="376">
        <v>1</v>
      </c>
      <c r="L980" s="448">
        <f t="shared" si="218"/>
        <v>2.2727272727272728E-2</v>
      </c>
      <c r="M980" s="449"/>
    </row>
    <row r="981" spans="2:13" ht="13" thickBot="1" x14ac:dyDescent="0.3">
      <c r="B981" s="470">
        <v>43363</v>
      </c>
      <c r="C981" s="311" t="s">
        <v>16</v>
      </c>
      <c r="D981" s="447">
        <v>148</v>
      </c>
      <c r="E981" s="447">
        <v>7</v>
      </c>
      <c r="F981" s="448">
        <f t="shared" si="237"/>
        <v>4.72972972972973E-2</v>
      </c>
      <c r="G981" s="447">
        <v>7</v>
      </c>
      <c r="H981" s="448">
        <f t="shared" si="238"/>
        <v>4.72972972972973E-2</v>
      </c>
      <c r="I981" s="447">
        <v>134</v>
      </c>
      <c r="J981" s="450">
        <f t="shared" si="239"/>
        <v>0.90540540540540537</v>
      </c>
      <c r="K981" s="376">
        <v>2</v>
      </c>
      <c r="L981" s="448">
        <f t="shared" si="218"/>
        <v>1.3513513513513514E-2</v>
      </c>
      <c r="M981" s="449"/>
    </row>
    <row r="982" spans="2:13" ht="13" thickBot="1" x14ac:dyDescent="0.3">
      <c r="B982" s="470">
        <v>43363</v>
      </c>
      <c r="C982" s="311" t="s">
        <v>652</v>
      </c>
      <c r="D982" s="447">
        <v>27</v>
      </c>
      <c r="E982" s="447">
        <v>3</v>
      </c>
      <c r="F982" s="448">
        <f t="shared" si="237"/>
        <v>0.1111111111111111</v>
      </c>
      <c r="G982" s="447">
        <v>0</v>
      </c>
      <c r="H982" s="448">
        <f t="shared" si="238"/>
        <v>0</v>
      </c>
      <c r="I982" s="447">
        <v>24</v>
      </c>
      <c r="J982" s="450">
        <f t="shared" si="239"/>
        <v>0.88888888888888884</v>
      </c>
      <c r="K982" s="376">
        <v>2</v>
      </c>
      <c r="L982" s="448">
        <f t="shared" si="218"/>
        <v>7.407407407407407E-2</v>
      </c>
      <c r="M982" s="449"/>
    </row>
    <row r="983" spans="2:13" ht="13" thickBot="1" x14ac:dyDescent="0.3">
      <c r="B983" s="470">
        <v>43364</v>
      </c>
      <c r="C983" s="311" t="s">
        <v>559</v>
      </c>
      <c r="D983" s="447">
        <v>68</v>
      </c>
      <c r="E983" s="447">
        <v>7</v>
      </c>
      <c r="F983" s="448">
        <f t="shared" ref="F983:F990" si="243">SUM(E983/D983)</f>
        <v>0.10294117647058823</v>
      </c>
      <c r="G983" s="447">
        <v>3</v>
      </c>
      <c r="H983" s="448">
        <f t="shared" ref="H983:H990" si="244">SUM(G983/D983)</f>
        <v>4.4117647058823532E-2</v>
      </c>
      <c r="I983" s="447">
        <v>58</v>
      </c>
      <c r="J983" s="450">
        <f t="shared" ref="J983:J990" si="245">SUM(I983/D983)</f>
        <v>0.8529411764705882</v>
      </c>
      <c r="K983" s="376">
        <v>2</v>
      </c>
      <c r="L983" s="448">
        <f t="shared" si="218"/>
        <v>2.9411764705882353E-2</v>
      </c>
      <c r="M983" s="449"/>
    </row>
    <row r="984" spans="2:13" ht="13" thickBot="1" x14ac:dyDescent="0.3">
      <c r="B984" s="470">
        <v>43364</v>
      </c>
      <c r="C984" s="311" t="s">
        <v>653</v>
      </c>
      <c r="D984" s="447">
        <v>37</v>
      </c>
      <c r="E984" s="447">
        <v>0</v>
      </c>
      <c r="F984" s="448">
        <f t="shared" si="243"/>
        <v>0</v>
      </c>
      <c r="G984" s="447">
        <v>0</v>
      </c>
      <c r="H984" s="448">
        <f t="shared" si="244"/>
        <v>0</v>
      </c>
      <c r="I984" s="447">
        <v>37</v>
      </c>
      <c r="J984" s="450">
        <f t="shared" si="245"/>
        <v>1</v>
      </c>
      <c r="K984" s="376">
        <v>0</v>
      </c>
      <c r="L984" s="448">
        <f t="shared" si="218"/>
        <v>0</v>
      </c>
      <c r="M984" s="449"/>
    </row>
    <row r="985" spans="2:13" ht="13" thickBot="1" x14ac:dyDescent="0.3">
      <c r="B985" s="470">
        <v>43365</v>
      </c>
      <c r="C985" s="311" t="s">
        <v>654</v>
      </c>
      <c r="D985" s="447">
        <v>290</v>
      </c>
      <c r="E985" s="447">
        <v>16</v>
      </c>
      <c r="F985" s="448">
        <f t="shared" si="243"/>
        <v>5.5172413793103448E-2</v>
      </c>
      <c r="G985" s="447">
        <v>10</v>
      </c>
      <c r="H985" s="448">
        <f t="shared" si="244"/>
        <v>3.4482758620689655E-2</v>
      </c>
      <c r="I985" s="447">
        <v>264</v>
      </c>
      <c r="J985" s="450">
        <f t="shared" si="245"/>
        <v>0.91034482758620694</v>
      </c>
      <c r="K985" s="376">
        <v>7</v>
      </c>
      <c r="L985" s="448">
        <f t="shared" si="218"/>
        <v>2.4137931034482758E-2</v>
      </c>
      <c r="M985" s="449"/>
    </row>
    <row r="986" spans="2:13" ht="13" thickBot="1" x14ac:dyDescent="0.3">
      <c r="B986" s="470">
        <v>43365</v>
      </c>
      <c r="C986" s="311" t="s">
        <v>655</v>
      </c>
      <c r="D986" s="447">
        <v>156</v>
      </c>
      <c r="E986" s="447">
        <v>6</v>
      </c>
      <c r="F986" s="448">
        <f t="shared" si="243"/>
        <v>3.8461538461538464E-2</v>
      </c>
      <c r="G986" s="447">
        <v>6</v>
      </c>
      <c r="H986" s="448">
        <f t="shared" si="244"/>
        <v>3.8461538461538464E-2</v>
      </c>
      <c r="I986" s="447">
        <v>144</v>
      </c>
      <c r="J986" s="450">
        <f t="shared" si="245"/>
        <v>0.92307692307692313</v>
      </c>
      <c r="K986" s="376">
        <v>3</v>
      </c>
      <c r="L986" s="448">
        <f t="shared" si="218"/>
        <v>1.9230769230769232E-2</v>
      </c>
      <c r="M986" s="449"/>
    </row>
    <row r="987" spans="2:13" ht="13" thickBot="1" x14ac:dyDescent="0.3">
      <c r="B987" s="470">
        <v>43365</v>
      </c>
      <c r="C987" s="311" t="s">
        <v>656</v>
      </c>
      <c r="D987" s="447">
        <v>143</v>
      </c>
      <c r="E987" s="447">
        <v>8</v>
      </c>
      <c r="F987" s="448">
        <f t="shared" si="243"/>
        <v>5.5944055944055944E-2</v>
      </c>
      <c r="G987" s="447">
        <v>1</v>
      </c>
      <c r="H987" s="448">
        <f t="shared" si="244"/>
        <v>6.993006993006993E-3</v>
      </c>
      <c r="I987" s="447">
        <v>134</v>
      </c>
      <c r="J987" s="450">
        <f t="shared" si="245"/>
        <v>0.93706293706293708</v>
      </c>
      <c r="K987" s="376">
        <v>2</v>
      </c>
      <c r="L987" s="448">
        <f t="shared" si="218"/>
        <v>1.3986013986013986E-2</v>
      </c>
      <c r="M987" s="449"/>
    </row>
    <row r="988" spans="2:13" ht="13" thickBot="1" x14ac:dyDescent="0.3">
      <c r="B988" s="470">
        <v>43365</v>
      </c>
      <c r="C988" s="311" t="s">
        <v>657</v>
      </c>
      <c r="D988" s="447">
        <v>136</v>
      </c>
      <c r="E988" s="447">
        <v>9</v>
      </c>
      <c r="F988" s="448">
        <f t="shared" si="243"/>
        <v>6.6176470588235295E-2</v>
      </c>
      <c r="G988" s="447">
        <v>5</v>
      </c>
      <c r="H988" s="448">
        <f t="shared" si="244"/>
        <v>3.6764705882352942E-2</v>
      </c>
      <c r="I988" s="447">
        <v>122</v>
      </c>
      <c r="J988" s="450">
        <f t="shared" si="245"/>
        <v>0.8970588235294118</v>
      </c>
      <c r="K988" s="376">
        <v>3</v>
      </c>
      <c r="L988" s="448">
        <f t="shared" si="218"/>
        <v>2.2058823529411766E-2</v>
      </c>
      <c r="M988" s="449"/>
    </row>
    <row r="989" spans="2:13" ht="13" thickBot="1" x14ac:dyDescent="0.3">
      <c r="B989" s="470">
        <v>43365</v>
      </c>
      <c r="C989" s="311" t="s">
        <v>658</v>
      </c>
      <c r="D989" s="447">
        <v>260</v>
      </c>
      <c r="E989" s="447">
        <v>15</v>
      </c>
      <c r="F989" s="448">
        <f t="shared" si="243"/>
        <v>5.7692307692307696E-2</v>
      </c>
      <c r="G989" s="447">
        <v>3</v>
      </c>
      <c r="H989" s="448">
        <f t="shared" si="244"/>
        <v>1.1538461538461539E-2</v>
      </c>
      <c r="I989" s="447">
        <v>242</v>
      </c>
      <c r="J989" s="450">
        <f t="shared" si="245"/>
        <v>0.93076923076923079</v>
      </c>
      <c r="K989" s="376">
        <v>4</v>
      </c>
      <c r="L989" s="448">
        <f t="shared" si="218"/>
        <v>1.5384615384615385E-2</v>
      </c>
      <c r="M989" s="449"/>
    </row>
    <row r="990" spans="2:13" ht="13" thickBot="1" x14ac:dyDescent="0.3">
      <c r="B990" s="470">
        <v>43367</v>
      </c>
      <c r="C990" s="311" t="s">
        <v>538</v>
      </c>
      <c r="D990" s="447">
        <v>356</v>
      </c>
      <c r="E990" s="447">
        <v>20</v>
      </c>
      <c r="F990" s="448">
        <f t="shared" si="243"/>
        <v>5.6179775280898875E-2</v>
      </c>
      <c r="G990" s="447">
        <v>9</v>
      </c>
      <c r="H990" s="448">
        <f t="shared" si="244"/>
        <v>2.5280898876404494E-2</v>
      </c>
      <c r="I990" s="447">
        <v>327</v>
      </c>
      <c r="J990" s="450">
        <f t="shared" si="245"/>
        <v>0.9185393258426966</v>
      </c>
      <c r="K990" s="376">
        <v>2</v>
      </c>
      <c r="L990" s="448">
        <f t="shared" si="218"/>
        <v>5.6179775280898875E-3</v>
      </c>
      <c r="M990" s="449"/>
    </row>
    <row r="991" spans="2:13" ht="13" thickBot="1" x14ac:dyDescent="0.3">
      <c r="B991" s="470">
        <v>43368</v>
      </c>
      <c r="C991" s="311" t="s">
        <v>659</v>
      </c>
      <c r="D991" s="447">
        <v>50</v>
      </c>
      <c r="E991" s="447">
        <v>2</v>
      </c>
      <c r="F991" s="448">
        <f t="shared" si="237"/>
        <v>0.04</v>
      </c>
      <c r="G991" s="447">
        <v>0</v>
      </c>
      <c r="H991" s="448">
        <f t="shared" si="238"/>
        <v>0</v>
      </c>
      <c r="I991" s="447">
        <v>48</v>
      </c>
      <c r="J991" s="450">
        <f t="shared" si="239"/>
        <v>0.96</v>
      </c>
      <c r="K991" s="376">
        <v>1</v>
      </c>
      <c r="L991" s="448">
        <f t="shared" si="218"/>
        <v>0.02</v>
      </c>
      <c r="M991" s="449"/>
    </row>
    <row r="992" spans="2:13" ht="13" thickBot="1" x14ac:dyDescent="0.3">
      <c r="B992" s="470">
        <v>43368</v>
      </c>
      <c r="C992" s="311" t="s">
        <v>539</v>
      </c>
      <c r="D992" s="447">
        <v>390</v>
      </c>
      <c r="E992" s="447">
        <v>17</v>
      </c>
      <c r="F992" s="448">
        <f t="shared" ref="F992:F1029" si="246">SUM(E992/D992)</f>
        <v>4.3589743589743588E-2</v>
      </c>
      <c r="G992" s="447">
        <v>11</v>
      </c>
      <c r="H992" s="448">
        <f t="shared" ref="H992:H1029" si="247">SUM(G992/D992)</f>
        <v>2.8205128205128206E-2</v>
      </c>
      <c r="I992" s="447">
        <v>362</v>
      </c>
      <c r="J992" s="450">
        <f t="shared" ref="J992:J1029" si="248">SUM(I992/D992)</f>
        <v>0.92820512820512824</v>
      </c>
      <c r="K992" s="376">
        <v>2</v>
      </c>
      <c r="L992" s="448">
        <f t="shared" si="218"/>
        <v>5.1282051282051282E-3</v>
      </c>
      <c r="M992" s="449"/>
    </row>
    <row r="993" spans="2:13" ht="13" thickBot="1" x14ac:dyDescent="0.3">
      <c r="B993" s="470">
        <v>43372</v>
      </c>
      <c r="C993" s="311" t="s">
        <v>541</v>
      </c>
      <c r="D993" s="447">
        <v>280</v>
      </c>
      <c r="E993" s="447">
        <v>8</v>
      </c>
      <c r="F993" s="448">
        <f t="shared" ref="F993:F1002" si="249">SUM(E993/D993)</f>
        <v>2.8571428571428571E-2</v>
      </c>
      <c r="G993" s="447">
        <v>8</v>
      </c>
      <c r="H993" s="448">
        <f t="shared" ref="H993:H1002" si="250">SUM(G993/D993)</f>
        <v>2.8571428571428571E-2</v>
      </c>
      <c r="I993" s="447">
        <v>264</v>
      </c>
      <c r="J993" s="450">
        <f t="shared" ref="J993:J1002" si="251">SUM(I993/D993)</f>
        <v>0.94285714285714284</v>
      </c>
      <c r="K993" s="376">
        <v>3</v>
      </c>
      <c r="L993" s="448">
        <f t="shared" si="218"/>
        <v>1.0714285714285714E-2</v>
      </c>
      <c r="M993" s="449"/>
    </row>
    <row r="994" spans="2:13" ht="13" thickBot="1" x14ac:dyDescent="0.3">
      <c r="B994" s="470">
        <v>43372</v>
      </c>
      <c r="C994" s="311" t="s">
        <v>660</v>
      </c>
      <c r="D994" s="447">
        <v>241</v>
      </c>
      <c r="E994" s="447">
        <v>21</v>
      </c>
      <c r="F994" s="448">
        <f t="shared" si="249"/>
        <v>8.7136929460580909E-2</v>
      </c>
      <c r="G994" s="447">
        <v>3</v>
      </c>
      <c r="H994" s="448">
        <f t="shared" si="250"/>
        <v>1.2448132780082987E-2</v>
      </c>
      <c r="I994" s="447">
        <v>217</v>
      </c>
      <c r="J994" s="450">
        <f t="shared" si="251"/>
        <v>0.90041493775933612</v>
      </c>
      <c r="K994" s="376">
        <v>5</v>
      </c>
      <c r="L994" s="448">
        <f t="shared" si="218"/>
        <v>2.0746887966804978E-2</v>
      </c>
      <c r="M994" s="449"/>
    </row>
    <row r="995" spans="2:13" ht="15" customHeight="1" thickBot="1" x14ac:dyDescent="0.3">
      <c r="B995" s="470">
        <v>43372</v>
      </c>
      <c r="C995" s="311" t="s">
        <v>661</v>
      </c>
      <c r="D995" s="447">
        <v>178</v>
      </c>
      <c r="E995" s="447">
        <v>16</v>
      </c>
      <c r="F995" s="448">
        <f t="shared" si="249"/>
        <v>8.98876404494382E-2</v>
      </c>
      <c r="G995" s="447">
        <v>5</v>
      </c>
      <c r="H995" s="448">
        <f t="shared" si="250"/>
        <v>2.8089887640449437E-2</v>
      </c>
      <c r="I995" s="447">
        <v>157</v>
      </c>
      <c r="J995" s="450">
        <f t="shared" si="251"/>
        <v>0.8820224719101124</v>
      </c>
      <c r="K995" s="376">
        <v>3</v>
      </c>
      <c r="L995" s="448">
        <f t="shared" si="218"/>
        <v>1.6853932584269662E-2</v>
      </c>
      <c r="M995" s="449"/>
    </row>
    <row r="996" spans="2:13" ht="15" customHeight="1" thickBot="1" x14ac:dyDescent="0.3">
      <c r="B996" s="454">
        <v>43344</v>
      </c>
      <c r="C996" s="311" t="s">
        <v>547</v>
      </c>
      <c r="D996" s="447">
        <v>66</v>
      </c>
      <c r="E996" s="447">
        <v>2</v>
      </c>
      <c r="F996" s="448">
        <f t="shared" si="249"/>
        <v>3.0303030303030304E-2</v>
      </c>
      <c r="G996" s="447">
        <v>3</v>
      </c>
      <c r="H996" s="448">
        <f t="shared" si="250"/>
        <v>4.5454545454545456E-2</v>
      </c>
      <c r="I996" s="447">
        <v>61</v>
      </c>
      <c r="J996" s="450">
        <f t="shared" si="251"/>
        <v>0.9242424242424242</v>
      </c>
      <c r="K996" s="376">
        <v>1</v>
      </c>
      <c r="L996" s="448">
        <f t="shared" si="218"/>
        <v>1.5151515151515152E-2</v>
      </c>
      <c r="M996" s="449"/>
    </row>
    <row r="997" spans="2:13" ht="13" thickBot="1" x14ac:dyDescent="0.3">
      <c r="B997" s="470">
        <v>43377</v>
      </c>
      <c r="C997" s="311" t="s">
        <v>14</v>
      </c>
      <c r="D997" s="447">
        <v>463</v>
      </c>
      <c r="E997" s="447">
        <v>10</v>
      </c>
      <c r="F997" s="448">
        <f t="shared" si="249"/>
        <v>2.159827213822894E-2</v>
      </c>
      <c r="G997" s="447">
        <v>7</v>
      </c>
      <c r="H997" s="448">
        <f t="shared" si="250"/>
        <v>1.511879049676026E-2</v>
      </c>
      <c r="I997" s="447">
        <v>446</v>
      </c>
      <c r="J997" s="450">
        <f t="shared" si="251"/>
        <v>0.96328293736501081</v>
      </c>
      <c r="K997" s="376">
        <v>1</v>
      </c>
      <c r="L997" s="448">
        <f t="shared" si="218"/>
        <v>2.1598272138228943E-3</v>
      </c>
      <c r="M997" s="449"/>
    </row>
    <row r="998" spans="2:13" ht="13" thickBot="1" x14ac:dyDescent="0.3">
      <c r="B998" s="470">
        <v>43378</v>
      </c>
      <c r="C998" s="311" t="s">
        <v>549</v>
      </c>
      <c r="D998" s="447">
        <v>386</v>
      </c>
      <c r="E998" s="447">
        <v>18</v>
      </c>
      <c r="F998" s="448">
        <f t="shared" si="249"/>
        <v>4.6632124352331605E-2</v>
      </c>
      <c r="G998" s="447">
        <v>16</v>
      </c>
      <c r="H998" s="448">
        <f t="shared" si="250"/>
        <v>4.145077720207254E-2</v>
      </c>
      <c r="I998" s="165">
        <v>352</v>
      </c>
      <c r="J998" s="450">
        <f t="shared" si="251"/>
        <v>0.91191709844559588</v>
      </c>
      <c r="K998" s="376">
        <v>4</v>
      </c>
      <c r="L998" s="448">
        <f t="shared" si="218"/>
        <v>1.0362694300518135E-2</v>
      </c>
      <c r="M998" s="449"/>
    </row>
    <row r="999" spans="2:13" ht="13" thickBot="1" x14ac:dyDescent="0.3">
      <c r="B999" s="470">
        <v>43378</v>
      </c>
      <c r="C999" s="311" t="s">
        <v>662</v>
      </c>
      <c r="D999" s="447">
        <v>84</v>
      </c>
      <c r="E999" s="447">
        <v>6</v>
      </c>
      <c r="F999" s="448">
        <f t="shared" ref="F999" si="252">SUM(E999/D999)</f>
        <v>7.1428571428571425E-2</v>
      </c>
      <c r="G999" s="447">
        <v>6</v>
      </c>
      <c r="H999" s="448">
        <f t="shared" ref="H999" si="253">SUM(G999/D999)</f>
        <v>7.1428571428571425E-2</v>
      </c>
      <c r="I999" s="447">
        <v>72</v>
      </c>
      <c r="J999" s="450">
        <f t="shared" ref="J999" si="254">SUM(I999/D999)</f>
        <v>0.8571428571428571</v>
      </c>
      <c r="K999" s="376">
        <v>1</v>
      </c>
      <c r="L999" s="448">
        <f t="shared" si="218"/>
        <v>1.1904761904761904E-2</v>
      </c>
      <c r="M999" s="449"/>
    </row>
    <row r="1000" spans="2:13" ht="13" thickBot="1" x14ac:dyDescent="0.3">
      <c r="B1000" s="470">
        <v>43379</v>
      </c>
      <c r="C1000" s="311" t="s">
        <v>663</v>
      </c>
      <c r="D1000" s="447">
        <v>29</v>
      </c>
      <c r="E1000" s="447">
        <v>0</v>
      </c>
      <c r="F1000" s="448">
        <f t="shared" si="249"/>
        <v>0</v>
      </c>
      <c r="G1000" s="447">
        <v>0</v>
      </c>
      <c r="H1000" s="448">
        <f t="shared" si="250"/>
        <v>0</v>
      </c>
      <c r="I1000" s="447">
        <v>29</v>
      </c>
      <c r="J1000" s="450">
        <f t="shared" si="251"/>
        <v>1</v>
      </c>
      <c r="K1000" s="376">
        <v>0</v>
      </c>
      <c r="L1000" s="448">
        <f t="shared" si="218"/>
        <v>0</v>
      </c>
      <c r="M1000" s="449"/>
    </row>
    <row r="1001" spans="2:13" ht="13" thickBot="1" x14ac:dyDescent="0.3">
      <c r="B1001" s="470">
        <v>43379</v>
      </c>
      <c r="C1001" s="311" t="s">
        <v>554</v>
      </c>
      <c r="D1001" s="447">
        <v>72</v>
      </c>
      <c r="E1001" s="447">
        <v>0</v>
      </c>
      <c r="F1001" s="448">
        <f t="shared" si="249"/>
        <v>0</v>
      </c>
      <c r="G1001" s="447">
        <v>3</v>
      </c>
      <c r="H1001" s="448">
        <f t="shared" si="250"/>
        <v>4.1666666666666664E-2</v>
      </c>
      <c r="I1001" s="447">
        <v>69</v>
      </c>
      <c r="J1001" s="450">
        <f t="shared" si="251"/>
        <v>0.95833333333333337</v>
      </c>
      <c r="K1001" s="376">
        <v>0</v>
      </c>
      <c r="L1001" s="448">
        <f t="shared" si="218"/>
        <v>0</v>
      </c>
      <c r="M1001" s="449"/>
    </row>
    <row r="1002" spans="2:13" ht="13" thickBot="1" x14ac:dyDescent="0.3">
      <c r="B1002" s="470">
        <v>43379</v>
      </c>
      <c r="C1002" s="311" t="s">
        <v>664</v>
      </c>
      <c r="D1002" s="447">
        <v>53</v>
      </c>
      <c r="E1002" s="447">
        <v>1</v>
      </c>
      <c r="F1002" s="448">
        <f t="shared" si="249"/>
        <v>1.8867924528301886E-2</v>
      </c>
      <c r="G1002" s="447">
        <v>1</v>
      </c>
      <c r="H1002" s="448">
        <f t="shared" si="250"/>
        <v>1.8867924528301886E-2</v>
      </c>
      <c r="I1002" s="447">
        <v>51</v>
      </c>
      <c r="J1002" s="450">
        <f t="shared" si="251"/>
        <v>0.96226415094339623</v>
      </c>
      <c r="K1002" s="376">
        <v>1</v>
      </c>
      <c r="L1002" s="448">
        <f t="shared" si="218"/>
        <v>1.8867924528301886E-2</v>
      </c>
      <c r="M1002" s="449"/>
    </row>
    <row r="1003" spans="2:13" ht="13" thickBot="1" x14ac:dyDescent="0.3">
      <c r="B1003" s="470">
        <v>43382</v>
      </c>
      <c r="C1003" s="311" t="s">
        <v>544</v>
      </c>
      <c r="D1003" s="447">
        <v>354</v>
      </c>
      <c r="E1003" s="447">
        <v>11</v>
      </c>
      <c r="F1003" s="448">
        <f t="shared" si="246"/>
        <v>3.1073446327683617E-2</v>
      </c>
      <c r="G1003" s="447">
        <v>10</v>
      </c>
      <c r="H1003" s="448">
        <f t="shared" si="247"/>
        <v>2.8248587570621469E-2</v>
      </c>
      <c r="I1003" s="447">
        <v>333</v>
      </c>
      <c r="J1003" s="450">
        <f t="shared" si="248"/>
        <v>0.94067796610169496</v>
      </c>
      <c r="K1003" s="376">
        <v>3</v>
      </c>
      <c r="L1003" s="448">
        <f t="shared" si="218"/>
        <v>8.4745762711864406E-3</v>
      </c>
      <c r="M1003" s="449"/>
    </row>
    <row r="1004" spans="2:13" ht="13" thickBot="1" x14ac:dyDescent="0.3">
      <c r="B1004" s="470">
        <v>43384</v>
      </c>
      <c r="C1004" s="311" t="s">
        <v>546</v>
      </c>
      <c r="D1004" s="447">
        <v>214</v>
      </c>
      <c r="E1004" s="447">
        <v>6</v>
      </c>
      <c r="F1004" s="448">
        <f t="shared" ref="F1004:F1007" si="255">SUM(E1004/D1004)</f>
        <v>2.8037383177570093E-2</v>
      </c>
      <c r="G1004" s="447">
        <v>7</v>
      </c>
      <c r="H1004" s="448">
        <f t="shared" ref="H1004:H1007" si="256">SUM(G1004/D1004)</f>
        <v>3.2710280373831772E-2</v>
      </c>
      <c r="I1004" s="447">
        <v>201</v>
      </c>
      <c r="J1004" s="450">
        <f t="shared" ref="J1004:J1007" si="257">SUM(I1004/D1004)</f>
        <v>0.93925233644859818</v>
      </c>
      <c r="K1004" s="376">
        <v>1</v>
      </c>
      <c r="L1004" s="448">
        <f t="shared" si="218"/>
        <v>4.6728971962616819E-3</v>
      </c>
      <c r="M1004" s="449"/>
    </row>
    <row r="1005" spans="2:13" ht="13" thickBot="1" x14ac:dyDescent="0.3">
      <c r="B1005" s="470">
        <v>43386</v>
      </c>
      <c r="C1005" s="311" t="s">
        <v>665</v>
      </c>
      <c r="D1005" s="447">
        <v>102</v>
      </c>
      <c r="E1005" s="447">
        <v>7</v>
      </c>
      <c r="F1005" s="448">
        <f t="shared" si="255"/>
        <v>6.8627450980392163E-2</v>
      </c>
      <c r="G1005" s="447">
        <v>2</v>
      </c>
      <c r="H1005" s="448">
        <f t="shared" si="256"/>
        <v>1.9607843137254902E-2</v>
      </c>
      <c r="I1005" s="447">
        <v>93</v>
      </c>
      <c r="J1005" s="450">
        <f t="shared" si="257"/>
        <v>0.91176470588235292</v>
      </c>
      <c r="K1005" s="376">
        <v>0</v>
      </c>
      <c r="L1005" s="448">
        <f t="shared" si="218"/>
        <v>0</v>
      </c>
      <c r="M1005" s="449"/>
    </row>
    <row r="1006" spans="2:13" ht="13" thickBot="1" x14ac:dyDescent="0.3">
      <c r="B1006" s="470">
        <v>43386</v>
      </c>
      <c r="C1006" s="311" t="s">
        <v>666</v>
      </c>
      <c r="D1006" s="447">
        <v>444</v>
      </c>
      <c r="E1006" s="447">
        <v>18</v>
      </c>
      <c r="F1006" s="448">
        <f t="shared" si="255"/>
        <v>4.0540540540540543E-2</v>
      </c>
      <c r="G1006" s="447">
        <v>21</v>
      </c>
      <c r="H1006" s="448">
        <f t="shared" si="256"/>
        <v>4.72972972972973E-2</v>
      </c>
      <c r="I1006" s="447">
        <v>405</v>
      </c>
      <c r="J1006" s="450">
        <f t="shared" si="257"/>
        <v>0.91216216216216217</v>
      </c>
      <c r="K1006" s="376">
        <v>5</v>
      </c>
      <c r="L1006" s="448">
        <f t="shared" si="218"/>
        <v>1.1261261261261261E-2</v>
      </c>
      <c r="M1006" s="449"/>
    </row>
    <row r="1007" spans="2:13" ht="13" thickBot="1" x14ac:dyDescent="0.3">
      <c r="B1007" s="470">
        <v>43386</v>
      </c>
      <c r="C1007" s="311" t="s">
        <v>550</v>
      </c>
      <c r="D1007" s="447">
        <v>444</v>
      </c>
      <c r="E1007" s="447">
        <v>11</v>
      </c>
      <c r="F1007" s="448">
        <f t="shared" si="255"/>
        <v>2.4774774774774775E-2</v>
      </c>
      <c r="G1007" s="447">
        <v>13</v>
      </c>
      <c r="H1007" s="448">
        <f t="shared" si="256"/>
        <v>2.9279279279279279E-2</v>
      </c>
      <c r="I1007" s="447">
        <v>420</v>
      </c>
      <c r="J1007" s="450">
        <f t="shared" si="257"/>
        <v>0.94594594594594594</v>
      </c>
      <c r="K1007" s="376">
        <v>4</v>
      </c>
      <c r="L1007" s="448">
        <f t="shared" si="218"/>
        <v>9.0090090090090089E-3</v>
      </c>
      <c r="M1007" s="449"/>
    </row>
    <row r="1008" spans="2:13" ht="13" thickBot="1" x14ac:dyDescent="0.3">
      <c r="B1008" s="470">
        <v>43386</v>
      </c>
      <c r="C1008" s="311" t="s">
        <v>667</v>
      </c>
      <c r="D1008" s="447">
        <v>234</v>
      </c>
      <c r="E1008" s="447">
        <v>9</v>
      </c>
      <c r="F1008" s="448">
        <f t="shared" si="246"/>
        <v>3.8461538461538464E-2</v>
      </c>
      <c r="G1008" s="447">
        <v>10</v>
      </c>
      <c r="H1008" s="448">
        <f t="shared" si="247"/>
        <v>4.2735042735042736E-2</v>
      </c>
      <c r="I1008" s="447">
        <v>215</v>
      </c>
      <c r="J1008" s="450">
        <f t="shared" si="248"/>
        <v>0.91880341880341876</v>
      </c>
      <c r="K1008" s="376">
        <v>4</v>
      </c>
      <c r="L1008" s="448">
        <f t="shared" si="218"/>
        <v>1.7094017094017096E-2</v>
      </c>
      <c r="M1008" s="449"/>
    </row>
    <row r="1009" spans="1:13" ht="13" thickBot="1" x14ac:dyDescent="0.3">
      <c r="B1009" s="470">
        <v>43388</v>
      </c>
      <c r="C1009" s="311" t="s">
        <v>21</v>
      </c>
      <c r="D1009" s="447">
        <v>16</v>
      </c>
      <c r="E1009" s="447">
        <v>2</v>
      </c>
      <c r="F1009" s="448">
        <f t="shared" ref="F1009:F1016" si="258">SUM(E1009/D1009)</f>
        <v>0.125</v>
      </c>
      <c r="G1009" s="447">
        <v>0</v>
      </c>
      <c r="H1009" s="448">
        <f t="shared" ref="H1009:H1016" si="259">SUM(G1009/D1009)</f>
        <v>0</v>
      </c>
      <c r="I1009" s="447">
        <v>14</v>
      </c>
      <c r="J1009" s="450">
        <f t="shared" ref="J1009:J1016" si="260">SUM(I1009/D1009)</f>
        <v>0.875</v>
      </c>
      <c r="K1009" s="376">
        <v>0</v>
      </c>
      <c r="L1009" s="448">
        <f t="shared" si="218"/>
        <v>0</v>
      </c>
      <c r="M1009" s="449"/>
    </row>
    <row r="1010" spans="1:13" ht="13" thickBot="1" x14ac:dyDescent="0.3">
      <c r="B1010" s="470">
        <v>43391</v>
      </c>
      <c r="C1010" s="311" t="s">
        <v>16</v>
      </c>
      <c r="D1010" s="447">
        <v>131</v>
      </c>
      <c r="E1010" s="447">
        <v>4</v>
      </c>
      <c r="F1010" s="448">
        <f t="shared" ref="F1010:F1013" si="261">SUM(E1010/D1010)</f>
        <v>3.0534351145038167E-2</v>
      </c>
      <c r="G1010" s="447">
        <v>6</v>
      </c>
      <c r="H1010" s="448">
        <f t="shared" ref="H1010:H1013" si="262">SUM(G1010/D1010)</f>
        <v>4.5801526717557252E-2</v>
      </c>
      <c r="I1010" s="447">
        <v>121</v>
      </c>
      <c r="J1010" s="450">
        <f t="shared" ref="J1010:J1013" si="263">SUM(I1010/D1010)</f>
        <v>0.92366412213740456</v>
      </c>
      <c r="K1010" s="376">
        <v>0</v>
      </c>
      <c r="L1010" s="448">
        <f t="shared" si="218"/>
        <v>0</v>
      </c>
      <c r="M1010" s="449"/>
    </row>
    <row r="1011" spans="1:13" ht="13" thickBot="1" x14ac:dyDescent="0.3">
      <c r="B1011" s="470">
        <v>43391</v>
      </c>
      <c r="C1011" s="311" t="s">
        <v>668</v>
      </c>
      <c r="D1011" s="447">
        <v>128</v>
      </c>
      <c r="E1011" s="447">
        <v>9</v>
      </c>
      <c r="F1011" s="448">
        <f t="shared" si="261"/>
        <v>7.03125E-2</v>
      </c>
      <c r="G1011" s="447">
        <v>1</v>
      </c>
      <c r="H1011" s="448">
        <f t="shared" si="262"/>
        <v>7.8125E-3</v>
      </c>
      <c r="I1011" s="447">
        <v>118</v>
      </c>
      <c r="J1011" s="450">
        <f t="shared" si="263"/>
        <v>0.921875</v>
      </c>
      <c r="K1011" s="376">
        <v>4</v>
      </c>
      <c r="L1011" s="448">
        <f t="shared" si="218"/>
        <v>3.125E-2</v>
      </c>
      <c r="M1011" s="449"/>
    </row>
    <row r="1012" spans="1:13" ht="13" thickBot="1" x14ac:dyDescent="0.3">
      <c r="B1012" s="470">
        <v>43393</v>
      </c>
      <c r="C1012" s="311" t="s">
        <v>669</v>
      </c>
      <c r="D1012" s="447">
        <v>145</v>
      </c>
      <c r="E1012" s="447">
        <v>8</v>
      </c>
      <c r="F1012" s="448">
        <f t="shared" si="261"/>
        <v>5.5172413793103448E-2</v>
      </c>
      <c r="G1012" s="447">
        <v>5</v>
      </c>
      <c r="H1012" s="448">
        <f t="shared" si="262"/>
        <v>3.4482758620689655E-2</v>
      </c>
      <c r="I1012" s="447">
        <v>132</v>
      </c>
      <c r="J1012" s="450">
        <f t="shared" si="263"/>
        <v>0.91034482758620694</v>
      </c>
      <c r="K1012" s="376">
        <v>2</v>
      </c>
      <c r="L1012" s="448">
        <f t="shared" si="218"/>
        <v>1.3793103448275862E-2</v>
      </c>
      <c r="M1012" s="449"/>
    </row>
    <row r="1013" spans="1:13" ht="13" thickBot="1" x14ac:dyDescent="0.3">
      <c r="B1013" s="470">
        <v>43393</v>
      </c>
      <c r="C1013" s="311" t="s">
        <v>67</v>
      </c>
      <c r="D1013" s="447">
        <v>172</v>
      </c>
      <c r="E1013" s="447">
        <v>12</v>
      </c>
      <c r="F1013" s="448">
        <f t="shared" si="261"/>
        <v>6.9767441860465115E-2</v>
      </c>
      <c r="G1013" s="447">
        <v>5</v>
      </c>
      <c r="H1013" s="448">
        <f t="shared" si="262"/>
        <v>2.9069767441860465E-2</v>
      </c>
      <c r="I1013" s="447">
        <v>155</v>
      </c>
      <c r="J1013" s="450">
        <f t="shared" si="263"/>
        <v>0.90116279069767447</v>
      </c>
      <c r="K1013" s="376">
        <v>6</v>
      </c>
      <c r="L1013" s="448">
        <f t="shared" si="218"/>
        <v>3.4883720930232558E-2</v>
      </c>
      <c r="M1013" s="449"/>
    </row>
    <row r="1014" spans="1:13" ht="13" thickBot="1" x14ac:dyDescent="0.3">
      <c r="B1014" s="470">
        <v>43395</v>
      </c>
      <c r="C1014" s="311" t="s">
        <v>670</v>
      </c>
      <c r="D1014" s="447">
        <v>303</v>
      </c>
      <c r="E1014" s="447">
        <v>22</v>
      </c>
      <c r="F1014" s="448">
        <f t="shared" si="258"/>
        <v>7.2607260726072612E-2</v>
      </c>
      <c r="G1014" s="447">
        <v>14</v>
      </c>
      <c r="H1014" s="448">
        <f t="shared" si="259"/>
        <v>4.6204620462046202E-2</v>
      </c>
      <c r="I1014" s="447">
        <v>267</v>
      </c>
      <c r="J1014" s="450">
        <f t="shared" si="260"/>
        <v>0.88118811881188119</v>
      </c>
      <c r="K1014" s="376">
        <v>6</v>
      </c>
      <c r="L1014" s="448">
        <f t="shared" ref="L1014:L1080" si="264">SUM(K1014/D1014)</f>
        <v>1.9801980198019802E-2</v>
      </c>
      <c r="M1014" s="449"/>
    </row>
    <row r="1015" spans="1:13" ht="13" thickBot="1" x14ac:dyDescent="0.3">
      <c r="B1015" s="470">
        <v>43398</v>
      </c>
      <c r="C1015" s="311" t="s">
        <v>12</v>
      </c>
      <c r="D1015" s="447">
        <v>18</v>
      </c>
      <c r="E1015" s="447">
        <v>1</v>
      </c>
      <c r="F1015" s="448">
        <f t="shared" si="258"/>
        <v>5.5555555555555552E-2</v>
      </c>
      <c r="G1015" s="447">
        <v>0</v>
      </c>
      <c r="H1015" s="448">
        <f t="shared" si="259"/>
        <v>0</v>
      </c>
      <c r="I1015" s="447">
        <v>17</v>
      </c>
      <c r="J1015" s="450">
        <f t="shared" si="260"/>
        <v>0.94444444444444442</v>
      </c>
      <c r="K1015" s="376">
        <v>0</v>
      </c>
      <c r="L1015" s="448">
        <f t="shared" si="264"/>
        <v>0</v>
      </c>
      <c r="M1015" s="449"/>
    </row>
    <row r="1016" spans="1:13" ht="13" thickBot="1" x14ac:dyDescent="0.3">
      <c r="B1016" s="470">
        <v>43398</v>
      </c>
      <c r="C1016" s="311" t="s">
        <v>81</v>
      </c>
      <c r="D1016" s="447">
        <v>1122</v>
      </c>
      <c r="E1016" s="447">
        <v>40</v>
      </c>
      <c r="F1016" s="448">
        <f t="shared" si="258"/>
        <v>3.5650623885918005E-2</v>
      </c>
      <c r="G1016" s="447">
        <v>41</v>
      </c>
      <c r="H1016" s="448">
        <f t="shared" si="259"/>
        <v>3.6541889483065956E-2</v>
      </c>
      <c r="I1016" s="447">
        <v>1041</v>
      </c>
      <c r="J1016" s="450">
        <f t="shared" si="260"/>
        <v>0.92780748663101609</v>
      </c>
      <c r="K1016" s="376">
        <v>5</v>
      </c>
      <c r="L1016" s="448">
        <f t="shared" si="264"/>
        <v>4.4563279857397506E-3</v>
      </c>
      <c r="M1016" s="449"/>
    </row>
    <row r="1017" spans="1:13" ht="13" thickBot="1" x14ac:dyDescent="0.3">
      <c r="B1017" s="470">
        <v>43400</v>
      </c>
      <c r="C1017" s="311" t="s">
        <v>551</v>
      </c>
      <c r="D1017" s="447">
        <v>111</v>
      </c>
      <c r="E1017" s="447">
        <v>5</v>
      </c>
      <c r="F1017" s="448">
        <f t="shared" si="246"/>
        <v>4.5045045045045043E-2</v>
      </c>
      <c r="G1017" s="447">
        <v>1</v>
      </c>
      <c r="H1017" s="448">
        <f t="shared" si="247"/>
        <v>9.0090090090090089E-3</v>
      </c>
      <c r="I1017" s="447">
        <v>105</v>
      </c>
      <c r="J1017" s="450">
        <f t="shared" si="248"/>
        <v>0.94594594594594594</v>
      </c>
      <c r="K1017" s="376">
        <v>1</v>
      </c>
      <c r="L1017" s="448">
        <f t="shared" si="264"/>
        <v>9.0090090090090089E-3</v>
      </c>
      <c r="M1017" s="449"/>
    </row>
    <row r="1018" spans="1:13" ht="13" thickBot="1" x14ac:dyDescent="0.3">
      <c r="B1018" s="470">
        <v>43400</v>
      </c>
      <c r="C1018" s="311" t="s">
        <v>671</v>
      </c>
      <c r="D1018" s="447">
        <v>164</v>
      </c>
      <c r="E1018" s="447">
        <v>8</v>
      </c>
      <c r="F1018" s="448">
        <f t="shared" si="246"/>
        <v>4.878048780487805E-2</v>
      </c>
      <c r="G1018" s="447">
        <v>4</v>
      </c>
      <c r="H1018" s="448">
        <f t="shared" si="247"/>
        <v>2.4390243902439025E-2</v>
      </c>
      <c r="I1018" s="447">
        <v>152</v>
      </c>
      <c r="J1018" s="450">
        <f t="shared" si="248"/>
        <v>0.92682926829268297</v>
      </c>
      <c r="K1018" s="376">
        <v>4</v>
      </c>
      <c r="L1018" s="448">
        <f t="shared" si="264"/>
        <v>2.4390243902439025E-2</v>
      </c>
      <c r="M1018" s="449"/>
    </row>
    <row r="1019" spans="1:13" ht="13" thickBot="1" x14ac:dyDescent="0.3">
      <c r="B1019" s="470">
        <v>43401</v>
      </c>
      <c r="C1019" s="311" t="s">
        <v>555</v>
      </c>
      <c r="D1019" s="447">
        <v>201</v>
      </c>
      <c r="E1019" s="447">
        <v>5</v>
      </c>
      <c r="F1019" s="448">
        <f t="shared" si="246"/>
        <v>2.4875621890547265E-2</v>
      </c>
      <c r="G1019" s="447">
        <v>9</v>
      </c>
      <c r="H1019" s="448">
        <f t="shared" si="247"/>
        <v>4.4776119402985072E-2</v>
      </c>
      <c r="I1019" s="447">
        <v>187</v>
      </c>
      <c r="J1019" s="450">
        <f t="shared" si="248"/>
        <v>0.93034825870646765</v>
      </c>
      <c r="K1019" s="376">
        <v>0</v>
      </c>
      <c r="L1019" s="448">
        <f t="shared" si="264"/>
        <v>0</v>
      </c>
      <c r="M1019" s="449"/>
    </row>
    <row r="1020" spans="1:13" ht="13" thickBot="1" x14ac:dyDescent="0.3">
      <c r="B1020" s="470">
        <v>43403</v>
      </c>
      <c r="C1020" s="311" t="s">
        <v>672</v>
      </c>
      <c r="D1020" s="447">
        <v>29</v>
      </c>
      <c r="E1020" s="447">
        <v>0</v>
      </c>
      <c r="F1020" s="448">
        <f t="shared" si="246"/>
        <v>0</v>
      </c>
      <c r="G1020" s="447">
        <v>2</v>
      </c>
      <c r="H1020" s="448">
        <f t="shared" si="247"/>
        <v>6.8965517241379309E-2</v>
      </c>
      <c r="I1020" s="447">
        <v>27</v>
      </c>
      <c r="J1020" s="450">
        <f t="shared" si="248"/>
        <v>0.93103448275862066</v>
      </c>
      <c r="K1020" s="376">
        <v>0</v>
      </c>
      <c r="L1020" s="448">
        <f t="shared" si="264"/>
        <v>0</v>
      </c>
      <c r="M1020" s="449"/>
    </row>
    <row r="1021" spans="1:13" ht="13" thickBot="1" x14ac:dyDescent="0.3">
      <c r="B1021" s="470">
        <v>43407</v>
      </c>
      <c r="C1021" s="311" t="s">
        <v>673</v>
      </c>
      <c r="D1021" s="447">
        <v>147</v>
      </c>
      <c r="E1021" s="447">
        <v>7</v>
      </c>
      <c r="F1021" s="448">
        <f t="shared" si="246"/>
        <v>4.7619047619047616E-2</v>
      </c>
      <c r="G1021" s="447">
        <v>5</v>
      </c>
      <c r="H1021" s="448">
        <f t="shared" si="247"/>
        <v>3.4013605442176874E-2</v>
      </c>
      <c r="I1021" s="447">
        <v>135</v>
      </c>
      <c r="J1021" s="450">
        <f t="shared" si="248"/>
        <v>0.91836734693877553</v>
      </c>
      <c r="K1021" s="376">
        <v>1</v>
      </c>
      <c r="L1021" s="448">
        <f t="shared" si="264"/>
        <v>6.8027210884353739E-3</v>
      </c>
      <c r="M1021" s="449"/>
    </row>
    <row r="1022" spans="1:13" ht="13" thickBot="1" x14ac:dyDescent="0.3">
      <c r="B1022" s="470">
        <v>43407</v>
      </c>
      <c r="C1022" s="311" t="s">
        <v>558</v>
      </c>
      <c r="D1022" s="447">
        <v>204</v>
      </c>
      <c r="E1022" s="447">
        <v>8</v>
      </c>
      <c r="F1022" s="448">
        <f t="shared" si="246"/>
        <v>3.9215686274509803E-2</v>
      </c>
      <c r="G1022" s="447">
        <v>4</v>
      </c>
      <c r="H1022" s="448">
        <f t="shared" si="247"/>
        <v>1.9607843137254902E-2</v>
      </c>
      <c r="I1022" s="447">
        <v>192</v>
      </c>
      <c r="J1022" s="450">
        <f t="shared" si="248"/>
        <v>0.94117647058823528</v>
      </c>
      <c r="K1022" s="376">
        <v>3</v>
      </c>
      <c r="L1022" s="448">
        <f t="shared" si="264"/>
        <v>1.4705882352941176E-2</v>
      </c>
      <c r="M1022" s="449"/>
    </row>
    <row r="1023" spans="1:13" ht="13" thickBot="1" x14ac:dyDescent="0.3">
      <c r="A1023" s="445" t="s">
        <v>674</v>
      </c>
      <c r="B1023" s="470">
        <v>43411</v>
      </c>
      <c r="C1023" s="311" t="s">
        <v>675</v>
      </c>
      <c r="D1023" s="447">
        <v>10</v>
      </c>
      <c r="E1023" s="447">
        <v>0</v>
      </c>
      <c r="F1023" s="448">
        <f t="shared" ref="F1023:F1024" si="265">SUM(E1023/D1023)</f>
        <v>0</v>
      </c>
      <c r="G1023" s="447">
        <v>0</v>
      </c>
      <c r="H1023" s="448">
        <f t="shared" ref="H1023:H1024" si="266">SUM(G1023/D1023)</f>
        <v>0</v>
      </c>
      <c r="I1023" s="447">
        <v>10</v>
      </c>
      <c r="J1023" s="450">
        <f t="shared" ref="J1023:J1024" si="267">SUM(I1023/D1023)</f>
        <v>1</v>
      </c>
      <c r="K1023" s="376">
        <v>0</v>
      </c>
      <c r="L1023" s="448">
        <f t="shared" si="264"/>
        <v>0</v>
      </c>
      <c r="M1023" s="449"/>
    </row>
    <row r="1024" spans="1:13" ht="13" thickBot="1" x14ac:dyDescent="0.3">
      <c r="B1024" s="470">
        <v>43412</v>
      </c>
      <c r="C1024" s="311" t="s">
        <v>676</v>
      </c>
      <c r="D1024" s="447">
        <v>50</v>
      </c>
      <c r="E1024" s="447">
        <v>2</v>
      </c>
      <c r="F1024" s="448">
        <f t="shared" si="265"/>
        <v>0.04</v>
      </c>
      <c r="G1024" s="447">
        <v>1</v>
      </c>
      <c r="H1024" s="448">
        <f t="shared" si="266"/>
        <v>0.02</v>
      </c>
      <c r="I1024" s="447">
        <v>47</v>
      </c>
      <c r="J1024" s="450">
        <f t="shared" si="267"/>
        <v>0.94</v>
      </c>
      <c r="K1024" s="376">
        <v>1</v>
      </c>
      <c r="L1024" s="448">
        <f t="shared" si="264"/>
        <v>0.02</v>
      </c>
      <c r="M1024" s="449"/>
    </row>
    <row r="1025" spans="1:13" ht="13" thickBot="1" x14ac:dyDescent="0.3">
      <c r="A1025" s="445" t="s">
        <v>677</v>
      </c>
      <c r="B1025" s="470">
        <v>43413</v>
      </c>
      <c r="C1025" s="311" t="s">
        <v>678</v>
      </c>
      <c r="D1025" s="447">
        <v>20</v>
      </c>
      <c r="E1025" s="447">
        <v>1</v>
      </c>
      <c r="F1025" s="448">
        <f t="shared" si="246"/>
        <v>0.05</v>
      </c>
      <c r="G1025" s="447">
        <v>0</v>
      </c>
      <c r="H1025" s="448">
        <f t="shared" si="247"/>
        <v>0</v>
      </c>
      <c r="I1025" s="447">
        <v>19</v>
      </c>
      <c r="J1025" s="450">
        <f t="shared" si="248"/>
        <v>0.95</v>
      </c>
      <c r="K1025" s="376">
        <v>0</v>
      </c>
      <c r="L1025" s="448">
        <f t="shared" si="264"/>
        <v>0</v>
      </c>
      <c r="M1025" s="449"/>
    </row>
    <row r="1026" spans="1:13" ht="13" thickBot="1" x14ac:dyDescent="0.3">
      <c r="B1026" s="470">
        <v>43414</v>
      </c>
      <c r="C1026" s="311" t="s">
        <v>560</v>
      </c>
      <c r="D1026" s="447">
        <v>318</v>
      </c>
      <c r="E1026" s="447">
        <v>14</v>
      </c>
      <c r="F1026" s="448">
        <f t="shared" si="246"/>
        <v>4.40251572327044E-2</v>
      </c>
      <c r="G1026" s="447">
        <v>9</v>
      </c>
      <c r="H1026" s="448">
        <f t="shared" si="247"/>
        <v>2.8301886792452831E-2</v>
      </c>
      <c r="I1026" s="447">
        <v>295</v>
      </c>
      <c r="J1026" s="450">
        <f t="shared" si="248"/>
        <v>0.92767295597484278</v>
      </c>
      <c r="K1026" s="376">
        <v>2</v>
      </c>
      <c r="L1026" s="448">
        <f t="shared" si="264"/>
        <v>6.2893081761006293E-3</v>
      </c>
      <c r="M1026" s="449"/>
    </row>
    <row r="1027" spans="1:13" ht="13" thickBot="1" x14ac:dyDescent="0.3">
      <c r="B1027" s="470">
        <v>43414</v>
      </c>
      <c r="C1027" s="311" t="s">
        <v>654</v>
      </c>
      <c r="D1027" s="447">
        <v>136</v>
      </c>
      <c r="E1027" s="447">
        <v>7</v>
      </c>
      <c r="F1027" s="448">
        <f t="shared" si="246"/>
        <v>5.1470588235294115E-2</v>
      </c>
      <c r="G1027" s="447">
        <v>6</v>
      </c>
      <c r="H1027" s="448">
        <f t="shared" si="247"/>
        <v>4.4117647058823532E-2</v>
      </c>
      <c r="I1027" s="447">
        <v>123</v>
      </c>
      <c r="J1027" s="450">
        <f t="shared" si="248"/>
        <v>0.90441176470588236</v>
      </c>
      <c r="K1027" s="376">
        <v>1</v>
      </c>
      <c r="L1027" s="448">
        <f t="shared" si="264"/>
        <v>7.3529411764705881E-3</v>
      </c>
      <c r="M1027" s="449"/>
    </row>
    <row r="1028" spans="1:13" ht="13" thickBot="1" x14ac:dyDescent="0.3">
      <c r="B1028" s="470">
        <v>43414</v>
      </c>
      <c r="C1028" s="311" t="s">
        <v>679</v>
      </c>
      <c r="D1028" s="447">
        <v>248</v>
      </c>
      <c r="E1028" s="447">
        <v>16</v>
      </c>
      <c r="F1028" s="448">
        <f t="shared" si="246"/>
        <v>6.4516129032258063E-2</v>
      </c>
      <c r="G1028" s="447">
        <v>5</v>
      </c>
      <c r="H1028" s="448">
        <f t="shared" si="247"/>
        <v>2.0161290322580645E-2</v>
      </c>
      <c r="I1028" s="447">
        <v>227</v>
      </c>
      <c r="J1028" s="450">
        <f t="shared" si="248"/>
        <v>0.91532258064516125</v>
      </c>
      <c r="K1028" s="376">
        <v>4</v>
      </c>
      <c r="L1028" s="448">
        <f t="shared" si="264"/>
        <v>1.6129032258064516E-2</v>
      </c>
      <c r="M1028" s="449"/>
    </row>
    <row r="1029" spans="1:13" ht="13" thickBot="1" x14ac:dyDescent="0.3">
      <c r="B1029" s="470">
        <v>43417</v>
      </c>
      <c r="C1029" s="311" t="s">
        <v>680</v>
      </c>
      <c r="D1029" s="447">
        <v>319</v>
      </c>
      <c r="E1029" s="447">
        <v>19</v>
      </c>
      <c r="F1029" s="448">
        <f t="shared" si="246"/>
        <v>5.9561128526645767E-2</v>
      </c>
      <c r="G1029" s="447">
        <v>8</v>
      </c>
      <c r="H1029" s="448">
        <f t="shared" si="247"/>
        <v>2.5078369905956112E-2</v>
      </c>
      <c r="I1029" s="447">
        <v>292</v>
      </c>
      <c r="J1029" s="450">
        <f t="shared" si="248"/>
        <v>0.91536050156739812</v>
      </c>
      <c r="K1029" s="376">
        <v>1</v>
      </c>
      <c r="L1029" s="448">
        <f t="shared" si="264"/>
        <v>3.134796238244514E-3</v>
      </c>
      <c r="M1029" s="449"/>
    </row>
    <row r="1030" spans="1:13" ht="13" thickBot="1" x14ac:dyDescent="0.3">
      <c r="B1030" s="470">
        <v>43419</v>
      </c>
      <c r="C1030" s="311" t="s">
        <v>16</v>
      </c>
      <c r="D1030" s="447">
        <v>127</v>
      </c>
      <c r="E1030" s="447">
        <v>7</v>
      </c>
      <c r="F1030" s="448">
        <f t="shared" ref="F1030:F1033" si="268">SUM(E1030/D1030)</f>
        <v>5.5118110236220472E-2</v>
      </c>
      <c r="G1030" s="447">
        <v>2</v>
      </c>
      <c r="H1030" s="448">
        <f t="shared" ref="H1030:H1033" si="269">SUM(G1030/D1030)</f>
        <v>1.5748031496062992E-2</v>
      </c>
      <c r="I1030" s="447">
        <v>118</v>
      </c>
      <c r="J1030" s="450">
        <f t="shared" ref="J1030:J1033" si="270">SUM(I1030/D1030)</f>
        <v>0.92913385826771655</v>
      </c>
      <c r="K1030" s="376">
        <v>0</v>
      </c>
      <c r="L1030" s="448">
        <f t="shared" si="264"/>
        <v>0</v>
      </c>
      <c r="M1030" s="449"/>
    </row>
    <row r="1031" spans="1:13" ht="13" thickBot="1" x14ac:dyDescent="0.3">
      <c r="B1031" s="470">
        <v>43421</v>
      </c>
      <c r="C1031" s="311" t="s">
        <v>61</v>
      </c>
      <c r="D1031" s="447">
        <v>51</v>
      </c>
      <c r="E1031" s="447">
        <v>1</v>
      </c>
      <c r="F1031" s="448">
        <f t="shared" si="268"/>
        <v>1.9607843137254902E-2</v>
      </c>
      <c r="G1031" s="447">
        <v>3</v>
      </c>
      <c r="H1031" s="448">
        <f t="shared" si="269"/>
        <v>5.8823529411764705E-2</v>
      </c>
      <c r="I1031" s="447">
        <v>47</v>
      </c>
      <c r="J1031" s="450">
        <f t="shared" si="270"/>
        <v>0.92156862745098034</v>
      </c>
      <c r="K1031" s="376">
        <v>0</v>
      </c>
      <c r="L1031" s="448">
        <f t="shared" si="264"/>
        <v>0</v>
      </c>
      <c r="M1031" s="449"/>
    </row>
    <row r="1032" spans="1:13" ht="13" thickBot="1" x14ac:dyDescent="0.3">
      <c r="B1032" s="470">
        <v>43421</v>
      </c>
      <c r="C1032" s="311" t="s">
        <v>681</v>
      </c>
      <c r="D1032" s="447">
        <v>199</v>
      </c>
      <c r="E1032" s="447">
        <v>9</v>
      </c>
      <c r="F1032" s="448">
        <f t="shared" si="268"/>
        <v>4.5226130653266333E-2</v>
      </c>
      <c r="G1032" s="447">
        <v>9</v>
      </c>
      <c r="H1032" s="448">
        <f t="shared" si="269"/>
        <v>4.5226130653266333E-2</v>
      </c>
      <c r="I1032" s="447">
        <v>181</v>
      </c>
      <c r="J1032" s="450">
        <f t="shared" si="270"/>
        <v>0.90954773869346739</v>
      </c>
      <c r="K1032" s="376">
        <v>3</v>
      </c>
      <c r="L1032" s="448">
        <f t="shared" si="264"/>
        <v>1.507537688442211E-2</v>
      </c>
      <c r="M1032" s="449"/>
    </row>
    <row r="1033" spans="1:13" ht="13" thickBot="1" x14ac:dyDescent="0.3">
      <c r="B1033" s="470">
        <v>43421</v>
      </c>
      <c r="C1033" s="311" t="s">
        <v>563</v>
      </c>
      <c r="D1033" s="447">
        <v>95</v>
      </c>
      <c r="E1033" s="447">
        <v>3</v>
      </c>
      <c r="F1033" s="448">
        <f t="shared" si="268"/>
        <v>3.1578947368421054E-2</v>
      </c>
      <c r="G1033" s="447">
        <v>2</v>
      </c>
      <c r="H1033" s="448">
        <f t="shared" si="269"/>
        <v>2.1052631578947368E-2</v>
      </c>
      <c r="I1033" s="447">
        <v>90</v>
      </c>
      <c r="J1033" s="450">
        <f t="shared" si="270"/>
        <v>0.94736842105263153</v>
      </c>
      <c r="K1033" s="376">
        <v>1</v>
      </c>
      <c r="L1033" s="448">
        <f t="shared" si="264"/>
        <v>1.0526315789473684E-2</v>
      </c>
      <c r="M1033" s="449"/>
    </row>
    <row r="1034" spans="1:13" ht="13" thickBot="1" x14ac:dyDescent="0.3">
      <c r="B1034" s="470">
        <v>43422</v>
      </c>
      <c r="C1034" s="311" t="s">
        <v>572</v>
      </c>
      <c r="D1034" s="447">
        <v>99</v>
      </c>
      <c r="E1034" s="447">
        <v>1</v>
      </c>
      <c r="F1034" s="448">
        <f t="shared" ref="F1034:F1114" si="271">SUM(E1034/D1034)</f>
        <v>1.0101010101010102E-2</v>
      </c>
      <c r="G1034" s="447">
        <v>3</v>
      </c>
      <c r="H1034" s="448">
        <f t="shared" ref="H1034:H1114" si="272">SUM(G1034/D1034)</f>
        <v>3.0303030303030304E-2</v>
      </c>
      <c r="I1034" s="447">
        <v>95</v>
      </c>
      <c r="J1034" s="450">
        <f t="shared" ref="J1034:J1114" si="273">SUM(I1034/D1034)</f>
        <v>0.95959595959595956</v>
      </c>
      <c r="K1034" s="376">
        <v>0</v>
      </c>
      <c r="L1034" s="448">
        <f t="shared" si="264"/>
        <v>0</v>
      </c>
      <c r="M1034" s="449"/>
    </row>
    <row r="1035" spans="1:13" ht="13" thickBot="1" x14ac:dyDescent="0.3">
      <c r="B1035" s="470">
        <v>43425</v>
      </c>
      <c r="C1035" s="311" t="s">
        <v>682</v>
      </c>
      <c r="D1035" s="447">
        <v>16</v>
      </c>
      <c r="E1035" s="447">
        <v>1</v>
      </c>
      <c r="F1035" s="448">
        <f t="shared" si="271"/>
        <v>6.25E-2</v>
      </c>
      <c r="G1035" s="447">
        <v>1</v>
      </c>
      <c r="H1035" s="448">
        <f t="shared" si="272"/>
        <v>6.25E-2</v>
      </c>
      <c r="I1035" s="447">
        <v>14</v>
      </c>
      <c r="J1035" s="450">
        <f t="shared" si="273"/>
        <v>0.875</v>
      </c>
      <c r="K1035" s="376">
        <v>0</v>
      </c>
      <c r="L1035" s="448">
        <f t="shared" si="264"/>
        <v>0</v>
      </c>
      <c r="M1035" s="449"/>
    </row>
    <row r="1036" spans="1:13" ht="13" thickBot="1" x14ac:dyDescent="0.3">
      <c r="B1036" s="470">
        <v>43426</v>
      </c>
      <c r="C1036" s="311" t="s">
        <v>683</v>
      </c>
      <c r="D1036" s="447">
        <v>10</v>
      </c>
      <c r="E1036" s="447">
        <v>0</v>
      </c>
      <c r="F1036" s="448">
        <f t="shared" si="271"/>
        <v>0</v>
      </c>
      <c r="G1036" s="447">
        <v>0</v>
      </c>
      <c r="H1036" s="448">
        <f t="shared" si="272"/>
        <v>0</v>
      </c>
      <c r="I1036" s="447">
        <v>10</v>
      </c>
      <c r="J1036" s="450">
        <f t="shared" si="273"/>
        <v>1</v>
      </c>
      <c r="K1036" s="376">
        <v>0</v>
      </c>
      <c r="L1036" s="448">
        <f t="shared" si="264"/>
        <v>0</v>
      </c>
      <c r="M1036" s="449"/>
    </row>
    <row r="1037" spans="1:13" ht="13" thickBot="1" x14ac:dyDescent="0.3">
      <c r="B1037" s="470">
        <v>43427</v>
      </c>
      <c r="C1037" s="311" t="s">
        <v>684</v>
      </c>
      <c r="D1037" s="447">
        <v>14</v>
      </c>
      <c r="E1037" s="447">
        <v>1</v>
      </c>
      <c r="F1037" s="448">
        <f t="shared" si="271"/>
        <v>7.1428571428571425E-2</v>
      </c>
      <c r="G1037" s="447">
        <v>0</v>
      </c>
      <c r="H1037" s="448">
        <f t="shared" si="272"/>
        <v>0</v>
      </c>
      <c r="I1037" s="447">
        <v>13</v>
      </c>
      <c r="J1037" s="450">
        <f t="shared" si="273"/>
        <v>0.9285714285714286</v>
      </c>
      <c r="K1037" s="376">
        <v>0</v>
      </c>
      <c r="L1037" s="448">
        <f t="shared" si="264"/>
        <v>0</v>
      </c>
      <c r="M1037" s="449"/>
    </row>
    <row r="1038" spans="1:13" ht="13" thickBot="1" x14ac:dyDescent="0.3">
      <c r="B1038" s="470">
        <v>43427</v>
      </c>
      <c r="C1038" s="311" t="s">
        <v>568</v>
      </c>
      <c r="D1038" s="447">
        <v>36</v>
      </c>
      <c r="E1038" s="447">
        <v>2</v>
      </c>
      <c r="F1038" s="448">
        <f t="shared" si="271"/>
        <v>5.5555555555555552E-2</v>
      </c>
      <c r="G1038" s="447">
        <v>0</v>
      </c>
      <c r="H1038" s="448">
        <f t="shared" si="272"/>
        <v>0</v>
      </c>
      <c r="I1038" s="447">
        <v>34</v>
      </c>
      <c r="J1038" s="450">
        <f t="shared" si="273"/>
        <v>0.94444444444444442</v>
      </c>
      <c r="K1038" s="376">
        <v>0</v>
      </c>
      <c r="L1038" s="448">
        <f t="shared" si="264"/>
        <v>0</v>
      </c>
      <c r="M1038" s="449"/>
    </row>
    <row r="1039" spans="1:13" ht="13" thickBot="1" x14ac:dyDescent="0.3">
      <c r="A1039" s="445" t="s">
        <v>674</v>
      </c>
      <c r="B1039" s="470">
        <v>43427</v>
      </c>
      <c r="C1039" s="311" t="s">
        <v>21</v>
      </c>
      <c r="D1039" s="447">
        <v>36</v>
      </c>
      <c r="E1039" s="447">
        <v>1</v>
      </c>
      <c r="F1039" s="448">
        <f t="shared" si="271"/>
        <v>2.7777777777777776E-2</v>
      </c>
      <c r="G1039" s="447">
        <v>3</v>
      </c>
      <c r="H1039" s="448">
        <f t="shared" si="272"/>
        <v>8.3333333333333329E-2</v>
      </c>
      <c r="I1039" s="447">
        <v>32</v>
      </c>
      <c r="J1039" s="450">
        <f t="shared" si="273"/>
        <v>0.88888888888888884</v>
      </c>
      <c r="K1039" s="376">
        <v>1</v>
      </c>
      <c r="L1039" s="448">
        <f t="shared" si="264"/>
        <v>2.7777777777777776E-2</v>
      </c>
      <c r="M1039" s="449"/>
    </row>
    <row r="1040" spans="1:13" ht="13" thickBot="1" x14ac:dyDescent="0.3">
      <c r="B1040" s="470">
        <v>43428</v>
      </c>
      <c r="C1040" s="311" t="s">
        <v>685</v>
      </c>
      <c r="D1040" s="447">
        <v>122</v>
      </c>
      <c r="E1040" s="447">
        <v>7</v>
      </c>
      <c r="F1040" s="448">
        <f t="shared" si="271"/>
        <v>5.737704918032787E-2</v>
      </c>
      <c r="G1040" s="447">
        <v>5</v>
      </c>
      <c r="H1040" s="448">
        <f t="shared" si="272"/>
        <v>4.0983606557377046E-2</v>
      </c>
      <c r="I1040" s="447">
        <v>110</v>
      </c>
      <c r="J1040" s="450">
        <f t="shared" si="273"/>
        <v>0.90163934426229508</v>
      </c>
      <c r="K1040" s="376">
        <v>0</v>
      </c>
      <c r="L1040" s="448">
        <f t="shared" si="264"/>
        <v>0</v>
      </c>
      <c r="M1040" s="449"/>
    </row>
    <row r="1041" spans="1:13" ht="13" thickBot="1" x14ac:dyDescent="0.3">
      <c r="B1041" s="470">
        <v>43428</v>
      </c>
      <c r="C1041" s="311" t="s">
        <v>686</v>
      </c>
      <c r="D1041" s="447">
        <v>227</v>
      </c>
      <c r="E1041" s="447">
        <v>16</v>
      </c>
      <c r="F1041" s="448">
        <f t="shared" si="271"/>
        <v>7.0484581497797363E-2</v>
      </c>
      <c r="G1041" s="447">
        <v>6</v>
      </c>
      <c r="H1041" s="448">
        <f t="shared" si="272"/>
        <v>2.643171806167401E-2</v>
      </c>
      <c r="I1041" s="447">
        <v>205</v>
      </c>
      <c r="J1041" s="450">
        <f t="shared" si="273"/>
        <v>0.90308370044052866</v>
      </c>
      <c r="K1041" s="376">
        <v>3</v>
      </c>
      <c r="L1041" s="448">
        <f t="shared" si="264"/>
        <v>1.3215859030837005E-2</v>
      </c>
      <c r="M1041" s="449"/>
    </row>
    <row r="1042" spans="1:13" ht="13" thickBot="1" x14ac:dyDescent="0.3">
      <c r="B1042" s="470">
        <v>43428</v>
      </c>
      <c r="C1042" s="311" t="s">
        <v>40</v>
      </c>
      <c r="D1042" s="447">
        <v>326</v>
      </c>
      <c r="E1042" s="447">
        <v>13</v>
      </c>
      <c r="F1042" s="448">
        <f t="shared" ref="F1042:F1046" si="274">SUM(E1042/D1042)</f>
        <v>3.9877300613496931E-2</v>
      </c>
      <c r="G1042" s="447">
        <v>13</v>
      </c>
      <c r="H1042" s="448">
        <f t="shared" ref="H1042:H1046" si="275">SUM(G1042/D1042)</f>
        <v>3.9877300613496931E-2</v>
      </c>
      <c r="I1042" s="447">
        <v>300</v>
      </c>
      <c r="J1042" s="450">
        <f t="shared" ref="J1042:J1046" si="276">SUM(I1042/D1042)</f>
        <v>0.92024539877300615</v>
      </c>
      <c r="K1042" s="376">
        <v>7</v>
      </c>
      <c r="L1042" s="448">
        <f t="shared" si="264"/>
        <v>2.1472392638036811E-2</v>
      </c>
      <c r="M1042" s="449"/>
    </row>
    <row r="1043" spans="1:13" ht="13" thickBot="1" x14ac:dyDescent="0.3">
      <c r="A1043" s="445" t="s">
        <v>674</v>
      </c>
      <c r="B1043" s="470">
        <v>43428</v>
      </c>
      <c r="C1043" s="311" t="s">
        <v>687</v>
      </c>
      <c r="D1043" s="447">
        <v>73</v>
      </c>
      <c r="E1043" s="447">
        <v>4</v>
      </c>
      <c r="F1043" s="448">
        <f t="shared" si="274"/>
        <v>5.4794520547945202E-2</v>
      </c>
      <c r="G1043" s="447">
        <v>1</v>
      </c>
      <c r="H1043" s="448">
        <f t="shared" si="275"/>
        <v>1.3698630136986301E-2</v>
      </c>
      <c r="I1043" s="447">
        <v>68</v>
      </c>
      <c r="J1043" s="450">
        <f t="shared" si="276"/>
        <v>0.93150684931506844</v>
      </c>
      <c r="K1043" s="376">
        <v>1</v>
      </c>
      <c r="L1043" s="448">
        <f t="shared" si="264"/>
        <v>1.3698630136986301E-2</v>
      </c>
      <c r="M1043" s="449"/>
    </row>
    <row r="1044" spans="1:13" ht="13" thickBot="1" x14ac:dyDescent="0.3">
      <c r="B1044" s="470">
        <v>43429</v>
      </c>
      <c r="C1044" s="311" t="s">
        <v>688</v>
      </c>
      <c r="D1044" s="447">
        <v>99</v>
      </c>
      <c r="E1044" s="447">
        <v>3</v>
      </c>
      <c r="F1044" s="448">
        <f t="shared" si="274"/>
        <v>3.0303030303030304E-2</v>
      </c>
      <c r="G1044" s="447">
        <v>8</v>
      </c>
      <c r="H1044" s="448">
        <f t="shared" si="275"/>
        <v>8.0808080808080815E-2</v>
      </c>
      <c r="I1044" s="447">
        <v>88</v>
      </c>
      <c r="J1044" s="450">
        <f t="shared" si="276"/>
        <v>0.88888888888888884</v>
      </c>
      <c r="K1044" s="376">
        <v>1</v>
      </c>
      <c r="L1044" s="448">
        <f t="shared" si="264"/>
        <v>1.0101010101010102E-2</v>
      </c>
      <c r="M1044" s="449"/>
    </row>
    <row r="1045" spans="1:13" ht="13" thickBot="1" x14ac:dyDescent="0.3">
      <c r="A1045" s="445" t="s">
        <v>674</v>
      </c>
      <c r="B1045" s="470">
        <v>43431</v>
      </c>
      <c r="C1045" s="311" t="s">
        <v>689</v>
      </c>
      <c r="D1045" s="447">
        <v>40</v>
      </c>
      <c r="E1045" s="447">
        <v>2</v>
      </c>
      <c r="F1045" s="448">
        <f t="shared" si="274"/>
        <v>0.05</v>
      </c>
      <c r="G1045" s="447">
        <v>1</v>
      </c>
      <c r="H1045" s="448">
        <f t="shared" si="275"/>
        <v>2.5000000000000001E-2</v>
      </c>
      <c r="I1045" s="447">
        <v>37</v>
      </c>
      <c r="J1045" s="450">
        <f t="shared" si="276"/>
        <v>0.92500000000000004</v>
      </c>
      <c r="K1045" s="376">
        <v>0</v>
      </c>
      <c r="L1045" s="448">
        <f t="shared" si="264"/>
        <v>0</v>
      </c>
      <c r="M1045" s="449"/>
    </row>
    <row r="1046" spans="1:13" ht="13" thickBot="1" x14ac:dyDescent="0.3">
      <c r="B1046" s="470">
        <v>43435</v>
      </c>
      <c r="C1046" s="311" t="s">
        <v>547</v>
      </c>
      <c r="D1046" s="447">
        <v>57</v>
      </c>
      <c r="E1046" s="447">
        <v>3</v>
      </c>
      <c r="F1046" s="448">
        <f t="shared" si="274"/>
        <v>5.2631578947368418E-2</v>
      </c>
      <c r="G1046" s="447">
        <v>3</v>
      </c>
      <c r="H1046" s="448">
        <f t="shared" si="275"/>
        <v>5.2631578947368418E-2</v>
      </c>
      <c r="I1046" s="447">
        <v>51</v>
      </c>
      <c r="J1046" s="450">
        <f t="shared" si="276"/>
        <v>0.89473684210526316</v>
      </c>
      <c r="K1046" s="376">
        <v>1</v>
      </c>
      <c r="L1046" s="448">
        <f t="shared" si="264"/>
        <v>1.7543859649122806E-2</v>
      </c>
      <c r="M1046" s="449"/>
    </row>
    <row r="1047" spans="1:13" ht="13" thickBot="1" x14ac:dyDescent="0.3">
      <c r="B1047" s="470">
        <v>43436</v>
      </c>
      <c r="C1047" s="311" t="s">
        <v>575</v>
      </c>
      <c r="D1047" s="447">
        <v>85</v>
      </c>
      <c r="E1047" s="447">
        <v>0</v>
      </c>
      <c r="F1047" s="448">
        <f t="shared" ref="F1047:F1079" si="277">SUM(E1047/D1047)</f>
        <v>0</v>
      </c>
      <c r="G1047" s="447">
        <v>3</v>
      </c>
      <c r="H1047" s="448">
        <f t="shared" ref="H1047:H1079" si="278">SUM(G1047/D1047)</f>
        <v>3.5294117647058823E-2</v>
      </c>
      <c r="I1047" s="447">
        <v>82</v>
      </c>
      <c r="J1047" s="450">
        <f t="shared" ref="J1047:J1079" si="279">SUM(I1047/D1047)</f>
        <v>0.96470588235294119</v>
      </c>
      <c r="K1047" s="376">
        <v>0</v>
      </c>
      <c r="L1047" s="448">
        <f t="shared" si="264"/>
        <v>0</v>
      </c>
      <c r="M1047" s="449"/>
    </row>
    <row r="1048" spans="1:13" ht="13" thickBot="1" x14ac:dyDescent="0.3">
      <c r="B1048" s="470">
        <v>43441</v>
      </c>
      <c r="C1048" s="311" t="s">
        <v>45</v>
      </c>
      <c r="D1048" s="447">
        <v>54</v>
      </c>
      <c r="E1048" s="447">
        <v>2</v>
      </c>
      <c r="F1048" s="448">
        <f t="shared" ref="F1048:F1076" si="280">SUM(E1048/D1048)</f>
        <v>3.7037037037037035E-2</v>
      </c>
      <c r="G1048" s="447">
        <v>0</v>
      </c>
      <c r="H1048" s="448">
        <f t="shared" ref="H1048:H1076" si="281">SUM(G1048/D1048)</f>
        <v>0</v>
      </c>
      <c r="I1048" s="447">
        <v>52</v>
      </c>
      <c r="J1048" s="450">
        <f t="shared" ref="J1048:J1076" si="282">SUM(I1048/D1048)</f>
        <v>0.96296296296296291</v>
      </c>
      <c r="K1048" s="376">
        <v>1</v>
      </c>
      <c r="L1048" s="448">
        <f t="shared" si="264"/>
        <v>1.8518518518518517E-2</v>
      </c>
      <c r="M1048" s="449"/>
    </row>
    <row r="1049" spans="1:13" ht="13" thickBot="1" x14ac:dyDescent="0.3">
      <c r="B1049" s="470">
        <v>43446</v>
      </c>
      <c r="C1049" s="311" t="s">
        <v>45</v>
      </c>
      <c r="D1049" s="447">
        <v>41</v>
      </c>
      <c r="E1049" s="447">
        <v>0</v>
      </c>
      <c r="F1049" s="448">
        <f t="shared" si="280"/>
        <v>0</v>
      </c>
      <c r="G1049" s="447">
        <v>0</v>
      </c>
      <c r="H1049" s="448">
        <f t="shared" si="281"/>
        <v>0</v>
      </c>
      <c r="I1049" s="447">
        <v>41</v>
      </c>
      <c r="J1049" s="450">
        <f t="shared" si="282"/>
        <v>1</v>
      </c>
      <c r="K1049" s="376">
        <v>0</v>
      </c>
      <c r="L1049" s="448">
        <f t="shared" si="264"/>
        <v>0</v>
      </c>
      <c r="M1049" s="449"/>
    </row>
    <row r="1050" spans="1:13" ht="13" thickBot="1" x14ac:dyDescent="0.3">
      <c r="B1050" s="470">
        <v>43447</v>
      </c>
      <c r="C1050" s="311" t="s">
        <v>690</v>
      </c>
      <c r="D1050" s="447">
        <v>38</v>
      </c>
      <c r="E1050" s="447">
        <v>0</v>
      </c>
      <c r="F1050" s="448">
        <f t="shared" ref="F1050" si="283">SUM(E1050/D1050)</f>
        <v>0</v>
      </c>
      <c r="G1050" s="447">
        <v>2</v>
      </c>
      <c r="H1050" s="448">
        <f t="shared" ref="H1050" si="284">SUM(G1050/D1050)</f>
        <v>5.2631578947368418E-2</v>
      </c>
      <c r="I1050" s="447">
        <v>36</v>
      </c>
      <c r="J1050" s="450">
        <f t="shared" ref="J1050" si="285">SUM(I1050/D1050)</f>
        <v>0.94736842105263153</v>
      </c>
      <c r="K1050" s="376">
        <v>1</v>
      </c>
      <c r="L1050" s="448">
        <f t="shared" si="264"/>
        <v>2.6315789473684209E-2</v>
      </c>
      <c r="M1050" s="449"/>
    </row>
    <row r="1051" spans="1:13" ht="13" thickBot="1" x14ac:dyDescent="0.3">
      <c r="B1051" s="470">
        <v>43447</v>
      </c>
      <c r="C1051" s="311" t="s">
        <v>691</v>
      </c>
      <c r="D1051" s="447">
        <v>37</v>
      </c>
      <c r="E1051" s="447">
        <v>1</v>
      </c>
      <c r="F1051" s="448">
        <f t="shared" si="280"/>
        <v>2.7027027027027029E-2</v>
      </c>
      <c r="G1051" s="447">
        <v>2</v>
      </c>
      <c r="H1051" s="448">
        <f t="shared" si="281"/>
        <v>5.4054054054054057E-2</v>
      </c>
      <c r="I1051" s="447">
        <v>34</v>
      </c>
      <c r="J1051" s="450">
        <f t="shared" si="282"/>
        <v>0.91891891891891897</v>
      </c>
      <c r="K1051" s="376">
        <v>0</v>
      </c>
      <c r="L1051" s="448">
        <f t="shared" si="264"/>
        <v>0</v>
      </c>
      <c r="M1051" s="449"/>
    </row>
    <row r="1052" spans="1:13" ht="13" thickBot="1" x14ac:dyDescent="0.3">
      <c r="B1052" s="470">
        <v>43449</v>
      </c>
      <c r="C1052" s="311" t="s">
        <v>45</v>
      </c>
      <c r="D1052" s="447">
        <v>72</v>
      </c>
      <c r="E1052" s="447">
        <v>2</v>
      </c>
      <c r="F1052" s="448">
        <f t="shared" si="280"/>
        <v>2.7777777777777776E-2</v>
      </c>
      <c r="G1052" s="447">
        <v>0</v>
      </c>
      <c r="H1052" s="448">
        <f t="shared" si="281"/>
        <v>0</v>
      </c>
      <c r="I1052" s="447">
        <v>70</v>
      </c>
      <c r="J1052" s="450">
        <f t="shared" si="282"/>
        <v>0.97222222222222221</v>
      </c>
      <c r="K1052" s="376">
        <v>0</v>
      </c>
      <c r="L1052" s="448">
        <f t="shared" si="264"/>
        <v>0</v>
      </c>
      <c r="M1052" s="449"/>
    </row>
    <row r="1053" spans="1:13" ht="13.5" thickBot="1" x14ac:dyDescent="0.35">
      <c r="B1053" s="283">
        <v>2019</v>
      </c>
      <c r="C1053" s="283"/>
      <c r="D1053" s="284"/>
      <c r="E1053" s="285"/>
      <c r="F1053" s="285"/>
      <c r="G1053" s="284"/>
      <c r="H1053" s="284"/>
      <c r="I1053" s="284"/>
      <c r="J1053" s="284"/>
      <c r="K1053" s="284"/>
      <c r="L1053" s="284"/>
      <c r="M1053" s="287"/>
    </row>
    <row r="1054" spans="1:13" ht="13" thickBot="1" x14ac:dyDescent="0.3">
      <c r="B1054" s="476">
        <v>43470</v>
      </c>
      <c r="C1054" s="311" t="s">
        <v>692</v>
      </c>
      <c r="D1054" s="447">
        <v>173</v>
      </c>
      <c r="E1054" s="447">
        <v>10</v>
      </c>
      <c r="F1054" s="448">
        <f t="shared" ref="F1054:F1065" si="286">SUM(E1054/D1054)</f>
        <v>5.7803468208092484E-2</v>
      </c>
      <c r="G1054" s="447">
        <v>9</v>
      </c>
      <c r="H1054" s="448">
        <f t="shared" ref="H1054:H1065" si="287">SUM(G1054/D1054)</f>
        <v>5.2023121387283239E-2</v>
      </c>
      <c r="I1054" s="447">
        <v>154</v>
      </c>
      <c r="J1054" s="450">
        <f t="shared" ref="J1054:J1065" si="288">SUM(I1054/D1054)</f>
        <v>0.89017341040462428</v>
      </c>
      <c r="K1054" s="376">
        <v>5</v>
      </c>
      <c r="L1054" s="448">
        <f t="shared" si="264"/>
        <v>2.8901734104046242E-2</v>
      </c>
      <c r="M1054" s="449">
        <v>3</v>
      </c>
    </row>
    <row r="1055" spans="1:13" ht="13" thickBot="1" x14ac:dyDescent="0.3">
      <c r="B1055" s="477">
        <v>43476</v>
      </c>
      <c r="C1055" s="311" t="s">
        <v>693</v>
      </c>
      <c r="D1055" s="447">
        <v>10</v>
      </c>
      <c r="E1055" s="447">
        <v>0</v>
      </c>
      <c r="F1055" s="448">
        <f t="shared" si="286"/>
        <v>0</v>
      </c>
      <c r="G1055" s="447">
        <v>0</v>
      </c>
      <c r="H1055" s="448">
        <f t="shared" si="287"/>
        <v>0</v>
      </c>
      <c r="I1055" s="447">
        <v>10</v>
      </c>
      <c r="J1055" s="450">
        <f t="shared" si="288"/>
        <v>1</v>
      </c>
      <c r="K1055" s="376">
        <v>0</v>
      </c>
      <c r="L1055" s="448">
        <f t="shared" si="264"/>
        <v>0</v>
      </c>
      <c r="M1055" s="449"/>
    </row>
    <row r="1056" spans="1:13" ht="13" thickBot="1" x14ac:dyDescent="0.3">
      <c r="B1056" s="477">
        <v>43482</v>
      </c>
      <c r="C1056" s="311" t="s">
        <v>16</v>
      </c>
      <c r="D1056" s="447">
        <v>135</v>
      </c>
      <c r="E1056" s="447">
        <v>2</v>
      </c>
      <c r="F1056" s="448">
        <f t="shared" si="286"/>
        <v>1.4814814814814815E-2</v>
      </c>
      <c r="G1056" s="447">
        <v>2</v>
      </c>
      <c r="H1056" s="448">
        <f t="shared" si="287"/>
        <v>1.4814814814814815E-2</v>
      </c>
      <c r="I1056" s="447">
        <v>131</v>
      </c>
      <c r="J1056" s="450">
        <f t="shared" si="288"/>
        <v>0.97037037037037033</v>
      </c>
      <c r="K1056" s="376">
        <v>0</v>
      </c>
      <c r="L1056" s="448">
        <f t="shared" si="264"/>
        <v>0</v>
      </c>
      <c r="M1056" s="449"/>
    </row>
    <row r="1057" spans="2:13" ht="13" thickBot="1" x14ac:dyDescent="0.3">
      <c r="B1057" s="477">
        <v>43484</v>
      </c>
      <c r="C1057" s="311" t="s">
        <v>694</v>
      </c>
      <c r="D1057" s="447">
        <v>203</v>
      </c>
      <c r="E1057" s="447">
        <v>7</v>
      </c>
      <c r="F1057" s="448">
        <f>SUM(E1057/D1057)</f>
        <v>3.4482758620689655E-2</v>
      </c>
      <c r="G1057" s="447">
        <v>11</v>
      </c>
      <c r="H1057" s="448">
        <f>SUM(G1057/D1057)</f>
        <v>5.4187192118226604E-2</v>
      </c>
      <c r="I1057" s="447">
        <v>185</v>
      </c>
      <c r="J1057" s="450">
        <f>SUM(I1057/D1057)</f>
        <v>0.91133004926108374</v>
      </c>
      <c r="K1057" s="376">
        <v>2</v>
      </c>
      <c r="L1057" s="448">
        <f t="shared" si="264"/>
        <v>9.852216748768473E-3</v>
      </c>
      <c r="M1057" s="449">
        <v>1</v>
      </c>
    </row>
    <row r="1058" spans="2:13" ht="13" thickBot="1" x14ac:dyDescent="0.3">
      <c r="B1058" s="477">
        <v>43484</v>
      </c>
      <c r="C1058" s="311" t="s">
        <v>695</v>
      </c>
      <c r="D1058" s="447">
        <v>192</v>
      </c>
      <c r="E1058" s="447">
        <v>13</v>
      </c>
      <c r="F1058" s="448">
        <f t="shared" si="286"/>
        <v>6.7708333333333329E-2</v>
      </c>
      <c r="G1058" s="447">
        <v>7</v>
      </c>
      <c r="H1058" s="448">
        <f t="shared" si="287"/>
        <v>3.6458333333333336E-2</v>
      </c>
      <c r="I1058" s="447">
        <v>172</v>
      </c>
      <c r="J1058" s="450">
        <f t="shared" si="288"/>
        <v>0.89583333333333337</v>
      </c>
      <c r="K1058" s="376">
        <v>1</v>
      </c>
      <c r="L1058" s="448">
        <f t="shared" si="264"/>
        <v>5.208333333333333E-3</v>
      </c>
      <c r="M1058" s="449"/>
    </row>
    <row r="1059" spans="2:13" ht="13" thickBot="1" x14ac:dyDescent="0.3">
      <c r="B1059" s="470">
        <v>43496</v>
      </c>
      <c r="C1059" s="311" t="s">
        <v>696</v>
      </c>
      <c r="D1059" s="447">
        <v>62</v>
      </c>
      <c r="E1059" s="447">
        <v>1</v>
      </c>
      <c r="F1059" s="448">
        <f t="shared" si="286"/>
        <v>1.6129032258064516E-2</v>
      </c>
      <c r="G1059" s="447">
        <v>1</v>
      </c>
      <c r="H1059" s="448">
        <f t="shared" si="287"/>
        <v>1.6129032258064516E-2</v>
      </c>
      <c r="I1059" s="447">
        <v>60</v>
      </c>
      <c r="J1059" s="450">
        <f t="shared" si="288"/>
        <v>0.967741935483871</v>
      </c>
      <c r="K1059" s="376">
        <v>0</v>
      </c>
      <c r="L1059" s="448">
        <f t="shared" si="264"/>
        <v>0</v>
      </c>
      <c r="M1059" s="449"/>
    </row>
    <row r="1060" spans="2:13" ht="13" thickBot="1" x14ac:dyDescent="0.3">
      <c r="B1060" s="454">
        <v>43466</v>
      </c>
      <c r="C1060" s="311" t="s">
        <v>21</v>
      </c>
      <c r="D1060" s="447">
        <v>14</v>
      </c>
      <c r="E1060" s="447">
        <v>0</v>
      </c>
      <c r="F1060" s="448">
        <f t="shared" si="286"/>
        <v>0</v>
      </c>
      <c r="G1060" s="447">
        <v>0</v>
      </c>
      <c r="H1060" s="448">
        <f t="shared" si="287"/>
        <v>0</v>
      </c>
      <c r="I1060" s="447">
        <v>14</v>
      </c>
      <c r="J1060" s="450">
        <f t="shared" si="288"/>
        <v>1</v>
      </c>
      <c r="K1060" s="376">
        <v>0</v>
      </c>
      <c r="L1060" s="448">
        <f t="shared" si="264"/>
        <v>0</v>
      </c>
      <c r="M1060" s="449"/>
    </row>
    <row r="1061" spans="2:13" ht="13" thickBot="1" x14ac:dyDescent="0.3">
      <c r="B1061" s="454">
        <v>43466</v>
      </c>
      <c r="C1061" s="311" t="s">
        <v>21</v>
      </c>
      <c r="D1061" s="447">
        <v>11</v>
      </c>
      <c r="E1061" s="447">
        <v>0</v>
      </c>
      <c r="F1061" s="448">
        <f t="shared" si="286"/>
        <v>0</v>
      </c>
      <c r="G1061" s="447">
        <v>2</v>
      </c>
      <c r="H1061" s="448">
        <f t="shared" si="287"/>
        <v>0.18181818181818182</v>
      </c>
      <c r="I1061" s="447">
        <v>9</v>
      </c>
      <c r="J1061" s="450">
        <f t="shared" si="288"/>
        <v>0.81818181818181823</v>
      </c>
      <c r="K1061" s="376">
        <v>0</v>
      </c>
      <c r="L1061" s="448">
        <f t="shared" si="264"/>
        <v>0</v>
      </c>
      <c r="M1061" s="449"/>
    </row>
    <row r="1062" spans="2:13" ht="13" thickBot="1" x14ac:dyDescent="0.3">
      <c r="B1062" s="470">
        <v>43499</v>
      </c>
      <c r="C1062" s="311" t="s">
        <v>697</v>
      </c>
      <c r="D1062" s="447">
        <v>140</v>
      </c>
      <c r="E1062" s="447">
        <v>5</v>
      </c>
      <c r="F1062" s="448">
        <f t="shared" si="286"/>
        <v>3.5714285714285712E-2</v>
      </c>
      <c r="G1062" s="447">
        <v>2</v>
      </c>
      <c r="H1062" s="448">
        <f t="shared" si="287"/>
        <v>1.4285714285714285E-2</v>
      </c>
      <c r="I1062" s="447">
        <v>133</v>
      </c>
      <c r="J1062" s="450">
        <f t="shared" si="288"/>
        <v>0.95</v>
      </c>
      <c r="K1062" s="376">
        <v>2</v>
      </c>
      <c r="L1062" s="448">
        <f t="shared" si="264"/>
        <v>1.4285714285714285E-2</v>
      </c>
      <c r="M1062" s="449"/>
    </row>
    <row r="1063" spans="2:13" ht="13" thickBot="1" x14ac:dyDescent="0.3">
      <c r="B1063" s="470">
        <v>43504</v>
      </c>
      <c r="C1063" s="311" t="s">
        <v>698</v>
      </c>
      <c r="D1063" s="447">
        <v>34</v>
      </c>
      <c r="E1063" s="447">
        <v>0</v>
      </c>
      <c r="F1063" s="448">
        <f t="shared" ref="F1063" si="289">SUM(E1063/D1063)</f>
        <v>0</v>
      </c>
      <c r="G1063" s="447">
        <v>2</v>
      </c>
      <c r="H1063" s="448">
        <f t="shared" ref="H1063" si="290">SUM(G1063/D1063)</f>
        <v>5.8823529411764705E-2</v>
      </c>
      <c r="I1063" s="447">
        <v>32</v>
      </c>
      <c r="J1063" s="450">
        <f t="shared" ref="J1063" si="291">SUM(I1063/D1063)</f>
        <v>0.94117647058823528</v>
      </c>
      <c r="K1063" s="376">
        <v>0</v>
      </c>
      <c r="L1063" s="448">
        <f t="shared" si="264"/>
        <v>0</v>
      </c>
      <c r="M1063" s="449"/>
    </row>
    <row r="1064" spans="2:13" ht="13" thickBot="1" x14ac:dyDescent="0.3">
      <c r="B1064" s="470">
        <v>43498</v>
      </c>
      <c r="C1064" s="311" t="s">
        <v>699</v>
      </c>
      <c r="D1064" s="447">
        <v>70</v>
      </c>
      <c r="E1064" s="447">
        <v>4</v>
      </c>
      <c r="F1064" s="448">
        <f t="shared" si="286"/>
        <v>5.7142857142857141E-2</v>
      </c>
      <c r="G1064" s="447">
        <v>1</v>
      </c>
      <c r="H1064" s="448">
        <f t="shared" si="287"/>
        <v>1.4285714285714285E-2</v>
      </c>
      <c r="I1064" s="447">
        <v>65</v>
      </c>
      <c r="J1064" s="450">
        <f t="shared" si="288"/>
        <v>0.9285714285714286</v>
      </c>
      <c r="K1064" s="376">
        <v>2</v>
      </c>
      <c r="L1064" s="448">
        <f t="shared" si="264"/>
        <v>2.8571428571428571E-2</v>
      </c>
      <c r="M1064" s="449"/>
    </row>
    <row r="1065" spans="2:13" ht="13" thickBot="1" x14ac:dyDescent="0.3">
      <c r="B1065" s="470">
        <v>43479</v>
      </c>
      <c r="C1065" s="311" t="s">
        <v>580</v>
      </c>
      <c r="D1065" s="447">
        <v>128</v>
      </c>
      <c r="E1065" s="447">
        <v>5</v>
      </c>
      <c r="F1065" s="448">
        <f t="shared" si="286"/>
        <v>3.90625E-2</v>
      </c>
      <c r="G1065" s="447">
        <v>5</v>
      </c>
      <c r="H1065" s="448">
        <f t="shared" si="287"/>
        <v>3.90625E-2</v>
      </c>
      <c r="I1065" s="447">
        <v>118</v>
      </c>
      <c r="J1065" s="450">
        <f t="shared" si="288"/>
        <v>0.921875</v>
      </c>
      <c r="K1065" s="376">
        <v>1</v>
      </c>
      <c r="L1065" s="448">
        <f t="shared" si="264"/>
        <v>7.8125E-3</v>
      </c>
      <c r="M1065" s="449"/>
    </row>
    <row r="1066" spans="2:13" ht="13" thickBot="1" x14ac:dyDescent="0.3">
      <c r="B1066" s="470">
        <v>43506</v>
      </c>
      <c r="C1066" s="311" t="s">
        <v>581</v>
      </c>
      <c r="D1066" s="447">
        <v>47</v>
      </c>
      <c r="E1066" s="447">
        <v>3</v>
      </c>
      <c r="F1066" s="448">
        <f t="shared" ref="F1066" si="292">SUM(E1066/D1066)</f>
        <v>6.3829787234042548E-2</v>
      </c>
      <c r="G1066" s="447">
        <v>1</v>
      </c>
      <c r="H1066" s="448">
        <f t="shared" ref="H1066" si="293">SUM(G1066/D1066)</f>
        <v>2.1276595744680851E-2</v>
      </c>
      <c r="I1066" s="447">
        <v>43</v>
      </c>
      <c r="J1066" s="450">
        <f t="shared" ref="J1066" si="294">SUM(I1066/D1066)</f>
        <v>0.91489361702127658</v>
      </c>
      <c r="K1066" s="376">
        <v>1</v>
      </c>
      <c r="L1066" s="448">
        <f t="shared" si="264"/>
        <v>2.1276595744680851E-2</v>
      </c>
      <c r="M1066" s="449"/>
    </row>
    <row r="1067" spans="2:13" ht="13" thickBot="1" x14ac:dyDescent="0.3">
      <c r="B1067" s="470">
        <v>43517</v>
      </c>
      <c r="C1067" s="311" t="s">
        <v>16</v>
      </c>
      <c r="D1067" s="447">
        <v>106</v>
      </c>
      <c r="E1067" s="447">
        <v>7</v>
      </c>
      <c r="F1067" s="448">
        <f t="shared" si="280"/>
        <v>6.6037735849056603E-2</v>
      </c>
      <c r="G1067" s="447">
        <v>3</v>
      </c>
      <c r="H1067" s="448">
        <f t="shared" si="281"/>
        <v>2.8301886792452831E-2</v>
      </c>
      <c r="I1067" s="447">
        <v>96</v>
      </c>
      <c r="J1067" s="450">
        <f t="shared" si="282"/>
        <v>0.90566037735849059</v>
      </c>
      <c r="K1067" s="376">
        <v>0</v>
      </c>
      <c r="L1067" s="448">
        <f t="shared" si="264"/>
        <v>0</v>
      </c>
      <c r="M1067" s="449"/>
    </row>
    <row r="1068" spans="2:13" ht="13" thickBot="1" x14ac:dyDescent="0.3">
      <c r="B1068" s="470">
        <v>43519</v>
      </c>
      <c r="C1068" s="311" t="s">
        <v>700</v>
      </c>
      <c r="D1068" s="447">
        <v>360</v>
      </c>
      <c r="E1068" s="447">
        <v>16</v>
      </c>
      <c r="F1068" s="448">
        <f>SUM(E1068/D1068)</f>
        <v>4.4444444444444446E-2</v>
      </c>
      <c r="G1068" s="447">
        <v>10</v>
      </c>
      <c r="H1068" s="448">
        <f>SUM(G1068/D1068)</f>
        <v>2.7777777777777776E-2</v>
      </c>
      <c r="I1068" s="447">
        <v>334</v>
      </c>
      <c r="J1068" s="450">
        <f>SUM(I1068/D1068)</f>
        <v>0.92777777777777781</v>
      </c>
      <c r="K1068" s="376">
        <v>5</v>
      </c>
      <c r="L1068" s="448">
        <f t="shared" si="264"/>
        <v>1.3888888888888888E-2</v>
      </c>
      <c r="M1068" s="449">
        <v>2</v>
      </c>
    </row>
    <row r="1069" spans="2:13" ht="13" thickBot="1" x14ac:dyDescent="0.3">
      <c r="B1069" s="470">
        <v>43519</v>
      </c>
      <c r="C1069" s="311" t="s">
        <v>561</v>
      </c>
      <c r="D1069" s="447">
        <v>248</v>
      </c>
      <c r="E1069" s="447">
        <v>13</v>
      </c>
      <c r="F1069" s="448">
        <f t="shared" si="280"/>
        <v>5.2419354838709679E-2</v>
      </c>
      <c r="G1069" s="447">
        <v>9</v>
      </c>
      <c r="H1069" s="448">
        <f t="shared" si="281"/>
        <v>3.6290322580645164E-2</v>
      </c>
      <c r="I1069" s="447">
        <v>226</v>
      </c>
      <c r="J1069" s="450">
        <f t="shared" si="282"/>
        <v>0.91129032258064513</v>
      </c>
      <c r="K1069" s="376">
        <v>0</v>
      </c>
      <c r="L1069" s="448">
        <f t="shared" si="264"/>
        <v>0</v>
      </c>
      <c r="M1069" s="449"/>
    </row>
    <row r="1070" spans="2:13" ht="13" thickBot="1" x14ac:dyDescent="0.3">
      <c r="B1070" s="470">
        <v>43520</v>
      </c>
      <c r="C1070" s="311" t="s">
        <v>701</v>
      </c>
      <c r="D1070" s="447">
        <v>25</v>
      </c>
      <c r="E1070" s="447">
        <v>0</v>
      </c>
      <c r="F1070" s="448">
        <f t="shared" si="280"/>
        <v>0</v>
      </c>
      <c r="G1070" s="447">
        <v>2</v>
      </c>
      <c r="H1070" s="448">
        <f t="shared" si="281"/>
        <v>0.08</v>
      </c>
      <c r="I1070" s="447">
        <v>23</v>
      </c>
      <c r="J1070" s="450">
        <f t="shared" si="282"/>
        <v>0.92</v>
      </c>
      <c r="K1070" s="376">
        <v>0</v>
      </c>
      <c r="L1070" s="448">
        <f t="shared" si="264"/>
        <v>0</v>
      </c>
      <c r="M1070" s="449"/>
    </row>
    <row r="1071" spans="2:13" ht="13" thickBot="1" x14ac:dyDescent="0.3">
      <c r="B1071" s="454">
        <v>43497</v>
      </c>
      <c r="C1071" s="311" t="s">
        <v>21</v>
      </c>
      <c r="D1071" s="447">
        <v>10</v>
      </c>
      <c r="E1071" s="447">
        <v>0</v>
      </c>
      <c r="F1071" s="448">
        <f t="shared" si="280"/>
        <v>0</v>
      </c>
      <c r="G1071" s="447">
        <v>2</v>
      </c>
      <c r="H1071" s="448">
        <f t="shared" si="281"/>
        <v>0.2</v>
      </c>
      <c r="I1071" s="447">
        <v>8</v>
      </c>
      <c r="J1071" s="450">
        <f t="shared" si="282"/>
        <v>0.8</v>
      </c>
      <c r="K1071" s="376"/>
      <c r="L1071" s="448"/>
      <c r="M1071" s="449"/>
    </row>
    <row r="1072" spans="2:13" ht="13" thickBot="1" x14ac:dyDescent="0.3">
      <c r="B1072" s="470">
        <v>43525</v>
      </c>
      <c r="C1072" s="311" t="s">
        <v>702</v>
      </c>
      <c r="D1072" s="447">
        <v>15</v>
      </c>
      <c r="E1072" s="447">
        <v>0</v>
      </c>
      <c r="F1072" s="448">
        <f t="shared" si="280"/>
        <v>0</v>
      </c>
      <c r="G1072" s="447">
        <v>0</v>
      </c>
      <c r="H1072" s="448">
        <f t="shared" si="281"/>
        <v>0</v>
      </c>
      <c r="I1072" s="447">
        <v>15</v>
      </c>
      <c r="J1072" s="450">
        <f t="shared" si="282"/>
        <v>1</v>
      </c>
      <c r="K1072" s="376">
        <v>0</v>
      </c>
      <c r="L1072" s="448">
        <f t="shared" si="264"/>
        <v>0</v>
      </c>
      <c r="M1072" s="449"/>
    </row>
    <row r="1073" spans="2:13" ht="13" thickBot="1" x14ac:dyDescent="0.3">
      <c r="B1073" s="470">
        <v>43526</v>
      </c>
      <c r="C1073" s="311" t="s">
        <v>703</v>
      </c>
      <c r="D1073" s="447">
        <v>268</v>
      </c>
      <c r="E1073" s="447">
        <v>14</v>
      </c>
      <c r="F1073" s="448">
        <f>SUM(E1073/D1073)</f>
        <v>5.2238805970149252E-2</v>
      </c>
      <c r="G1073" s="447">
        <v>6</v>
      </c>
      <c r="H1073" s="448">
        <f>SUM(G1073/D1073)</f>
        <v>2.2388059701492536E-2</v>
      </c>
      <c r="I1073" s="447">
        <v>248</v>
      </c>
      <c r="J1073" s="450">
        <f>SUM(I1073/D1073)</f>
        <v>0.92537313432835822</v>
      </c>
      <c r="K1073" s="376">
        <v>7</v>
      </c>
      <c r="L1073" s="448">
        <f t="shared" si="264"/>
        <v>2.6119402985074626E-2</v>
      </c>
      <c r="M1073" s="449"/>
    </row>
    <row r="1074" spans="2:13" ht="13" thickBot="1" x14ac:dyDescent="0.3">
      <c r="B1074" s="470">
        <v>43526</v>
      </c>
      <c r="C1074" s="311" t="s">
        <v>704</v>
      </c>
      <c r="D1074" s="447">
        <v>181</v>
      </c>
      <c r="E1074" s="447">
        <v>12</v>
      </c>
      <c r="F1074" s="448">
        <f t="shared" si="280"/>
        <v>6.6298342541436461E-2</v>
      </c>
      <c r="G1074" s="447">
        <v>5</v>
      </c>
      <c r="H1074" s="448">
        <f t="shared" si="281"/>
        <v>2.7624309392265192E-2</v>
      </c>
      <c r="I1074" s="447">
        <v>164</v>
      </c>
      <c r="J1074" s="450">
        <f t="shared" si="282"/>
        <v>0.90607734806629836</v>
      </c>
      <c r="K1074" s="376">
        <v>6</v>
      </c>
      <c r="L1074" s="448">
        <f t="shared" si="264"/>
        <v>3.3149171270718231E-2</v>
      </c>
      <c r="M1074" s="449">
        <v>6</v>
      </c>
    </row>
    <row r="1075" spans="2:13" ht="13" thickBot="1" x14ac:dyDescent="0.3">
      <c r="B1075" s="470">
        <v>43531</v>
      </c>
      <c r="C1075" s="311" t="s">
        <v>38</v>
      </c>
      <c r="D1075" s="447">
        <v>259</v>
      </c>
      <c r="E1075" s="447">
        <v>7</v>
      </c>
      <c r="F1075" s="448">
        <f>SUM(E1075/D1075)</f>
        <v>2.7027027027027029E-2</v>
      </c>
      <c r="G1075" s="447">
        <v>5</v>
      </c>
      <c r="H1075" s="448">
        <f>SUM(G1075/D1075)</f>
        <v>1.9305019305019305E-2</v>
      </c>
      <c r="I1075" s="447">
        <v>247</v>
      </c>
      <c r="J1075" s="450">
        <f>SUM(I1075/D1075)</f>
        <v>0.95366795366795365</v>
      </c>
      <c r="K1075" s="376">
        <v>1</v>
      </c>
      <c r="L1075" s="448">
        <f t="shared" si="264"/>
        <v>3.8610038610038611E-3</v>
      </c>
      <c r="M1075" s="449">
        <v>1</v>
      </c>
    </row>
    <row r="1076" spans="2:13" ht="13" thickBot="1" x14ac:dyDescent="0.3">
      <c r="B1076" s="470">
        <v>43528</v>
      </c>
      <c r="C1076" s="311" t="s">
        <v>23</v>
      </c>
      <c r="D1076" s="447">
        <v>178</v>
      </c>
      <c r="E1076" s="447">
        <v>4</v>
      </c>
      <c r="F1076" s="448">
        <f t="shared" si="280"/>
        <v>2.247191011235955E-2</v>
      </c>
      <c r="G1076" s="447">
        <v>6</v>
      </c>
      <c r="H1076" s="448">
        <f t="shared" si="281"/>
        <v>3.3707865168539325E-2</v>
      </c>
      <c r="I1076" s="447">
        <v>168</v>
      </c>
      <c r="J1076" s="450">
        <f t="shared" si="282"/>
        <v>0.9438202247191011</v>
      </c>
      <c r="K1076" s="376">
        <v>1</v>
      </c>
      <c r="L1076" s="448">
        <f t="shared" si="264"/>
        <v>5.6179775280898875E-3</v>
      </c>
      <c r="M1076" s="449"/>
    </row>
    <row r="1077" spans="2:13" ht="13" thickBot="1" x14ac:dyDescent="0.3">
      <c r="B1077" s="470">
        <v>43532</v>
      </c>
      <c r="C1077" s="311" t="s">
        <v>24</v>
      </c>
      <c r="D1077" s="447">
        <v>94</v>
      </c>
      <c r="E1077" s="447">
        <v>1</v>
      </c>
      <c r="F1077" s="448">
        <f t="shared" si="277"/>
        <v>1.0638297872340425E-2</v>
      </c>
      <c r="G1077" s="447">
        <v>1</v>
      </c>
      <c r="H1077" s="448">
        <f t="shared" si="278"/>
        <v>1.0638297872340425E-2</v>
      </c>
      <c r="I1077" s="447">
        <v>92</v>
      </c>
      <c r="J1077" s="450">
        <f t="shared" si="279"/>
        <v>0.97872340425531912</v>
      </c>
      <c r="K1077" s="376">
        <v>0</v>
      </c>
      <c r="L1077" s="448">
        <f t="shared" si="264"/>
        <v>0</v>
      </c>
      <c r="M1077" s="449"/>
    </row>
    <row r="1078" spans="2:13" ht="13" thickBot="1" x14ac:dyDescent="0.3">
      <c r="B1078" s="470">
        <v>43533</v>
      </c>
      <c r="C1078" s="311" t="s">
        <v>547</v>
      </c>
      <c r="D1078" s="447">
        <v>79</v>
      </c>
      <c r="E1078" s="447">
        <v>4</v>
      </c>
      <c r="F1078" s="448">
        <f t="shared" si="277"/>
        <v>5.0632911392405063E-2</v>
      </c>
      <c r="G1078" s="447">
        <v>1</v>
      </c>
      <c r="H1078" s="448">
        <f t="shared" si="278"/>
        <v>1.2658227848101266E-2</v>
      </c>
      <c r="I1078" s="447">
        <v>74</v>
      </c>
      <c r="J1078" s="450">
        <f t="shared" si="279"/>
        <v>0.93670886075949367</v>
      </c>
      <c r="K1078" s="376">
        <v>1</v>
      </c>
      <c r="L1078" s="448">
        <f t="shared" si="264"/>
        <v>1.2658227848101266E-2</v>
      </c>
      <c r="M1078" s="449"/>
    </row>
    <row r="1079" spans="2:13" ht="13" thickBot="1" x14ac:dyDescent="0.3">
      <c r="B1079" s="470">
        <v>43533</v>
      </c>
      <c r="C1079" s="311" t="s">
        <v>705</v>
      </c>
      <c r="D1079" s="447">
        <v>63</v>
      </c>
      <c r="E1079" s="447">
        <v>1</v>
      </c>
      <c r="F1079" s="448">
        <f t="shared" si="277"/>
        <v>1.5873015873015872E-2</v>
      </c>
      <c r="G1079" s="447">
        <v>4</v>
      </c>
      <c r="H1079" s="448">
        <f t="shared" si="278"/>
        <v>6.3492063492063489E-2</v>
      </c>
      <c r="I1079" s="447">
        <v>58</v>
      </c>
      <c r="J1079" s="450">
        <f t="shared" si="279"/>
        <v>0.92063492063492058</v>
      </c>
      <c r="K1079" s="376">
        <v>1</v>
      </c>
      <c r="L1079" s="448">
        <f t="shared" si="264"/>
        <v>1.5873015873015872E-2</v>
      </c>
      <c r="M1079" s="449"/>
    </row>
    <row r="1080" spans="2:13" ht="13" thickBot="1" x14ac:dyDescent="0.3">
      <c r="B1080" s="470">
        <v>43533</v>
      </c>
      <c r="C1080" s="311" t="s">
        <v>625</v>
      </c>
      <c r="D1080" s="447">
        <v>28</v>
      </c>
      <c r="E1080" s="447">
        <v>3</v>
      </c>
      <c r="F1080" s="448">
        <f>SUM(E1080/D1080)</f>
        <v>0.10714285714285714</v>
      </c>
      <c r="G1080" s="447">
        <v>2</v>
      </c>
      <c r="H1080" s="448">
        <f>SUM(G1080/D1080)</f>
        <v>7.1428571428571425E-2</v>
      </c>
      <c r="I1080" s="447">
        <v>23</v>
      </c>
      <c r="J1080" s="450">
        <f>SUM(I1080/D1080)</f>
        <v>0.8214285714285714</v>
      </c>
      <c r="K1080" s="376">
        <v>0</v>
      </c>
      <c r="L1080" s="448">
        <f t="shared" si="264"/>
        <v>0</v>
      </c>
      <c r="M1080" s="449"/>
    </row>
    <row r="1081" spans="2:13" ht="13" thickBot="1" x14ac:dyDescent="0.3">
      <c r="B1081" s="470">
        <v>43534</v>
      </c>
      <c r="C1081" s="311" t="s">
        <v>587</v>
      </c>
      <c r="D1081" s="447">
        <v>63</v>
      </c>
      <c r="E1081" s="447">
        <v>3</v>
      </c>
      <c r="F1081" s="448">
        <f>SUM(E1081/D1081)</f>
        <v>4.7619047619047616E-2</v>
      </c>
      <c r="G1081" s="447">
        <v>2</v>
      </c>
      <c r="H1081" s="448">
        <f>SUM(G1081/D1081)</f>
        <v>3.1746031746031744E-2</v>
      </c>
      <c r="I1081" s="447">
        <v>58</v>
      </c>
      <c r="J1081" s="450">
        <f>SUM(I1081/D1081)</f>
        <v>0.92063492063492058</v>
      </c>
      <c r="K1081" s="376">
        <v>1</v>
      </c>
      <c r="L1081" s="448">
        <f t="shared" ref="L1081:L1152" si="295">SUM(K1081/D1081)</f>
        <v>1.5873015873015872E-2</v>
      </c>
      <c r="M1081" s="449"/>
    </row>
    <row r="1082" spans="2:13" ht="13" thickBot="1" x14ac:dyDescent="0.3">
      <c r="B1082" s="470">
        <v>43538</v>
      </c>
      <c r="C1082" s="311" t="s">
        <v>706</v>
      </c>
      <c r="D1082" s="447">
        <v>27</v>
      </c>
      <c r="E1082" s="447">
        <v>4</v>
      </c>
      <c r="F1082" s="448">
        <f>SUM(E1082/D1082)</f>
        <v>0.14814814814814814</v>
      </c>
      <c r="G1082" s="447">
        <v>2</v>
      </c>
      <c r="H1082" s="448">
        <f>SUM(G1082/D1082)</f>
        <v>7.407407407407407E-2</v>
      </c>
      <c r="I1082" s="447">
        <v>21</v>
      </c>
      <c r="J1082" s="450">
        <f>SUM(I1082/D1082)</f>
        <v>0.77777777777777779</v>
      </c>
      <c r="K1082" s="376">
        <v>1</v>
      </c>
      <c r="L1082" s="448">
        <f t="shared" si="295"/>
        <v>3.7037037037037035E-2</v>
      </c>
      <c r="M1082" s="449">
        <v>1</v>
      </c>
    </row>
    <row r="1083" spans="2:13" ht="13" thickBot="1" x14ac:dyDescent="0.3">
      <c r="B1083" s="470">
        <v>43542</v>
      </c>
      <c r="C1083" s="311" t="s">
        <v>23</v>
      </c>
      <c r="D1083" s="447">
        <v>194</v>
      </c>
      <c r="E1083" s="447">
        <v>2</v>
      </c>
      <c r="F1083" s="448">
        <f>SUM(E1083/D1083)</f>
        <v>1.0309278350515464E-2</v>
      </c>
      <c r="G1083" s="447">
        <v>10</v>
      </c>
      <c r="H1083" s="448">
        <f>SUM(G1083/D1083)</f>
        <v>5.1546391752577317E-2</v>
      </c>
      <c r="I1083" s="447">
        <v>182</v>
      </c>
      <c r="J1083" s="450">
        <f>SUM(I1083/D1083)</f>
        <v>0.93814432989690721</v>
      </c>
      <c r="K1083" s="376">
        <v>1</v>
      </c>
      <c r="L1083" s="448">
        <f t="shared" si="295"/>
        <v>5.1546391752577319E-3</v>
      </c>
      <c r="M1083" s="449"/>
    </row>
    <row r="1084" spans="2:13" ht="13" thickBot="1" x14ac:dyDescent="0.3">
      <c r="B1084" s="470">
        <v>43545</v>
      </c>
      <c r="C1084" s="311" t="s">
        <v>16</v>
      </c>
      <c r="D1084" s="447">
        <v>72</v>
      </c>
      <c r="E1084" s="447">
        <v>1</v>
      </c>
      <c r="F1084" s="448">
        <f t="shared" si="271"/>
        <v>1.3888888888888888E-2</v>
      </c>
      <c r="G1084" s="447">
        <v>4</v>
      </c>
      <c r="H1084" s="448">
        <f t="shared" si="272"/>
        <v>5.5555555555555552E-2</v>
      </c>
      <c r="I1084" s="447">
        <v>67</v>
      </c>
      <c r="J1084" s="450">
        <f t="shared" si="273"/>
        <v>0.93055555555555558</v>
      </c>
      <c r="K1084" s="376">
        <v>2</v>
      </c>
      <c r="L1084" s="448">
        <f t="shared" si="295"/>
        <v>2.7777777777777776E-2</v>
      </c>
      <c r="M1084" s="449"/>
    </row>
    <row r="1085" spans="2:13" ht="13" thickBot="1" x14ac:dyDescent="0.3">
      <c r="B1085" s="470">
        <v>43545</v>
      </c>
      <c r="C1085" s="311" t="s">
        <v>553</v>
      </c>
      <c r="D1085" s="447">
        <v>83</v>
      </c>
      <c r="E1085" s="447">
        <v>5</v>
      </c>
      <c r="F1085" s="448">
        <f t="shared" si="271"/>
        <v>6.0240963855421686E-2</v>
      </c>
      <c r="G1085" s="447">
        <v>8</v>
      </c>
      <c r="H1085" s="448">
        <f t="shared" si="272"/>
        <v>9.6385542168674704E-2</v>
      </c>
      <c r="I1085" s="447">
        <v>70</v>
      </c>
      <c r="J1085" s="450">
        <f t="shared" si="273"/>
        <v>0.84337349397590367</v>
      </c>
      <c r="K1085" s="376">
        <v>2</v>
      </c>
      <c r="L1085" s="448">
        <f t="shared" si="295"/>
        <v>2.4096385542168676E-2</v>
      </c>
      <c r="M1085" s="449">
        <v>1</v>
      </c>
    </row>
    <row r="1086" spans="2:13" ht="13" thickBot="1" x14ac:dyDescent="0.3">
      <c r="B1086" s="470">
        <v>43547</v>
      </c>
      <c r="C1086" s="311" t="s">
        <v>667</v>
      </c>
      <c r="D1086" s="447">
        <v>488</v>
      </c>
      <c r="E1086" s="447">
        <v>28</v>
      </c>
      <c r="F1086" s="448">
        <f t="shared" si="271"/>
        <v>5.737704918032787E-2</v>
      </c>
      <c r="G1086" s="447">
        <v>21</v>
      </c>
      <c r="H1086" s="448">
        <f t="shared" si="272"/>
        <v>4.3032786885245901E-2</v>
      </c>
      <c r="I1086" s="447">
        <v>439</v>
      </c>
      <c r="J1086" s="450">
        <f t="shared" si="273"/>
        <v>0.89959016393442626</v>
      </c>
      <c r="K1086" s="376">
        <v>4</v>
      </c>
      <c r="L1086" s="448">
        <f t="shared" si="295"/>
        <v>8.1967213114754103E-3</v>
      </c>
      <c r="M1086" s="449">
        <v>2</v>
      </c>
    </row>
    <row r="1087" spans="2:13" ht="13" thickBot="1" x14ac:dyDescent="0.3">
      <c r="B1087" s="470">
        <v>43547</v>
      </c>
      <c r="C1087" s="311" t="s">
        <v>707</v>
      </c>
      <c r="D1087" s="447">
        <v>300</v>
      </c>
      <c r="E1087" s="447">
        <v>22</v>
      </c>
      <c r="F1087" s="448">
        <f t="shared" si="271"/>
        <v>7.3333333333333334E-2</v>
      </c>
      <c r="G1087" s="447">
        <v>13</v>
      </c>
      <c r="H1087" s="448">
        <f t="shared" si="272"/>
        <v>4.3333333333333335E-2</v>
      </c>
      <c r="I1087" s="447">
        <v>265</v>
      </c>
      <c r="J1087" s="450">
        <f t="shared" si="273"/>
        <v>0.8833333333333333</v>
      </c>
      <c r="K1087" s="376">
        <v>9</v>
      </c>
      <c r="L1087" s="448">
        <f t="shared" si="295"/>
        <v>0.03</v>
      </c>
      <c r="M1087" s="449">
        <v>1</v>
      </c>
    </row>
    <row r="1088" spans="2:13" ht="13" thickBot="1" x14ac:dyDescent="0.3">
      <c r="B1088" s="470">
        <v>43547</v>
      </c>
      <c r="C1088" s="311" t="s">
        <v>24</v>
      </c>
      <c r="D1088" s="447">
        <v>145</v>
      </c>
      <c r="E1088" s="447">
        <v>10</v>
      </c>
      <c r="F1088" s="448">
        <f t="shared" si="271"/>
        <v>6.8965517241379309E-2</v>
      </c>
      <c r="G1088" s="447">
        <v>3</v>
      </c>
      <c r="H1088" s="448">
        <f t="shared" si="272"/>
        <v>2.0689655172413793E-2</v>
      </c>
      <c r="I1088" s="447">
        <v>132</v>
      </c>
      <c r="J1088" s="450">
        <f t="shared" si="273"/>
        <v>0.91034482758620694</v>
      </c>
      <c r="K1088" s="376">
        <v>2</v>
      </c>
      <c r="L1088" s="448">
        <f t="shared" si="295"/>
        <v>1.3793103448275862E-2</v>
      </c>
      <c r="M1088" s="449"/>
    </row>
    <row r="1089" spans="2:13" ht="13" thickBot="1" x14ac:dyDescent="0.3">
      <c r="B1089" s="470">
        <v>43548</v>
      </c>
      <c r="C1089" s="311" t="s">
        <v>708</v>
      </c>
      <c r="D1089" s="447">
        <v>114</v>
      </c>
      <c r="E1089" s="447">
        <v>9</v>
      </c>
      <c r="F1089" s="448">
        <f t="shared" si="271"/>
        <v>7.8947368421052627E-2</v>
      </c>
      <c r="G1089" s="447">
        <v>5</v>
      </c>
      <c r="H1089" s="448">
        <f t="shared" si="272"/>
        <v>4.3859649122807015E-2</v>
      </c>
      <c r="I1089" s="447">
        <v>100</v>
      </c>
      <c r="J1089" s="450">
        <f t="shared" si="273"/>
        <v>0.8771929824561403</v>
      </c>
      <c r="K1089" s="376">
        <v>2</v>
      </c>
      <c r="L1089" s="448">
        <f t="shared" si="295"/>
        <v>1.7543859649122806E-2</v>
      </c>
      <c r="M1089" s="449"/>
    </row>
    <row r="1090" spans="2:13" ht="13" thickBot="1" x14ac:dyDescent="0.3">
      <c r="B1090" s="470">
        <v>43548</v>
      </c>
      <c r="C1090" s="311" t="s">
        <v>709</v>
      </c>
      <c r="D1090" s="447">
        <v>210</v>
      </c>
      <c r="E1090" s="447">
        <v>13</v>
      </c>
      <c r="F1090" s="448">
        <f t="shared" si="271"/>
        <v>6.1904761904761907E-2</v>
      </c>
      <c r="G1090" s="447">
        <v>8</v>
      </c>
      <c r="H1090" s="448">
        <f t="shared" si="272"/>
        <v>3.8095238095238099E-2</v>
      </c>
      <c r="I1090" s="447">
        <v>189</v>
      </c>
      <c r="J1090" s="450">
        <f t="shared" si="273"/>
        <v>0.9</v>
      </c>
      <c r="K1090" s="376">
        <v>6</v>
      </c>
      <c r="L1090" s="448">
        <f t="shared" si="295"/>
        <v>2.8571428571428571E-2</v>
      </c>
      <c r="M1090" s="449"/>
    </row>
    <row r="1091" spans="2:13" ht="13" thickBot="1" x14ac:dyDescent="0.3">
      <c r="B1091" s="470">
        <v>43549</v>
      </c>
      <c r="C1091" s="311" t="s">
        <v>710</v>
      </c>
      <c r="D1091" s="447">
        <v>562</v>
      </c>
      <c r="E1091" s="447">
        <v>27</v>
      </c>
      <c r="F1091" s="448">
        <f t="shared" si="271"/>
        <v>4.8042704626334518E-2</v>
      </c>
      <c r="G1091" s="447">
        <v>21</v>
      </c>
      <c r="H1091" s="448">
        <f t="shared" si="272"/>
        <v>3.7366548042704624E-2</v>
      </c>
      <c r="I1091" s="447">
        <v>514</v>
      </c>
      <c r="J1091" s="450">
        <f t="shared" si="273"/>
        <v>0.91459074733096091</v>
      </c>
      <c r="K1091" s="376">
        <v>4</v>
      </c>
      <c r="L1091" s="448">
        <f t="shared" si="295"/>
        <v>7.1174377224199285E-3</v>
      </c>
      <c r="M1091" s="449">
        <v>1</v>
      </c>
    </row>
    <row r="1092" spans="2:13" ht="13" thickBot="1" x14ac:dyDescent="0.3">
      <c r="B1092" s="470">
        <v>43551</v>
      </c>
      <c r="C1092" s="311" t="s">
        <v>711</v>
      </c>
      <c r="D1092" s="447">
        <v>159</v>
      </c>
      <c r="E1092" s="447">
        <v>7</v>
      </c>
      <c r="F1092" s="448">
        <f t="shared" si="271"/>
        <v>4.40251572327044E-2</v>
      </c>
      <c r="G1092" s="447">
        <v>4</v>
      </c>
      <c r="H1092" s="448">
        <f t="shared" si="272"/>
        <v>2.5157232704402517E-2</v>
      </c>
      <c r="I1092" s="447">
        <v>148</v>
      </c>
      <c r="J1092" s="450">
        <f t="shared" si="273"/>
        <v>0.9308176100628931</v>
      </c>
      <c r="K1092" s="376">
        <v>2</v>
      </c>
      <c r="L1092" s="448">
        <f t="shared" si="295"/>
        <v>1.2578616352201259E-2</v>
      </c>
      <c r="M1092" s="449"/>
    </row>
    <row r="1093" spans="2:13" ht="13" thickBot="1" x14ac:dyDescent="0.3">
      <c r="B1093" s="470">
        <v>43554</v>
      </c>
      <c r="C1093" s="311" t="s">
        <v>657</v>
      </c>
      <c r="D1093" s="447">
        <v>75</v>
      </c>
      <c r="E1093" s="447">
        <v>1</v>
      </c>
      <c r="F1093" s="448">
        <f t="shared" si="271"/>
        <v>1.3333333333333334E-2</v>
      </c>
      <c r="G1093" s="447">
        <v>3</v>
      </c>
      <c r="H1093" s="448">
        <f t="shared" si="272"/>
        <v>0.04</v>
      </c>
      <c r="I1093" s="447">
        <v>71</v>
      </c>
      <c r="J1093" s="450">
        <f t="shared" si="273"/>
        <v>0.94666666666666666</v>
      </c>
      <c r="K1093" s="376">
        <v>0</v>
      </c>
      <c r="L1093" s="448">
        <f t="shared" si="295"/>
        <v>0</v>
      </c>
      <c r="M1093" s="449"/>
    </row>
    <row r="1094" spans="2:13" ht="13" thickBot="1" x14ac:dyDescent="0.3">
      <c r="B1094" s="470">
        <v>43554</v>
      </c>
      <c r="C1094" s="311" t="s">
        <v>712</v>
      </c>
      <c r="D1094" s="447">
        <v>139</v>
      </c>
      <c r="E1094" s="447">
        <v>6</v>
      </c>
      <c r="F1094" s="448">
        <f t="shared" si="271"/>
        <v>4.3165467625899283E-2</v>
      </c>
      <c r="G1094" s="447">
        <v>4</v>
      </c>
      <c r="H1094" s="448">
        <f t="shared" si="272"/>
        <v>2.8776978417266189E-2</v>
      </c>
      <c r="I1094" s="447">
        <v>129</v>
      </c>
      <c r="J1094" s="450">
        <f t="shared" si="273"/>
        <v>0.92805755395683454</v>
      </c>
      <c r="K1094" s="376">
        <v>2</v>
      </c>
      <c r="L1094" s="448">
        <f t="shared" si="295"/>
        <v>1.4388489208633094E-2</v>
      </c>
      <c r="M1094" s="449">
        <v>1</v>
      </c>
    </row>
    <row r="1095" spans="2:13" ht="13" thickBot="1" x14ac:dyDescent="0.3">
      <c r="B1095" s="470">
        <v>43554</v>
      </c>
      <c r="C1095" s="311" t="s">
        <v>713</v>
      </c>
      <c r="D1095" s="447">
        <v>203</v>
      </c>
      <c r="E1095" s="447">
        <v>9</v>
      </c>
      <c r="F1095" s="448">
        <f t="shared" si="271"/>
        <v>4.4334975369458129E-2</v>
      </c>
      <c r="G1095" s="447">
        <v>2</v>
      </c>
      <c r="H1095" s="448">
        <f t="shared" si="272"/>
        <v>9.852216748768473E-3</v>
      </c>
      <c r="I1095" s="447">
        <v>192</v>
      </c>
      <c r="J1095" s="450">
        <f t="shared" si="273"/>
        <v>0.94581280788177335</v>
      </c>
      <c r="K1095" s="376">
        <v>0</v>
      </c>
      <c r="L1095" s="448">
        <f t="shared" si="295"/>
        <v>0</v>
      </c>
      <c r="M1095" s="449"/>
    </row>
    <row r="1096" spans="2:13" ht="13" thickBot="1" x14ac:dyDescent="0.3">
      <c r="B1096" s="470">
        <v>43555</v>
      </c>
      <c r="C1096" s="311" t="s">
        <v>714</v>
      </c>
      <c r="D1096" s="447">
        <v>49</v>
      </c>
      <c r="E1096" s="447">
        <v>3</v>
      </c>
      <c r="F1096" s="448">
        <f t="shared" si="271"/>
        <v>6.1224489795918366E-2</v>
      </c>
      <c r="G1096" s="447">
        <v>0</v>
      </c>
      <c r="H1096" s="448">
        <f t="shared" si="272"/>
        <v>0</v>
      </c>
      <c r="I1096" s="447">
        <v>46</v>
      </c>
      <c r="J1096" s="450">
        <f t="shared" si="273"/>
        <v>0.93877551020408168</v>
      </c>
      <c r="K1096" s="376">
        <v>0</v>
      </c>
      <c r="L1096" s="448">
        <f t="shared" si="295"/>
        <v>0</v>
      </c>
      <c r="M1096" s="449"/>
    </row>
    <row r="1097" spans="2:13" ht="13" thickBot="1" x14ac:dyDescent="0.3">
      <c r="B1097" s="454">
        <v>43525</v>
      </c>
      <c r="C1097" s="311" t="s">
        <v>715</v>
      </c>
      <c r="D1097" s="447">
        <v>3</v>
      </c>
      <c r="E1097" s="447">
        <v>0</v>
      </c>
      <c r="F1097" s="448">
        <f t="shared" si="271"/>
        <v>0</v>
      </c>
      <c r="G1097" s="447">
        <v>0</v>
      </c>
      <c r="H1097" s="448">
        <f t="shared" si="272"/>
        <v>0</v>
      </c>
      <c r="I1097" s="447">
        <v>3</v>
      </c>
      <c r="J1097" s="450">
        <f t="shared" si="273"/>
        <v>1</v>
      </c>
      <c r="K1097" s="376">
        <v>0</v>
      </c>
      <c r="L1097" s="448">
        <f t="shared" si="295"/>
        <v>0</v>
      </c>
      <c r="M1097" s="449"/>
    </row>
    <row r="1098" spans="2:13" ht="13" thickBot="1" x14ac:dyDescent="0.3">
      <c r="B1098" s="454">
        <v>43525</v>
      </c>
      <c r="C1098" s="311" t="s">
        <v>611</v>
      </c>
      <c r="D1098" s="447">
        <v>75</v>
      </c>
      <c r="E1098" s="447">
        <v>0</v>
      </c>
      <c r="F1098" s="448">
        <f t="shared" si="271"/>
        <v>0</v>
      </c>
      <c r="G1098" s="447">
        <v>2</v>
      </c>
      <c r="H1098" s="448">
        <f t="shared" si="272"/>
        <v>2.6666666666666668E-2</v>
      </c>
      <c r="I1098" s="447">
        <v>73</v>
      </c>
      <c r="J1098" s="450">
        <f t="shared" si="273"/>
        <v>0.97333333333333338</v>
      </c>
      <c r="K1098" s="376">
        <v>0</v>
      </c>
      <c r="L1098" s="448">
        <f t="shared" si="295"/>
        <v>0</v>
      </c>
      <c r="M1098" s="449"/>
    </row>
    <row r="1099" spans="2:13" ht="13" thickBot="1" x14ac:dyDescent="0.3">
      <c r="B1099" s="454">
        <v>43525</v>
      </c>
      <c r="C1099" s="311" t="s">
        <v>428</v>
      </c>
      <c r="D1099" s="447">
        <v>65</v>
      </c>
      <c r="E1099" s="447">
        <v>3</v>
      </c>
      <c r="F1099" s="448">
        <f t="shared" si="271"/>
        <v>4.6153846153846156E-2</v>
      </c>
      <c r="G1099" s="447">
        <v>3</v>
      </c>
      <c r="H1099" s="448">
        <f t="shared" si="272"/>
        <v>4.6153846153846156E-2</v>
      </c>
      <c r="I1099" s="447">
        <v>59</v>
      </c>
      <c r="J1099" s="450">
        <f t="shared" si="273"/>
        <v>0.90769230769230769</v>
      </c>
      <c r="K1099" s="376">
        <v>1</v>
      </c>
      <c r="L1099" s="448">
        <f t="shared" si="295"/>
        <v>1.5384615384615385E-2</v>
      </c>
      <c r="M1099" s="449"/>
    </row>
    <row r="1100" spans="2:13" ht="13" thickBot="1" x14ac:dyDescent="0.3">
      <c r="B1100" s="470">
        <v>43556</v>
      </c>
      <c r="C1100" s="311" t="s">
        <v>716</v>
      </c>
      <c r="D1100" s="447">
        <v>14</v>
      </c>
      <c r="E1100" s="447">
        <v>0</v>
      </c>
      <c r="F1100" s="448">
        <f t="shared" si="271"/>
        <v>0</v>
      </c>
      <c r="G1100" s="447">
        <v>0</v>
      </c>
      <c r="H1100" s="448">
        <f t="shared" si="272"/>
        <v>0</v>
      </c>
      <c r="I1100" s="447">
        <v>14</v>
      </c>
      <c r="J1100" s="450">
        <f t="shared" si="273"/>
        <v>1</v>
      </c>
      <c r="K1100" s="376">
        <v>0</v>
      </c>
      <c r="L1100" s="448">
        <f t="shared" si="295"/>
        <v>0</v>
      </c>
      <c r="M1100" s="449"/>
    </row>
    <row r="1101" spans="2:13" ht="13" thickBot="1" x14ac:dyDescent="0.3">
      <c r="B1101" s="470">
        <v>43561</v>
      </c>
      <c r="C1101" s="311" t="s">
        <v>717</v>
      </c>
      <c r="D1101" s="447">
        <v>134</v>
      </c>
      <c r="E1101" s="447">
        <v>12</v>
      </c>
      <c r="F1101" s="448">
        <f t="shared" si="271"/>
        <v>8.9552238805970144E-2</v>
      </c>
      <c r="G1101" s="447">
        <v>5</v>
      </c>
      <c r="H1101" s="448">
        <f t="shared" si="272"/>
        <v>3.7313432835820892E-2</v>
      </c>
      <c r="I1101" s="447">
        <v>117</v>
      </c>
      <c r="J1101" s="450">
        <f t="shared" si="273"/>
        <v>0.87313432835820892</v>
      </c>
      <c r="K1101" s="376">
        <v>0</v>
      </c>
      <c r="L1101" s="448">
        <f t="shared" si="295"/>
        <v>0</v>
      </c>
      <c r="M1101" s="449"/>
    </row>
    <row r="1102" spans="2:13" ht="13" thickBot="1" x14ac:dyDescent="0.3">
      <c r="B1102" s="470">
        <v>43561</v>
      </c>
      <c r="C1102" s="311" t="s">
        <v>718</v>
      </c>
      <c r="D1102" s="447">
        <v>158</v>
      </c>
      <c r="E1102" s="447">
        <v>6</v>
      </c>
      <c r="F1102" s="448">
        <f t="shared" si="271"/>
        <v>3.7974683544303799E-2</v>
      </c>
      <c r="G1102" s="447">
        <v>0</v>
      </c>
      <c r="H1102" s="448">
        <f t="shared" si="272"/>
        <v>0</v>
      </c>
      <c r="I1102" s="447">
        <v>152</v>
      </c>
      <c r="J1102" s="450">
        <f t="shared" si="273"/>
        <v>0.96202531645569622</v>
      </c>
      <c r="K1102" s="376">
        <v>2</v>
      </c>
      <c r="L1102" s="448">
        <f t="shared" si="295"/>
        <v>1.2658227848101266E-2</v>
      </c>
      <c r="M1102" s="449"/>
    </row>
    <row r="1103" spans="2:13" ht="13" thickBot="1" x14ac:dyDescent="0.3">
      <c r="B1103" s="470">
        <v>43561</v>
      </c>
      <c r="C1103" s="311" t="s">
        <v>719</v>
      </c>
      <c r="D1103" s="447">
        <v>87</v>
      </c>
      <c r="E1103" s="447">
        <v>5</v>
      </c>
      <c r="F1103" s="448">
        <f t="shared" si="271"/>
        <v>5.7471264367816091E-2</v>
      </c>
      <c r="G1103" s="447">
        <v>3</v>
      </c>
      <c r="H1103" s="448">
        <f t="shared" si="272"/>
        <v>3.4482758620689655E-2</v>
      </c>
      <c r="I1103" s="447">
        <v>79</v>
      </c>
      <c r="J1103" s="450">
        <f t="shared" si="273"/>
        <v>0.90804597701149425</v>
      </c>
      <c r="K1103" s="376">
        <v>1</v>
      </c>
      <c r="L1103" s="448">
        <f t="shared" si="295"/>
        <v>1.1494252873563218E-2</v>
      </c>
      <c r="M1103" s="449">
        <v>1</v>
      </c>
    </row>
    <row r="1104" spans="2:13" ht="13" thickBot="1" x14ac:dyDescent="0.3">
      <c r="B1104" s="470">
        <v>43561</v>
      </c>
      <c r="C1104" s="311" t="s">
        <v>21</v>
      </c>
      <c r="D1104" s="447">
        <v>85</v>
      </c>
      <c r="E1104" s="447">
        <v>7</v>
      </c>
      <c r="F1104" s="448">
        <f t="shared" si="271"/>
        <v>8.2352941176470587E-2</v>
      </c>
      <c r="G1104" s="447">
        <v>7</v>
      </c>
      <c r="H1104" s="448">
        <f t="shared" si="272"/>
        <v>8.2352941176470587E-2</v>
      </c>
      <c r="I1104" s="447">
        <v>71</v>
      </c>
      <c r="J1104" s="450">
        <f t="shared" si="273"/>
        <v>0.83529411764705885</v>
      </c>
      <c r="K1104" s="376">
        <v>2</v>
      </c>
      <c r="L1104" s="448">
        <f t="shared" si="295"/>
        <v>2.3529411764705882E-2</v>
      </c>
      <c r="M1104" s="449">
        <v>2</v>
      </c>
    </row>
    <row r="1105" spans="2:13" ht="13" thickBot="1" x14ac:dyDescent="0.3">
      <c r="B1105" s="470">
        <v>43563</v>
      </c>
      <c r="C1105" s="311" t="s">
        <v>23</v>
      </c>
      <c r="D1105" s="447">
        <v>234</v>
      </c>
      <c r="E1105" s="447">
        <v>9</v>
      </c>
      <c r="F1105" s="448">
        <f t="shared" si="271"/>
        <v>3.8461538461538464E-2</v>
      </c>
      <c r="G1105" s="447">
        <v>7</v>
      </c>
      <c r="H1105" s="448">
        <f t="shared" si="272"/>
        <v>2.9914529914529916E-2</v>
      </c>
      <c r="I1105" s="447">
        <v>218</v>
      </c>
      <c r="J1105" s="450">
        <f t="shared" si="273"/>
        <v>0.93162393162393164</v>
      </c>
      <c r="K1105" s="376">
        <v>0</v>
      </c>
      <c r="L1105" s="448">
        <f t="shared" si="295"/>
        <v>0</v>
      </c>
      <c r="M1105" s="449"/>
    </row>
    <row r="1106" spans="2:13" ht="13" thickBot="1" x14ac:dyDescent="0.3">
      <c r="B1106" s="470">
        <v>43564</v>
      </c>
      <c r="C1106" s="311" t="s">
        <v>720</v>
      </c>
      <c r="D1106" s="447">
        <v>88</v>
      </c>
      <c r="E1106" s="447">
        <v>6</v>
      </c>
      <c r="F1106" s="448">
        <f t="shared" si="271"/>
        <v>6.8181818181818177E-2</v>
      </c>
      <c r="G1106" s="447">
        <v>1</v>
      </c>
      <c r="H1106" s="448">
        <f t="shared" si="272"/>
        <v>1.1363636363636364E-2</v>
      </c>
      <c r="I1106" s="447">
        <v>81</v>
      </c>
      <c r="J1106" s="450">
        <f t="shared" si="273"/>
        <v>0.92045454545454541</v>
      </c>
      <c r="K1106" s="376">
        <v>1</v>
      </c>
      <c r="L1106" s="448">
        <f t="shared" si="295"/>
        <v>1.1363636363636364E-2</v>
      </c>
      <c r="M1106" s="449"/>
    </row>
    <row r="1107" spans="2:13" ht="13" thickBot="1" x14ac:dyDescent="0.3">
      <c r="B1107" s="470">
        <v>43565</v>
      </c>
      <c r="C1107" s="311" t="s">
        <v>721</v>
      </c>
      <c r="D1107" s="447">
        <v>206</v>
      </c>
      <c r="E1107" s="447">
        <v>6</v>
      </c>
      <c r="F1107" s="448">
        <f t="shared" si="271"/>
        <v>2.9126213592233011E-2</v>
      </c>
      <c r="G1107" s="447">
        <v>3</v>
      </c>
      <c r="H1107" s="448">
        <f t="shared" si="272"/>
        <v>1.4563106796116505E-2</v>
      </c>
      <c r="I1107" s="447">
        <v>197</v>
      </c>
      <c r="J1107" s="450">
        <f t="shared" si="273"/>
        <v>0.9563106796116505</v>
      </c>
      <c r="K1107" s="376">
        <v>2</v>
      </c>
      <c r="L1107" s="448">
        <f t="shared" si="295"/>
        <v>9.7087378640776691E-3</v>
      </c>
      <c r="M1107" s="449">
        <v>2</v>
      </c>
    </row>
    <row r="1108" spans="2:13" ht="13" thickBot="1" x14ac:dyDescent="0.3">
      <c r="B1108" s="470">
        <v>43568</v>
      </c>
      <c r="C1108" s="311" t="s">
        <v>722</v>
      </c>
      <c r="D1108" s="447">
        <v>41</v>
      </c>
      <c r="E1108" s="447">
        <v>2</v>
      </c>
      <c r="F1108" s="448">
        <f t="shared" si="271"/>
        <v>4.878048780487805E-2</v>
      </c>
      <c r="G1108" s="447">
        <v>4</v>
      </c>
      <c r="H1108" s="448">
        <f t="shared" si="272"/>
        <v>9.7560975609756101E-2</v>
      </c>
      <c r="I1108" s="447">
        <v>35</v>
      </c>
      <c r="J1108" s="450">
        <f t="shared" si="273"/>
        <v>0.85365853658536583</v>
      </c>
      <c r="K1108" s="376">
        <v>0</v>
      </c>
      <c r="L1108" s="448">
        <f t="shared" si="295"/>
        <v>0</v>
      </c>
      <c r="M1108" s="449"/>
    </row>
    <row r="1109" spans="2:13" ht="13" thickBot="1" x14ac:dyDescent="0.3">
      <c r="B1109" s="470">
        <v>43568</v>
      </c>
      <c r="C1109" s="311" t="s">
        <v>723</v>
      </c>
      <c r="D1109" s="447">
        <v>145</v>
      </c>
      <c r="E1109" s="447">
        <v>7</v>
      </c>
      <c r="F1109" s="448">
        <f t="shared" si="271"/>
        <v>4.8275862068965517E-2</v>
      </c>
      <c r="G1109" s="447">
        <v>8</v>
      </c>
      <c r="H1109" s="448">
        <f t="shared" si="272"/>
        <v>5.5172413793103448E-2</v>
      </c>
      <c r="I1109" s="447">
        <v>130</v>
      </c>
      <c r="J1109" s="450">
        <f t="shared" si="273"/>
        <v>0.89655172413793105</v>
      </c>
      <c r="K1109" s="376">
        <v>0</v>
      </c>
      <c r="L1109" s="448">
        <f t="shared" si="295"/>
        <v>0</v>
      </c>
      <c r="M1109" s="449"/>
    </row>
    <row r="1110" spans="2:13" ht="13" thickBot="1" x14ac:dyDescent="0.3">
      <c r="B1110" s="470">
        <v>43568</v>
      </c>
      <c r="C1110" s="311" t="s">
        <v>80</v>
      </c>
      <c r="D1110" s="447">
        <v>182</v>
      </c>
      <c r="E1110" s="447">
        <v>11</v>
      </c>
      <c r="F1110" s="448">
        <f t="shared" si="271"/>
        <v>6.043956043956044E-2</v>
      </c>
      <c r="G1110" s="447">
        <v>8</v>
      </c>
      <c r="H1110" s="448">
        <f t="shared" si="272"/>
        <v>4.3956043956043959E-2</v>
      </c>
      <c r="I1110" s="447">
        <v>163</v>
      </c>
      <c r="J1110" s="450">
        <f t="shared" si="273"/>
        <v>0.89560439560439564</v>
      </c>
      <c r="K1110" s="376">
        <v>0</v>
      </c>
      <c r="L1110" s="448">
        <f t="shared" si="295"/>
        <v>0</v>
      </c>
      <c r="M1110" s="449"/>
    </row>
    <row r="1111" spans="2:13" ht="13" thickBot="1" x14ac:dyDescent="0.3">
      <c r="B1111" s="470">
        <v>43568</v>
      </c>
      <c r="C1111" s="311" t="s">
        <v>65</v>
      </c>
      <c r="D1111" s="447">
        <v>493</v>
      </c>
      <c r="E1111" s="447">
        <v>27</v>
      </c>
      <c r="F1111" s="448">
        <f t="shared" si="271"/>
        <v>5.4766734279918863E-2</v>
      </c>
      <c r="G1111" s="447">
        <v>19</v>
      </c>
      <c r="H1111" s="448">
        <f t="shared" si="272"/>
        <v>3.8539553752535496E-2</v>
      </c>
      <c r="I1111" s="447">
        <v>447</v>
      </c>
      <c r="J1111" s="450">
        <f t="shared" si="273"/>
        <v>0.90669371196754567</v>
      </c>
      <c r="K1111" s="376">
        <v>2</v>
      </c>
      <c r="L1111" s="448">
        <f t="shared" si="295"/>
        <v>4.0567951318458417E-3</v>
      </c>
      <c r="M1111" s="449"/>
    </row>
    <row r="1112" spans="2:13" ht="13" thickBot="1" x14ac:dyDescent="0.3">
      <c r="B1112" s="470">
        <v>43570</v>
      </c>
      <c r="C1112" s="311" t="s">
        <v>724</v>
      </c>
      <c r="D1112" s="447">
        <v>312</v>
      </c>
      <c r="E1112" s="447">
        <v>23</v>
      </c>
      <c r="F1112" s="448">
        <f t="shared" si="271"/>
        <v>7.371794871794872E-2</v>
      </c>
      <c r="G1112" s="447">
        <v>16</v>
      </c>
      <c r="H1112" s="448">
        <f t="shared" si="272"/>
        <v>5.128205128205128E-2</v>
      </c>
      <c r="I1112" s="447">
        <v>273</v>
      </c>
      <c r="J1112" s="450">
        <f t="shared" si="273"/>
        <v>0.875</v>
      </c>
      <c r="K1112" s="376">
        <v>4</v>
      </c>
      <c r="L1112" s="448">
        <f t="shared" si="295"/>
        <v>1.282051282051282E-2</v>
      </c>
      <c r="M1112" s="449"/>
    </row>
    <row r="1113" spans="2:13" ht="13" thickBot="1" x14ac:dyDescent="0.3">
      <c r="B1113" s="470">
        <v>43573</v>
      </c>
      <c r="C1113" s="311" t="s">
        <v>16</v>
      </c>
      <c r="D1113" s="447">
        <v>45</v>
      </c>
      <c r="E1113" s="447">
        <v>1</v>
      </c>
      <c r="F1113" s="448">
        <f t="shared" si="271"/>
        <v>2.2222222222222223E-2</v>
      </c>
      <c r="G1113" s="447">
        <v>2</v>
      </c>
      <c r="H1113" s="448">
        <f t="shared" si="272"/>
        <v>4.4444444444444446E-2</v>
      </c>
      <c r="I1113" s="447">
        <v>42</v>
      </c>
      <c r="J1113" s="450">
        <f t="shared" si="273"/>
        <v>0.93333333333333335</v>
      </c>
      <c r="K1113" s="376">
        <v>1</v>
      </c>
      <c r="L1113" s="448">
        <f t="shared" si="295"/>
        <v>2.2222222222222223E-2</v>
      </c>
      <c r="M1113" s="449"/>
    </row>
    <row r="1114" spans="2:13" ht="13" thickBot="1" x14ac:dyDescent="0.3">
      <c r="B1114" s="470">
        <v>43577</v>
      </c>
      <c r="C1114" s="311" t="s">
        <v>725</v>
      </c>
      <c r="D1114" s="447">
        <v>265</v>
      </c>
      <c r="E1114" s="447">
        <v>13</v>
      </c>
      <c r="F1114" s="448">
        <f t="shared" si="271"/>
        <v>4.9056603773584909E-2</v>
      </c>
      <c r="G1114" s="447">
        <v>10</v>
      </c>
      <c r="H1114" s="448">
        <f t="shared" si="272"/>
        <v>3.7735849056603772E-2</v>
      </c>
      <c r="I1114" s="447">
        <v>242</v>
      </c>
      <c r="J1114" s="450">
        <f t="shared" si="273"/>
        <v>0.91320754716981134</v>
      </c>
      <c r="K1114" s="376">
        <v>2</v>
      </c>
      <c r="L1114" s="448">
        <f t="shared" si="295"/>
        <v>7.5471698113207548E-3</v>
      </c>
      <c r="M1114" s="449">
        <v>1</v>
      </c>
    </row>
    <row r="1115" spans="2:13" ht="13" thickBot="1" x14ac:dyDescent="0.3">
      <c r="B1115" s="470">
        <v>43582</v>
      </c>
      <c r="C1115" s="311" t="s">
        <v>726</v>
      </c>
      <c r="D1115" s="447">
        <v>45</v>
      </c>
      <c r="E1115" s="447">
        <v>1</v>
      </c>
      <c r="F1115" s="448">
        <f t="shared" si="167"/>
        <v>2.2222222222222223E-2</v>
      </c>
      <c r="G1115" s="447">
        <v>0</v>
      </c>
      <c r="H1115" s="448">
        <f t="shared" si="168"/>
        <v>0</v>
      </c>
      <c r="I1115" s="447">
        <v>44</v>
      </c>
      <c r="J1115" s="450">
        <f t="shared" si="169"/>
        <v>0.97777777777777775</v>
      </c>
      <c r="K1115" s="376">
        <v>0</v>
      </c>
      <c r="L1115" s="448">
        <f t="shared" si="295"/>
        <v>0</v>
      </c>
      <c r="M1115" s="449"/>
    </row>
    <row r="1116" spans="2:13" ht="13" thickBot="1" x14ac:dyDescent="0.3">
      <c r="B1116" s="470">
        <v>43582</v>
      </c>
      <c r="C1116" s="311" t="s">
        <v>602</v>
      </c>
      <c r="D1116" s="447">
        <v>332</v>
      </c>
      <c r="E1116" s="447">
        <v>17</v>
      </c>
      <c r="F1116" s="448">
        <f t="shared" si="167"/>
        <v>5.1204819277108432E-2</v>
      </c>
      <c r="G1116" s="447">
        <v>13</v>
      </c>
      <c r="H1116" s="448">
        <f t="shared" si="168"/>
        <v>3.9156626506024098E-2</v>
      </c>
      <c r="I1116" s="447">
        <v>302</v>
      </c>
      <c r="J1116" s="450">
        <f t="shared" si="169"/>
        <v>0.90963855421686746</v>
      </c>
      <c r="K1116" s="376">
        <v>2</v>
      </c>
      <c r="L1116" s="448">
        <f t="shared" si="295"/>
        <v>6.024096385542169E-3</v>
      </c>
      <c r="M1116" s="449"/>
    </row>
    <row r="1117" spans="2:13" ht="14.25" customHeight="1" thickBot="1" x14ac:dyDescent="0.3">
      <c r="B1117" s="470">
        <v>43582</v>
      </c>
      <c r="C1117" s="311" t="s">
        <v>727</v>
      </c>
      <c r="D1117" s="447">
        <v>81</v>
      </c>
      <c r="E1117" s="447">
        <v>5</v>
      </c>
      <c r="F1117" s="448">
        <f t="shared" ref="F1117:F1135" si="296">SUM(E1117/D1117)</f>
        <v>6.1728395061728392E-2</v>
      </c>
      <c r="G1117" s="447">
        <v>2</v>
      </c>
      <c r="H1117" s="448">
        <f t="shared" ref="H1117:H1135" si="297">SUM(G1117/D1117)</f>
        <v>2.4691358024691357E-2</v>
      </c>
      <c r="I1117" s="447">
        <v>74</v>
      </c>
      <c r="J1117" s="450">
        <f t="shared" ref="J1117:J1135" si="298">SUM(I1117/D1117)</f>
        <v>0.9135802469135802</v>
      </c>
      <c r="K1117" s="376">
        <v>1</v>
      </c>
      <c r="L1117" s="448">
        <f t="shared" si="295"/>
        <v>1.2345679012345678E-2</v>
      </c>
      <c r="M1117" s="449"/>
    </row>
    <row r="1118" spans="2:13" ht="13" thickBot="1" x14ac:dyDescent="0.3">
      <c r="B1118" s="470">
        <v>43583</v>
      </c>
      <c r="C1118" s="311" t="s">
        <v>728</v>
      </c>
      <c r="D1118" s="447">
        <v>117</v>
      </c>
      <c r="E1118" s="447">
        <v>1</v>
      </c>
      <c r="F1118" s="448">
        <f t="shared" si="296"/>
        <v>8.5470085470085479E-3</v>
      </c>
      <c r="G1118" s="447">
        <v>3</v>
      </c>
      <c r="H1118" s="448">
        <f t="shared" si="297"/>
        <v>2.564102564102564E-2</v>
      </c>
      <c r="I1118" s="447">
        <v>113</v>
      </c>
      <c r="J1118" s="450">
        <f t="shared" si="298"/>
        <v>0.96581196581196582</v>
      </c>
      <c r="K1118" s="376">
        <v>0</v>
      </c>
      <c r="L1118" s="448">
        <f t="shared" si="295"/>
        <v>0</v>
      </c>
      <c r="M1118" s="449"/>
    </row>
    <row r="1119" spans="2:13" ht="13" thickBot="1" x14ac:dyDescent="0.3">
      <c r="B1119" s="454">
        <v>43556</v>
      </c>
      <c r="C1119" s="311" t="s">
        <v>596</v>
      </c>
      <c r="D1119" s="447">
        <v>141</v>
      </c>
      <c r="E1119" s="447">
        <v>1</v>
      </c>
      <c r="F1119" s="448">
        <f t="shared" si="296"/>
        <v>7.0921985815602835E-3</v>
      </c>
      <c r="G1119" s="447">
        <v>4</v>
      </c>
      <c r="H1119" s="448">
        <f t="shared" si="297"/>
        <v>2.8368794326241134E-2</v>
      </c>
      <c r="I1119" s="447">
        <v>136</v>
      </c>
      <c r="J1119" s="450">
        <f t="shared" si="298"/>
        <v>0.96453900709219853</v>
      </c>
      <c r="K1119" s="376">
        <v>0</v>
      </c>
      <c r="L1119" s="448">
        <f t="shared" si="295"/>
        <v>0</v>
      </c>
      <c r="M1119" s="449"/>
    </row>
    <row r="1120" spans="2:13" ht="13" thickBot="1" x14ac:dyDescent="0.3">
      <c r="B1120" s="454">
        <v>43556</v>
      </c>
      <c r="C1120" s="311" t="s">
        <v>729</v>
      </c>
      <c r="D1120" s="447">
        <v>34</v>
      </c>
      <c r="E1120" s="447">
        <v>1</v>
      </c>
      <c r="F1120" s="448">
        <f t="shared" si="296"/>
        <v>2.9411764705882353E-2</v>
      </c>
      <c r="G1120" s="447">
        <v>2</v>
      </c>
      <c r="H1120" s="448">
        <f t="shared" si="297"/>
        <v>5.8823529411764705E-2</v>
      </c>
      <c r="I1120" s="447">
        <v>31</v>
      </c>
      <c r="J1120" s="450">
        <f t="shared" si="298"/>
        <v>0.91176470588235292</v>
      </c>
      <c r="K1120" s="376">
        <v>0</v>
      </c>
      <c r="L1120" s="448">
        <f t="shared" si="295"/>
        <v>0</v>
      </c>
      <c r="M1120" s="449"/>
    </row>
    <row r="1121" spans="2:13" ht="13" thickBot="1" x14ac:dyDescent="0.3">
      <c r="B1121" s="454">
        <v>43556</v>
      </c>
      <c r="C1121" s="311" t="s">
        <v>584</v>
      </c>
      <c r="D1121" s="447">
        <v>71</v>
      </c>
      <c r="E1121" s="447">
        <v>3</v>
      </c>
      <c r="F1121" s="448">
        <f t="shared" si="296"/>
        <v>4.2253521126760563E-2</v>
      </c>
      <c r="G1121" s="447">
        <v>3</v>
      </c>
      <c r="H1121" s="448">
        <f t="shared" si="297"/>
        <v>4.2253521126760563E-2</v>
      </c>
      <c r="I1121" s="447">
        <v>65</v>
      </c>
      <c r="J1121" s="450">
        <f t="shared" si="298"/>
        <v>0.91549295774647887</v>
      </c>
      <c r="K1121" s="376">
        <v>0</v>
      </c>
      <c r="L1121" s="448">
        <f t="shared" si="295"/>
        <v>0</v>
      </c>
      <c r="M1121" s="449"/>
    </row>
    <row r="1122" spans="2:13" ht="13" thickBot="1" x14ac:dyDescent="0.3">
      <c r="B1122" s="454">
        <v>43556</v>
      </c>
      <c r="C1122" s="311" t="s">
        <v>729</v>
      </c>
      <c r="D1122" s="447">
        <v>45</v>
      </c>
      <c r="E1122" s="447">
        <v>2</v>
      </c>
      <c r="F1122" s="448">
        <f t="shared" si="296"/>
        <v>4.4444444444444446E-2</v>
      </c>
      <c r="G1122" s="447">
        <v>3</v>
      </c>
      <c r="H1122" s="448">
        <f t="shared" si="297"/>
        <v>6.6666666666666666E-2</v>
      </c>
      <c r="I1122" s="447">
        <v>40</v>
      </c>
      <c r="J1122" s="450">
        <f t="shared" si="298"/>
        <v>0.88888888888888884</v>
      </c>
      <c r="K1122" s="376">
        <v>0</v>
      </c>
      <c r="L1122" s="448">
        <f t="shared" si="295"/>
        <v>0</v>
      </c>
      <c r="M1122" s="449"/>
    </row>
    <row r="1123" spans="2:13" ht="13" thickBot="1" x14ac:dyDescent="0.3">
      <c r="B1123" s="470">
        <v>43587</v>
      </c>
      <c r="C1123" s="311" t="s">
        <v>639</v>
      </c>
      <c r="D1123" s="447">
        <v>143</v>
      </c>
      <c r="E1123" s="447">
        <v>1</v>
      </c>
      <c r="F1123" s="448">
        <f t="shared" si="296"/>
        <v>6.993006993006993E-3</v>
      </c>
      <c r="G1123" s="447">
        <v>4</v>
      </c>
      <c r="H1123" s="448">
        <f t="shared" si="297"/>
        <v>2.7972027972027972E-2</v>
      </c>
      <c r="I1123" s="447">
        <v>138</v>
      </c>
      <c r="J1123" s="450">
        <f t="shared" si="298"/>
        <v>0.965034965034965</v>
      </c>
      <c r="K1123" s="376">
        <v>0</v>
      </c>
      <c r="L1123" s="448">
        <f t="shared" si="295"/>
        <v>0</v>
      </c>
      <c r="M1123" s="449"/>
    </row>
    <row r="1124" spans="2:13" ht="13" thickBot="1" x14ac:dyDescent="0.3">
      <c r="B1124" s="470">
        <v>43589</v>
      </c>
      <c r="C1124" s="311" t="s">
        <v>730</v>
      </c>
      <c r="D1124" s="447">
        <v>67</v>
      </c>
      <c r="E1124" s="447">
        <v>5</v>
      </c>
      <c r="F1124" s="448">
        <f t="shared" si="296"/>
        <v>7.4626865671641784E-2</v>
      </c>
      <c r="G1124" s="447">
        <v>2</v>
      </c>
      <c r="H1124" s="448">
        <f t="shared" si="297"/>
        <v>2.9850746268656716E-2</v>
      </c>
      <c r="I1124" s="447">
        <v>60</v>
      </c>
      <c r="J1124" s="450">
        <f t="shared" si="298"/>
        <v>0.89552238805970152</v>
      </c>
      <c r="K1124" s="376">
        <v>1</v>
      </c>
      <c r="L1124" s="448">
        <f t="shared" si="295"/>
        <v>1.4925373134328358E-2</v>
      </c>
      <c r="M1124" s="449"/>
    </row>
    <row r="1125" spans="2:13" ht="13" thickBot="1" x14ac:dyDescent="0.3">
      <c r="B1125" s="470">
        <v>43589</v>
      </c>
      <c r="C1125" s="311" t="s">
        <v>731</v>
      </c>
      <c r="D1125" s="447">
        <v>167</v>
      </c>
      <c r="E1125" s="447">
        <v>11</v>
      </c>
      <c r="F1125" s="448">
        <f t="shared" si="296"/>
        <v>6.5868263473053898E-2</v>
      </c>
      <c r="G1125" s="447">
        <v>8</v>
      </c>
      <c r="H1125" s="448">
        <f t="shared" si="297"/>
        <v>4.790419161676647E-2</v>
      </c>
      <c r="I1125" s="447">
        <v>148</v>
      </c>
      <c r="J1125" s="450">
        <f t="shared" si="298"/>
        <v>0.88622754491017963</v>
      </c>
      <c r="K1125" s="376">
        <v>1</v>
      </c>
      <c r="L1125" s="448">
        <f t="shared" si="295"/>
        <v>5.9880239520958087E-3</v>
      </c>
      <c r="M1125" s="449"/>
    </row>
    <row r="1126" spans="2:13" ht="13" thickBot="1" x14ac:dyDescent="0.3">
      <c r="B1126" s="470">
        <v>43596</v>
      </c>
      <c r="C1126" s="311" t="s">
        <v>21</v>
      </c>
      <c r="D1126" s="447">
        <v>57</v>
      </c>
      <c r="E1126" s="447">
        <v>2</v>
      </c>
      <c r="F1126" s="448">
        <f t="shared" si="296"/>
        <v>3.5087719298245612E-2</v>
      </c>
      <c r="G1126" s="447">
        <v>2</v>
      </c>
      <c r="H1126" s="448">
        <f t="shared" si="297"/>
        <v>3.5087719298245612E-2</v>
      </c>
      <c r="I1126" s="447">
        <v>53</v>
      </c>
      <c r="J1126" s="450">
        <f t="shared" si="298"/>
        <v>0.92982456140350878</v>
      </c>
      <c r="K1126" s="376">
        <v>0</v>
      </c>
      <c r="L1126" s="448">
        <f t="shared" si="295"/>
        <v>0</v>
      </c>
      <c r="M1126" s="449"/>
    </row>
    <row r="1127" spans="2:13" ht="13" thickBot="1" x14ac:dyDescent="0.3">
      <c r="B1127" s="470">
        <v>43596</v>
      </c>
      <c r="C1127" s="311" t="s">
        <v>683</v>
      </c>
      <c r="D1127" s="447">
        <v>154</v>
      </c>
      <c r="E1127" s="447">
        <v>11</v>
      </c>
      <c r="F1127" s="448">
        <f t="shared" si="296"/>
        <v>7.1428571428571425E-2</v>
      </c>
      <c r="G1127" s="447">
        <v>3</v>
      </c>
      <c r="H1127" s="448">
        <f t="shared" si="297"/>
        <v>1.948051948051948E-2</v>
      </c>
      <c r="I1127" s="447">
        <v>140</v>
      </c>
      <c r="J1127" s="450">
        <f t="shared" si="298"/>
        <v>0.90909090909090906</v>
      </c>
      <c r="K1127" s="376">
        <v>2</v>
      </c>
      <c r="L1127" s="448">
        <f t="shared" si="295"/>
        <v>1.2987012987012988E-2</v>
      </c>
      <c r="M1127" s="449"/>
    </row>
    <row r="1128" spans="2:13" ht="13" thickBot="1" x14ac:dyDescent="0.3">
      <c r="B1128" s="470">
        <v>43596</v>
      </c>
      <c r="C1128" s="311" t="s">
        <v>223</v>
      </c>
      <c r="D1128" s="447">
        <v>191</v>
      </c>
      <c r="E1128" s="447">
        <v>9</v>
      </c>
      <c r="F1128" s="448">
        <f t="shared" si="296"/>
        <v>4.712041884816754E-2</v>
      </c>
      <c r="G1128" s="447">
        <v>6</v>
      </c>
      <c r="H1128" s="448">
        <f t="shared" si="297"/>
        <v>3.1413612565445025E-2</v>
      </c>
      <c r="I1128" s="447">
        <v>176</v>
      </c>
      <c r="J1128" s="450">
        <f>SUM(I1128/D1128)</f>
        <v>0.92146596858638741</v>
      </c>
      <c r="K1128" s="376">
        <v>3</v>
      </c>
      <c r="L1128" s="448">
        <f t="shared" si="295"/>
        <v>1.5706806282722512E-2</v>
      </c>
      <c r="M1128" s="449"/>
    </row>
    <row r="1129" spans="2:13" ht="13" thickBot="1" x14ac:dyDescent="0.3">
      <c r="B1129" s="470">
        <v>43596</v>
      </c>
      <c r="C1129" s="311" t="s">
        <v>595</v>
      </c>
      <c r="D1129" s="447">
        <v>107</v>
      </c>
      <c r="E1129" s="447">
        <v>5</v>
      </c>
      <c r="F1129" s="448">
        <f t="shared" si="296"/>
        <v>4.6728971962616821E-2</v>
      </c>
      <c r="G1129" s="447">
        <v>8</v>
      </c>
      <c r="H1129" s="448">
        <f t="shared" si="297"/>
        <v>7.476635514018691E-2</v>
      </c>
      <c r="I1129" s="447">
        <v>94</v>
      </c>
      <c r="J1129" s="450">
        <f t="shared" si="298"/>
        <v>0.87850467289719625</v>
      </c>
      <c r="K1129" s="376">
        <v>0</v>
      </c>
      <c r="L1129" s="448">
        <f t="shared" si="295"/>
        <v>0</v>
      </c>
      <c r="M1129" s="449"/>
    </row>
    <row r="1130" spans="2:13" ht="13" thickBot="1" x14ac:dyDescent="0.3">
      <c r="B1130" s="470">
        <v>43596</v>
      </c>
      <c r="C1130" s="311" t="s">
        <v>732</v>
      </c>
      <c r="D1130" s="447">
        <v>72</v>
      </c>
      <c r="E1130" s="447">
        <v>5</v>
      </c>
      <c r="F1130" s="448">
        <f t="shared" si="296"/>
        <v>6.9444444444444448E-2</v>
      </c>
      <c r="G1130" s="447">
        <v>4</v>
      </c>
      <c r="H1130" s="448">
        <f t="shared" si="297"/>
        <v>5.5555555555555552E-2</v>
      </c>
      <c r="I1130" s="447">
        <v>63</v>
      </c>
      <c r="J1130" s="450">
        <f t="shared" si="298"/>
        <v>0.875</v>
      </c>
      <c r="K1130" s="376">
        <v>1</v>
      </c>
      <c r="L1130" s="448">
        <f t="shared" si="295"/>
        <v>1.3888888888888888E-2</v>
      </c>
      <c r="M1130" s="449"/>
    </row>
    <row r="1131" spans="2:13" ht="13" thickBot="1" x14ac:dyDescent="0.3">
      <c r="B1131" s="470">
        <v>43601</v>
      </c>
      <c r="C1131" s="311" t="s">
        <v>16</v>
      </c>
      <c r="D1131" s="165">
        <v>61</v>
      </c>
      <c r="E1131" s="165">
        <v>3</v>
      </c>
      <c r="F1131" s="167">
        <f t="shared" si="296"/>
        <v>4.9180327868852458E-2</v>
      </c>
      <c r="G1131" s="165">
        <v>4</v>
      </c>
      <c r="H1131" s="167">
        <f t="shared" si="297"/>
        <v>6.5573770491803282E-2</v>
      </c>
      <c r="I1131" s="165">
        <v>54</v>
      </c>
      <c r="J1131" s="450">
        <f t="shared" si="298"/>
        <v>0.88524590163934425</v>
      </c>
      <c r="K1131" s="376">
        <v>0</v>
      </c>
      <c r="L1131" s="448">
        <f t="shared" si="295"/>
        <v>0</v>
      </c>
      <c r="M1131" s="449"/>
    </row>
    <row r="1132" spans="2:13" ht="13" thickBot="1" x14ac:dyDescent="0.3">
      <c r="B1132" s="470">
        <v>43602</v>
      </c>
      <c r="C1132" s="311" t="s">
        <v>633</v>
      </c>
      <c r="D1132" s="447">
        <v>38</v>
      </c>
      <c r="E1132" s="447">
        <v>2</v>
      </c>
      <c r="F1132" s="448">
        <f t="shared" si="296"/>
        <v>5.2631578947368418E-2</v>
      </c>
      <c r="G1132" s="447">
        <v>0</v>
      </c>
      <c r="H1132" s="448">
        <f t="shared" si="297"/>
        <v>0</v>
      </c>
      <c r="I1132" s="447">
        <v>36</v>
      </c>
      <c r="J1132" s="450">
        <f t="shared" si="298"/>
        <v>0.94736842105263153</v>
      </c>
      <c r="K1132" s="376">
        <v>0</v>
      </c>
      <c r="L1132" s="448">
        <f t="shared" si="295"/>
        <v>0</v>
      </c>
      <c r="M1132" s="449"/>
    </row>
    <row r="1133" spans="2:13" ht="13" thickBot="1" x14ac:dyDescent="0.3">
      <c r="B1133" s="470">
        <v>43603</v>
      </c>
      <c r="C1133" s="311" t="s">
        <v>733</v>
      </c>
      <c r="D1133" s="447">
        <v>313</v>
      </c>
      <c r="E1133" s="447">
        <v>6</v>
      </c>
      <c r="F1133" s="448">
        <f t="shared" si="296"/>
        <v>1.9169329073482427E-2</v>
      </c>
      <c r="G1133" s="447">
        <v>6</v>
      </c>
      <c r="H1133" s="448">
        <f t="shared" si="297"/>
        <v>1.9169329073482427E-2</v>
      </c>
      <c r="I1133" s="447">
        <v>301</v>
      </c>
      <c r="J1133" s="450">
        <f t="shared" si="298"/>
        <v>0.96166134185303509</v>
      </c>
      <c r="K1133" s="376">
        <v>2</v>
      </c>
      <c r="L1133" s="448">
        <f t="shared" si="295"/>
        <v>6.3897763578274758E-3</v>
      </c>
      <c r="M1133" s="449"/>
    </row>
    <row r="1134" spans="2:13" ht="13" thickBot="1" x14ac:dyDescent="0.3">
      <c r="B1134" s="470">
        <v>43603</v>
      </c>
      <c r="C1134" s="311" t="s">
        <v>734</v>
      </c>
      <c r="D1134" s="447">
        <v>235</v>
      </c>
      <c r="E1134" s="447">
        <v>8</v>
      </c>
      <c r="F1134" s="448">
        <f t="shared" si="296"/>
        <v>3.4042553191489362E-2</v>
      </c>
      <c r="G1134" s="447">
        <v>8</v>
      </c>
      <c r="H1134" s="448">
        <f t="shared" si="297"/>
        <v>3.4042553191489362E-2</v>
      </c>
      <c r="I1134" s="447">
        <v>219</v>
      </c>
      <c r="J1134" s="450">
        <f t="shared" si="298"/>
        <v>0.93191489361702129</v>
      </c>
      <c r="K1134" s="376">
        <v>2</v>
      </c>
      <c r="L1134" s="448">
        <f t="shared" si="295"/>
        <v>8.5106382978723406E-3</v>
      </c>
      <c r="M1134" s="449">
        <v>1</v>
      </c>
    </row>
    <row r="1135" spans="2:13" ht="13" thickBot="1" x14ac:dyDescent="0.3">
      <c r="B1135" s="470">
        <v>43603</v>
      </c>
      <c r="C1135" s="311" t="s">
        <v>735</v>
      </c>
      <c r="D1135" s="447">
        <v>429</v>
      </c>
      <c r="E1135" s="447">
        <v>20</v>
      </c>
      <c r="F1135" s="448">
        <f t="shared" si="296"/>
        <v>4.6620046620046623E-2</v>
      </c>
      <c r="G1135" s="447">
        <v>11</v>
      </c>
      <c r="H1135" s="448">
        <f t="shared" si="297"/>
        <v>2.564102564102564E-2</v>
      </c>
      <c r="I1135" s="447">
        <v>398</v>
      </c>
      <c r="J1135" s="450">
        <f t="shared" si="298"/>
        <v>0.92773892773892774</v>
      </c>
      <c r="K1135" s="376">
        <v>3</v>
      </c>
      <c r="L1135" s="448">
        <f t="shared" si="295"/>
        <v>6.993006993006993E-3</v>
      </c>
      <c r="M1135" s="449">
        <v>2</v>
      </c>
    </row>
    <row r="1136" spans="2:13" ht="13" thickBot="1" x14ac:dyDescent="0.3">
      <c r="B1136" s="470">
        <v>43607</v>
      </c>
      <c r="C1136" s="311" t="s">
        <v>736</v>
      </c>
      <c r="D1136" s="447">
        <v>116</v>
      </c>
      <c r="E1136" s="447">
        <v>7</v>
      </c>
      <c r="F1136" s="448">
        <f t="shared" ref="F1136:F1337" si="299">SUM(E1136/D1136)</f>
        <v>6.0344827586206899E-2</v>
      </c>
      <c r="G1136" s="447">
        <v>4</v>
      </c>
      <c r="H1136" s="448">
        <f t="shared" ref="H1136:H1337" si="300">SUM(G1136/D1136)</f>
        <v>3.4482758620689655E-2</v>
      </c>
      <c r="I1136" s="447">
        <v>105</v>
      </c>
      <c r="J1136" s="450">
        <f t="shared" ref="J1136:J1337" si="301">SUM(I1136/D1136)</f>
        <v>0.90517241379310343</v>
      </c>
      <c r="K1136" s="376">
        <v>0</v>
      </c>
      <c r="L1136" s="448">
        <f t="shared" si="295"/>
        <v>0</v>
      </c>
      <c r="M1136" s="449"/>
    </row>
    <row r="1137" spans="2:13" ht="13" thickBot="1" x14ac:dyDescent="0.3">
      <c r="B1137" s="470">
        <v>43613</v>
      </c>
      <c r="C1137" s="311" t="s">
        <v>737</v>
      </c>
      <c r="D1137" s="447">
        <v>347</v>
      </c>
      <c r="E1137" s="447">
        <v>26</v>
      </c>
      <c r="F1137" s="448">
        <f t="shared" si="299"/>
        <v>7.492795389048991E-2</v>
      </c>
      <c r="G1137" s="447">
        <v>7</v>
      </c>
      <c r="H1137" s="448">
        <f t="shared" si="300"/>
        <v>2.0172910662824207E-2</v>
      </c>
      <c r="I1137" s="447">
        <v>314</v>
      </c>
      <c r="J1137" s="450">
        <f t="shared" si="301"/>
        <v>0.90489913544668588</v>
      </c>
      <c r="K1137" s="376">
        <v>6</v>
      </c>
      <c r="L1137" s="448">
        <f t="shared" si="295"/>
        <v>1.7291066282420751E-2</v>
      </c>
      <c r="M1137" s="449">
        <v>3</v>
      </c>
    </row>
    <row r="1138" spans="2:13" ht="13" thickBot="1" x14ac:dyDescent="0.3">
      <c r="B1138" s="470">
        <v>43615</v>
      </c>
      <c r="C1138" s="311" t="s">
        <v>632</v>
      </c>
      <c r="D1138" s="447">
        <v>150</v>
      </c>
      <c r="E1138" s="447">
        <v>3</v>
      </c>
      <c r="F1138" s="448">
        <f t="shared" si="299"/>
        <v>0.02</v>
      </c>
      <c r="G1138" s="447">
        <v>5</v>
      </c>
      <c r="H1138" s="448">
        <f t="shared" si="300"/>
        <v>3.3333333333333333E-2</v>
      </c>
      <c r="I1138" s="447">
        <v>142</v>
      </c>
      <c r="J1138" s="450">
        <f t="shared" si="301"/>
        <v>0.94666666666666666</v>
      </c>
      <c r="K1138" s="376">
        <v>0</v>
      </c>
      <c r="L1138" s="448">
        <f t="shared" si="295"/>
        <v>0</v>
      </c>
      <c r="M1138" s="449"/>
    </row>
    <row r="1139" spans="2:13" ht="13" thickBot="1" x14ac:dyDescent="0.3">
      <c r="B1139" s="470">
        <v>43615</v>
      </c>
      <c r="C1139" s="311" t="s">
        <v>738</v>
      </c>
      <c r="D1139" s="447">
        <v>29</v>
      </c>
      <c r="E1139" s="447">
        <v>1</v>
      </c>
      <c r="F1139" s="448">
        <f t="shared" si="299"/>
        <v>3.4482758620689655E-2</v>
      </c>
      <c r="G1139" s="447">
        <v>0</v>
      </c>
      <c r="H1139" s="448">
        <f t="shared" si="300"/>
        <v>0</v>
      </c>
      <c r="I1139" s="447">
        <v>28</v>
      </c>
      <c r="J1139" s="450">
        <f t="shared" si="301"/>
        <v>0.96551724137931039</v>
      </c>
      <c r="K1139" s="376">
        <v>2</v>
      </c>
      <c r="L1139" s="448">
        <f t="shared" si="295"/>
        <v>6.8965517241379309E-2</v>
      </c>
      <c r="M1139" s="449">
        <v>2</v>
      </c>
    </row>
    <row r="1140" spans="2:13" ht="13" thickBot="1" x14ac:dyDescent="0.3">
      <c r="B1140" s="454">
        <v>43586</v>
      </c>
      <c r="C1140" s="311" t="s">
        <v>739</v>
      </c>
      <c r="D1140" s="447">
        <v>145</v>
      </c>
      <c r="E1140" s="447">
        <v>15</v>
      </c>
      <c r="F1140" s="448">
        <f t="shared" si="299"/>
        <v>0.10344827586206896</v>
      </c>
      <c r="G1140" s="447">
        <v>6</v>
      </c>
      <c r="H1140" s="448">
        <f t="shared" si="300"/>
        <v>4.1379310344827586E-2</v>
      </c>
      <c r="I1140" s="447">
        <v>124</v>
      </c>
      <c r="J1140" s="450">
        <f t="shared" si="301"/>
        <v>0.85517241379310349</v>
      </c>
      <c r="K1140" s="376">
        <v>5</v>
      </c>
      <c r="L1140" s="448">
        <f t="shared" si="295"/>
        <v>3.4482758620689655E-2</v>
      </c>
      <c r="M1140" s="449"/>
    </row>
    <row r="1141" spans="2:13" ht="13" thickBot="1" x14ac:dyDescent="0.3">
      <c r="B1141" s="470">
        <v>43617</v>
      </c>
      <c r="C1141" s="311" t="s">
        <v>612</v>
      </c>
      <c r="D1141" s="447">
        <v>92</v>
      </c>
      <c r="E1141" s="447">
        <v>5</v>
      </c>
      <c r="F1141" s="448">
        <f t="shared" si="299"/>
        <v>5.434782608695652E-2</v>
      </c>
      <c r="G1141" s="447">
        <v>0</v>
      </c>
      <c r="H1141" s="448">
        <f t="shared" si="300"/>
        <v>0</v>
      </c>
      <c r="I1141" s="447">
        <v>87</v>
      </c>
      <c r="J1141" s="450">
        <f t="shared" si="301"/>
        <v>0.94565217391304346</v>
      </c>
      <c r="K1141" s="376">
        <v>0</v>
      </c>
      <c r="L1141" s="448">
        <f t="shared" si="295"/>
        <v>0</v>
      </c>
      <c r="M1141" s="449"/>
    </row>
    <row r="1142" spans="2:13" ht="13" thickBot="1" x14ac:dyDescent="0.3">
      <c r="B1142" s="470">
        <v>43617</v>
      </c>
      <c r="C1142" s="311" t="s">
        <v>740</v>
      </c>
      <c r="D1142" s="447">
        <v>210</v>
      </c>
      <c r="E1142" s="447">
        <v>9</v>
      </c>
      <c r="F1142" s="448">
        <f t="shared" si="299"/>
        <v>4.2857142857142858E-2</v>
      </c>
      <c r="G1142" s="447">
        <v>7</v>
      </c>
      <c r="H1142" s="448">
        <f t="shared" si="300"/>
        <v>3.3333333333333333E-2</v>
      </c>
      <c r="I1142" s="447">
        <v>194</v>
      </c>
      <c r="J1142" s="450">
        <f t="shared" si="301"/>
        <v>0.92380952380952386</v>
      </c>
      <c r="K1142" s="376">
        <v>1</v>
      </c>
      <c r="L1142" s="448">
        <f t="shared" si="295"/>
        <v>4.7619047619047623E-3</v>
      </c>
      <c r="M1142" s="449">
        <v>1</v>
      </c>
    </row>
    <row r="1143" spans="2:13" ht="13" thickBot="1" x14ac:dyDescent="0.3">
      <c r="B1143" s="470">
        <v>43617</v>
      </c>
      <c r="C1143" s="311" t="s">
        <v>540</v>
      </c>
      <c r="D1143" s="447">
        <v>552</v>
      </c>
      <c r="E1143" s="447">
        <v>33</v>
      </c>
      <c r="F1143" s="448">
        <f t="shared" si="299"/>
        <v>5.9782608695652176E-2</v>
      </c>
      <c r="G1143" s="447">
        <v>13</v>
      </c>
      <c r="H1143" s="448">
        <f t="shared" si="300"/>
        <v>2.355072463768116E-2</v>
      </c>
      <c r="I1143" s="447">
        <v>506</v>
      </c>
      <c r="J1143" s="450">
        <f t="shared" si="301"/>
        <v>0.91666666666666663</v>
      </c>
      <c r="K1143" s="376">
        <v>5</v>
      </c>
      <c r="L1143" s="448">
        <f t="shared" si="295"/>
        <v>9.057971014492754E-3</v>
      </c>
      <c r="M1143" s="449"/>
    </row>
    <row r="1144" spans="2:13" ht="13" thickBot="1" x14ac:dyDescent="0.3">
      <c r="B1144" s="470">
        <v>43622</v>
      </c>
      <c r="C1144" s="311" t="s">
        <v>741</v>
      </c>
      <c r="D1144" s="447">
        <v>145</v>
      </c>
      <c r="E1144" s="447">
        <v>5</v>
      </c>
      <c r="F1144" s="448">
        <f t="shared" si="299"/>
        <v>3.4482758620689655E-2</v>
      </c>
      <c r="G1144" s="447">
        <v>4</v>
      </c>
      <c r="H1144" s="448">
        <f t="shared" si="300"/>
        <v>2.7586206896551724E-2</v>
      </c>
      <c r="I1144" s="447">
        <v>136</v>
      </c>
      <c r="J1144" s="450">
        <f t="shared" si="301"/>
        <v>0.93793103448275861</v>
      </c>
      <c r="K1144" s="376">
        <v>0</v>
      </c>
      <c r="L1144" s="448">
        <f t="shared" si="295"/>
        <v>0</v>
      </c>
      <c r="M1144" s="449"/>
    </row>
    <row r="1145" spans="2:13" ht="13" thickBot="1" x14ac:dyDescent="0.3">
      <c r="B1145" s="470">
        <v>43622</v>
      </c>
      <c r="C1145" s="311" t="s">
        <v>604</v>
      </c>
      <c r="D1145" s="447">
        <v>432</v>
      </c>
      <c r="E1145" s="447">
        <v>11</v>
      </c>
      <c r="F1145" s="448">
        <f t="shared" si="299"/>
        <v>2.5462962962962962E-2</v>
      </c>
      <c r="G1145" s="447">
        <v>15</v>
      </c>
      <c r="H1145" s="448">
        <f t="shared" si="300"/>
        <v>3.4722222222222224E-2</v>
      </c>
      <c r="I1145" s="447">
        <v>406</v>
      </c>
      <c r="J1145" s="450">
        <f t="shared" si="301"/>
        <v>0.93981481481481477</v>
      </c>
      <c r="K1145" s="376">
        <v>0</v>
      </c>
      <c r="L1145" s="448">
        <f t="shared" si="295"/>
        <v>0</v>
      </c>
      <c r="M1145" s="449"/>
    </row>
    <row r="1146" spans="2:13" ht="13" thickBot="1" x14ac:dyDescent="0.3">
      <c r="B1146" s="470">
        <v>43624</v>
      </c>
      <c r="C1146" s="311" t="s">
        <v>742</v>
      </c>
      <c r="D1146" s="447">
        <v>75</v>
      </c>
      <c r="E1146" s="447">
        <v>1</v>
      </c>
      <c r="F1146" s="448">
        <f t="shared" si="299"/>
        <v>1.3333333333333334E-2</v>
      </c>
      <c r="G1146" s="447">
        <v>1</v>
      </c>
      <c r="H1146" s="448">
        <f t="shared" si="300"/>
        <v>1.3333333333333334E-2</v>
      </c>
      <c r="I1146" s="447">
        <v>73</v>
      </c>
      <c r="J1146" s="450">
        <f t="shared" si="301"/>
        <v>0.97333333333333338</v>
      </c>
      <c r="K1146" s="376">
        <v>0</v>
      </c>
      <c r="L1146" s="448">
        <f t="shared" si="295"/>
        <v>0</v>
      </c>
      <c r="M1146" s="449"/>
    </row>
    <row r="1147" spans="2:13" ht="13" thickBot="1" x14ac:dyDescent="0.3">
      <c r="B1147" s="470">
        <v>43630</v>
      </c>
      <c r="C1147" s="311" t="s">
        <v>743</v>
      </c>
      <c r="D1147" s="447">
        <v>339</v>
      </c>
      <c r="E1147" s="447">
        <v>18</v>
      </c>
      <c r="F1147" s="448">
        <f t="shared" si="299"/>
        <v>5.3097345132743362E-2</v>
      </c>
      <c r="G1147" s="447">
        <v>9</v>
      </c>
      <c r="H1147" s="448">
        <f t="shared" si="300"/>
        <v>2.6548672566371681E-2</v>
      </c>
      <c r="I1147" s="447">
        <v>312</v>
      </c>
      <c r="J1147" s="450">
        <f t="shared" si="301"/>
        <v>0.92035398230088494</v>
      </c>
      <c r="K1147" s="376">
        <v>3</v>
      </c>
      <c r="L1147" s="448">
        <f t="shared" si="295"/>
        <v>8.8495575221238937E-3</v>
      </c>
      <c r="M1147" s="449">
        <v>3</v>
      </c>
    </row>
    <row r="1148" spans="2:13" ht="13" thickBot="1" x14ac:dyDescent="0.3">
      <c r="B1148" s="470">
        <v>43631</v>
      </c>
      <c r="C1148" s="311" t="s">
        <v>618</v>
      </c>
      <c r="D1148" s="447">
        <v>71</v>
      </c>
      <c r="E1148" s="447">
        <v>2</v>
      </c>
      <c r="F1148" s="448">
        <f t="shared" si="299"/>
        <v>2.8169014084507043E-2</v>
      </c>
      <c r="G1148" s="447">
        <v>4</v>
      </c>
      <c r="H1148" s="448">
        <f t="shared" si="300"/>
        <v>5.6338028169014086E-2</v>
      </c>
      <c r="I1148" s="447">
        <v>65</v>
      </c>
      <c r="J1148" s="450">
        <f t="shared" si="301"/>
        <v>0.91549295774647887</v>
      </c>
      <c r="K1148" s="376">
        <v>0</v>
      </c>
      <c r="L1148" s="448">
        <f t="shared" si="295"/>
        <v>0</v>
      </c>
      <c r="M1148" s="449">
        <v>1</v>
      </c>
    </row>
    <row r="1149" spans="2:13" ht="13" thickBot="1" x14ac:dyDescent="0.3">
      <c r="B1149" s="470">
        <v>43631</v>
      </c>
      <c r="C1149" s="311" t="s">
        <v>744</v>
      </c>
      <c r="D1149" s="447">
        <v>107</v>
      </c>
      <c r="E1149" s="447">
        <v>4</v>
      </c>
      <c r="F1149" s="448">
        <f t="shared" si="299"/>
        <v>3.7383177570093455E-2</v>
      </c>
      <c r="G1149" s="447">
        <v>7</v>
      </c>
      <c r="H1149" s="448">
        <f t="shared" si="300"/>
        <v>6.5420560747663545E-2</v>
      </c>
      <c r="I1149" s="447">
        <v>96</v>
      </c>
      <c r="J1149" s="450">
        <f t="shared" si="301"/>
        <v>0.89719626168224298</v>
      </c>
      <c r="K1149" s="376">
        <v>0</v>
      </c>
      <c r="L1149" s="448">
        <f t="shared" si="295"/>
        <v>0</v>
      </c>
      <c r="M1149" s="449"/>
    </row>
    <row r="1150" spans="2:13" ht="13" thickBot="1" x14ac:dyDescent="0.3">
      <c r="B1150" s="470">
        <v>43631</v>
      </c>
      <c r="C1150" s="311" t="s">
        <v>745</v>
      </c>
      <c r="D1150" s="447">
        <v>252</v>
      </c>
      <c r="E1150" s="447">
        <v>12</v>
      </c>
      <c r="F1150" s="448">
        <f t="shared" si="299"/>
        <v>4.7619047619047616E-2</v>
      </c>
      <c r="G1150" s="447">
        <v>3</v>
      </c>
      <c r="H1150" s="448">
        <f t="shared" si="300"/>
        <v>1.1904761904761904E-2</v>
      </c>
      <c r="I1150" s="447">
        <v>237</v>
      </c>
      <c r="J1150" s="450">
        <f t="shared" si="301"/>
        <v>0.94047619047619047</v>
      </c>
      <c r="K1150" s="376">
        <v>2</v>
      </c>
      <c r="L1150" s="448">
        <f t="shared" si="295"/>
        <v>7.9365079365079361E-3</v>
      </c>
      <c r="M1150" s="449"/>
    </row>
    <row r="1151" spans="2:13" ht="13" thickBot="1" x14ac:dyDescent="0.3">
      <c r="B1151" s="470">
        <v>43632</v>
      </c>
      <c r="C1151" s="311" t="s">
        <v>746</v>
      </c>
      <c r="D1151" s="447">
        <v>47</v>
      </c>
      <c r="E1151" s="447">
        <v>1</v>
      </c>
      <c r="F1151" s="448">
        <f t="shared" si="299"/>
        <v>2.1276595744680851E-2</v>
      </c>
      <c r="G1151" s="447">
        <v>1</v>
      </c>
      <c r="H1151" s="448">
        <f t="shared" si="300"/>
        <v>2.1276595744680851E-2</v>
      </c>
      <c r="I1151" s="447">
        <v>45</v>
      </c>
      <c r="J1151" s="450">
        <f t="shared" si="301"/>
        <v>0.95744680851063835</v>
      </c>
      <c r="K1151" s="376">
        <v>0</v>
      </c>
      <c r="L1151" s="448">
        <f t="shared" si="295"/>
        <v>0</v>
      </c>
      <c r="M1151" s="449"/>
    </row>
    <row r="1152" spans="2:13" ht="13" thickBot="1" x14ac:dyDescent="0.3">
      <c r="B1152" s="470">
        <v>43635</v>
      </c>
      <c r="C1152" s="311" t="s">
        <v>747</v>
      </c>
      <c r="D1152" s="447">
        <v>45</v>
      </c>
      <c r="E1152" s="447">
        <v>0</v>
      </c>
      <c r="F1152" s="448">
        <f t="shared" si="299"/>
        <v>0</v>
      </c>
      <c r="G1152" s="447">
        <v>1</v>
      </c>
      <c r="H1152" s="448">
        <f t="shared" si="300"/>
        <v>2.2222222222222223E-2</v>
      </c>
      <c r="I1152" s="447">
        <v>44</v>
      </c>
      <c r="J1152" s="450">
        <f t="shared" si="301"/>
        <v>0.97777777777777775</v>
      </c>
      <c r="K1152" s="376">
        <v>0</v>
      </c>
      <c r="L1152" s="448">
        <f t="shared" si="295"/>
        <v>0</v>
      </c>
      <c r="M1152" s="449"/>
    </row>
    <row r="1153" spans="2:13" ht="13" thickBot="1" x14ac:dyDescent="0.3">
      <c r="B1153" s="470">
        <v>43636</v>
      </c>
      <c r="C1153" s="311" t="s">
        <v>16</v>
      </c>
      <c r="D1153" s="447">
        <v>64</v>
      </c>
      <c r="E1153" s="447">
        <v>3</v>
      </c>
      <c r="F1153" s="448">
        <f t="shared" si="299"/>
        <v>4.6875E-2</v>
      </c>
      <c r="G1153" s="447">
        <v>1</v>
      </c>
      <c r="H1153" s="448">
        <f t="shared" si="300"/>
        <v>1.5625E-2</v>
      </c>
      <c r="I1153" s="447">
        <v>60</v>
      </c>
      <c r="J1153" s="450">
        <f t="shared" si="301"/>
        <v>0.9375</v>
      </c>
      <c r="K1153" s="376">
        <v>1</v>
      </c>
      <c r="L1153" s="448">
        <f t="shared" ref="L1153:L1221" si="302">SUM(K1153/D1153)</f>
        <v>1.5625E-2</v>
      </c>
      <c r="M1153" s="449"/>
    </row>
    <row r="1154" spans="2:13" ht="13" thickBot="1" x14ac:dyDescent="0.3">
      <c r="B1154" s="470">
        <v>43636</v>
      </c>
      <c r="C1154" s="311" t="s">
        <v>748</v>
      </c>
      <c r="D1154" s="447">
        <v>11</v>
      </c>
      <c r="E1154" s="447">
        <v>0</v>
      </c>
      <c r="F1154" s="448">
        <f t="shared" si="299"/>
        <v>0</v>
      </c>
      <c r="G1154" s="447">
        <v>0</v>
      </c>
      <c r="H1154" s="448">
        <f t="shared" si="300"/>
        <v>0</v>
      </c>
      <c r="I1154" s="447">
        <v>11</v>
      </c>
      <c r="J1154" s="450">
        <f t="shared" si="301"/>
        <v>1</v>
      </c>
      <c r="K1154" s="376">
        <v>0</v>
      </c>
      <c r="L1154" s="448">
        <f t="shared" si="302"/>
        <v>0</v>
      </c>
      <c r="M1154" s="449"/>
    </row>
    <row r="1155" spans="2:13" ht="13" thickBot="1" x14ac:dyDescent="0.3">
      <c r="B1155" s="470">
        <v>43637</v>
      </c>
      <c r="C1155" s="311" t="s">
        <v>749</v>
      </c>
      <c r="D1155" s="447">
        <v>74</v>
      </c>
      <c r="E1155" s="447">
        <v>0</v>
      </c>
      <c r="F1155" s="448">
        <f t="shared" si="299"/>
        <v>0</v>
      </c>
      <c r="G1155" s="447">
        <v>2</v>
      </c>
      <c r="H1155" s="448">
        <f t="shared" si="300"/>
        <v>2.7027027027027029E-2</v>
      </c>
      <c r="I1155" s="447">
        <v>72</v>
      </c>
      <c r="J1155" s="450">
        <f t="shared" si="301"/>
        <v>0.97297297297297303</v>
      </c>
      <c r="K1155" s="376">
        <v>0</v>
      </c>
      <c r="L1155" s="448">
        <f t="shared" si="302"/>
        <v>0</v>
      </c>
      <c r="M1155" s="449"/>
    </row>
    <row r="1156" spans="2:13" ht="13" thickBot="1" x14ac:dyDescent="0.3">
      <c r="B1156" s="470">
        <v>43639</v>
      </c>
      <c r="C1156" s="311" t="s">
        <v>750</v>
      </c>
      <c r="D1156" s="447">
        <v>151</v>
      </c>
      <c r="E1156" s="447">
        <v>8</v>
      </c>
      <c r="F1156" s="448">
        <f t="shared" si="299"/>
        <v>5.2980132450331126E-2</v>
      </c>
      <c r="G1156" s="447">
        <v>3</v>
      </c>
      <c r="H1156" s="448">
        <f t="shared" si="300"/>
        <v>1.9867549668874173E-2</v>
      </c>
      <c r="I1156" s="447">
        <v>140</v>
      </c>
      <c r="J1156" s="450">
        <f t="shared" si="301"/>
        <v>0.92715231788079466</v>
      </c>
      <c r="K1156" s="376">
        <v>1</v>
      </c>
      <c r="L1156" s="448">
        <f t="shared" si="302"/>
        <v>6.6225165562913907E-3</v>
      </c>
      <c r="M1156" s="449">
        <v>1</v>
      </c>
    </row>
    <row r="1157" spans="2:13" ht="13" thickBot="1" x14ac:dyDescent="0.3">
      <c r="B1157" s="470">
        <v>43639</v>
      </c>
      <c r="C1157" s="311" t="s">
        <v>751</v>
      </c>
      <c r="D1157" s="447">
        <v>53</v>
      </c>
      <c r="E1157" s="447">
        <v>4</v>
      </c>
      <c r="F1157" s="448">
        <f t="shared" si="299"/>
        <v>7.5471698113207544E-2</v>
      </c>
      <c r="G1157" s="447">
        <v>3</v>
      </c>
      <c r="H1157" s="448">
        <f t="shared" si="300"/>
        <v>5.6603773584905662E-2</v>
      </c>
      <c r="I1157" s="447">
        <v>46</v>
      </c>
      <c r="J1157" s="450">
        <f t="shared" si="301"/>
        <v>0.86792452830188682</v>
      </c>
      <c r="K1157" s="376">
        <v>0</v>
      </c>
      <c r="L1157" s="448">
        <f t="shared" si="302"/>
        <v>0</v>
      </c>
      <c r="M1157" s="449"/>
    </row>
    <row r="1158" spans="2:13" ht="13" thickBot="1" x14ac:dyDescent="0.3">
      <c r="B1158" s="470">
        <v>43642</v>
      </c>
      <c r="C1158" s="311" t="s">
        <v>752</v>
      </c>
      <c r="D1158" s="447">
        <v>89</v>
      </c>
      <c r="E1158" s="447">
        <v>5</v>
      </c>
      <c r="F1158" s="448">
        <f t="shared" si="299"/>
        <v>5.6179775280898875E-2</v>
      </c>
      <c r="G1158" s="447">
        <v>6</v>
      </c>
      <c r="H1158" s="448">
        <f t="shared" si="300"/>
        <v>6.741573033707865E-2</v>
      </c>
      <c r="I1158" s="447">
        <v>78</v>
      </c>
      <c r="J1158" s="450">
        <f t="shared" si="301"/>
        <v>0.8764044943820225</v>
      </c>
      <c r="K1158" s="376">
        <v>0</v>
      </c>
      <c r="L1158" s="448">
        <f t="shared" si="302"/>
        <v>0</v>
      </c>
      <c r="M1158" s="449"/>
    </row>
    <row r="1159" spans="2:13" ht="13" thickBot="1" x14ac:dyDescent="0.3">
      <c r="B1159" s="470">
        <v>43645</v>
      </c>
      <c r="C1159" s="311" t="s">
        <v>753</v>
      </c>
      <c r="D1159" s="447">
        <v>108</v>
      </c>
      <c r="E1159" s="447">
        <v>6</v>
      </c>
      <c r="F1159" s="448">
        <f t="shared" si="299"/>
        <v>5.5555555555555552E-2</v>
      </c>
      <c r="G1159" s="447">
        <v>8</v>
      </c>
      <c r="H1159" s="448">
        <f t="shared" si="300"/>
        <v>7.407407407407407E-2</v>
      </c>
      <c r="I1159" s="447">
        <v>94</v>
      </c>
      <c r="J1159" s="450">
        <f t="shared" si="301"/>
        <v>0.87037037037037035</v>
      </c>
      <c r="K1159" s="376">
        <v>2</v>
      </c>
      <c r="L1159" s="448">
        <f t="shared" si="302"/>
        <v>1.8518518518518517E-2</v>
      </c>
      <c r="M1159" s="449"/>
    </row>
    <row r="1160" spans="2:13" ht="13" thickBot="1" x14ac:dyDescent="0.3">
      <c r="B1160" s="470">
        <v>43645</v>
      </c>
      <c r="C1160" s="311" t="s">
        <v>754</v>
      </c>
      <c r="D1160" s="447">
        <v>81</v>
      </c>
      <c r="E1160" s="447">
        <v>4</v>
      </c>
      <c r="F1160" s="448">
        <f t="shared" si="299"/>
        <v>4.9382716049382713E-2</v>
      </c>
      <c r="G1160" s="447">
        <v>6</v>
      </c>
      <c r="H1160" s="448">
        <f t="shared" si="300"/>
        <v>7.407407407407407E-2</v>
      </c>
      <c r="I1160" s="447">
        <v>71</v>
      </c>
      <c r="J1160" s="450">
        <f t="shared" si="301"/>
        <v>0.87654320987654322</v>
      </c>
      <c r="K1160" s="376">
        <v>0</v>
      </c>
      <c r="L1160" s="448">
        <f t="shared" si="302"/>
        <v>0</v>
      </c>
      <c r="M1160" s="449"/>
    </row>
    <row r="1161" spans="2:13" ht="13" thickBot="1" x14ac:dyDescent="0.3">
      <c r="B1161" s="470">
        <v>43645</v>
      </c>
      <c r="C1161" s="311" t="s">
        <v>634</v>
      </c>
      <c r="D1161" s="447">
        <v>240</v>
      </c>
      <c r="E1161" s="447">
        <v>8</v>
      </c>
      <c r="F1161" s="448">
        <f t="shared" si="299"/>
        <v>3.3333333333333333E-2</v>
      </c>
      <c r="G1161" s="447">
        <v>6</v>
      </c>
      <c r="H1161" s="448">
        <f t="shared" si="300"/>
        <v>2.5000000000000001E-2</v>
      </c>
      <c r="I1161" s="447">
        <v>226</v>
      </c>
      <c r="J1161" s="450">
        <f t="shared" si="301"/>
        <v>0.94166666666666665</v>
      </c>
      <c r="K1161" s="376">
        <v>2</v>
      </c>
      <c r="L1161" s="448">
        <f t="shared" si="302"/>
        <v>8.3333333333333332E-3</v>
      </c>
      <c r="M1161" s="449">
        <v>2</v>
      </c>
    </row>
    <row r="1162" spans="2:13" ht="13" thickBot="1" x14ac:dyDescent="0.3">
      <c r="B1162" s="470">
        <v>43645</v>
      </c>
      <c r="C1162" s="311" t="s">
        <v>755</v>
      </c>
      <c r="D1162" s="447">
        <v>39</v>
      </c>
      <c r="E1162" s="447">
        <v>2</v>
      </c>
      <c r="F1162" s="448">
        <f t="shared" si="299"/>
        <v>5.128205128205128E-2</v>
      </c>
      <c r="G1162" s="447">
        <v>2</v>
      </c>
      <c r="H1162" s="448">
        <f t="shared" si="300"/>
        <v>5.128205128205128E-2</v>
      </c>
      <c r="I1162" s="447">
        <v>35</v>
      </c>
      <c r="J1162" s="450">
        <f t="shared" si="301"/>
        <v>0.89743589743589747</v>
      </c>
      <c r="K1162" s="376">
        <v>1</v>
      </c>
      <c r="L1162" s="448">
        <f t="shared" si="302"/>
        <v>2.564102564102564E-2</v>
      </c>
      <c r="M1162" s="449"/>
    </row>
    <row r="1163" spans="2:13" ht="13" thickBot="1" x14ac:dyDescent="0.3">
      <c r="B1163" s="470">
        <v>43645</v>
      </c>
      <c r="C1163" s="311" t="s">
        <v>756</v>
      </c>
      <c r="D1163" s="447">
        <v>105</v>
      </c>
      <c r="E1163" s="447">
        <v>2</v>
      </c>
      <c r="F1163" s="448">
        <f t="shared" si="299"/>
        <v>1.9047619047619049E-2</v>
      </c>
      <c r="G1163" s="447">
        <v>5</v>
      </c>
      <c r="H1163" s="448">
        <f t="shared" si="300"/>
        <v>4.7619047619047616E-2</v>
      </c>
      <c r="I1163" s="447">
        <v>98</v>
      </c>
      <c r="J1163" s="450">
        <f t="shared" si="301"/>
        <v>0.93333333333333335</v>
      </c>
      <c r="K1163" s="376">
        <v>0</v>
      </c>
      <c r="L1163" s="448">
        <f t="shared" si="302"/>
        <v>0</v>
      </c>
      <c r="M1163" s="449"/>
    </row>
    <row r="1164" spans="2:13" ht="13" thickBot="1" x14ac:dyDescent="0.3">
      <c r="B1164" s="454">
        <v>43617</v>
      </c>
      <c r="C1164" s="311" t="s">
        <v>532</v>
      </c>
      <c r="D1164" s="447">
        <v>115</v>
      </c>
      <c r="E1164" s="447">
        <v>9</v>
      </c>
      <c r="F1164" s="448">
        <f t="shared" si="299"/>
        <v>7.8260869565217397E-2</v>
      </c>
      <c r="G1164" s="447">
        <v>6</v>
      </c>
      <c r="H1164" s="448">
        <f t="shared" si="300"/>
        <v>5.2173913043478258E-2</v>
      </c>
      <c r="I1164" s="447">
        <v>100</v>
      </c>
      <c r="J1164" s="450">
        <f t="shared" si="301"/>
        <v>0.86956521739130432</v>
      </c>
      <c r="K1164" s="376">
        <v>1</v>
      </c>
      <c r="L1164" s="448">
        <f t="shared" si="302"/>
        <v>8.6956521739130436E-3</v>
      </c>
      <c r="M1164" s="449"/>
    </row>
    <row r="1165" spans="2:13" ht="13" thickBot="1" x14ac:dyDescent="0.3">
      <c r="B1165" s="454">
        <v>43617</v>
      </c>
      <c r="C1165" s="311" t="s">
        <v>627</v>
      </c>
      <c r="D1165" s="447">
        <v>38</v>
      </c>
      <c r="E1165" s="447">
        <v>3</v>
      </c>
      <c r="F1165" s="448">
        <f t="shared" si="299"/>
        <v>7.8947368421052627E-2</v>
      </c>
      <c r="G1165" s="447">
        <v>2</v>
      </c>
      <c r="H1165" s="448">
        <f t="shared" si="300"/>
        <v>5.2631578947368418E-2</v>
      </c>
      <c r="I1165" s="447">
        <v>33</v>
      </c>
      <c r="J1165" s="450">
        <f t="shared" si="301"/>
        <v>0.86842105263157898</v>
      </c>
      <c r="K1165" s="376">
        <v>0</v>
      </c>
      <c r="L1165" s="448">
        <f t="shared" si="302"/>
        <v>0</v>
      </c>
      <c r="M1165" s="449"/>
    </row>
    <row r="1166" spans="2:13" ht="13" thickBot="1" x14ac:dyDescent="0.3">
      <c r="B1166" s="470">
        <v>43652</v>
      </c>
      <c r="C1166" s="311" t="s">
        <v>20</v>
      </c>
      <c r="D1166" s="447">
        <v>104</v>
      </c>
      <c r="E1166" s="447">
        <v>5</v>
      </c>
      <c r="F1166" s="448">
        <f t="shared" si="299"/>
        <v>4.807692307692308E-2</v>
      </c>
      <c r="G1166" s="447">
        <v>0</v>
      </c>
      <c r="H1166" s="448">
        <f t="shared" si="300"/>
        <v>0</v>
      </c>
      <c r="I1166" s="447">
        <v>99</v>
      </c>
      <c r="J1166" s="450">
        <f t="shared" si="301"/>
        <v>0.95192307692307687</v>
      </c>
      <c r="K1166" s="376">
        <v>1</v>
      </c>
      <c r="L1166" s="448">
        <f t="shared" si="302"/>
        <v>9.6153846153846159E-3</v>
      </c>
      <c r="M1166" s="449">
        <v>1</v>
      </c>
    </row>
    <row r="1167" spans="2:13" ht="13" thickBot="1" x14ac:dyDescent="0.3">
      <c r="B1167" s="470">
        <v>43652</v>
      </c>
      <c r="C1167" s="311" t="s">
        <v>757</v>
      </c>
      <c r="D1167" s="447">
        <v>85</v>
      </c>
      <c r="E1167" s="447">
        <v>3</v>
      </c>
      <c r="F1167" s="448">
        <f t="shared" si="299"/>
        <v>3.5294117647058823E-2</v>
      </c>
      <c r="G1167" s="447">
        <v>2</v>
      </c>
      <c r="H1167" s="448">
        <f t="shared" si="300"/>
        <v>2.3529411764705882E-2</v>
      </c>
      <c r="I1167" s="447">
        <v>80</v>
      </c>
      <c r="J1167" s="450">
        <f t="shared" si="301"/>
        <v>0.94117647058823528</v>
      </c>
      <c r="K1167" s="376">
        <v>0</v>
      </c>
      <c r="L1167" s="448">
        <f t="shared" si="302"/>
        <v>0</v>
      </c>
      <c r="M1167" s="449"/>
    </row>
    <row r="1168" spans="2:13" ht="13" thickBot="1" x14ac:dyDescent="0.3">
      <c r="B1168" s="470">
        <v>43659</v>
      </c>
      <c r="C1168" s="311" t="s">
        <v>758</v>
      </c>
      <c r="D1168" s="447">
        <v>97</v>
      </c>
      <c r="E1168" s="447">
        <v>3</v>
      </c>
      <c r="F1168" s="448">
        <f t="shared" si="299"/>
        <v>3.0927835051546393E-2</v>
      </c>
      <c r="G1168" s="447">
        <v>3</v>
      </c>
      <c r="H1168" s="448">
        <f t="shared" si="300"/>
        <v>3.0927835051546393E-2</v>
      </c>
      <c r="I1168" s="447">
        <v>91</v>
      </c>
      <c r="J1168" s="450">
        <f t="shared" si="301"/>
        <v>0.93814432989690721</v>
      </c>
      <c r="K1168" s="376">
        <v>0</v>
      </c>
      <c r="L1168" s="448">
        <f t="shared" si="302"/>
        <v>0</v>
      </c>
      <c r="M1168" s="449"/>
    </row>
    <row r="1169" spans="2:13" ht="13" thickBot="1" x14ac:dyDescent="0.3">
      <c r="B1169" s="470">
        <v>43660</v>
      </c>
      <c r="C1169" s="311" t="s">
        <v>654</v>
      </c>
      <c r="D1169" s="447">
        <v>83</v>
      </c>
      <c r="E1169" s="447">
        <v>7</v>
      </c>
      <c r="F1169" s="448">
        <f t="shared" si="299"/>
        <v>8.4337349397590355E-2</v>
      </c>
      <c r="G1169" s="447">
        <v>0</v>
      </c>
      <c r="H1169" s="448">
        <f t="shared" si="300"/>
        <v>0</v>
      </c>
      <c r="I1169" s="447">
        <v>76</v>
      </c>
      <c r="J1169" s="450">
        <f t="shared" si="301"/>
        <v>0.91566265060240959</v>
      </c>
      <c r="K1169" s="376">
        <v>0</v>
      </c>
      <c r="L1169" s="448">
        <f t="shared" si="302"/>
        <v>0</v>
      </c>
      <c r="M1169" s="449"/>
    </row>
    <row r="1170" spans="2:13" ht="13" thickBot="1" x14ac:dyDescent="0.3">
      <c r="B1170" s="470">
        <v>43664</v>
      </c>
      <c r="C1170" s="311" t="s">
        <v>16</v>
      </c>
      <c r="D1170" s="447">
        <v>61</v>
      </c>
      <c r="E1170" s="447">
        <v>2</v>
      </c>
      <c r="F1170" s="448">
        <f t="shared" si="299"/>
        <v>3.2786885245901641E-2</v>
      </c>
      <c r="G1170" s="447">
        <v>0</v>
      </c>
      <c r="H1170" s="448">
        <f t="shared" si="300"/>
        <v>0</v>
      </c>
      <c r="I1170" s="447">
        <v>59</v>
      </c>
      <c r="J1170" s="450">
        <f t="shared" si="301"/>
        <v>0.96721311475409832</v>
      </c>
      <c r="K1170" s="376">
        <v>1</v>
      </c>
      <c r="L1170" s="448">
        <f t="shared" si="302"/>
        <v>1.6393442622950821E-2</v>
      </c>
      <c r="M1170" s="449"/>
    </row>
    <row r="1171" spans="2:13" ht="13" thickBot="1" x14ac:dyDescent="0.3">
      <c r="B1171" s="470">
        <v>43663</v>
      </c>
      <c r="C1171" s="311" t="s">
        <v>759</v>
      </c>
      <c r="D1171" s="447">
        <v>38</v>
      </c>
      <c r="E1171" s="447">
        <v>4</v>
      </c>
      <c r="F1171" s="448">
        <f t="shared" si="299"/>
        <v>0.10526315789473684</v>
      </c>
      <c r="G1171" s="447">
        <v>1</v>
      </c>
      <c r="H1171" s="448">
        <f t="shared" si="300"/>
        <v>2.6315789473684209E-2</v>
      </c>
      <c r="I1171" s="447">
        <v>33</v>
      </c>
      <c r="J1171" s="450">
        <f t="shared" si="301"/>
        <v>0.86842105263157898</v>
      </c>
      <c r="K1171" s="376">
        <v>0</v>
      </c>
      <c r="L1171" s="448">
        <f t="shared" si="302"/>
        <v>0</v>
      </c>
      <c r="M1171" s="449"/>
    </row>
    <row r="1172" spans="2:13" ht="13" thickBot="1" x14ac:dyDescent="0.3">
      <c r="B1172" s="470">
        <v>43673</v>
      </c>
      <c r="C1172" s="311" t="s">
        <v>760</v>
      </c>
      <c r="D1172" s="447">
        <v>50</v>
      </c>
      <c r="E1172" s="447">
        <v>3</v>
      </c>
      <c r="F1172" s="448">
        <f t="shared" si="299"/>
        <v>0.06</v>
      </c>
      <c r="G1172" s="447">
        <v>0</v>
      </c>
      <c r="H1172" s="448">
        <f t="shared" si="300"/>
        <v>0</v>
      </c>
      <c r="I1172" s="447">
        <v>47</v>
      </c>
      <c r="J1172" s="450">
        <f t="shared" si="301"/>
        <v>0.94</v>
      </c>
      <c r="K1172" s="376">
        <v>0</v>
      </c>
      <c r="L1172" s="448">
        <f t="shared" si="302"/>
        <v>0</v>
      </c>
      <c r="M1172" s="449"/>
    </row>
    <row r="1173" spans="2:13" ht="13" thickBot="1" x14ac:dyDescent="0.3">
      <c r="B1173" s="470">
        <v>43673</v>
      </c>
      <c r="C1173" s="311" t="s">
        <v>761</v>
      </c>
      <c r="D1173" s="447">
        <v>63</v>
      </c>
      <c r="E1173" s="447">
        <v>4</v>
      </c>
      <c r="F1173" s="448">
        <f t="shared" si="299"/>
        <v>6.3492063492063489E-2</v>
      </c>
      <c r="G1173" s="447">
        <v>3</v>
      </c>
      <c r="H1173" s="448">
        <f t="shared" si="300"/>
        <v>4.7619047619047616E-2</v>
      </c>
      <c r="I1173" s="447">
        <v>56</v>
      </c>
      <c r="J1173" s="450">
        <f t="shared" si="301"/>
        <v>0.88888888888888884</v>
      </c>
      <c r="K1173" s="376">
        <v>0</v>
      </c>
      <c r="L1173" s="448">
        <f t="shared" si="302"/>
        <v>0</v>
      </c>
      <c r="M1173" s="449"/>
    </row>
    <row r="1174" spans="2:13" ht="13" thickBot="1" x14ac:dyDescent="0.3">
      <c r="B1174" s="470">
        <v>43680</v>
      </c>
      <c r="C1174" s="311" t="s">
        <v>643</v>
      </c>
      <c r="D1174" s="447">
        <v>181</v>
      </c>
      <c r="E1174" s="447">
        <v>17</v>
      </c>
      <c r="F1174" s="448">
        <f t="shared" si="299"/>
        <v>9.3922651933701654E-2</v>
      </c>
      <c r="G1174" s="447">
        <v>10</v>
      </c>
      <c r="H1174" s="448">
        <f t="shared" si="300"/>
        <v>5.5248618784530384E-2</v>
      </c>
      <c r="I1174" s="447">
        <v>154</v>
      </c>
      <c r="J1174" s="450">
        <f t="shared" si="301"/>
        <v>0.850828729281768</v>
      </c>
      <c r="K1174" s="376">
        <v>1</v>
      </c>
      <c r="L1174" s="448">
        <f t="shared" si="302"/>
        <v>5.5248618784530384E-3</v>
      </c>
      <c r="M1174" s="449"/>
    </row>
    <row r="1175" spans="2:13" ht="13" thickBot="1" x14ac:dyDescent="0.3">
      <c r="B1175" s="470">
        <v>43680</v>
      </c>
      <c r="C1175" s="311" t="s">
        <v>762</v>
      </c>
      <c r="D1175" s="447">
        <v>58</v>
      </c>
      <c r="E1175" s="447">
        <v>2</v>
      </c>
      <c r="F1175" s="448">
        <f t="shared" si="299"/>
        <v>3.4482758620689655E-2</v>
      </c>
      <c r="G1175" s="447">
        <v>1</v>
      </c>
      <c r="H1175" s="448">
        <f t="shared" si="300"/>
        <v>1.7241379310344827E-2</v>
      </c>
      <c r="I1175" s="447">
        <v>55</v>
      </c>
      <c r="J1175" s="450">
        <f t="shared" si="301"/>
        <v>0.94827586206896552</v>
      </c>
      <c r="K1175" s="376">
        <v>0</v>
      </c>
      <c r="L1175" s="448">
        <f t="shared" si="302"/>
        <v>0</v>
      </c>
      <c r="M1175" s="449"/>
    </row>
    <row r="1176" spans="2:13" ht="13" thickBot="1" x14ac:dyDescent="0.3">
      <c r="B1176" s="470">
        <v>43681</v>
      </c>
      <c r="C1176" s="311" t="s">
        <v>763</v>
      </c>
      <c r="D1176" s="447">
        <v>112</v>
      </c>
      <c r="E1176" s="447">
        <v>10</v>
      </c>
      <c r="F1176" s="448">
        <f t="shared" si="299"/>
        <v>8.9285714285714288E-2</v>
      </c>
      <c r="G1176" s="447">
        <v>3</v>
      </c>
      <c r="H1176" s="448">
        <f t="shared" si="300"/>
        <v>2.6785714285714284E-2</v>
      </c>
      <c r="I1176" s="447">
        <v>99</v>
      </c>
      <c r="J1176" s="450">
        <f t="shared" si="301"/>
        <v>0.8839285714285714</v>
      </c>
      <c r="K1176" s="376">
        <v>2</v>
      </c>
      <c r="L1176" s="448">
        <f t="shared" si="302"/>
        <v>1.7857142857142856E-2</v>
      </c>
      <c r="M1176" s="449"/>
    </row>
    <row r="1177" spans="2:13" ht="13" thickBot="1" x14ac:dyDescent="0.3">
      <c r="B1177" s="470">
        <v>43687</v>
      </c>
      <c r="C1177" s="311" t="s">
        <v>764</v>
      </c>
      <c r="D1177" s="447">
        <v>77</v>
      </c>
      <c r="E1177" s="447">
        <v>3</v>
      </c>
      <c r="F1177" s="448">
        <f t="shared" si="299"/>
        <v>3.896103896103896E-2</v>
      </c>
      <c r="G1177" s="447">
        <v>2</v>
      </c>
      <c r="H1177" s="448">
        <f t="shared" si="300"/>
        <v>2.5974025974025976E-2</v>
      </c>
      <c r="I1177" s="447">
        <v>72</v>
      </c>
      <c r="J1177" s="450">
        <f t="shared" si="301"/>
        <v>0.93506493506493504</v>
      </c>
      <c r="K1177" s="376">
        <v>1</v>
      </c>
      <c r="L1177" s="448">
        <f t="shared" si="302"/>
        <v>1.2987012987012988E-2</v>
      </c>
      <c r="M1177" s="449">
        <v>1</v>
      </c>
    </row>
    <row r="1178" spans="2:13" ht="13" thickBot="1" x14ac:dyDescent="0.3">
      <c r="B1178" s="470">
        <v>43687</v>
      </c>
      <c r="C1178" s="311" t="s">
        <v>765</v>
      </c>
      <c r="D1178" s="447">
        <v>76</v>
      </c>
      <c r="E1178" s="447">
        <v>4</v>
      </c>
      <c r="F1178" s="448">
        <f t="shared" si="299"/>
        <v>5.2631578947368418E-2</v>
      </c>
      <c r="G1178" s="447">
        <v>3</v>
      </c>
      <c r="H1178" s="448">
        <f t="shared" si="300"/>
        <v>3.9473684210526314E-2</v>
      </c>
      <c r="I1178" s="447">
        <v>69</v>
      </c>
      <c r="J1178" s="450">
        <f t="shared" si="301"/>
        <v>0.90789473684210531</v>
      </c>
      <c r="K1178" s="376">
        <v>1</v>
      </c>
      <c r="L1178" s="448">
        <f t="shared" si="302"/>
        <v>1.3157894736842105E-2</v>
      </c>
      <c r="M1178" s="449"/>
    </row>
    <row r="1179" spans="2:13" ht="13" thickBot="1" x14ac:dyDescent="0.3">
      <c r="B1179" s="470">
        <v>43687</v>
      </c>
      <c r="C1179" s="311" t="s">
        <v>766</v>
      </c>
      <c r="D1179" s="447">
        <v>36</v>
      </c>
      <c r="E1179" s="447">
        <v>3</v>
      </c>
      <c r="F1179" s="448">
        <f t="shared" si="299"/>
        <v>8.3333333333333329E-2</v>
      </c>
      <c r="G1179" s="447">
        <v>1</v>
      </c>
      <c r="H1179" s="448">
        <f t="shared" si="300"/>
        <v>2.7777777777777776E-2</v>
      </c>
      <c r="I1179" s="447">
        <v>32</v>
      </c>
      <c r="J1179" s="450">
        <f t="shared" si="301"/>
        <v>0.88888888888888884</v>
      </c>
      <c r="K1179" s="376">
        <v>1</v>
      </c>
      <c r="L1179" s="448">
        <f t="shared" si="302"/>
        <v>2.7777777777777776E-2</v>
      </c>
      <c r="M1179" s="449"/>
    </row>
    <row r="1180" spans="2:13" ht="13" thickBot="1" x14ac:dyDescent="0.3">
      <c r="B1180" s="470">
        <v>43688</v>
      </c>
      <c r="C1180" s="311" t="s">
        <v>766</v>
      </c>
      <c r="D1180" s="447">
        <v>26</v>
      </c>
      <c r="E1180" s="447">
        <v>1</v>
      </c>
      <c r="F1180" s="448">
        <f t="shared" si="299"/>
        <v>3.8461538461538464E-2</v>
      </c>
      <c r="G1180" s="447">
        <v>1</v>
      </c>
      <c r="H1180" s="448">
        <f t="shared" si="300"/>
        <v>3.8461538461538464E-2</v>
      </c>
      <c r="I1180" s="447">
        <v>24</v>
      </c>
      <c r="J1180" s="450">
        <f t="shared" si="301"/>
        <v>0.92307692307692313</v>
      </c>
      <c r="K1180" s="376">
        <v>0</v>
      </c>
      <c r="L1180" s="448">
        <f t="shared" si="302"/>
        <v>0</v>
      </c>
      <c r="M1180" s="449"/>
    </row>
    <row r="1181" spans="2:13" ht="13" thickBot="1" x14ac:dyDescent="0.3">
      <c r="B1181" s="470">
        <v>43692</v>
      </c>
      <c r="C1181" s="311" t="s">
        <v>16</v>
      </c>
      <c r="D1181" s="447">
        <v>57</v>
      </c>
      <c r="E1181" s="447">
        <v>1</v>
      </c>
      <c r="F1181" s="448">
        <f t="shared" si="299"/>
        <v>1.7543859649122806E-2</v>
      </c>
      <c r="G1181" s="447">
        <v>4</v>
      </c>
      <c r="H1181" s="448">
        <f t="shared" si="300"/>
        <v>7.0175438596491224E-2</v>
      </c>
      <c r="I1181" s="447">
        <v>52</v>
      </c>
      <c r="J1181" s="450">
        <f t="shared" si="301"/>
        <v>0.91228070175438591</v>
      </c>
      <c r="K1181" s="376">
        <v>0</v>
      </c>
      <c r="L1181" s="448">
        <f t="shared" si="302"/>
        <v>0</v>
      </c>
      <c r="M1181" s="449"/>
    </row>
    <row r="1182" spans="2:13" ht="13" thickBot="1" x14ac:dyDescent="0.3">
      <c r="B1182" s="470">
        <v>43694</v>
      </c>
      <c r="C1182" s="311" t="s">
        <v>767</v>
      </c>
      <c r="D1182" s="447">
        <v>149</v>
      </c>
      <c r="E1182" s="447">
        <v>7</v>
      </c>
      <c r="F1182" s="448">
        <f t="shared" si="299"/>
        <v>4.6979865771812082E-2</v>
      </c>
      <c r="G1182" s="447">
        <v>3</v>
      </c>
      <c r="H1182" s="448">
        <f t="shared" si="300"/>
        <v>2.0134228187919462E-2</v>
      </c>
      <c r="I1182" s="447">
        <v>139</v>
      </c>
      <c r="J1182" s="450">
        <f t="shared" si="301"/>
        <v>0.93288590604026844</v>
      </c>
      <c r="K1182" s="376">
        <v>0</v>
      </c>
      <c r="L1182" s="448">
        <f t="shared" si="302"/>
        <v>0</v>
      </c>
      <c r="M1182" s="449"/>
    </row>
    <row r="1183" spans="2:13" ht="13" thickBot="1" x14ac:dyDescent="0.3">
      <c r="B1183" s="470">
        <v>43700</v>
      </c>
      <c r="C1183" s="311" t="s">
        <v>644</v>
      </c>
      <c r="D1183" s="447">
        <v>68</v>
      </c>
      <c r="E1183" s="447">
        <v>2</v>
      </c>
      <c r="F1183" s="448">
        <f t="shared" si="299"/>
        <v>2.9411764705882353E-2</v>
      </c>
      <c r="G1183" s="447">
        <v>4</v>
      </c>
      <c r="H1183" s="448">
        <f t="shared" si="300"/>
        <v>5.8823529411764705E-2</v>
      </c>
      <c r="I1183" s="447">
        <v>62</v>
      </c>
      <c r="J1183" s="450">
        <f t="shared" si="301"/>
        <v>0.91176470588235292</v>
      </c>
      <c r="K1183" s="376">
        <v>0</v>
      </c>
      <c r="L1183" s="448">
        <f t="shared" si="302"/>
        <v>0</v>
      </c>
      <c r="M1183" s="449"/>
    </row>
    <row r="1184" spans="2:13" ht="13" thickBot="1" x14ac:dyDescent="0.3">
      <c r="B1184" s="470">
        <v>43700</v>
      </c>
      <c r="C1184" s="311" t="s">
        <v>768</v>
      </c>
      <c r="D1184" s="447">
        <v>7</v>
      </c>
      <c r="E1184" s="447">
        <v>0</v>
      </c>
      <c r="F1184" s="448">
        <f t="shared" si="299"/>
        <v>0</v>
      </c>
      <c r="G1184" s="447">
        <v>0</v>
      </c>
      <c r="H1184" s="448">
        <f t="shared" si="300"/>
        <v>0</v>
      </c>
      <c r="I1184" s="447">
        <v>7</v>
      </c>
      <c r="J1184" s="450">
        <f t="shared" si="301"/>
        <v>1</v>
      </c>
      <c r="K1184" s="376">
        <v>0</v>
      </c>
      <c r="L1184" s="448">
        <f t="shared" si="302"/>
        <v>0</v>
      </c>
      <c r="M1184" s="449"/>
    </row>
    <row r="1185" spans="2:13" ht="13" thickBot="1" x14ac:dyDescent="0.3">
      <c r="B1185" s="470">
        <v>43701</v>
      </c>
      <c r="C1185" s="311" t="s">
        <v>768</v>
      </c>
      <c r="D1185" s="447">
        <v>5</v>
      </c>
      <c r="E1185" s="447">
        <v>0</v>
      </c>
      <c r="F1185" s="448">
        <f t="shared" si="299"/>
        <v>0</v>
      </c>
      <c r="G1185" s="447">
        <v>0</v>
      </c>
      <c r="H1185" s="448">
        <f t="shared" si="300"/>
        <v>0</v>
      </c>
      <c r="I1185" s="447">
        <v>5</v>
      </c>
      <c r="J1185" s="450">
        <f t="shared" si="301"/>
        <v>1</v>
      </c>
      <c r="K1185" s="376">
        <v>0</v>
      </c>
      <c r="L1185" s="448">
        <f t="shared" si="302"/>
        <v>0</v>
      </c>
      <c r="M1185" s="449"/>
    </row>
    <row r="1186" spans="2:13" ht="13" thickBot="1" x14ac:dyDescent="0.3">
      <c r="B1186" s="470">
        <v>43701</v>
      </c>
      <c r="C1186" s="311" t="s">
        <v>758</v>
      </c>
      <c r="D1186" s="447">
        <v>29</v>
      </c>
      <c r="E1186" s="447">
        <v>0</v>
      </c>
      <c r="F1186" s="448">
        <v>0.01</v>
      </c>
      <c r="G1186" s="447">
        <v>1</v>
      </c>
      <c r="H1186" s="448">
        <f t="shared" si="300"/>
        <v>3.4482758620689655E-2</v>
      </c>
      <c r="I1186" s="447">
        <v>28</v>
      </c>
      <c r="J1186" s="450">
        <f t="shared" si="301"/>
        <v>0.96551724137931039</v>
      </c>
      <c r="K1186" s="376">
        <v>0</v>
      </c>
      <c r="L1186" s="448">
        <f t="shared" si="302"/>
        <v>0</v>
      </c>
      <c r="M1186" s="449"/>
    </row>
    <row r="1187" spans="2:13" ht="13" thickBot="1" x14ac:dyDescent="0.3">
      <c r="B1187" s="470">
        <v>43701</v>
      </c>
      <c r="C1187" s="311" t="s">
        <v>645</v>
      </c>
      <c r="D1187" s="447">
        <v>78</v>
      </c>
      <c r="E1187" s="447">
        <v>1</v>
      </c>
      <c r="F1187" s="448">
        <f t="shared" si="299"/>
        <v>1.282051282051282E-2</v>
      </c>
      <c r="G1187" s="447">
        <v>1</v>
      </c>
      <c r="H1187" s="448">
        <f t="shared" si="300"/>
        <v>1.282051282051282E-2</v>
      </c>
      <c r="I1187" s="447">
        <v>76</v>
      </c>
      <c r="J1187" s="450">
        <f t="shared" si="301"/>
        <v>0.97435897435897434</v>
      </c>
      <c r="K1187" s="376">
        <v>1</v>
      </c>
      <c r="L1187" s="448">
        <f t="shared" si="302"/>
        <v>1.282051282051282E-2</v>
      </c>
      <c r="M1187" s="449">
        <v>1</v>
      </c>
    </row>
    <row r="1188" spans="2:13" ht="13" thickBot="1" x14ac:dyDescent="0.3">
      <c r="B1188" s="470">
        <v>43707</v>
      </c>
      <c r="C1188" s="311" t="s">
        <v>769</v>
      </c>
      <c r="D1188" s="447">
        <v>51</v>
      </c>
      <c r="E1188" s="447">
        <v>1</v>
      </c>
      <c r="F1188" s="448">
        <f t="shared" si="299"/>
        <v>1.9607843137254902E-2</v>
      </c>
      <c r="G1188" s="447">
        <v>2</v>
      </c>
      <c r="H1188" s="448">
        <f t="shared" si="300"/>
        <v>3.9215686274509803E-2</v>
      </c>
      <c r="I1188" s="447">
        <v>48</v>
      </c>
      <c r="J1188" s="450">
        <f t="shared" si="301"/>
        <v>0.94117647058823528</v>
      </c>
      <c r="K1188" s="376">
        <v>0</v>
      </c>
      <c r="L1188" s="448">
        <f t="shared" si="302"/>
        <v>0</v>
      </c>
      <c r="M1188" s="449"/>
    </row>
    <row r="1189" spans="2:13" ht="13" thickBot="1" x14ac:dyDescent="0.3">
      <c r="B1189" s="454">
        <v>43678</v>
      </c>
      <c r="C1189" s="311" t="s">
        <v>705</v>
      </c>
      <c r="D1189" s="447">
        <v>52</v>
      </c>
      <c r="E1189" s="447">
        <v>1</v>
      </c>
      <c r="F1189" s="448">
        <f t="shared" si="299"/>
        <v>1.9230769230769232E-2</v>
      </c>
      <c r="G1189" s="447">
        <v>1</v>
      </c>
      <c r="H1189" s="448">
        <f t="shared" si="300"/>
        <v>1.9230769230769232E-2</v>
      </c>
      <c r="I1189" s="447">
        <v>50</v>
      </c>
      <c r="J1189" s="450">
        <f t="shared" si="301"/>
        <v>0.96153846153846156</v>
      </c>
      <c r="K1189" s="376">
        <v>0</v>
      </c>
      <c r="L1189" s="448">
        <f t="shared" si="302"/>
        <v>0</v>
      </c>
      <c r="M1189" s="449"/>
    </row>
    <row r="1190" spans="2:13" ht="13" thickBot="1" x14ac:dyDescent="0.3">
      <c r="B1190" s="470">
        <v>43715</v>
      </c>
      <c r="C1190" s="311" t="s">
        <v>770</v>
      </c>
      <c r="D1190" s="447">
        <v>268</v>
      </c>
      <c r="E1190" s="447">
        <v>13</v>
      </c>
      <c r="F1190" s="448">
        <f t="shared" si="299"/>
        <v>4.8507462686567165E-2</v>
      </c>
      <c r="G1190" s="447">
        <v>16</v>
      </c>
      <c r="H1190" s="448">
        <f t="shared" si="300"/>
        <v>5.9701492537313432E-2</v>
      </c>
      <c r="I1190" s="447">
        <v>239</v>
      </c>
      <c r="J1190" s="450">
        <f t="shared" si="301"/>
        <v>0.89179104477611937</v>
      </c>
      <c r="K1190" s="376">
        <v>1</v>
      </c>
      <c r="L1190" s="448">
        <f t="shared" si="302"/>
        <v>3.7313432835820895E-3</v>
      </c>
      <c r="M1190" s="449">
        <v>1</v>
      </c>
    </row>
    <row r="1191" spans="2:13" ht="13" thickBot="1" x14ac:dyDescent="0.3">
      <c r="B1191" s="470">
        <v>43715</v>
      </c>
      <c r="C1191" s="311" t="s">
        <v>771</v>
      </c>
      <c r="D1191" s="447">
        <v>135</v>
      </c>
      <c r="E1191" s="447">
        <v>4</v>
      </c>
      <c r="F1191" s="448">
        <f t="shared" si="299"/>
        <v>2.9629629629629631E-2</v>
      </c>
      <c r="G1191" s="447">
        <v>4</v>
      </c>
      <c r="H1191" s="448">
        <f t="shared" si="300"/>
        <v>2.9629629629629631E-2</v>
      </c>
      <c r="I1191" s="447">
        <v>127</v>
      </c>
      <c r="J1191" s="450">
        <f t="shared" si="301"/>
        <v>0.94074074074074077</v>
      </c>
      <c r="K1191" s="376">
        <v>0</v>
      </c>
      <c r="L1191" s="448">
        <f t="shared" si="302"/>
        <v>0</v>
      </c>
      <c r="M1191" s="449"/>
    </row>
    <row r="1192" spans="2:13" ht="13" thickBot="1" x14ac:dyDescent="0.3">
      <c r="B1192" s="470">
        <v>43715</v>
      </c>
      <c r="C1192" s="311" t="s">
        <v>547</v>
      </c>
      <c r="D1192" s="447">
        <v>22</v>
      </c>
      <c r="E1192" s="447">
        <v>1</v>
      </c>
      <c r="F1192" s="448">
        <f t="shared" si="299"/>
        <v>4.5454545454545456E-2</v>
      </c>
      <c r="G1192" s="447">
        <v>1</v>
      </c>
      <c r="H1192" s="448">
        <f t="shared" si="300"/>
        <v>4.5454545454545456E-2</v>
      </c>
      <c r="I1192" s="447">
        <v>20</v>
      </c>
      <c r="J1192" s="450">
        <f t="shared" si="301"/>
        <v>0.90909090909090906</v>
      </c>
      <c r="K1192" s="376">
        <v>0</v>
      </c>
      <c r="L1192" s="448">
        <f t="shared" si="302"/>
        <v>0</v>
      </c>
      <c r="M1192" s="449"/>
    </row>
    <row r="1193" spans="2:13" ht="13" thickBot="1" x14ac:dyDescent="0.3">
      <c r="B1193" s="470">
        <v>43715</v>
      </c>
      <c r="C1193" s="311" t="s">
        <v>45</v>
      </c>
      <c r="D1193" s="447">
        <v>67</v>
      </c>
      <c r="E1193" s="447">
        <v>2</v>
      </c>
      <c r="F1193" s="448">
        <f t="shared" si="299"/>
        <v>2.9850746268656716E-2</v>
      </c>
      <c r="G1193" s="447">
        <v>3</v>
      </c>
      <c r="H1193" s="448">
        <f t="shared" si="300"/>
        <v>4.4776119402985072E-2</v>
      </c>
      <c r="I1193" s="447">
        <v>62</v>
      </c>
      <c r="J1193" s="450">
        <f t="shared" si="301"/>
        <v>0.92537313432835822</v>
      </c>
      <c r="K1193" s="376">
        <v>0</v>
      </c>
      <c r="L1193" s="448">
        <f t="shared" si="302"/>
        <v>0</v>
      </c>
      <c r="M1193" s="449"/>
    </row>
    <row r="1194" spans="2:13" ht="13" thickBot="1" x14ac:dyDescent="0.3">
      <c r="B1194" s="470">
        <v>43715</v>
      </c>
      <c r="C1194" s="311" t="s">
        <v>535</v>
      </c>
      <c r="D1194" s="447">
        <v>468</v>
      </c>
      <c r="E1194" s="447">
        <v>23</v>
      </c>
      <c r="F1194" s="448">
        <f t="shared" si="299"/>
        <v>4.9145299145299144E-2</v>
      </c>
      <c r="G1194" s="447">
        <v>12</v>
      </c>
      <c r="H1194" s="448">
        <f t="shared" si="300"/>
        <v>2.564102564102564E-2</v>
      </c>
      <c r="I1194" s="447">
        <v>433</v>
      </c>
      <c r="J1194" s="450">
        <f t="shared" si="301"/>
        <v>0.92521367521367526</v>
      </c>
      <c r="K1194" s="376">
        <v>2</v>
      </c>
      <c r="L1194" s="448">
        <f t="shared" si="302"/>
        <v>4.2735042735042739E-3</v>
      </c>
      <c r="M1194" s="449">
        <v>2</v>
      </c>
    </row>
    <row r="1195" spans="2:13" ht="13" thickBot="1" x14ac:dyDescent="0.3">
      <c r="B1195" s="470">
        <v>43719</v>
      </c>
      <c r="C1195" s="311" t="s">
        <v>772</v>
      </c>
      <c r="D1195" s="447">
        <v>16</v>
      </c>
      <c r="E1195" s="447">
        <v>0</v>
      </c>
      <c r="F1195" s="448">
        <f t="shared" si="299"/>
        <v>0</v>
      </c>
      <c r="G1195" s="447">
        <v>0</v>
      </c>
      <c r="H1195" s="448">
        <f t="shared" si="300"/>
        <v>0</v>
      </c>
      <c r="I1195" s="447">
        <v>16</v>
      </c>
      <c r="J1195" s="450">
        <f t="shared" si="301"/>
        <v>1</v>
      </c>
      <c r="K1195" s="376">
        <v>0</v>
      </c>
      <c r="L1195" s="448">
        <f t="shared" si="302"/>
        <v>0</v>
      </c>
      <c r="M1195" s="449"/>
    </row>
    <row r="1196" spans="2:13" ht="13" thickBot="1" x14ac:dyDescent="0.3">
      <c r="B1196" s="470">
        <v>43721</v>
      </c>
      <c r="C1196" s="311" t="s">
        <v>648</v>
      </c>
      <c r="D1196" s="447">
        <v>31</v>
      </c>
      <c r="E1196" s="447">
        <v>0</v>
      </c>
      <c r="F1196" s="448">
        <f t="shared" si="299"/>
        <v>0</v>
      </c>
      <c r="G1196" s="447">
        <v>1</v>
      </c>
      <c r="H1196" s="448">
        <f t="shared" si="300"/>
        <v>3.2258064516129031E-2</v>
      </c>
      <c r="I1196" s="447">
        <v>30</v>
      </c>
      <c r="J1196" s="450">
        <f t="shared" si="301"/>
        <v>0.967741935483871</v>
      </c>
      <c r="K1196" s="376">
        <v>0</v>
      </c>
      <c r="L1196" s="448">
        <f t="shared" si="302"/>
        <v>0</v>
      </c>
      <c r="M1196" s="449"/>
    </row>
    <row r="1197" spans="2:13" ht="13" thickBot="1" x14ac:dyDescent="0.3">
      <c r="B1197" s="470">
        <v>43724</v>
      </c>
      <c r="C1197" s="311" t="s">
        <v>773</v>
      </c>
      <c r="D1197" s="447">
        <v>251</v>
      </c>
      <c r="E1197" s="447">
        <v>17</v>
      </c>
      <c r="F1197" s="448">
        <f t="shared" si="299"/>
        <v>6.7729083665338641E-2</v>
      </c>
      <c r="G1197" s="447">
        <v>5</v>
      </c>
      <c r="H1197" s="448">
        <f t="shared" si="300"/>
        <v>1.9920318725099601E-2</v>
      </c>
      <c r="I1197" s="447">
        <v>229</v>
      </c>
      <c r="J1197" s="450">
        <f t="shared" si="301"/>
        <v>0.91235059760956172</v>
      </c>
      <c r="K1197" s="376">
        <v>1</v>
      </c>
      <c r="L1197" s="448">
        <f t="shared" si="302"/>
        <v>3.9840637450199202E-3</v>
      </c>
      <c r="M1197" s="449">
        <v>1</v>
      </c>
    </row>
    <row r="1198" spans="2:13" ht="13" thickBot="1" x14ac:dyDescent="0.3">
      <c r="B1198" s="470">
        <v>43727</v>
      </c>
      <c r="C1198" s="311" t="s">
        <v>20</v>
      </c>
      <c r="D1198" s="447">
        <v>33</v>
      </c>
      <c r="E1198" s="447">
        <v>0</v>
      </c>
      <c r="F1198" s="448">
        <f t="shared" si="299"/>
        <v>0</v>
      </c>
      <c r="G1198" s="447">
        <v>4</v>
      </c>
      <c r="H1198" s="448">
        <f t="shared" si="300"/>
        <v>0.12121212121212122</v>
      </c>
      <c r="I1198" s="447">
        <v>29</v>
      </c>
      <c r="J1198" s="450">
        <f t="shared" si="301"/>
        <v>0.87878787878787878</v>
      </c>
      <c r="K1198" s="376">
        <v>0</v>
      </c>
      <c r="L1198" s="448">
        <f t="shared" si="302"/>
        <v>0</v>
      </c>
      <c r="M1198" s="449"/>
    </row>
    <row r="1199" spans="2:13" ht="13" thickBot="1" x14ac:dyDescent="0.3">
      <c r="B1199" s="470">
        <v>43727</v>
      </c>
      <c r="C1199" s="311" t="s">
        <v>16</v>
      </c>
      <c r="D1199" s="447">
        <v>79</v>
      </c>
      <c r="E1199" s="447">
        <v>4</v>
      </c>
      <c r="F1199" s="448">
        <f t="shared" si="299"/>
        <v>5.0632911392405063E-2</v>
      </c>
      <c r="G1199" s="447">
        <v>8</v>
      </c>
      <c r="H1199" s="448">
        <f t="shared" si="300"/>
        <v>0.10126582278481013</v>
      </c>
      <c r="I1199" s="447">
        <v>67</v>
      </c>
      <c r="J1199" s="450">
        <f t="shared" si="301"/>
        <v>0.84810126582278478</v>
      </c>
      <c r="K1199" s="376">
        <v>0</v>
      </c>
      <c r="L1199" s="448">
        <f t="shared" si="302"/>
        <v>0</v>
      </c>
      <c r="M1199" s="449"/>
    </row>
    <row r="1200" spans="2:13" ht="13" thickBot="1" x14ac:dyDescent="0.3">
      <c r="B1200" s="470">
        <v>43727</v>
      </c>
      <c r="C1200" s="311" t="s">
        <v>639</v>
      </c>
      <c r="D1200" s="447">
        <v>248</v>
      </c>
      <c r="E1200" s="447">
        <v>6</v>
      </c>
      <c r="F1200" s="448">
        <f t="shared" si="299"/>
        <v>2.4193548387096774E-2</v>
      </c>
      <c r="G1200" s="447">
        <v>4</v>
      </c>
      <c r="H1200" s="448">
        <f t="shared" si="300"/>
        <v>1.6129032258064516E-2</v>
      </c>
      <c r="I1200" s="447">
        <v>238</v>
      </c>
      <c r="J1200" s="450">
        <f t="shared" si="301"/>
        <v>0.95967741935483875</v>
      </c>
      <c r="K1200" s="376">
        <v>0</v>
      </c>
      <c r="L1200" s="448">
        <f t="shared" si="302"/>
        <v>0</v>
      </c>
      <c r="M1200" s="449"/>
    </row>
    <row r="1201" spans="2:13" ht="13" thickBot="1" x14ac:dyDescent="0.3">
      <c r="B1201" s="470">
        <v>43727</v>
      </c>
      <c r="C1201" s="311" t="s">
        <v>774</v>
      </c>
      <c r="D1201" s="447">
        <v>111</v>
      </c>
      <c r="E1201" s="447">
        <v>9</v>
      </c>
      <c r="F1201" s="448">
        <f t="shared" si="299"/>
        <v>8.1081081081081086E-2</v>
      </c>
      <c r="G1201" s="447">
        <v>2</v>
      </c>
      <c r="H1201" s="448">
        <f t="shared" si="300"/>
        <v>1.8018018018018018E-2</v>
      </c>
      <c r="I1201" s="447">
        <v>100</v>
      </c>
      <c r="J1201" s="450">
        <f t="shared" si="301"/>
        <v>0.90090090090090091</v>
      </c>
      <c r="K1201" s="376">
        <v>2</v>
      </c>
      <c r="L1201" s="448">
        <f t="shared" si="302"/>
        <v>1.8018018018018018E-2</v>
      </c>
      <c r="M1201" s="449">
        <v>2</v>
      </c>
    </row>
    <row r="1202" spans="2:13" ht="13" thickBot="1" x14ac:dyDescent="0.3">
      <c r="B1202" s="470">
        <v>43729</v>
      </c>
      <c r="C1202" s="311" t="s">
        <v>775</v>
      </c>
      <c r="D1202" s="447">
        <v>96</v>
      </c>
      <c r="E1202" s="447">
        <v>5</v>
      </c>
      <c r="F1202" s="448">
        <f t="shared" si="299"/>
        <v>5.2083333333333336E-2</v>
      </c>
      <c r="G1202" s="447">
        <v>3</v>
      </c>
      <c r="H1202" s="448">
        <f t="shared" si="300"/>
        <v>3.125E-2</v>
      </c>
      <c r="I1202" s="447">
        <v>88</v>
      </c>
      <c r="J1202" s="450">
        <f t="shared" si="301"/>
        <v>0.91666666666666663</v>
      </c>
      <c r="K1202" s="376">
        <v>3</v>
      </c>
      <c r="L1202" s="448">
        <f t="shared" si="302"/>
        <v>3.125E-2</v>
      </c>
      <c r="M1202" s="449"/>
    </row>
    <row r="1203" spans="2:13" ht="13" thickBot="1" x14ac:dyDescent="0.3">
      <c r="B1203" s="470">
        <v>43729</v>
      </c>
      <c r="C1203" s="311" t="s">
        <v>776</v>
      </c>
      <c r="D1203" s="447">
        <v>91</v>
      </c>
      <c r="E1203" s="447">
        <v>2</v>
      </c>
      <c r="F1203" s="448">
        <f t="shared" si="299"/>
        <v>2.197802197802198E-2</v>
      </c>
      <c r="G1203" s="447">
        <v>1</v>
      </c>
      <c r="H1203" s="448">
        <f t="shared" si="300"/>
        <v>1.098901098901099E-2</v>
      </c>
      <c r="I1203" s="447">
        <v>88</v>
      </c>
      <c r="J1203" s="450">
        <f t="shared" si="301"/>
        <v>0.96703296703296704</v>
      </c>
      <c r="K1203" s="376">
        <v>1</v>
      </c>
      <c r="L1203" s="448">
        <f t="shared" si="302"/>
        <v>1.098901098901099E-2</v>
      </c>
      <c r="M1203" s="449">
        <v>1</v>
      </c>
    </row>
    <row r="1204" spans="2:13" ht="13" thickBot="1" x14ac:dyDescent="0.3">
      <c r="B1204" s="470">
        <v>43729</v>
      </c>
      <c r="C1204" s="311" t="s">
        <v>547</v>
      </c>
      <c r="D1204" s="447">
        <v>302</v>
      </c>
      <c r="E1204" s="447">
        <v>19</v>
      </c>
      <c r="F1204" s="448">
        <f t="shared" si="299"/>
        <v>6.2913907284768214E-2</v>
      </c>
      <c r="G1204" s="447">
        <v>11</v>
      </c>
      <c r="H1204" s="448">
        <f t="shared" si="300"/>
        <v>3.6423841059602648E-2</v>
      </c>
      <c r="I1204" s="447">
        <v>272</v>
      </c>
      <c r="J1204" s="450">
        <f t="shared" si="301"/>
        <v>0.90066225165562919</v>
      </c>
      <c r="K1204" s="376">
        <v>2</v>
      </c>
      <c r="L1204" s="448">
        <f t="shared" si="302"/>
        <v>6.6225165562913907E-3</v>
      </c>
      <c r="M1204" s="449"/>
    </row>
    <row r="1205" spans="2:13" ht="13" thickBot="1" x14ac:dyDescent="0.3">
      <c r="B1205" s="470">
        <v>43729</v>
      </c>
      <c r="C1205" s="311" t="s">
        <v>777</v>
      </c>
      <c r="D1205" s="447">
        <v>119</v>
      </c>
      <c r="E1205" s="447">
        <v>6</v>
      </c>
      <c r="F1205" s="448">
        <f t="shared" si="299"/>
        <v>5.0420168067226892E-2</v>
      </c>
      <c r="G1205" s="447">
        <v>7</v>
      </c>
      <c r="H1205" s="448">
        <f t="shared" si="300"/>
        <v>5.8823529411764705E-2</v>
      </c>
      <c r="I1205" s="447">
        <v>106</v>
      </c>
      <c r="J1205" s="450">
        <f t="shared" si="301"/>
        <v>0.89075630252100846</v>
      </c>
      <c r="K1205" s="376">
        <v>0</v>
      </c>
      <c r="L1205" s="448">
        <f t="shared" si="302"/>
        <v>0</v>
      </c>
      <c r="M1205" s="449"/>
    </row>
    <row r="1206" spans="2:13" ht="13" thickBot="1" x14ac:dyDescent="0.3">
      <c r="B1206" s="470">
        <v>43730</v>
      </c>
      <c r="C1206" s="311" t="s">
        <v>32</v>
      </c>
      <c r="D1206" s="447">
        <v>62</v>
      </c>
      <c r="E1206" s="447">
        <v>3</v>
      </c>
      <c r="F1206" s="448">
        <f t="shared" si="299"/>
        <v>4.8387096774193547E-2</v>
      </c>
      <c r="G1206" s="447">
        <v>5</v>
      </c>
      <c r="H1206" s="448">
        <f t="shared" si="300"/>
        <v>8.0645161290322578E-2</v>
      </c>
      <c r="I1206" s="447">
        <v>54</v>
      </c>
      <c r="J1206" s="450">
        <f t="shared" si="301"/>
        <v>0.87096774193548387</v>
      </c>
      <c r="K1206" s="376">
        <v>1</v>
      </c>
      <c r="L1206" s="448">
        <f t="shared" si="302"/>
        <v>1.6129032258064516E-2</v>
      </c>
      <c r="M1206" s="449"/>
    </row>
    <row r="1207" spans="2:13" ht="13" thickBot="1" x14ac:dyDescent="0.3">
      <c r="B1207" s="470">
        <v>43731</v>
      </c>
      <c r="C1207" s="311" t="s">
        <v>778</v>
      </c>
      <c r="D1207" s="447">
        <v>485</v>
      </c>
      <c r="E1207" s="447">
        <v>23</v>
      </c>
      <c r="F1207" s="448">
        <f t="shared" si="299"/>
        <v>4.7422680412371132E-2</v>
      </c>
      <c r="G1207" s="447">
        <v>15</v>
      </c>
      <c r="H1207" s="448">
        <f t="shared" si="300"/>
        <v>3.0927835051546393E-2</v>
      </c>
      <c r="I1207" s="447">
        <v>447</v>
      </c>
      <c r="J1207" s="450">
        <f t="shared" si="301"/>
        <v>0.92164948453608242</v>
      </c>
      <c r="K1207" s="376">
        <v>4</v>
      </c>
      <c r="L1207" s="448">
        <f t="shared" si="302"/>
        <v>8.2474226804123713E-3</v>
      </c>
      <c r="M1207" s="449">
        <v>1</v>
      </c>
    </row>
    <row r="1208" spans="2:13" ht="13" thickBot="1" x14ac:dyDescent="0.3">
      <c r="B1208" s="470">
        <v>43732</v>
      </c>
      <c r="C1208" s="311" t="s">
        <v>779</v>
      </c>
      <c r="D1208" s="447">
        <v>40</v>
      </c>
      <c r="E1208" s="447">
        <v>2</v>
      </c>
      <c r="F1208" s="448">
        <f t="shared" si="299"/>
        <v>0.05</v>
      </c>
      <c r="G1208" s="447">
        <v>2</v>
      </c>
      <c r="H1208" s="448">
        <f t="shared" si="300"/>
        <v>0.05</v>
      </c>
      <c r="I1208" s="447">
        <v>36</v>
      </c>
      <c r="J1208" s="450">
        <f t="shared" si="301"/>
        <v>0.9</v>
      </c>
      <c r="K1208" s="376">
        <v>0</v>
      </c>
      <c r="L1208" s="448">
        <f t="shared" si="302"/>
        <v>0</v>
      </c>
      <c r="M1208" s="449"/>
    </row>
    <row r="1209" spans="2:13" ht="13" thickBot="1" x14ac:dyDescent="0.3">
      <c r="B1209" s="470">
        <v>43732</v>
      </c>
      <c r="C1209" s="311" t="s">
        <v>539</v>
      </c>
      <c r="D1209" s="447">
        <v>370</v>
      </c>
      <c r="E1209" s="447">
        <v>21</v>
      </c>
      <c r="F1209" s="448">
        <f t="shared" si="299"/>
        <v>5.675675675675676E-2</v>
      </c>
      <c r="G1209" s="447">
        <v>16</v>
      </c>
      <c r="H1209" s="448">
        <f t="shared" si="300"/>
        <v>4.3243243243243246E-2</v>
      </c>
      <c r="I1209" s="447">
        <v>333</v>
      </c>
      <c r="J1209" s="450">
        <f t="shared" si="301"/>
        <v>0.9</v>
      </c>
      <c r="K1209" s="376">
        <v>3</v>
      </c>
      <c r="L1209" s="448">
        <f t="shared" si="302"/>
        <v>8.1081081081081086E-3</v>
      </c>
      <c r="M1209" s="449">
        <v>1</v>
      </c>
    </row>
    <row r="1210" spans="2:13" ht="13" thickBot="1" x14ac:dyDescent="0.3">
      <c r="B1210" s="470">
        <v>43733</v>
      </c>
      <c r="C1210" s="311" t="s">
        <v>780</v>
      </c>
      <c r="D1210" s="447">
        <v>87</v>
      </c>
      <c r="E1210" s="447">
        <v>1</v>
      </c>
      <c r="F1210" s="448">
        <f t="shared" si="299"/>
        <v>1.1494252873563218E-2</v>
      </c>
      <c r="G1210" s="447">
        <v>0</v>
      </c>
      <c r="H1210" s="448">
        <f t="shared" si="300"/>
        <v>0</v>
      </c>
      <c r="I1210" s="447">
        <v>86</v>
      </c>
      <c r="J1210" s="450">
        <f t="shared" si="301"/>
        <v>0.9885057471264368</v>
      </c>
      <c r="K1210" s="376">
        <v>0</v>
      </c>
      <c r="L1210" s="448">
        <f t="shared" si="302"/>
        <v>0</v>
      </c>
      <c r="M1210" s="449"/>
    </row>
    <row r="1211" spans="2:13" ht="13" thickBot="1" x14ac:dyDescent="0.3">
      <c r="B1211" s="470">
        <v>43736</v>
      </c>
      <c r="C1211" s="311" t="s">
        <v>541</v>
      </c>
      <c r="D1211" s="447">
        <v>311</v>
      </c>
      <c r="E1211" s="447">
        <v>7</v>
      </c>
      <c r="F1211" s="448">
        <f t="shared" si="299"/>
        <v>2.2508038585209004E-2</v>
      </c>
      <c r="G1211" s="447">
        <v>7</v>
      </c>
      <c r="H1211" s="448">
        <f t="shared" si="300"/>
        <v>2.2508038585209004E-2</v>
      </c>
      <c r="I1211" s="447">
        <v>297</v>
      </c>
      <c r="J1211" s="450">
        <f t="shared" si="301"/>
        <v>0.954983922829582</v>
      </c>
      <c r="K1211" s="376">
        <v>0</v>
      </c>
      <c r="L1211" s="448">
        <f t="shared" si="302"/>
        <v>0</v>
      </c>
      <c r="M1211" s="449"/>
    </row>
    <row r="1212" spans="2:13" ht="13" thickBot="1" x14ac:dyDescent="0.3">
      <c r="B1212" s="470">
        <v>43736</v>
      </c>
      <c r="C1212" s="311" t="s">
        <v>660</v>
      </c>
      <c r="D1212" s="447">
        <v>270</v>
      </c>
      <c r="E1212" s="447">
        <v>10</v>
      </c>
      <c r="F1212" s="448">
        <f t="shared" si="299"/>
        <v>3.7037037037037035E-2</v>
      </c>
      <c r="G1212" s="447">
        <v>12</v>
      </c>
      <c r="H1212" s="448">
        <f t="shared" si="300"/>
        <v>4.4444444444444446E-2</v>
      </c>
      <c r="I1212" s="447">
        <v>248</v>
      </c>
      <c r="J1212" s="450">
        <f t="shared" si="301"/>
        <v>0.91851851851851851</v>
      </c>
      <c r="K1212" s="376">
        <v>3</v>
      </c>
      <c r="L1212" s="448">
        <f t="shared" si="302"/>
        <v>1.1111111111111112E-2</v>
      </c>
      <c r="M1212" s="449"/>
    </row>
    <row r="1213" spans="2:13" ht="13" thickBot="1" x14ac:dyDescent="0.3">
      <c r="B1213" s="454">
        <v>43709</v>
      </c>
      <c r="C1213" s="311" t="s">
        <v>584</v>
      </c>
      <c r="D1213" s="447">
        <v>23</v>
      </c>
      <c r="E1213" s="447">
        <v>0</v>
      </c>
      <c r="F1213" s="448">
        <f t="shared" si="299"/>
        <v>0</v>
      </c>
      <c r="G1213" s="447">
        <v>0</v>
      </c>
      <c r="H1213" s="448">
        <f t="shared" si="300"/>
        <v>0</v>
      </c>
      <c r="I1213" s="447">
        <v>23</v>
      </c>
      <c r="J1213" s="450">
        <f t="shared" si="301"/>
        <v>1</v>
      </c>
      <c r="K1213" s="376">
        <v>0</v>
      </c>
      <c r="L1213" s="448">
        <f t="shared" si="302"/>
        <v>0</v>
      </c>
      <c r="M1213" s="449"/>
    </row>
    <row r="1214" spans="2:13" ht="13" thickBot="1" x14ac:dyDescent="0.3">
      <c r="B1214" s="454">
        <v>43709</v>
      </c>
      <c r="C1214" s="311" t="s">
        <v>781</v>
      </c>
      <c r="D1214" s="447">
        <v>29</v>
      </c>
      <c r="E1214" s="447">
        <v>1</v>
      </c>
      <c r="F1214" s="448">
        <f t="shared" si="299"/>
        <v>3.4482758620689655E-2</v>
      </c>
      <c r="G1214" s="447">
        <v>2</v>
      </c>
      <c r="H1214" s="448">
        <f t="shared" si="300"/>
        <v>6.8965517241379309E-2</v>
      </c>
      <c r="I1214" s="447">
        <v>26</v>
      </c>
      <c r="J1214" s="450">
        <f t="shared" si="301"/>
        <v>0.89655172413793105</v>
      </c>
      <c r="K1214" s="376">
        <v>0</v>
      </c>
      <c r="L1214" s="448">
        <f t="shared" si="302"/>
        <v>0</v>
      </c>
      <c r="M1214" s="449"/>
    </row>
    <row r="1215" spans="2:13" ht="13" thickBot="1" x14ac:dyDescent="0.3">
      <c r="B1215" s="470">
        <v>43741</v>
      </c>
      <c r="C1215" s="311" t="s">
        <v>782</v>
      </c>
      <c r="D1215" s="447">
        <v>327</v>
      </c>
      <c r="E1215" s="447">
        <v>5</v>
      </c>
      <c r="F1215" s="448">
        <f t="shared" si="299"/>
        <v>1.5290519877675841E-2</v>
      </c>
      <c r="G1215" s="447">
        <v>8</v>
      </c>
      <c r="H1215" s="448">
        <f t="shared" si="300"/>
        <v>2.4464831804281346E-2</v>
      </c>
      <c r="I1215" s="447">
        <v>314</v>
      </c>
      <c r="J1215" s="450">
        <f t="shared" si="301"/>
        <v>0.96024464831804279</v>
      </c>
      <c r="K1215" s="376">
        <v>1</v>
      </c>
      <c r="L1215" s="448">
        <f t="shared" si="302"/>
        <v>3.0581039755351682E-3</v>
      </c>
      <c r="M1215" s="449"/>
    </row>
    <row r="1216" spans="2:13" ht="13" thickBot="1" x14ac:dyDescent="0.3">
      <c r="B1216" s="470">
        <v>43753</v>
      </c>
      <c r="C1216" s="311" t="s">
        <v>21</v>
      </c>
      <c r="D1216" s="447">
        <v>35</v>
      </c>
      <c r="E1216" s="447">
        <v>4</v>
      </c>
      <c r="F1216" s="448">
        <f t="shared" si="299"/>
        <v>0.11428571428571428</v>
      </c>
      <c r="G1216" s="447">
        <v>0</v>
      </c>
      <c r="H1216" s="448">
        <f t="shared" si="300"/>
        <v>0</v>
      </c>
      <c r="I1216" s="447">
        <v>31</v>
      </c>
      <c r="J1216" s="450">
        <f t="shared" si="301"/>
        <v>0.88571428571428568</v>
      </c>
      <c r="K1216" s="376">
        <v>0</v>
      </c>
      <c r="L1216" s="448">
        <f t="shared" si="302"/>
        <v>0</v>
      </c>
      <c r="M1216" s="449"/>
    </row>
    <row r="1217" spans="2:13" ht="13" thickBot="1" x14ac:dyDescent="0.3">
      <c r="B1217" s="470">
        <v>43743</v>
      </c>
      <c r="C1217" s="311" t="s">
        <v>669</v>
      </c>
      <c r="D1217" s="447">
        <v>191</v>
      </c>
      <c r="E1217" s="447">
        <v>11</v>
      </c>
      <c r="F1217" s="448">
        <f t="shared" si="299"/>
        <v>5.7591623036649213E-2</v>
      </c>
      <c r="G1217" s="447">
        <v>6</v>
      </c>
      <c r="H1217" s="448">
        <f t="shared" si="300"/>
        <v>3.1413612565445025E-2</v>
      </c>
      <c r="I1217" s="447">
        <v>174</v>
      </c>
      <c r="J1217" s="450">
        <f t="shared" si="301"/>
        <v>0.91099476439790572</v>
      </c>
      <c r="K1217" s="376">
        <v>4</v>
      </c>
      <c r="L1217" s="448">
        <f t="shared" si="302"/>
        <v>2.0942408376963352E-2</v>
      </c>
      <c r="M1217" s="449"/>
    </row>
    <row r="1218" spans="2:13" ht="13" thickBot="1" x14ac:dyDescent="0.3">
      <c r="B1218" s="470">
        <v>43743</v>
      </c>
      <c r="C1218" s="311" t="s">
        <v>783</v>
      </c>
      <c r="D1218" s="447">
        <v>87</v>
      </c>
      <c r="E1218" s="447">
        <v>4</v>
      </c>
      <c r="F1218" s="448">
        <f t="shared" si="299"/>
        <v>4.5977011494252873E-2</v>
      </c>
      <c r="G1218" s="447">
        <v>2</v>
      </c>
      <c r="H1218" s="448">
        <f t="shared" si="300"/>
        <v>2.2988505747126436E-2</v>
      </c>
      <c r="I1218" s="447">
        <v>81</v>
      </c>
      <c r="J1218" s="450">
        <f t="shared" si="301"/>
        <v>0.93103448275862066</v>
      </c>
      <c r="K1218" s="376">
        <v>0</v>
      </c>
      <c r="L1218" s="448">
        <f t="shared" si="302"/>
        <v>0</v>
      </c>
      <c r="M1218" s="449"/>
    </row>
    <row r="1219" spans="2:13" ht="13" thickBot="1" x14ac:dyDescent="0.3">
      <c r="B1219" s="470">
        <v>43743</v>
      </c>
      <c r="C1219" s="311" t="s">
        <v>673</v>
      </c>
      <c r="D1219" s="447">
        <v>209</v>
      </c>
      <c r="E1219" s="447">
        <v>8</v>
      </c>
      <c r="F1219" s="448">
        <f t="shared" si="299"/>
        <v>3.8277511961722487E-2</v>
      </c>
      <c r="G1219" s="447">
        <v>9</v>
      </c>
      <c r="H1219" s="448">
        <f t="shared" si="300"/>
        <v>4.3062200956937802E-2</v>
      </c>
      <c r="I1219" s="447">
        <v>192</v>
      </c>
      <c r="J1219" s="450">
        <f t="shared" si="301"/>
        <v>0.91866028708133973</v>
      </c>
      <c r="K1219" s="376">
        <v>2</v>
      </c>
      <c r="L1219" s="448">
        <f t="shared" si="302"/>
        <v>9.5693779904306216E-3</v>
      </c>
      <c r="M1219" s="449"/>
    </row>
    <row r="1220" spans="2:13" ht="13" thickBot="1" x14ac:dyDescent="0.3">
      <c r="B1220" s="470">
        <v>43746</v>
      </c>
      <c r="C1220" s="311" t="s">
        <v>544</v>
      </c>
      <c r="D1220" s="447">
        <v>326</v>
      </c>
      <c r="E1220" s="447">
        <v>5</v>
      </c>
      <c r="F1220" s="448">
        <f t="shared" si="299"/>
        <v>1.5337423312883436E-2</v>
      </c>
      <c r="G1220" s="447">
        <v>10</v>
      </c>
      <c r="H1220" s="448">
        <f t="shared" si="300"/>
        <v>3.0674846625766871E-2</v>
      </c>
      <c r="I1220" s="447">
        <v>311</v>
      </c>
      <c r="J1220" s="450">
        <f t="shared" si="301"/>
        <v>0.95398773006134974</v>
      </c>
      <c r="K1220" s="376">
        <v>0</v>
      </c>
      <c r="L1220" s="448">
        <f t="shared" si="302"/>
        <v>0</v>
      </c>
      <c r="M1220" s="449"/>
    </row>
    <row r="1221" spans="2:13" ht="13" thickBot="1" x14ac:dyDescent="0.3">
      <c r="B1221" s="470">
        <v>43747</v>
      </c>
      <c r="C1221" s="311" t="s">
        <v>546</v>
      </c>
      <c r="D1221" s="447">
        <v>230</v>
      </c>
      <c r="E1221" s="447">
        <v>8</v>
      </c>
      <c r="F1221" s="448">
        <f t="shared" si="299"/>
        <v>3.4782608695652174E-2</v>
      </c>
      <c r="G1221" s="447">
        <v>9</v>
      </c>
      <c r="H1221" s="448">
        <f t="shared" si="300"/>
        <v>3.9130434782608699E-2</v>
      </c>
      <c r="I1221" s="447">
        <v>213</v>
      </c>
      <c r="J1221" s="450">
        <f t="shared" si="301"/>
        <v>0.92608695652173911</v>
      </c>
      <c r="K1221" s="376">
        <v>2</v>
      </c>
      <c r="L1221" s="448">
        <f t="shared" si="302"/>
        <v>8.6956521739130436E-3</v>
      </c>
      <c r="M1221" s="449"/>
    </row>
    <row r="1222" spans="2:13" ht="13" thickBot="1" x14ac:dyDescent="0.3">
      <c r="B1222" s="470">
        <v>43748</v>
      </c>
      <c r="C1222" s="311" t="s">
        <v>784</v>
      </c>
      <c r="D1222" s="447">
        <v>33</v>
      </c>
      <c r="E1222" s="447">
        <v>0</v>
      </c>
      <c r="F1222" s="448">
        <f t="shared" si="299"/>
        <v>0</v>
      </c>
      <c r="G1222" s="447">
        <v>1</v>
      </c>
      <c r="H1222" s="448">
        <f t="shared" si="300"/>
        <v>3.0303030303030304E-2</v>
      </c>
      <c r="I1222" s="447">
        <v>32</v>
      </c>
      <c r="J1222" s="450">
        <f t="shared" si="301"/>
        <v>0.96969696969696972</v>
      </c>
      <c r="K1222" s="376">
        <v>0</v>
      </c>
      <c r="L1222" s="448">
        <f t="shared" ref="L1222:L1291" si="303">SUM(K1222/D1222)</f>
        <v>0</v>
      </c>
      <c r="M1222" s="449"/>
    </row>
    <row r="1223" spans="2:13" ht="13" thickBot="1" x14ac:dyDescent="0.3">
      <c r="B1223" s="470">
        <v>43750</v>
      </c>
      <c r="C1223" s="311" t="s">
        <v>550</v>
      </c>
      <c r="D1223" s="447">
        <v>636</v>
      </c>
      <c r="E1223" s="447">
        <v>24</v>
      </c>
      <c r="F1223" s="448">
        <f t="shared" si="299"/>
        <v>3.7735849056603772E-2</v>
      </c>
      <c r="G1223" s="447">
        <v>15</v>
      </c>
      <c r="H1223" s="448">
        <f t="shared" si="300"/>
        <v>2.358490566037736E-2</v>
      </c>
      <c r="I1223" s="447">
        <v>597</v>
      </c>
      <c r="J1223" s="450">
        <f t="shared" si="301"/>
        <v>0.93867924528301883</v>
      </c>
      <c r="K1223" s="376">
        <v>4</v>
      </c>
      <c r="L1223" s="448">
        <f t="shared" si="303"/>
        <v>6.2893081761006293E-3</v>
      </c>
      <c r="M1223" s="449">
        <v>2</v>
      </c>
    </row>
    <row r="1224" spans="2:13" ht="13" thickBot="1" x14ac:dyDescent="0.3">
      <c r="B1224" s="470">
        <v>43751</v>
      </c>
      <c r="C1224" s="311" t="s">
        <v>785</v>
      </c>
      <c r="D1224" s="447">
        <v>177</v>
      </c>
      <c r="E1224" s="447">
        <v>13</v>
      </c>
      <c r="F1224" s="448">
        <f t="shared" si="299"/>
        <v>7.3446327683615822E-2</v>
      </c>
      <c r="G1224" s="447">
        <v>6</v>
      </c>
      <c r="H1224" s="448">
        <f t="shared" si="300"/>
        <v>3.3898305084745763E-2</v>
      </c>
      <c r="I1224" s="447">
        <v>158</v>
      </c>
      <c r="J1224" s="450">
        <f t="shared" si="301"/>
        <v>0.89265536723163841</v>
      </c>
      <c r="K1224" s="376">
        <v>2</v>
      </c>
      <c r="L1224" s="448">
        <f t="shared" si="303"/>
        <v>1.1299435028248588E-2</v>
      </c>
      <c r="M1224" s="449">
        <v>1</v>
      </c>
    </row>
    <row r="1225" spans="2:13" ht="13" thickBot="1" x14ac:dyDescent="0.3">
      <c r="B1225" s="470">
        <v>43751</v>
      </c>
      <c r="C1225" s="311" t="s">
        <v>786</v>
      </c>
      <c r="D1225" s="447">
        <v>165</v>
      </c>
      <c r="E1225" s="447">
        <v>7</v>
      </c>
      <c r="F1225" s="448">
        <f t="shared" si="299"/>
        <v>4.2424242424242427E-2</v>
      </c>
      <c r="G1225" s="447">
        <v>3</v>
      </c>
      <c r="H1225" s="448">
        <f t="shared" si="300"/>
        <v>1.8181818181818181E-2</v>
      </c>
      <c r="I1225" s="447">
        <v>155</v>
      </c>
      <c r="J1225" s="450">
        <f t="shared" si="301"/>
        <v>0.93939393939393945</v>
      </c>
      <c r="K1225" s="376">
        <v>3</v>
      </c>
      <c r="L1225" s="448">
        <f t="shared" si="303"/>
        <v>1.8181818181818181E-2</v>
      </c>
      <c r="M1225" s="449">
        <v>3</v>
      </c>
    </row>
    <row r="1226" spans="2:13" ht="13" thickBot="1" x14ac:dyDescent="0.3">
      <c r="B1226" s="470">
        <v>43752</v>
      </c>
      <c r="C1226" s="311" t="s">
        <v>787</v>
      </c>
      <c r="D1226" s="447">
        <v>591</v>
      </c>
      <c r="E1226" s="447">
        <v>31</v>
      </c>
      <c r="F1226" s="448">
        <f t="shared" si="299"/>
        <v>5.2453468697123522E-2</v>
      </c>
      <c r="G1226" s="447">
        <v>14</v>
      </c>
      <c r="H1226" s="448">
        <f t="shared" si="300"/>
        <v>2.3688663282571912E-2</v>
      </c>
      <c r="I1226" s="447">
        <v>546</v>
      </c>
      <c r="J1226" s="450">
        <f t="shared" si="301"/>
        <v>0.92385786802030456</v>
      </c>
      <c r="K1226" s="376">
        <v>5</v>
      </c>
      <c r="L1226" s="448">
        <f t="shared" si="303"/>
        <v>8.4602368866328256E-3</v>
      </c>
      <c r="M1226" s="449"/>
    </row>
    <row r="1227" spans="2:13" ht="13" thickBot="1" x14ac:dyDescent="0.3">
      <c r="B1227" s="470">
        <v>43754</v>
      </c>
      <c r="C1227" s="311" t="s">
        <v>788</v>
      </c>
      <c r="D1227" s="447">
        <v>160</v>
      </c>
      <c r="E1227" s="447">
        <v>2</v>
      </c>
      <c r="F1227" s="448">
        <f t="shared" si="299"/>
        <v>1.2500000000000001E-2</v>
      </c>
      <c r="G1227" s="447">
        <v>8</v>
      </c>
      <c r="H1227" s="448">
        <f t="shared" si="300"/>
        <v>0.05</v>
      </c>
      <c r="I1227" s="447">
        <v>150</v>
      </c>
      <c r="J1227" s="450">
        <f t="shared" si="301"/>
        <v>0.9375</v>
      </c>
      <c r="K1227" s="376">
        <v>0</v>
      </c>
      <c r="L1227" s="448">
        <f t="shared" si="303"/>
        <v>0</v>
      </c>
      <c r="M1227" s="449"/>
    </row>
    <row r="1228" spans="2:13" ht="13" thickBot="1" x14ac:dyDescent="0.3">
      <c r="B1228" s="470">
        <v>43754</v>
      </c>
      <c r="C1228" s="311" t="s">
        <v>533</v>
      </c>
      <c r="D1228" s="447">
        <v>25</v>
      </c>
      <c r="E1228" s="447">
        <v>0</v>
      </c>
      <c r="F1228" s="448">
        <f t="shared" si="299"/>
        <v>0</v>
      </c>
      <c r="G1228" s="447">
        <v>1</v>
      </c>
      <c r="H1228" s="448">
        <f t="shared" si="300"/>
        <v>0.04</v>
      </c>
      <c r="I1228" s="447">
        <v>24</v>
      </c>
      <c r="J1228" s="450">
        <f t="shared" si="301"/>
        <v>0.96</v>
      </c>
      <c r="K1228" s="376">
        <v>0</v>
      </c>
      <c r="L1228" s="448">
        <f t="shared" si="303"/>
        <v>0</v>
      </c>
      <c r="M1228" s="449"/>
    </row>
    <row r="1229" spans="2:13" ht="13" thickBot="1" x14ac:dyDescent="0.3">
      <c r="B1229" s="470">
        <v>43755</v>
      </c>
      <c r="C1229" s="311" t="s">
        <v>789</v>
      </c>
      <c r="D1229" s="447">
        <v>29</v>
      </c>
      <c r="E1229" s="447">
        <v>5</v>
      </c>
      <c r="F1229" s="448">
        <f t="shared" si="299"/>
        <v>0.17241379310344829</v>
      </c>
      <c r="G1229" s="447">
        <v>0</v>
      </c>
      <c r="H1229" s="448">
        <f t="shared" si="300"/>
        <v>0</v>
      </c>
      <c r="I1229" s="447">
        <v>24</v>
      </c>
      <c r="J1229" s="450">
        <f t="shared" si="301"/>
        <v>0.82758620689655171</v>
      </c>
      <c r="K1229" s="376">
        <v>0</v>
      </c>
      <c r="L1229" s="448">
        <f t="shared" si="303"/>
        <v>0</v>
      </c>
      <c r="M1229" s="449"/>
    </row>
    <row r="1230" spans="2:13" ht="13" thickBot="1" x14ac:dyDescent="0.3">
      <c r="B1230" s="470">
        <v>43755</v>
      </c>
      <c r="C1230" s="311" t="s">
        <v>668</v>
      </c>
      <c r="D1230" s="447">
        <v>149</v>
      </c>
      <c r="E1230" s="447">
        <v>11</v>
      </c>
      <c r="F1230" s="448">
        <f t="shared" si="299"/>
        <v>7.3825503355704702E-2</v>
      </c>
      <c r="G1230" s="447">
        <v>7</v>
      </c>
      <c r="H1230" s="448">
        <f t="shared" si="300"/>
        <v>4.6979865771812082E-2</v>
      </c>
      <c r="I1230" s="447">
        <v>131</v>
      </c>
      <c r="J1230" s="450">
        <f t="shared" si="301"/>
        <v>0.87919463087248317</v>
      </c>
      <c r="K1230" s="376">
        <v>2</v>
      </c>
      <c r="L1230" s="448">
        <f t="shared" si="303"/>
        <v>1.3422818791946308E-2</v>
      </c>
      <c r="M1230" s="449">
        <v>2</v>
      </c>
    </row>
    <row r="1231" spans="2:13" ht="13" thickBot="1" x14ac:dyDescent="0.3">
      <c r="B1231" s="470">
        <v>43755</v>
      </c>
      <c r="C1231" s="311" t="s">
        <v>21</v>
      </c>
      <c r="D1231" s="447">
        <v>15</v>
      </c>
      <c r="E1231" s="447">
        <v>0</v>
      </c>
      <c r="F1231" s="448">
        <f t="shared" si="299"/>
        <v>0</v>
      </c>
      <c r="G1231" s="447">
        <v>0</v>
      </c>
      <c r="H1231" s="448">
        <f t="shared" si="300"/>
        <v>0</v>
      </c>
      <c r="I1231" s="447">
        <v>15</v>
      </c>
      <c r="J1231" s="450">
        <f t="shared" si="301"/>
        <v>1</v>
      </c>
      <c r="K1231" s="376">
        <v>0</v>
      </c>
      <c r="L1231" s="448">
        <f t="shared" si="303"/>
        <v>0</v>
      </c>
      <c r="M1231" s="449"/>
    </row>
    <row r="1232" spans="2:13" ht="13" thickBot="1" x14ac:dyDescent="0.3">
      <c r="B1232" s="470">
        <v>43755</v>
      </c>
      <c r="C1232" s="311" t="s">
        <v>14</v>
      </c>
      <c r="D1232" s="447">
        <v>395</v>
      </c>
      <c r="E1232" s="447">
        <v>14</v>
      </c>
      <c r="F1232" s="448">
        <f t="shared" si="299"/>
        <v>3.5443037974683546E-2</v>
      </c>
      <c r="G1232" s="447">
        <v>10</v>
      </c>
      <c r="H1232" s="448">
        <f t="shared" si="300"/>
        <v>2.5316455696202531E-2</v>
      </c>
      <c r="I1232" s="447">
        <v>371</v>
      </c>
      <c r="J1232" s="450">
        <f t="shared" si="301"/>
        <v>0.93924050632911393</v>
      </c>
      <c r="K1232" s="376">
        <v>2</v>
      </c>
      <c r="L1232" s="448">
        <f t="shared" si="303"/>
        <v>5.0632911392405064E-3</v>
      </c>
      <c r="M1232" s="449"/>
    </row>
    <row r="1233" spans="2:13" ht="13" thickBot="1" x14ac:dyDescent="0.3">
      <c r="B1233" s="470">
        <v>43755</v>
      </c>
      <c r="C1233" s="311" t="s">
        <v>16</v>
      </c>
      <c r="D1233" s="447">
        <v>107</v>
      </c>
      <c r="E1233" s="447">
        <v>6</v>
      </c>
      <c r="F1233" s="448">
        <f t="shared" si="299"/>
        <v>5.6074766355140186E-2</v>
      </c>
      <c r="G1233" s="447">
        <v>5</v>
      </c>
      <c r="H1233" s="448">
        <f t="shared" si="300"/>
        <v>4.6728971962616821E-2</v>
      </c>
      <c r="I1233" s="447">
        <v>96</v>
      </c>
      <c r="J1233" s="450">
        <f t="shared" si="301"/>
        <v>0.89719626168224298</v>
      </c>
      <c r="K1233" s="376">
        <v>1</v>
      </c>
      <c r="L1233" s="448">
        <f t="shared" si="303"/>
        <v>9.3457943925233638E-3</v>
      </c>
      <c r="M1233" s="449"/>
    </row>
    <row r="1234" spans="2:13" ht="13" thickBot="1" x14ac:dyDescent="0.3">
      <c r="B1234" s="470">
        <v>43756</v>
      </c>
      <c r="C1234" s="311" t="s">
        <v>790</v>
      </c>
      <c r="D1234" s="447">
        <v>53</v>
      </c>
      <c r="E1234" s="447">
        <v>4</v>
      </c>
      <c r="F1234" s="448">
        <f t="shared" si="299"/>
        <v>7.5471698113207544E-2</v>
      </c>
      <c r="G1234" s="447">
        <v>3</v>
      </c>
      <c r="H1234" s="448">
        <f t="shared" si="300"/>
        <v>5.6603773584905662E-2</v>
      </c>
      <c r="I1234" s="447">
        <v>46</v>
      </c>
      <c r="J1234" s="450">
        <f t="shared" si="301"/>
        <v>0.86792452830188682</v>
      </c>
      <c r="K1234" s="376">
        <v>0</v>
      </c>
      <c r="L1234" s="448">
        <f t="shared" si="303"/>
        <v>0</v>
      </c>
      <c r="M1234" s="449"/>
    </row>
    <row r="1235" spans="2:13" ht="13" thickBot="1" x14ac:dyDescent="0.3">
      <c r="B1235" s="470">
        <v>43757</v>
      </c>
      <c r="C1235" s="311" t="s">
        <v>671</v>
      </c>
      <c r="D1235" s="447">
        <v>253</v>
      </c>
      <c r="E1235" s="447">
        <v>13</v>
      </c>
      <c r="F1235" s="448">
        <f t="shared" si="299"/>
        <v>5.1383399209486168E-2</v>
      </c>
      <c r="G1235" s="447">
        <v>4</v>
      </c>
      <c r="H1235" s="448">
        <f t="shared" si="300"/>
        <v>1.5810276679841896E-2</v>
      </c>
      <c r="I1235" s="447">
        <v>236</v>
      </c>
      <c r="J1235" s="450">
        <f t="shared" si="301"/>
        <v>0.93280632411067199</v>
      </c>
      <c r="K1235" s="376">
        <v>4</v>
      </c>
      <c r="L1235" s="448">
        <f t="shared" si="303"/>
        <v>1.5810276679841896E-2</v>
      </c>
      <c r="M1235" s="449">
        <v>2</v>
      </c>
    </row>
    <row r="1236" spans="2:13" ht="13" thickBot="1" x14ac:dyDescent="0.3">
      <c r="B1236" s="470">
        <v>43757</v>
      </c>
      <c r="C1236" s="311" t="s">
        <v>564</v>
      </c>
      <c r="D1236" s="447">
        <v>79</v>
      </c>
      <c r="E1236" s="447">
        <v>4</v>
      </c>
      <c r="F1236" s="448">
        <f t="shared" si="299"/>
        <v>5.0632911392405063E-2</v>
      </c>
      <c r="G1236" s="447">
        <v>3</v>
      </c>
      <c r="H1236" s="448">
        <f t="shared" si="300"/>
        <v>3.7974683544303799E-2</v>
      </c>
      <c r="I1236" s="447">
        <v>72</v>
      </c>
      <c r="J1236" s="450">
        <f t="shared" si="301"/>
        <v>0.91139240506329111</v>
      </c>
      <c r="K1236" s="376">
        <v>0</v>
      </c>
      <c r="L1236" s="448">
        <f t="shared" si="303"/>
        <v>0</v>
      </c>
      <c r="M1236" s="449"/>
    </row>
    <row r="1237" spans="2:13" ht="13" thickBot="1" x14ac:dyDescent="0.3">
      <c r="B1237" s="470">
        <v>43757</v>
      </c>
      <c r="C1237" s="311" t="s">
        <v>791</v>
      </c>
      <c r="D1237" s="447">
        <v>398</v>
      </c>
      <c r="E1237" s="447">
        <v>23</v>
      </c>
      <c r="F1237" s="448">
        <f t="shared" si="299"/>
        <v>5.7788944723618091E-2</v>
      </c>
      <c r="G1237" s="447">
        <v>10</v>
      </c>
      <c r="H1237" s="448">
        <f t="shared" si="300"/>
        <v>2.5125628140703519E-2</v>
      </c>
      <c r="I1237" s="447">
        <v>365</v>
      </c>
      <c r="J1237" s="450">
        <f t="shared" si="301"/>
        <v>0.91708542713567842</v>
      </c>
      <c r="K1237" s="376">
        <v>10</v>
      </c>
      <c r="L1237" s="448">
        <f t="shared" si="303"/>
        <v>2.5125628140703519E-2</v>
      </c>
      <c r="M1237" s="449">
        <v>3</v>
      </c>
    </row>
    <row r="1238" spans="2:13" ht="13" thickBot="1" x14ac:dyDescent="0.3">
      <c r="B1238" s="470">
        <v>43757</v>
      </c>
      <c r="C1238" s="311" t="s">
        <v>551</v>
      </c>
      <c r="D1238" s="447">
        <v>155</v>
      </c>
      <c r="E1238" s="447">
        <v>8</v>
      </c>
      <c r="F1238" s="448">
        <f t="shared" si="299"/>
        <v>5.1612903225806452E-2</v>
      </c>
      <c r="G1238" s="447">
        <v>4</v>
      </c>
      <c r="H1238" s="448">
        <f t="shared" si="300"/>
        <v>2.5806451612903226E-2</v>
      </c>
      <c r="I1238" s="447">
        <v>143</v>
      </c>
      <c r="J1238" s="450">
        <f t="shared" si="301"/>
        <v>0.92258064516129035</v>
      </c>
      <c r="K1238" s="376">
        <v>1</v>
      </c>
      <c r="L1238" s="448">
        <f t="shared" si="303"/>
        <v>6.4516129032258064E-3</v>
      </c>
      <c r="M1238" s="449"/>
    </row>
    <row r="1239" spans="2:13" ht="13" thickBot="1" x14ac:dyDescent="0.3">
      <c r="B1239" s="470">
        <v>43759</v>
      </c>
      <c r="C1239" s="311" t="s">
        <v>792</v>
      </c>
      <c r="D1239" s="447">
        <v>72</v>
      </c>
      <c r="E1239" s="447">
        <v>2</v>
      </c>
      <c r="F1239" s="448">
        <f t="shared" si="299"/>
        <v>2.7777777777777776E-2</v>
      </c>
      <c r="G1239" s="447">
        <v>1</v>
      </c>
      <c r="H1239" s="448">
        <f t="shared" si="300"/>
        <v>1.3888888888888888E-2</v>
      </c>
      <c r="I1239" s="447">
        <v>69</v>
      </c>
      <c r="J1239" s="450">
        <f t="shared" si="301"/>
        <v>0.95833333333333337</v>
      </c>
      <c r="K1239" s="376">
        <v>0</v>
      </c>
      <c r="L1239" s="448">
        <f t="shared" si="303"/>
        <v>0</v>
      </c>
      <c r="M1239" s="449"/>
    </row>
    <row r="1240" spans="2:13" ht="13" thickBot="1" x14ac:dyDescent="0.3">
      <c r="B1240" s="470">
        <v>43759</v>
      </c>
      <c r="C1240" s="311" t="s">
        <v>756</v>
      </c>
      <c r="D1240" s="447">
        <v>77</v>
      </c>
      <c r="E1240" s="447">
        <v>4</v>
      </c>
      <c r="F1240" s="448">
        <f t="shared" si="299"/>
        <v>5.1948051948051951E-2</v>
      </c>
      <c r="G1240" s="447">
        <v>1</v>
      </c>
      <c r="H1240" s="448">
        <f t="shared" si="300"/>
        <v>1.2987012987012988E-2</v>
      </c>
      <c r="I1240" s="447">
        <v>72</v>
      </c>
      <c r="J1240" s="450">
        <f t="shared" si="301"/>
        <v>0.93506493506493504</v>
      </c>
      <c r="K1240" s="376">
        <v>0</v>
      </c>
      <c r="L1240" s="448">
        <f t="shared" si="303"/>
        <v>0</v>
      </c>
      <c r="M1240" s="449"/>
    </row>
    <row r="1241" spans="2:13" ht="13" thickBot="1" x14ac:dyDescent="0.3">
      <c r="B1241" s="470">
        <v>43762</v>
      </c>
      <c r="C1241" s="311" t="s">
        <v>73</v>
      </c>
      <c r="D1241" s="447">
        <v>35</v>
      </c>
      <c r="E1241" s="447">
        <v>1</v>
      </c>
      <c r="F1241" s="448">
        <f t="shared" si="299"/>
        <v>2.8571428571428571E-2</v>
      </c>
      <c r="G1241" s="447">
        <v>2</v>
      </c>
      <c r="H1241" s="448">
        <f t="shared" si="300"/>
        <v>5.7142857142857141E-2</v>
      </c>
      <c r="I1241" s="447">
        <v>32</v>
      </c>
      <c r="J1241" s="450">
        <f t="shared" si="301"/>
        <v>0.91428571428571426</v>
      </c>
      <c r="K1241" s="376">
        <v>0</v>
      </c>
      <c r="L1241" s="448">
        <f t="shared" si="303"/>
        <v>0</v>
      </c>
      <c r="M1241" s="449"/>
    </row>
    <row r="1242" spans="2:13" ht="13" thickBot="1" x14ac:dyDescent="0.3">
      <c r="B1242" s="470">
        <v>43763</v>
      </c>
      <c r="C1242" s="311" t="s">
        <v>45</v>
      </c>
      <c r="D1242" s="447">
        <v>37</v>
      </c>
      <c r="E1242" s="447">
        <v>0</v>
      </c>
      <c r="F1242" s="448">
        <f t="shared" si="299"/>
        <v>0</v>
      </c>
      <c r="G1242" s="447">
        <v>0</v>
      </c>
      <c r="H1242" s="448">
        <f t="shared" si="300"/>
        <v>0</v>
      </c>
      <c r="I1242" s="447">
        <v>37</v>
      </c>
      <c r="J1242" s="450">
        <f t="shared" si="301"/>
        <v>1</v>
      </c>
      <c r="K1242" s="376">
        <v>0</v>
      </c>
      <c r="L1242" s="448">
        <f t="shared" si="303"/>
        <v>0</v>
      </c>
      <c r="M1242" s="449"/>
    </row>
    <row r="1243" spans="2:13" ht="13" thickBot="1" x14ac:dyDescent="0.3">
      <c r="B1243" s="470">
        <v>43764</v>
      </c>
      <c r="C1243" s="311" t="s">
        <v>654</v>
      </c>
      <c r="D1243" s="447">
        <v>594</v>
      </c>
      <c r="E1243" s="447">
        <v>29</v>
      </c>
      <c r="F1243" s="448">
        <f t="shared" si="299"/>
        <v>4.8821548821548821E-2</v>
      </c>
      <c r="G1243" s="447">
        <v>16</v>
      </c>
      <c r="H1243" s="448">
        <f t="shared" si="300"/>
        <v>2.6936026936026935E-2</v>
      </c>
      <c r="I1243" s="447">
        <v>549</v>
      </c>
      <c r="J1243" s="450">
        <f t="shared" si="301"/>
        <v>0.9242424242424242</v>
      </c>
      <c r="K1243" s="376">
        <v>9</v>
      </c>
      <c r="L1243" s="448">
        <f t="shared" si="303"/>
        <v>1.5151515151515152E-2</v>
      </c>
      <c r="M1243" s="449">
        <v>4</v>
      </c>
    </row>
    <row r="1244" spans="2:13" ht="13" thickBot="1" x14ac:dyDescent="0.3">
      <c r="B1244" s="470">
        <v>43766</v>
      </c>
      <c r="C1244" s="311" t="s">
        <v>793</v>
      </c>
      <c r="D1244" s="447">
        <v>354</v>
      </c>
      <c r="E1244" s="447">
        <v>15</v>
      </c>
      <c r="F1244" s="448">
        <f t="shared" si="299"/>
        <v>4.2372881355932202E-2</v>
      </c>
      <c r="G1244" s="447">
        <v>12</v>
      </c>
      <c r="H1244" s="448">
        <f t="shared" si="300"/>
        <v>3.3898305084745763E-2</v>
      </c>
      <c r="I1244" s="447">
        <v>327</v>
      </c>
      <c r="J1244" s="450">
        <f t="shared" si="301"/>
        <v>0.92372881355932202</v>
      </c>
      <c r="K1244" s="376">
        <v>2</v>
      </c>
      <c r="L1244" s="448">
        <f t="shared" si="303"/>
        <v>5.6497175141242938E-3</v>
      </c>
      <c r="M1244" s="449">
        <v>2</v>
      </c>
    </row>
    <row r="1245" spans="2:13" ht="13" thickBot="1" x14ac:dyDescent="0.3">
      <c r="B1245" s="470">
        <v>43769</v>
      </c>
      <c r="C1245" s="311" t="s">
        <v>794</v>
      </c>
      <c r="D1245" s="447">
        <v>9</v>
      </c>
      <c r="E1245" s="447">
        <v>1</v>
      </c>
      <c r="F1245" s="448">
        <f t="shared" si="299"/>
        <v>0.1111111111111111</v>
      </c>
      <c r="G1245" s="447">
        <v>1</v>
      </c>
      <c r="H1245" s="448">
        <f t="shared" si="300"/>
        <v>0.1111111111111111</v>
      </c>
      <c r="I1245" s="447">
        <v>7</v>
      </c>
      <c r="J1245" s="450">
        <f t="shared" si="301"/>
        <v>0.77777777777777779</v>
      </c>
      <c r="K1245" s="376">
        <v>0</v>
      </c>
      <c r="L1245" s="448">
        <f t="shared" si="303"/>
        <v>0</v>
      </c>
      <c r="M1245" s="449"/>
    </row>
    <row r="1246" spans="2:13" ht="13" thickBot="1" x14ac:dyDescent="0.3">
      <c r="B1246" s="470">
        <v>43769</v>
      </c>
      <c r="C1246" s="311" t="s">
        <v>81</v>
      </c>
      <c r="D1246" s="447">
        <v>1090</v>
      </c>
      <c r="E1246" s="447">
        <v>35</v>
      </c>
      <c r="F1246" s="448">
        <f t="shared" si="299"/>
        <v>3.2110091743119268E-2</v>
      </c>
      <c r="G1246" s="447">
        <v>38</v>
      </c>
      <c r="H1246" s="448">
        <f t="shared" si="300"/>
        <v>3.4862385321100919E-2</v>
      </c>
      <c r="I1246" s="447">
        <v>1017</v>
      </c>
      <c r="J1246" s="450">
        <f t="shared" si="301"/>
        <v>0.93302752293577984</v>
      </c>
      <c r="K1246" s="376">
        <v>4</v>
      </c>
      <c r="L1246" s="448">
        <f t="shared" si="303"/>
        <v>3.669724770642202E-3</v>
      </c>
      <c r="M1246" s="449">
        <v>2</v>
      </c>
    </row>
    <row r="1247" spans="2:13" ht="13" thickBot="1" x14ac:dyDescent="0.3">
      <c r="B1247" s="454">
        <v>43739</v>
      </c>
      <c r="C1247" s="311" t="s">
        <v>10</v>
      </c>
      <c r="D1247" s="447">
        <v>27</v>
      </c>
      <c r="E1247" s="447">
        <v>0</v>
      </c>
      <c r="F1247" s="448">
        <f t="shared" si="299"/>
        <v>0</v>
      </c>
      <c r="G1247" s="447">
        <v>0</v>
      </c>
      <c r="H1247" s="448">
        <f t="shared" si="300"/>
        <v>0</v>
      </c>
      <c r="I1247" s="447">
        <v>27</v>
      </c>
      <c r="J1247" s="450">
        <f t="shared" si="301"/>
        <v>1</v>
      </c>
      <c r="K1247" s="376">
        <v>0</v>
      </c>
      <c r="L1247" s="448">
        <f t="shared" si="303"/>
        <v>0</v>
      </c>
      <c r="M1247" s="449"/>
    </row>
    <row r="1248" spans="2:13" ht="13" thickBot="1" x14ac:dyDescent="0.3">
      <c r="B1248" s="454">
        <v>43739</v>
      </c>
      <c r="C1248" s="311" t="s">
        <v>795</v>
      </c>
      <c r="D1248" s="447">
        <v>55</v>
      </c>
      <c r="E1248" s="447">
        <v>6</v>
      </c>
      <c r="F1248" s="448">
        <f t="shared" si="299"/>
        <v>0.10909090909090909</v>
      </c>
      <c r="G1248" s="447">
        <v>3</v>
      </c>
      <c r="H1248" s="448">
        <f t="shared" si="300"/>
        <v>5.4545454545454543E-2</v>
      </c>
      <c r="I1248" s="447">
        <v>46</v>
      </c>
      <c r="J1248" s="450">
        <f t="shared" si="301"/>
        <v>0.83636363636363631</v>
      </c>
      <c r="K1248" s="376">
        <v>1</v>
      </c>
      <c r="L1248" s="448">
        <f t="shared" si="303"/>
        <v>1.8181818181818181E-2</v>
      </c>
      <c r="M1248" s="449"/>
    </row>
    <row r="1249" spans="1:13" ht="13" thickBot="1" x14ac:dyDescent="0.3">
      <c r="B1249" s="454">
        <v>43739</v>
      </c>
      <c r="C1249" s="311" t="s">
        <v>796</v>
      </c>
      <c r="D1249" s="447">
        <v>12</v>
      </c>
      <c r="E1249" s="447">
        <v>1</v>
      </c>
      <c r="F1249" s="448">
        <f t="shared" si="299"/>
        <v>8.3333333333333329E-2</v>
      </c>
      <c r="G1249" s="447">
        <v>2</v>
      </c>
      <c r="H1249" s="448">
        <f t="shared" si="300"/>
        <v>0.16666666666666666</v>
      </c>
      <c r="I1249" s="447">
        <v>9</v>
      </c>
      <c r="J1249" s="450">
        <f t="shared" si="301"/>
        <v>0.75</v>
      </c>
      <c r="K1249" s="376">
        <v>0</v>
      </c>
      <c r="L1249" s="448">
        <f t="shared" si="303"/>
        <v>0</v>
      </c>
      <c r="M1249" s="449"/>
    </row>
    <row r="1250" spans="1:13" ht="13" thickBot="1" x14ac:dyDescent="0.3">
      <c r="B1250" s="454">
        <v>43739</v>
      </c>
      <c r="C1250" s="311" t="s">
        <v>21</v>
      </c>
      <c r="D1250" s="447">
        <v>39</v>
      </c>
      <c r="E1250" s="447">
        <v>0</v>
      </c>
      <c r="F1250" s="448">
        <f t="shared" si="299"/>
        <v>0</v>
      </c>
      <c r="G1250" s="447">
        <v>0</v>
      </c>
      <c r="H1250" s="448">
        <f t="shared" si="300"/>
        <v>0</v>
      </c>
      <c r="I1250" s="447">
        <v>39</v>
      </c>
      <c r="J1250" s="450">
        <f t="shared" si="301"/>
        <v>1</v>
      </c>
      <c r="K1250" s="376">
        <v>0</v>
      </c>
      <c r="L1250" s="448">
        <f t="shared" si="303"/>
        <v>0</v>
      </c>
      <c r="M1250" s="449"/>
    </row>
    <row r="1251" spans="1:13" ht="13" thickBot="1" x14ac:dyDescent="0.3">
      <c r="B1251" s="454">
        <v>43739</v>
      </c>
      <c r="C1251" s="311" t="s">
        <v>662</v>
      </c>
      <c r="D1251" s="447">
        <v>99</v>
      </c>
      <c r="E1251" s="447">
        <v>6</v>
      </c>
      <c r="F1251" s="448">
        <f t="shared" si="299"/>
        <v>6.0606060606060608E-2</v>
      </c>
      <c r="G1251" s="447">
        <v>9</v>
      </c>
      <c r="H1251" s="448">
        <f t="shared" si="300"/>
        <v>9.0909090909090912E-2</v>
      </c>
      <c r="I1251" s="447">
        <v>84</v>
      </c>
      <c r="J1251" s="450">
        <f t="shared" si="301"/>
        <v>0.84848484848484851</v>
      </c>
      <c r="K1251" s="376">
        <v>0</v>
      </c>
      <c r="L1251" s="448">
        <f t="shared" si="303"/>
        <v>0</v>
      </c>
      <c r="M1251" s="449"/>
    </row>
    <row r="1252" spans="1:13" ht="13" thickBot="1" x14ac:dyDescent="0.3">
      <c r="B1252" s="470">
        <v>43770</v>
      </c>
      <c r="C1252" s="311" t="s">
        <v>568</v>
      </c>
      <c r="D1252" s="447">
        <v>16</v>
      </c>
      <c r="E1252" s="447">
        <v>0</v>
      </c>
      <c r="F1252" s="448">
        <f t="shared" si="299"/>
        <v>0</v>
      </c>
      <c r="G1252" s="447">
        <v>1</v>
      </c>
      <c r="H1252" s="448">
        <f t="shared" si="300"/>
        <v>6.25E-2</v>
      </c>
      <c r="I1252" s="447">
        <v>15</v>
      </c>
      <c r="J1252" s="450">
        <f t="shared" si="301"/>
        <v>0.9375</v>
      </c>
      <c r="K1252" s="376">
        <v>0</v>
      </c>
      <c r="L1252" s="448">
        <f t="shared" si="303"/>
        <v>0</v>
      </c>
      <c r="M1252" s="449"/>
    </row>
    <row r="1253" spans="1:13" ht="13" thickBot="1" x14ac:dyDescent="0.3">
      <c r="B1253" s="470">
        <v>43771</v>
      </c>
      <c r="C1253" s="311" t="s">
        <v>797</v>
      </c>
      <c r="D1253" s="447">
        <v>199</v>
      </c>
      <c r="E1253" s="447">
        <v>5</v>
      </c>
      <c r="F1253" s="448">
        <f t="shared" si="299"/>
        <v>2.5125628140703519E-2</v>
      </c>
      <c r="G1253" s="447">
        <v>9</v>
      </c>
      <c r="H1253" s="448">
        <f t="shared" si="300"/>
        <v>4.5226130653266333E-2</v>
      </c>
      <c r="I1253" s="447">
        <v>185</v>
      </c>
      <c r="J1253" s="450">
        <f t="shared" si="301"/>
        <v>0.92964824120603018</v>
      </c>
      <c r="K1253" s="376">
        <v>0</v>
      </c>
      <c r="L1253" s="448">
        <f t="shared" si="303"/>
        <v>0</v>
      </c>
      <c r="M1253" s="449">
        <v>1</v>
      </c>
    </row>
    <row r="1254" spans="1:13" ht="13" thickBot="1" x14ac:dyDescent="0.3">
      <c r="B1254" s="470">
        <v>43777</v>
      </c>
      <c r="C1254" s="311" t="s">
        <v>798</v>
      </c>
      <c r="D1254" s="447">
        <v>64</v>
      </c>
      <c r="E1254" s="447">
        <v>4</v>
      </c>
      <c r="F1254" s="448">
        <f t="shared" si="299"/>
        <v>6.25E-2</v>
      </c>
      <c r="G1254" s="447">
        <v>0</v>
      </c>
      <c r="H1254" s="448">
        <f t="shared" si="300"/>
        <v>0</v>
      </c>
      <c r="I1254" s="447">
        <v>60</v>
      </c>
      <c r="J1254" s="450">
        <f t="shared" si="301"/>
        <v>0.9375</v>
      </c>
      <c r="K1254" s="376">
        <v>0</v>
      </c>
      <c r="L1254" s="448">
        <f t="shared" si="303"/>
        <v>0</v>
      </c>
      <c r="M1254" s="449"/>
    </row>
    <row r="1255" spans="1:13" ht="13" thickBot="1" x14ac:dyDescent="0.3">
      <c r="B1255" s="470">
        <v>43777</v>
      </c>
      <c r="C1255" s="311" t="s">
        <v>799</v>
      </c>
      <c r="D1255" s="447">
        <v>58</v>
      </c>
      <c r="E1255" s="447">
        <v>3</v>
      </c>
      <c r="F1255" s="448">
        <f t="shared" si="299"/>
        <v>5.1724137931034482E-2</v>
      </c>
      <c r="G1255" s="447">
        <v>0</v>
      </c>
      <c r="H1255" s="448">
        <f t="shared" si="300"/>
        <v>0</v>
      </c>
      <c r="I1255" s="447">
        <v>55</v>
      </c>
      <c r="J1255" s="450">
        <f t="shared" si="301"/>
        <v>0.94827586206896552</v>
      </c>
      <c r="K1255" s="376">
        <v>0</v>
      </c>
      <c r="L1255" s="448">
        <f t="shared" si="303"/>
        <v>0</v>
      </c>
      <c r="M1255" s="449"/>
    </row>
    <row r="1256" spans="1:13" ht="13" thickBot="1" x14ac:dyDescent="0.3">
      <c r="B1256" s="470">
        <v>43781</v>
      </c>
      <c r="C1256" s="311" t="s">
        <v>665</v>
      </c>
      <c r="D1256" s="447">
        <v>49</v>
      </c>
      <c r="E1256" s="447">
        <v>2</v>
      </c>
      <c r="F1256" s="448">
        <f t="shared" si="299"/>
        <v>4.0816326530612242E-2</v>
      </c>
      <c r="G1256" s="447">
        <v>2</v>
      </c>
      <c r="H1256" s="448">
        <f t="shared" si="300"/>
        <v>4.0816326530612242E-2</v>
      </c>
      <c r="I1256" s="447">
        <v>45</v>
      </c>
      <c r="J1256" s="450">
        <f t="shared" si="301"/>
        <v>0.91836734693877553</v>
      </c>
      <c r="K1256" s="376">
        <v>0</v>
      </c>
      <c r="L1256" s="448">
        <f t="shared" si="303"/>
        <v>0</v>
      </c>
      <c r="M1256" s="449"/>
    </row>
    <row r="1257" spans="1:13" ht="13" thickBot="1" x14ac:dyDescent="0.3">
      <c r="B1257" s="470">
        <v>43782</v>
      </c>
      <c r="C1257" s="311" t="s">
        <v>800</v>
      </c>
      <c r="D1257" s="447">
        <v>34</v>
      </c>
      <c r="E1257" s="447">
        <v>0</v>
      </c>
      <c r="F1257" s="448">
        <f t="shared" si="299"/>
        <v>0</v>
      </c>
      <c r="G1257" s="447">
        <v>1</v>
      </c>
      <c r="H1257" s="448">
        <f t="shared" si="300"/>
        <v>2.9411764705882353E-2</v>
      </c>
      <c r="I1257" s="447">
        <v>33</v>
      </c>
      <c r="J1257" s="450">
        <f t="shared" si="301"/>
        <v>0.97058823529411764</v>
      </c>
      <c r="K1257" s="376">
        <v>0</v>
      </c>
      <c r="L1257" s="448">
        <f t="shared" si="303"/>
        <v>0</v>
      </c>
      <c r="M1257" s="449"/>
    </row>
    <row r="1258" spans="1:13" ht="13" thickBot="1" x14ac:dyDescent="0.3">
      <c r="B1258" s="470">
        <v>43784</v>
      </c>
      <c r="C1258" s="311" t="s">
        <v>781</v>
      </c>
      <c r="D1258" s="447">
        <v>48</v>
      </c>
      <c r="E1258" s="447">
        <v>1</v>
      </c>
      <c r="F1258" s="448">
        <f t="shared" si="299"/>
        <v>2.0833333333333332E-2</v>
      </c>
      <c r="G1258" s="447">
        <v>2</v>
      </c>
      <c r="H1258" s="448">
        <f t="shared" si="300"/>
        <v>4.1666666666666664E-2</v>
      </c>
      <c r="I1258" s="447">
        <v>45</v>
      </c>
      <c r="J1258" s="450">
        <f t="shared" si="301"/>
        <v>0.9375</v>
      </c>
      <c r="K1258" s="376">
        <v>0</v>
      </c>
      <c r="L1258" s="448">
        <f t="shared" si="303"/>
        <v>0</v>
      </c>
      <c r="M1258" s="449"/>
    </row>
    <row r="1259" spans="1:13" ht="13" thickBot="1" x14ac:dyDescent="0.3">
      <c r="B1259" s="470">
        <v>43784</v>
      </c>
      <c r="C1259" s="311" t="s">
        <v>801</v>
      </c>
      <c r="D1259" s="447">
        <v>65</v>
      </c>
      <c r="E1259" s="447">
        <v>1</v>
      </c>
      <c r="F1259" s="448">
        <f t="shared" si="299"/>
        <v>1.5384615384615385E-2</v>
      </c>
      <c r="G1259" s="447">
        <v>2</v>
      </c>
      <c r="H1259" s="448">
        <f t="shared" si="300"/>
        <v>3.0769230769230771E-2</v>
      </c>
      <c r="I1259" s="447">
        <v>62</v>
      </c>
      <c r="J1259" s="450">
        <f t="shared" si="301"/>
        <v>0.9538461538461539</v>
      </c>
      <c r="K1259" s="376">
        <v>0</v>
      </c>
      <c r="L1259" s="448">
        <f t="shared" si="303"/>
        <v>0</v>
      </c>
      <c r="M1259" s="449"/>
    </row>
    <row r="1260" spans="1:13" ht="13" thickBot="1" x14ac:dyDescent="0.3">
      <c r="B1260" s="470">
        <v>43786</v>
      </c>
      <c r="C1260" s="311" t="s">
        <v>572</v>
      </c>
      <c r="D1260" s="447">
        <v>114</v>
      </c>
      <c r="E1260" s="447">
        <v>7</v>
      </c>
      <c r="F1260" s="448">
        <f t="shared" si="299"/>
        <v>6.1403508771929821E-2</v>
      </c>
      <c r="G1260" s="447">
        <v>2</v>
      </c>
      <c r="H1260" s="448">
        <f t="shared" si="300"/>
        <v>1.7543859649122806E-2</v>
      </c>
      <c r="I1260" s="447">
        <v>105</v>
      </c>
      <c r="J1260" s="450">
        <f t="shared" si="301"/>
        <v>0.92105263157894735</v>
      </c>
      <c r="K1260" s="376">
        <v>0</v>
      </c>
      <c r="L1260" s="448">
        <f t="shared" si="303"/>
        <v>0</v>
      </c>
      <c r="M1260" s="449"/>
    </row>
    <row r="1261" spans="1:13" ht="13" thickBot="1" x14ac:dyDescent="0.3">
      <c r="B1261" s="470">
        <v>43787</v>
      </c>
      <c r="C1261" s="311" t="s">
        <v>802</v>
      </c>
      <c r="D1261" s="447">
        <v>24</v>
      </c>
      <c r="E1261" s="447">
        <v>0</v>
      </c>
      <c r="F1261" s="448">
        <f t="shared" si="299"/>
        <v>0</v>
      </c>
      <c r="G1261" s="447">
        <v>1</v>
      </c>
      <c r="H1261" s="448">
        <f t="shared" si="300"/>
        <v>4.1666666666666664E-2</v>
      </c>
      <c r="I1261" s="447">
        <v>23</v>
      </c>
      <c r="J1261" s="450">
        <f t="shared" si="301"/>
        <v>0.95833333333333337</v>
      </c>
      <c r="K1261" s="376">
        <v>0</v>
      </c>
      <c r="L1261" s="448">
        <f t="shared" si="303"/>
        <v>0</v>
      </c>
      <c r="M1261" s="449"/>
    </row>
    <row r="1262" spans="1:13" ht="13" thickBot="1" x14ac:dyDescent="0.3">
      <c r="B1262" s="470">
        <v>43788</v>
      </c>
      <c r="C1262" s="311" t="s">
        <v>803</v>
      </c>
      <c r="D1262" s="447">
        <v>81</v>
      </c>
      <c r="E1262" s="447">
        <v>3</v>
      </c>
      <c r="F1262" s="448">
        <f t="shared" si="299"/>
        <v>3.7037037037037035E-2</v>
      </c>
      <c r="G1262" s="447">
        <v>4</v>
      </c>
      <c r="H1262" s="448">
        <f t="shared" si="300"/>
        <v>4.9382716049382713E-2</v>
      </c>
      <c r="I1262" s="447">
        <v>74</v>
      </c>
      <c r="J1262" s="450">
        <f t="shared" si="301"/>
        <v>0.9135802469135802</v>
      </c>
      <c r="K1262" s="376">
        <v>0</v>
      </c>
      <c r="L1262" s="448">
        <f t="shared" si="303"/>
        <v>0</v>
      </c>
      <c r="M1262" s="449"/>
    </row>
    <row r="1263" spans="1:13" ht="13" thickBot="1" x14ac:dyDescent="0.3">
      <c r="A1263" s="445" t="s">
        <v>804</v>
      </c>
      <c r="B1263" s="470">
        <v>43790</v>
      </c>
      <c r="C1263" s="311" t="s">
        <v>16</v>
      </c>
      <c r="D1263" s="447">
        <v>138</v>
      </c>
      <c r="E1263" s="447">
        <v>3</v>
      </c>
      <c r="F1263" s="448">
        <f t="shared" si="299"/>
        <v>2.1739130434782608E-2</v>
      </c>
      <c r="G1263" s="447">
        <v>6</v>
      </c>
      <c r="H1263" s="448">
        <f t="shared" si="300"/>
        <v>4.3478260869565216E-2</v>
      </c>
      <c r="I1263" s="447">
        <v>129</v>
      </c>
      <c r="J1263" s="450">
        <f t="shared" si="301"/>
        <v>0.93478260869565222</v>
      </c>
      <c r="K1263" s="376">
        <v>0</v>
      </c>
      <c r="L1263" s="448">
        <f t="shared" si="303"/>
        <v>0</v>
      </c>
      <c r="M1263" s="449"/>
    </row>
    <row r="1264" spans="1:13" ht="13" thickBot="1" x14ac:dyDescent="0.3">
      <c r="B1264" s="470">
        <v>43792</v>
      </c>
      <c r="C1264" s="311" t="s">
        <v>805</v>
      </c>
      <c r="D1264" s="447">
        <v>108</v>
      </c>
      <c r="E1264" s="447">
        <v>4</v>
      </c>
      <c r="F1264" s="448">
        <f t="shared" si="299"/>
        <v>3.7037037037037035E-2</v>
      </c>
      <c r="G1264" s="447">
        <v>6</v>
      </c>
      <c r="H1264" s="448">
        <f t="shared" si="300"/>
        <v>5.5555555555555552E-2</v>
      </c>
      <c r="I1264" s="447">
        <v>98</v>
      </c>
      <c r="J1264" s="450">
        <f t="shared" si="301"/>
        <v>0.90740740740740744</v>
      </c>
      <c r="K1264" s="376">
        <v>1</v>
      </c>
      <c r="L1264" s="448">
        <f t="shared" si="303"/>
        <v>9.2592592592592587E-3</v>
      </c>
      <c r="M1264" s="449">
        <v>1</v>
      </c>
    </row>
    <row r="1265" spans="2:15" ht="13" thickBot="1" x14ac:dyDescent="0.3">
      <c r="B1265" s="470">
        <v>43792</v>
      </c>
      <c r="C1265" s="311" t="s">
        <v>806</v>
      </c>
      <c r="D1265" s="447">
        <v>46</v>
      </c>
      <c r="E1265" s="447">
        <v>4</v>
      </c>
      <c r="F1265" s="448">
        <f t="shared" si="299"/>
        <v>8.6956521739130432E-2</v>
      </c>
      <c r="G1265" s="447">
        <v>3</v>
      </c>
      <c r="H1265" s="448">
        <f t="shared" si="300"/>
        <v>6.5217391304347824E-2</v>
      </c>
      <c r="I1265" s="447">
        <v>39</v>
      </c>
      <c r="J1265" s="450">
        <f t="shared" si="301"/>
        <v>0.84782608695652173</v>
      </c>
      <c r="K1265" s="376">
        <v>0</v>
      </c>
      <c r="L1265" s="448">
        <f t="shared" si="303"/>
        <v>0</v>
      </c>
      <c r="M1265" s="449"/>
    </row>
    <row r="1266" spans="2:15" ht="13" thickBot="1" x14ac:dyDescent="0.3">
      <c r="B1266" s="470">
        <v>43792</v>
      </c>
      <c r="C1266" s="311" t="s">
        <v>40</v>
      </c>
      <c r="D1266" s="447">
        <v>440</v>
      </c>
      <c r="E1266" s="447">
        <v>30</v>
      </c>
      <c r="F1266" s="448">
        <f t="shared" si="299"/>
        <v>6.8181818181818177E-2</v>
      </c>
      <c r="G1266" s="447">
        <v>20</v>
      </c>
      <c r="H1266" s="448">
        <f t="shared" si="300"/>
        <v>4.5454545454545456E-2</v>
      </c>
      <c r="I1266" s="447">
        <v>390</v>
      </c>
      <c r="J1266" s="450">
        <f t="shared" si="301"/>
        <v>0.88636363636363635</v>
      </c>
      <c r="K1266" s="376">
        <v>6</v>
      </c>
      <c r="L1266" s="448">
        <f t="shared" si="303"/>
        <v>1.3636363636363636E-2</v>
      </c>
      <c r="M1266" s="449">
        <v>2</v>
      </c>
    </row>
    <row r="1267" spans="2:15" ht="13" thickBot="1" x14ac:dyDescent="0.3">
      <c r="B1267" s="470">
        <v>43793</v>
      </c>
      <c r="C1267" s="311" t="s">
        <v>807</v>
      </c>
      <c r="D1267" s="447">
        <v>61</v>
      </c>
      <c r="E1267" s="447">
        <v>1</v>
      </c>
      <c r="F1267" s="448">
        <f t="shared" si="299"/>
        <v>1.6393442622950821E-2</v>
      </c>
      <c r="G1267" s="447">
        <v>4</v>
      </c>
      <c r="H1267" s="448">
        <f t="shared" si="300"/>
        <v>6.5573770491803282E-2</v>
      </c>
      <c r="I1267" s="447">
        <v>56</v>
      </c>
      <c r="J1267" s="450">
        <f t="shared" si="301"/>
        <v>0.91803278688524592</v>
      </c>
      <c r="K1267" s="376">
        <v>0</v>
      </c>
      <c r="L1267" s="448">
        <f t="shared" si="303"/>
        <v>0</v>
      </c>
      <c r="M1267" s="449"/>
    </row>
    <row r="1268" spans="2:15" ht="13" thickBot="1" x14ac:dyDescent="0.3">
      <c r="B1268" s="470">
        <v>43793</v>
      </c>
      <c r="C1268" s="311" t="s">
        <v>688</v>
      </c>
      <c r="D1268" s="447">
        <v>103</v>
      </c>
      <c r="E1268" s="447">
        <v>3</v>
      </c>
      <c r="F1268" s="448">
        <f t="shared" si="299"/>
        <v>2.9126213592233011E-2</v>
      </c>
      <c r="G1268" s="447">
        <v>3</v>
      </c>
      <c r="H1268" s="448">
        <f t="shared" si="300"/>
        <v>2.9126213592233011E-2</v>
      </c>
      <c r="I1268" s="447">
        <v>97</v>
      </c>
      <c r="J1268" s="450">
        <f t="shared" si="301"/>
        <v>0.94174757281553401</v>
      </c>
      <c r="K1268" s="376">
        <v>0</v>
      </c>
      <c r="L1268" s="448">
        <f t="shared" si="303"/>
        <v>0</v>
      </c>
      <c r="M1268" s="449"/>
    </row>
    <row r="1269" spans="2:15" ht="13" thickBot="1" x14ac:dyDescent="0.3">
      <c r="B1269" s="470">
        <v>43794</v>
      </c>
      <c r="C1269" s="311" t="s">
        <v>17</v>
      </c>
      <c r="D1269" s="447">
        <v>51</v>
      </c>
      <c r="E1269" s="447">
        <v>0</v>
      </c>
      <c r="F1269" s="448">
        <f t="shared" si="299"/>
        <v>0</v>
      </c>
      <c r="G1269" s="447">
        <v>1</v>
      </c>
      <c r="H1269" s="448">
        <f t="shared" si="300"/>
        <v>1.9607843137254902E-2</v>
      </c>
      <c r="I1269" s="447">
        <v>50</v>
      </c>
      <c r="J1269" s="450">
        <f t="shared" si="301"/>
        <v>0.98039215686274506</v>
      </c>
      <c r="K1269" s="376">
        <v>0</v>
      </c>
      <c r="L1269" s="448">
        <f t="shared" si="303"/>
        <v>0</v>
      </c>
      <c r="M1269" s="449"/>
    </row>
    <row r="1270" spans="2:15" ht="13" thickBot="1" x14ac:dyDescent="0.3">
      <c r="B1270" s="470">
        <v>43799</v>
      </c>
      <c r="C1270" s="311" t="s">
        <v>80</v>
      </c>
      <c r="D1270" s="447">
        <v>186</v>
      </c>
      <c r="E1270" s="447">
        <v>13</v>
      </c>
      <c r="F1270" s="448">
        <f t="shared" si="299"/>
        <v>6.9892473118279563E-2</v>
      </c>
      <c r="G1270" s="447">
        <v>5</v>
      </c>
      <c r="H1270" s="448">
        <f t="shared" si="300"/>
        <v>2.6881720430107527E-2</v>
      </c>
      <c r="I1270" s="447">
        <v>168</v>
      </c>
      <c r="J1270" s="450">
        <f t="shared" si="301"/>
        <v>0.90322580645161288</v>
      </c>
      <c r="K1270" s="376">
        <v>2</v>
      </c>
      <c r="L1270" s="448">
        <f t="shared" si="303"/>
        <v>1.0752688172043012E-2</v>
      </c>
      <c r="M1270" s="449"/>
    </row>
    <row r="1271" spans="2:15" ht="13" thickBot="1" x14ac:dyDescent="0.3">
      <c r="B1271" s="470">
        <v>43799</v>
      </c>
      <c r="C1271" s="311" t="s">
        <v>808</v>
      </c>
      <c r="D1271" s="447">
        <v>129</v>
      </c>
      <c r="E1271" s="447">
        <v>8</v>
      </c>
      <c r="F1271" s="448">
        <f t="shared" si="299"/>
        <v>6.2015503875968991E-2</v>
      </c>
      <c r="G1271" s="447">
        <v>4</v>
      </c>
      <c r="H1271" s="448">
        <f t="shared" si="300"/>
        <v>3.1007751937984496E-2</v>
      </c>
      <c r="I1271" s="447">
        <v>117</v>
      </c>
      <c r="J1271" s="450">
        <f t="shared" si="301"/>
        <v>0.90697674418604646</v>
      </c>
      <c r="K1271" s="376">
        <v>1</v>
      </c>
      <c r="L1271" s="448">
        <f t="shared" si="303"/>
        <v>7.7519379844961239E-3</v>
      </c>
      <c r="M1271" s="449"/>
    </row>
    <row r="1272" spans="2:15" ht="13" thickBot="1" x14ac:dyDescent="0.3">
      <c r="B1272" s="470">
        <v>43799</v>
      </c>
      <c r="C1272" s="311" t="s">
        <v>715</v>
      </c>
      <c r="D1272" s="447">
        <v>141</v>
      </c>
      <c r="E1272" s="447">
        <v>10</v>
      </c>
      <c r="F1272" s="448">
        <f t="shared" si="299"/>
        <v>7.0921985815602842E-2</v>
      </c>
      <c r="G1272" s="447">
        <v>7</v>
      </c>
      <c r="H1272" s="448">
        <f t="shared" si="300"/>
        <v>4.9645390070921988E-2</v>
      </c>
      <c r="I1272" s="447">
        <v>124</v>
      </c>
      <c r="J1272" s="450">
        <f t="shared" si="301"/>
        <v>0.87943262411347523</v>
      </c>
      <c r="K1272" s="376">
        <v>1</v>
      </c>
      <c r="L1272" s="448">
        <f t="shared" si="303"/>
        <v>7.0921985815602835E-3</v>
      </c>
      <c r="M1272" s="449"/>
    </row>
    <row r="1273" spans="2:15" ht="13" thickBot="1" x14ac:dyDescent="0.3">
      <c r="B1273" s="454">
        <v>43770</v>
      </c>
      <c r="C1273" s="311" t="s">
        <v>551</v>
      </c>
      <c r="D1273" s="447">
        <v>58</v>
      </c>
      <c r="E1273" s="447">
        <v>2</v>
      </c>
      <c r="F1273" s="448">
        <f t="shared" si="299"/>
        <v>3.4482758620689655E-2</v>
      </c>
      <c r="G1273" s="447">
        <v>2</v>
      </c>
      <c r="H1273" s="448">
        <f t="shared" si="300"/>
        <v>3.4482758620689655E-2</v>
      </c>
      <c r="I1273" s="447">
        <v>54</v>
      </c>
      <c r="J1273" s="450">
        <f t="shared" si="301"/>
        <v>0.93103448275862066</v>
      </c>
      <c r="K1273" s="376">
        <v>0</v>
      </c>
      <c r="L1273" s="448">
        <f t="shared" si="303"/>
        <v>0</v>
      </c>
      <c r="M1273" s="449"/>
    </row>
    <row r="1274" spans="2:15" ht="13" thickBot="1" x14ac:dyDescent="0.3">
      <c r="B1274" s="327">
        <v>43770</v>
      </c>
      <c r="C1274" s="311" t="s">
        <v>809</v>
      </c>
      <c r="D1274" s="447">
        <v>86</v>
      </c>
      <c r="E1274" s="447">
        <v>2</v>
      </c>
      <c r="F1274" s="448">
        <f t="shared" si="299"/>
        <v>2.3255813953488372E-2</v>
      </c>
      <c r="G1274" s="447">
        <v>2</v>
      </c>
      <c r="H1274" s="448">
        <f t="shared" si="300"/>
        <v>2.3255813953488372E-2</v>
      </c>
      <c r="I1274" s="447">
        <v>82</v>
      </c>
      <c r="J1274" s="450">
        <f t="shared" si="301"/>
        <v>0.95348837209302328</v>
      </c>
      <c r="K1274" s="376">
        <v>1</v>
      </c>
      <c r="L1274" s="448">
        <f t="shared" si="303"/>
        <v>1.1627906976744186E-2</v>
      </c>
      <c r="M1274" s="449"/>
    </row>
    <row r="1275" spans="2:15" ht="13" thickBot="1" x14ac:dyDescent="0.3">
      <c r="B1275" s="327">
        <v>43770</v>
      </c>
      <c r="C1275" s="311" t="s">
        <v>573</v>
      </c>
      <c r="D1275" s="447">
        <v>36</v>
      </c>
      <c r="E1275" s="447">
        <v>3</v>
      </c>
      <c r="F1275" s="448">
        <f t="shared" si="299"/>
        <v>8.3333333333333329E-2</v>
      </c>
      <c r="G1275" s="447">
        <v>1</v>
      </c>
      <c r="H1275" s="448">
        <f t="shared" si="300"/>
        <v>2.7777777777777776E-2</v>
      </c>
      <c r="I1275" s="447">
        <v>32</v>
      </c>
      <c r="J1275" s="450">
        <f t="shared" si="301"/>
        <v>0.88888888888888884</v>
      </c>
      <c r="K1275" s="376">
        <v>1</v>
      </c>
      <c r="L1275" s="448">
        <f t="shared" si="303"/>
        <v>2.7777777777777776E-2</v>
      </c>
      <c r="M1275" s="449"/>
    </row>
    <row r="1276" spans="2:15" ht="13" thickBot="1" x14ac:dyDescent="0.3">
      <c r="B1276" s="327">
        <v>43770</v>
      </c>
      <c r="C1276" s="311" t="s">
        <v>612</v>
      </c>
      <c r="D1276" s="447">
        <v>135</v>
      </c>
      <c r="E1276" s="447">
        <v>3</v>
      </c>
      <c r="F1276" s="448">
        <f t="shared" si="299"/>
        <v>2.2222222222222223E-2</v>
      </c>
      <c r="G1276" s="447">
        <v>4</v>
      </c>
      <c r="H1276" s="448">
        <f t="shared" si="300"/>
        <v>2.9629629629629631E-2</v>
      </c>
      <c r="I1276" s="447">
        <v>128</v>
      </c>
      <c r="J1276" s="450">
        <f t="shared" si="301"/>
        <v>0.94814814814814818</v>
      </c>
      <c r="K1276" s="376">
        <v>1</v>
      </c>
      <c r="L1276" s="448">
        <f t="shared" si="303"/>
        <v>7.4074074074074077E-3</v>
      </c>
      <c r="M1276" s="449"/>
    </row>
    <row r="1277" spans="2:15" ht="13" thickBot="1" x14ac:dyDescent="0.3">
      <c r="B1277" s="470">
        <v>43800</v>
      </c>
      <c r="C1277" s="311" t="s">
        <v>575</v>
      </c>
      <c r="D1277" s="447">
        <v>97</v>
      </c>
      <c r="E1277" s="447">
        <v>4</v>
      </c>
      <c r="F1277" s="448">
        <f t="shared" si="299"/>
        <v>4.1237113402061855E-2</v>
      </c>
      <c r="G1277" s="447">
        <v>5</v>
      </c>
      <c r="H1277" s="448">
        <f t="shared" si="300"/>
        <v>5.1546391752577317E-2</v>
      </c>
      <c r="I1277" s="447">
        <v>88</v>
      </c>
      <c r="J1277" s="450">
        <f t="shared" si="301"/>
        <v>0.90721649484536082</v>
      </c>
      <c r="K1277" s="376">
        <v>0</v>
      </c>
      <c r="L1277" s="448">
        <f t="shared" si="303"/>
        <v>0</v>
      </c>
      <c r="M1277" s="449"/>
    </row>
    <row r="1278" spans="2:15" ht="13" thickBot="1" x14ac:dyDescent="0.3">
      <c r="B1278" s="470">
        <v>43803</v>
      </c>
      <c r="C1278" s="311" t="s">
        <v>810</v>
      </c>
      <c r="D1278" s="447">
        <v>9</v>
      </c>
      <c r="E1278" s="447">
        <v>0</v>
      </c>
      <c r="F1278" s="448">
        <f t="shared" si="299"/>
        <v>0</v>
      </c>
      <c r="G1278" s="447">
        <v>0</v>
      </c>
      <c r="H1278" s="448">
        <f t="shared" si="300"/>
        <v>0</v>
      </c>
      <c r="I1278" s="447">
        <v>9</v>
      </c>
      <c r="J1278" s="450">
        <f t="shared" si="301"/>
        <v>1</v>
      </c>
      <c r="K1278" s="376">
        <v>0</v>
      </c>
      <c r="L1278" s="448">
        <f t="shared" si="303"/>
        <v>0</v>
      </c>
      <c r="M1278" s="449"/>
    </row>
    <row r="1279" spans="2:15" ht="13" thickBot="1" x14ac:dyDescent="0.3">
      <c r="B1279" s="470">
        <v>43806</v>
      </c>
      <c r="C1279" s="311" t="s">
        <v>811</v>
      </c>
      <c r="D1279" s="447">
        <v>64</v>
      </c>
      <c r="E1279" s="447">
        <v>4</v>
      </c>
      <c r="F1279" s="448">
        <f t="shared" si="299"/>
        <v>6.25E-2</v>
      </c>
      <c r="G1279" s="447">
        <v>3</v>
      </c>
      <c r="H1279" s="448">
        <f t="shared" si="300"/>
        <v>4.6875E-2</v>
      </c>
      <c r="I1279" s="447">
        <v>57</v>
      </c>
      <c r="J1279" s="450">
        <f t="shared" si="301"/>
        <v>0.890625</v>
      </c>
      <c r="K1279" s="376">
        <v>2</v>
      </c>
      <c r="L1279" s="448">
        <f t="shared" si="303"/>
        <v>3.125E-2</v>
      </c>
      <c r="M1279" s="449"/>
      <c r="O1279" s="445" t="s">
        <v>674</v>
      </c>
    </row>
    <row r="1280" spans="2:15" ht="13" thickBot="1" x14ac:dyDescent="0.3">
      <c r="B1280" s="470">
        <v>43806</v>
      </c>
      <c r="C1280" s="294" t="s">
        <v>560</v>
      </c>
      <c r="D1280" s="455">
        <v>346</v>
      </c>
      <c r="E1280" s="455">
        <v>19</v>
      </c>
      <c r="F1280" s="457">
        <f t="shared" si="299"/>
        <v>5.4913294797687862E-2</v>
      </c>
      <c r="G1280" s="455">
        <v>12</v>
      </c>
      <c r="H1280" s="457">
        <f t="shared" si="300"/>
        <v>3.4682080924855488E-2</v>
      </c>
      <c r="I1280" s="455">
        <v>315</v>
      </c>
      <c r="J1280" s="458">
        <f t="shared" si="301"/>
        <v>0.91040462427745661</v>
      </c>
      <c r="K1280" s="301">
        <v>2</v>
      </c>
      <c r="L1280" s="448">
        <f t="shared" si="303"/>
        <v>5.7803468208092483E-3</v>
      </c>
      <c r="M1280" s="456"/>
    </row>
    <row r="1281" spans="2:13" ht="13.5" thickBot="1" x14ac:dyDescent="0.35">
      <c r="B1281" s="283">
        <v>2020</v>
      </c>
      <c r="C1281" s="283"/>
      <c r="D1281" s="284"/>
      <c r="E1281" s="285"/>
      <c r="F1281" s="285"/>
      <c r="G1281" s="284"/>
      <c r="H1281" s="284"/>
      <c r="I1281" s="284"/>
      <c r="J1281" s="286"/>
      <c r="K1281" s="284"/>
      <c r="L1281" s="284"/>
      <c r="M1281" s="287"/>
    </row>
    <row r="1282" spans="2:13" ht="13" thickBot="1" x14ac:dyDescent="0.3">
      <c r="B1282" s="470">
        <v>43839</v>
      </c>
      <c r="C1282" s="185" t="s">
        <v>16</v>
      </c>
      <c r="D1282" s="472">
        <v>24</v>
      </c>
      <c r="E1282" s="472">
        <v>0</v>
      </c>
      <c r="F1282" s="473">
        <f t="shared" si="299"/>
        <v>0</v>
      </c>
      <c r="G1282" s="472">
        <v>1</v>
      </c>
      <c r="H1282" s="473">
        <f t="shared" si="300"/>
        <v>4.1666666666666664E-2</v>
      </c>
      <c r="I1282" s="472">
        <v>23</v>
      </c>
      <c r="J1282" s="474">
        <f t="shared" si="301"/>
        <v>0.95833333333333337</v>
      </c>
      <c r="K1282" s="295">
        <v>0</v>
      </c>
      <c r="L1282" s="448">
        <f t="shared" si="303"/>
        <v>0</v>
      </c>
      <c r="M1282" s="478"/>
    </row>
    <row r="1283" spans="2:13" ht="13" thickBot="1" x14ac:dyDescent="0.3">
      <c r="B1283" s="470">
        <v>43841</v>
      </c>
      <c r="C1283" s="311" t="s">
        <v>695</v>
      </c>
      <c r="D1283" s="447">
        <v>142</v>
      </c>
      <c r="E1283" s="447">
        <v>1</v>
      </c>
      <c r="F1283" s="448">
        <f t="shared" si="299"/>
        <v>7.0422535211267607E-3</v>
      </c>
      <c r="G1283" s="447">
        <v>3</v>
      </c>
      <c r="H1283" s="448">
        <f t="shared" si="300"/>
        <v>2.1126760563380281E-2</v>
      </c>
      <c r="I1283" s="447">
        <v>138</v>
      </c>
      <c r="J1283" s="450">
        <f t="shared" si="301"/>
        <v>0.971830985915493</v>
      </c>
      <c r="K1283" s="376">
        <v>0</v>
      </c>
      <c r="L1283" s="448">
        <f t="shared" si="303"/>
        <v>0</v>
      </c>
      <c r="M1283" s="461"/>
    </row>
    <row r="1284" spans="2:13" ht="13" thickBot="1" x14ac:dyDescent="0.3">
      <c r="B1284" s="470">
        <v>43841</v>
      </c>
      <c r="C1284" s="311" t="s">
        <v>547</v>
      </c>
      <c r="D1284" s="447">
        <v>98</v>
      </c>
      <c r="E1284" s="447">
        <v>11</v>
      </c>
      <c r="F1284" s="448">
        <f t="shared" si="299"/>
        <v>0.11224489795918367</v>
      </c>
      <c r="G1284" s="447">
        <v>0</v>
      </c>
      <c r="H1284" s="448">
        <f t="shared" si="300"/>
        <v>0</v>
      </c>
      <c r="I1284" s="447">
        <v>87</v>
      </c>
      <c r="J1284" s="450">
        <f t="shared" si="301"/>
        <v>0.88775510204081631</v>
      </c>
      <c r="K1284" s="376">
        <v>0</v>
      </c>
      <c r="L1284" s="448">
        <f t="shared" si="303"/>
        <v>0</v>
      </c>
      <c r="M1284" s="461"/>
    </row>
    <row r="1285" spans="2:13" ht="13" thickBot="1" x14ac:dyDescent="0.3">
      <c r="B1285" s="470">
        <v>43845</v>
      </c>
      <c r="C1285" s="311" t="s">
        <v>652</v>
      </c>
      <c r="D1285" s="447">
        <v>105</v>
      </c>
      <c r="E1285" s="447">
        <v>2</v>
      </c>
      <c r="F1285" s="448">
        <f t="shared" si="299"/>
        <v>1.9047619047619049E-2</v>
      </c>
      <c r="G1285" s="447">
        <v>5</v>
      </c>
      <c r="H1285" s="448">
        <f t="shared" si="300"/>
        <v>4.7619047619047616E-2</v>
      </c>
      <c r="I1285" s="447">
        <v>98</v>
      </c>
      <c r="J1285" s="450">
        <f t="shared" si="301"/>
        <v>0.93333333333333335</v>
      </c>
      <c r="K1285" s="376">
        <v>0</v>
      </c>
      <c r="L1285" s="448">
        <f t="shared" si="303"/>
        <v>0</v>
      </c>
      <c r="M1285" s="461"/>
    </row>
    <row r="1286" spans="2:13" ht="13" thickBot="1" x14ac:dyDescent="0.3">
      <c r="B1286" s="470">
        <v>43846</v>
      </c>
      <c r="C1286" s="311" t="s">
        <v>16</v>
      </c>
      <c r="D1286" s="447">
        <v>105</v>
      </c>
      <c r="E1286" s="447">
        <v>4</v>
      </c>
      <c r="F1286" s="448">
        <f t="shared" si="299"/>
        <v>3.8095238095238099E-2</v>
      </c>
      <c r="G1286" s="447">
        <v>3</v>
      </c>
      <c r="H1286" s="448">
        <f t="shared" si="300"/>
        <v>2.8571428571428571E-2</v>
      </c>
      <c r="I1286" s="447">
        <v>98</v>
      </c>
      <c r="J1286" s="450">
        <f t="shared" si="301"/>
        <v>0.93333333333333335</v>
      </c>
      <c r="K1286" s="376">
        <v>1</v>
      </c>
      <c r="L1286" s="448">
        <f t="shared" si="303"/>
        <v>9.5238095238095247E-3</v>
      </c>
      <c r="M1286" s="313">
        <v>1</v>
      </c>
    </row>
    <row r="1287" spans="2:13" ht="13" thickBot="1" x14ac:dyDescent="0.3">
      <c r="B1287" s="470">
        <v>43855</v>
      </c>
      <c r="C1287" s="311" t="s">
        <v>812</v>
      </c>
      <c r="D1287" s="447">
        <v>33</v>
      </c>
      <c r="E1287" s="447">
        <v>2</v>
      </c>
      <c r="F1287" s="448">
        <f t="shared" si="299"/>
        <v>6.0606060606060608E-2</v>
      </c>
      <c r="G1287" s="447">
        <v>1</v>
      </c>
      <c r="H1287" s="448">
        <f t="shared" si="300"/>
        <v>3.0303030303030304E-2</v>
      </c>
      <c r="I1287" s="447">
        <v>30</v>
      </c>
      <c r="J1287" s="450">
        <f t="shared" si="301"/>
        <v>0.90909090909090906</v>
      </c>
      <c r="K1287" s="376">
        <v>0</v>
      </c>
      <c r="L1287" s="448">
        <f t="shared" si="303"/>
        <v>0</v>
      </c>
      <c r="M1287" s="461"/>
    </row>
    <row r="1288" spans="2:13" ht="13" thickBot="1" x14ac:dyDescent="0.3">
      <c r="B1288" s="470">
        <v>43860</v>
      </c>
      <c r="C1288" s="311" t="s">
        <v>73</v>
      </c>
      <c r="D1288" s="447">
        <v>20</v>
      </c>
      <c r="E1288" s="447">
        <v>0</v>
      </c>
      <c r="F1288" s="448">
        <f t="shared" si="299"/>
        <v>0</v>
      </c>
      <c r="G1288" s="447">
        <v>0</v>
      </c>
      <c r="H1288" s="448">
        <f t="shared" si="300"/>
        <v>0</v>
      </c>
      <c r="I1288" s="447">
        <v>20</v>
      </c>
      <c r="J1288" s="450">
        <f t="shared" si="301"/>
        <v>1</v>
      </c>
      <c r="K1288" s="376">
        <v>0</v>
      </c>
      <c r="L1288" s="448">
        <f t="shared" si="303"/>
        <v>0</v>
      </c>
      <c r="M1288" s="461"/>
    </row>
    <row r="1289" spans="2:13" s="479" customFormat="1" ht="13" thickBot="1" x14ac:dyDescent="0.3">
      <c r="B1289" s="462">
        <v>43862</v>
      </c>
      <c r="C1289" s="378" t="s">
        <v>625</v>
      </c>
      <c r="D1289" s="451">
        <v>102</v>
      </c>
      <c r="E1289" s="451">
        <v>7</v>
      </c>
      <c r="F1289" s="452">
        <f t="shared" si="299"/>
        <v>6.8627450980392163E-2</v>
      </c>
      <c r="G1289" s="451">
        <v>2</v>
      </c>
      <c r="H1289" s="452">
        <f t="shared" si="300"/>
        <v>1.9607843137254902E-2</v>
      </c>
      <c r="I1289" s="451">
        <v>93</v>
      </c>
      <c r="J1289" s="453">
        <f t="shared" si="301"/>
        <v>0.91176470588235292</v>
      </c>
      <c r="K1289" s="385">
        <v>0</v>
      </c>
      <c r="L1289" s="452">
        <f t="shared" si="303"/>
        <v>0</v>
      </c>
      <c r="M1289" s="461"/>
    </row>
    <row r="1290" spans="2:13" ht="13" thickBot="1" x14ac:dyDescent="0.3">
      <c r="B1290" s="470">
        <v>43863</v>
      </c>
      <c r="C1290" s="311" t="s">
        <v>697</v>
      </c>
      <c r="D1290" s="447">
        <v>76</v>
      </c>
      <c r="E1290" s="447">
        <v>1</v>
      </c>
      <c r="F1290" s="448">
        <f t="shared" si="299"/>
        <v>1.3157894736842105E-2</v>
      </c>
      <c r="G1290" s="447">
        <v>3</v>
      </c>
      <c r="H1290" s="448">
        <f t="shared" si="300"/>
        <v>3.9473684210526314E-2</v>
      </c>
      <c r="I1290" s="447">
        <v>72</v>
      </c>
      <c r="J1290" s="450">
        <f t="shared" si="301"/>
        <v>0.94736842105263153</v>
      </c>
      <c r="K1290" s="376">
        <v>0</v>
      </c>
      <c r="L1290" s="448">
        <f t="shared" si="303"/>
        <v>0</v>
      </c>
      <c r="M1290" s="461"/>
    </row>
    <row r="1291" spans="2:13" ht="13" thickBot="1" x14ac:dyDescent="0.3">
      <c r="B1291" s="470">
        <v>43869</v>
      </c>
      <c r="C1291" s="311" t="s">
        <v>813</v>
      </c>
      <c r="D1291" s="447">
        <v>143</v>
      </c>
      <c r="E1291" s="447">
        <v>2</v>
      </c>
      <c r="F1291" s="448">
        <f t="shared" si="299"/>
        <v>1.3986013986013986E-2</v>
      </c>
      <c r="G1291" s="447">
        <v>6</v>
      </c>
      <c r="H1291" s="448">
        <f t="shared" si="300"/>
        <v>4.195804195804196E-2</v>
      </c>
      <c r="I1291" s="447">
        <v>135</v>
      </c>
      <c r="J1291" s="450">
        <f t="shared" si="301"/>
        <v>0.94405594405594406</v>
      </c>
      <c r="K1291" s="386">
        <v>1</v>
      </c>
      <c r="L1291" s="448">
        <f t="shared" si="303"/>
        <v>6.993006993006993E-3</v>
      </c>
      <c r="M1291" s="313">
        <v>1</v>
      </c>
    </row>
    <row r="1292" spans="2:13" ht="13" thickBot="1" x14ac:dyDescent="0.3">
      <c r="B1292" s="470">
        <v>43869</v>
      </c>
      <c r="C1292" s="311" t="s">
        <v>814</v>
      </c>
      <c r="D1292" s="447">
        <v>121</v>
      </c>
      <c r="E1292" s="447">
        <v>10</v>
      </c>
      <c r="F1292" s="448">
        <f t="shared" si="299"/>
        <v>8.2644628099173556E-2</v>
      </c>
      <c r="G1292" s="447">
        <v>2</v>
      </c>
      <c r="H1292" s="448">
        <f t="shared" si="300"/>
        <v>1.6528925619834711E-2</v>
      </c>
      <c r="I1292" s="447">
        <v>109</v>
      </c>
      <c r="J1292" s="450">
        <f t="shared" si="301"/>
        <v>0.90082644628099173</v>
      </c>
      <c r="K1292" s="386">
        <v>1</v>
      </c>
      <c r="L1292" s="448">
        <f t="shared" ref="L1292:L1338" si="304">SUM(K1292/D1292)</f>
        <v>8.2644628099173556E-3</v>
      </c>
      <c r="M1292" s="313">
        <v>1</v>
      </c>
    </row>
    <row r="1293" spans="2:13" ht="13" thickBot="1" x14ac:dyDescent="0.3">
      <c r="B1293" s="470">
        <v>43870</v>
      </c>
      <c r="C1293" s="311" t="s">
        <v>581</v>
      </c>
      <c r="D1293" s="447">
        <v>40</v>
      </c>
      <c r="E1293" s="447">
        <v>2</v>
      </c>
      <c r="F1293" s="448">
        <f t="shared" si="299"/>
        <v>0.05</v>
      </c>
      <c r="G1293" s="447">
        <v>1</v>
      </c>
      <c r="H1293" s="448">
        <f t="shared" si="300"/>
        <v>2.5000000000000001E-2</v>
      </c>
      <c r="I1293" s="447">
        <v>37</v>
      </c>
      <c r="J1293" s="450">
        <f t="shared" si="301"/>
        <v>0.92500000000000004</v>
      </c>
      <c r="K1293" s="376">
        <v>0</v>
      </c>
      <c r="L1293" s="448">
        <f t="shared" si="304"/>
        <v>0</v>
      </c>
      <c r="M1293" s="461"/>
    </row>
    <row r="1294" spans="2:13" ht="13" thickBot="1" x14ac:dyDescent="0.3">
      <c r="B1294" s="470">
        <v>43871</v>
      </c>
      <c r="C1294" s="311" t="s">
        <v>815</v>
      </c>
      <c r="D1294" s="447">
        <v>78</v>
      </c>
      <c r="E1294" s="447">
        <v>3</v>
      </c>
      <c r="F1294" s="448">
        <f t="shared" si="299"/>
        <v>3.8461538461538464E-2</v>
      </c>
      <c r="G1294" s="447">
        <v>1</v>
      </c>
      <c r="H1294" s="448">
        <f t="shared" si="300"/>
        <v>1.282051282051282E-2</v>
      </c>
      <c r="I1294" s="447">
        <v>74</v>
      </c>
      <c r="J1294" s="450">
        <f t="shared" si="301"/>
        <v>0.94871794871794868</v>
      </c>
      <c r="K1294" s="386">
        <v>1</v>
      </c>
      <c r="L1294" s="448">
        <f t="shared" si="304"/>
        <v>1.282051282051282E-2</v>
      </c>
      <c r="M1294" s="313">
        <v>1</v>
      </c>
    </row>
    <row r="1295" spans="2:13" ht="13" thickBot="1" x14ac:dyDescent="0.3">
      <c r="B1295" s="470">
        <v>43874</v>
      </c>
      <c r="C1295" s="311" t="s">
        <v>816</v>
      </c>
      <c r="D1295" s="447">
        <v>81</v>
      </c>
      <c r="E1295" s="447">
        <v>2</v>
      </c>
      <c r="F1295" s="448">
        <f t="shared" si="299"/>
        <v>2.4691358024691357E-2</v>
      </c>
      <c r="G1295" s="447">
        <v>1</v>
      </c>
      <c r="H1295" s="448">
        <f t="shared" si="300"/>
        <v>1.2345679012345678E-2</v>
      </c>
      <c r="I1295" s="447">
        <v>78</v>
      </c>
      <c r="J1295" s="450">
        <f t="shared" si="301"/>
        <v>0.96296296296296291</v>
      </c>
      <c r="K1295" s="386">
        <v>1</v>
      </c>
      <c r="L1295" s="448">
        <f t="shared" si="304"/>
        <v>1.2345679012345678E-2</v>
      </c>
      <c r="M1295" s="313">
        <v>1</v>
      </c>
    </row>
    <row r="1296" spans="2:13" ht="13" thickBot="1" x14ac:dyDescent="0.3">
      <c r="B1296" s="470">
        <v>43874</v>
      </c>
      <c r="C1296" s="311" t="s">
        <v>817</v>
      </c>
      <c r="D1296" s="447">
        <v>80</v>
      </c>
      <c r="E1296" s="447">
        <v>5</v>
      </c>
      <c r="F1296" s="448">
        <f t="shared" si="299"/>
        <v>6.25E-2</v>
      </c>
      <c r="G1296" s="447">
        <v>5</v>
      </c>
      <c r="H1296" s="448">
        <f t="shared" si="300"/>
        <v>6.25E-2</v>
      </c>
      <c r="I1296" s="447">
        <v>70</v>
      </c>
      <c r="J1296" s="450">
        <f t="shared" si="301"/>
        <v>0.875</v>
      </c>
      <c r="K1296" s="386">
        <v>2</v>
      </c>
      <c r="L1296" s="448">
        <f t="shared" si="304"/>
        <v>2.5000000000000001E-2</v>
      </c>
      <c r="M1296" s="313">
        <v>2</v>
      </c>
    </row>
    <row r="1297" spans="2:13" ht="13" thickBot="1" x14ac:dyDescent="0.3">
      <c r="B1297" s="470">
        <v>43876</v>
      </c>
      <c r="C1297" s="311" t="s">
        <v>818</v>
      </c>
      <c r="D1297" s="447">
        <v>180</v>
      </c>
      <c r="E1297" s="447">
        <v>5</v>
      </c>
      <c r="F1297" s="448">
        <f t="shared" si="299"/>
        <v>2.7777777777777776E-2</v>
      </c>
      <c r="G1297" s="447">
        <v>4</v>
      </c>
      <c r="H1297" s="448">
        <f t="shared" si="300"/>
        <v>2.2222222222222223E-2</v>
      </c>
      <c r="I1297" s="447">
        <v>171</v>
      </c>
      <c r="J1297" s="450">
        <f t="shared" si="301"/>
        <v>0.95</v>
      </c>
      <c r="K1297" s="376">
        <v>0</v>
      </c>
      <c r="L1297" s="448">
        <f t="shared" si="304"/>
        <v>0</v>
      </c>
      <c r="M1297" s="461"/>
    </row>
    <row r="1298" spans="2:13" ht="13" thickBot="1" x14ac:dyDescent="0.3">
      <c r="B1298" s="470">
        <v>43876</v>
      </c>
      <c r="C1298" s="311" t="s">
        <v>561</v>
      </c>
      <c r="D1298" s="447">
        <v>160</v>
      </c>
      <c r="E1298" s="447">
        <v>4</v>
      </c>
      <c r="F1298" s="448">
        <f t="shared" si="299"/>
        <v>2.5000000000000001E-2</v>
      </c>
      <c r="G1298" s="447">
        <v>12</v>
      </c>
      <c r="H1298" s="448">
        <f t="shared" si="300"/>
        <v>7.4999999999999997E-2</v>
      </c>
      <c r="I1298" s="447">
        <v>144</v>
      </c>
      <c r="J1298" s="450">
        <f t="shared" si="301"/>
        <v>0.9</v>
      </c>
      <c r="K1298" s="376">
        <v>0</v>
      </c>
      <c r="L1298" s="448">
        <f t="shared" si="304"/>
        <v>0</v>
      </c>
      <c r="M1298" s="461"/>
    </row>
    <row r="1299" spans="2:13" ht="13" thickBot="1" x14ac:dyDescent="0.3">
      <c r="B1299" s="470">
        <v>43878</v>
      </c>
      <c r="C1299" s="311" t="s">
        <v>819</v>
      </c>
      <c r="D1299" s="447">
        <v>20</v>
      </c>
      <c r="E1299" s="447">
        <v>0</v>
      </c>
      <c r="F1299" s="448">
        <f t="shared" si="299"/>
        <v>0</v>
      </c>
      <c r="G1299" s="447">
        <v>0</v>
      </c>
      <c r="H1299" s="448">
        <f t="shared" si="300"/>
        <v>0</v>
      </c>
      <c r="I1299" s="447">
        <v>20</v>
      </c>
      <c r="J1299" s="450">
        <f t="shared" si="301"/>
        <v>1</v>
      </c>
      <c r="K1299" s="376">
        <v>0</v>
      </c>
      <c r="L1299" s="448">
        <f t="shared" si="304"/>
        <v>0</v>
      </c>
      <c r="M1299" s="449"/>
    </row>
    <row r="1300" spans="2:13" ht="13" thickBot="1" x14ac:dyDescent="0.3">
      <c r="B1300" s="470">
        <v>43880</v>
      </c>
      <c r="C1300" s="311" t="s">
        <v>820</v>
      </c>
      <c r="D1300" s="447">
        <v>48</v>
      </c>
      <c r="E1300" s="447">
        <v>0</v>
      </c>
      <c r="F1300" s="448">
        <f t="shared" si="299"/>
        <v>0</v>
      </c>
      <c r="G1300" s="447">
        <v>2</v>
      </c>
      <c r="H1300" s="448">
        <f t="shared" si="300"/>
        <v>4.1666666666666664E-2</v>
      </c>
      <c r="I1300" s="447">
        <v>46</v>
      </c>
      <c r="J1300" s="450">
        <f t="shared" si="301"/>
        <v>0.95833333333333337</v>
      </c>
      <c r="K1300" s="376">
        <v>0</v>
      </c>
      <c r="L1300" s="448">
        <f t="shared" si="304"/>
        <v>0</v>
      </c>
      <c r="M1300" s="449"/>
    </row>
    <row r="1301" spans="2:13" ht="13" thickBot="1" x14ac:dyDescent="0.3">
      <c r="B1301" s="470">
        <v>43881</v>
      </c>
      <c r="C1301" s="311" t="s">
        <v>536</v>
      </c>
      <c r="D1301" s="447">
        <v>58</v>
      </c>
      <c r="E1301" s="447">
        <v>3</v>
      </c>
      <c r="F1301" s="448">
        <f t="shared" si="299"/>
        <v>5.1724137931034482E-2</v>
      </c>
      <c r="G1301" s="447">
        <v>2</v>
      </c>
      <c r="H1301" s="448">
        <f t="shared" si="300"/>
        <v>3.4482758620689655E-2</v>
      </c>
      <c r="I1301" s="447">
        <v>53</v>
      </c>
      <c r="J1301" s="450">
        <f t="shared" si="301"/>
        <v>0.91379310344827591</v>
      </c>
      <c r="K1301" s="376">
        <v>0</v>
      </c>
      <c r="L1301" s="448">
        <f t="shared" si="304"/>
        <v>0</v>
      </c>
      <c r="M1301" s="449"/>
    </row>
    <row r="1302" spans="2:13" ht="13" thickBot="1" x14ac:dyDescent="0.3">
      <c r="B1302" s="470">
        <v>43881</v>
      </c>
      <c r="C1302" s="311" t="s">
        <v>821</v>
      </c>
      <c r="D1302" s="447">
        <v>132</v>
      </c>
      <c r="E1302" s="447">
        <v>8</v>
      </c>
      <c r="F1302" s="448">
        <f t="shared" si="299"/>
        <v>6.0606060606060608E-2</v>
      </c>
      <c r="G1302" s="447">
        <v>5</v>
      </c>
      <c r="H1302" s="448">
        <f t="shared" si="300"/>
        <v>3.787878787878788E-2</v>
      </c>
      <c r="I1302" s="447">
        <v>119</v>
      </c>
      <c r="J1302" s="450">
        <f t="shared" si="301"/>
        <v>0.90151515151515149</v>
      </c>
      <c r="K1302" s="386">
        <v>1</v>
      </c>
      <c r="L1302" s="448">
        <f t="shared" si="304"/>
        <v>7.575757575757576E-3</v>
      </c>
      <c r="M1302" s="312">
        <v>1</v>
      </c>
    </row>
    <row r="1303" spans="2:13" ht="13" thickBot="1" x14ac:dyDescent="0.3">
      <c r="B1303" s="470">
        <v>43885</v>
      </c>
      <c r="C1303" s="311" t="s">
        <v>822</v>
      </c>
      <c r="D1303" s="447">
        <v>11</v>
      </c>
      <c r="E1303" s="447">
        <v>0</v>
      </c>
      <c r="F1303" s="448">
        <f t="shared" si="299"/>
        <v>0</v>
      </c>
      <c r="G1303" s="447">
        <v>0</v>
      </c>
      <c r="H1303" s="448">
        <f t="shared" si="300"/>
        <v>0</v>
      </c>
      <c r="I1303" s="447">
        <v>11</v>
      </c>
      <c r="J1303" s="450">
        <f t="shared" si="301"/>
        <v>1</v>
      </c>
      <c r="K1303" s="376">
        <v>0</v>
      </c>
      <c r="L1303" s="448">
        <f t="shared" si="304"/>
        <v>0</v>
      </c>
      <c r="M1303" s="449"/>
    </row>
    <row r="1304" spans="2:13" ht="13" thickBot="1" x14ac:dyDescent="0.3">
      <c r="B1304" s="470">
        <v>43885</v>
      </c>
      <c r="C1304" s="311" t="s">
        <v>823</v>
      </c>
      <c r="D1304" s="447">
        <v>13</v>
      </c>
      <c r="E1304" s="447">
        <v>0</v>
      </c>
      <c r="F1304" s="448">
        <f t="shared" si="299"/>
        <v>0</v>
      </c>
      <c r="G1304" s="447">
        <v>1</v>
      </c>
      <c r="H1304" s="448">
        <f t="shared" si="300"/>
        <v>7.6923076923076927E-2</v>
      </c>
      <c r="I1304" s="447">
        <v>12</v>
      </c>
      <c r="J1304" s="450">
        <f t="shared" si="301"/>
        <v>0.92307692307692313</v>
      </c>
      <c r="K1304" s="376">
        <v>0</v>
      </c>
      <c r="L1304" s="448">
        <f t="shared" si="304"/>
        <v>0</v>
      </c>
      <c r="M1304" s="449"/>
    </row>
    <row r="1305" spans="2:13" ht="13" thickBot="1" x14ac:dyDescent="0.3">
      <c r="B1305" s="470">
        <v>43885</v>
      </c>
      <c r="C1305" s="311" t="s">
        <v>824</v>
      </c>
      <c r="D1305" s="447">
        <v>11</v>
      </c>
      <c r="E1305" s="447">
        <v>0</v>
      </c>
      <c r="F1305" s="448">
        <f t="shared" si="299"/>
        <v>0</v>
      </c>
      <c r="G1305" s="447">
        <v>1</v>
      </c>
      <c r="H1305" s="448">
        <f t="shared" si="300"/>
        <v>9.0909090909090912E-2</v>
      </c>
      <c r="I1305" s="447">
        <v>10</v>
      </c>
      <c r="J1305" s="450">
        <f t="shared" si="301"/>
        <v>0.90909090909090906</v>
      </c>
      <c r="K1305" s="376">
        <v>0</v>
      </c>
      <c r="L1305" s="448">
        <f t="shared" si="304"/>
        <v>0</v>
      </c>
      <c r="M1305" s="449"/>
    </row>
    <row r="1306" spans="2:13" ht="13" thickBot="1" x14ac:dyDescent="0.3">
      <c r="B1306" s="470">
        <v>43885</v>
      </c>
      <c r="C1306" s="311" t="s">
        <v>825</v>
      </c>
      <c r="D1306" s="447">
        <v>21</v>
      </c>
      <c r="E1306" s="447">
        <v>1</v>
      </c>
      <c r="F1306" s="448">
        <f t="shared" si="299"/>
        <v>4.7619047619047616E-2</v>
      </c>
      <c r="G1306" s="447">
        <v>0</v>
      </c>
      <c r="H1306" s="448">
        <f t="shared" si="300"/>
        <v>0</v>
      </c>
      <c r="I1306" s="447">
        <v>20</v>
      </c>
      <c r="J1306" s="450">
        <f t="shared" si="301"/>
        <v>0.95238095238095233</v>
      </c>
      <c r="K1306" s="376">
        <v>0</v>
      </c>
      <c r="L1306" s="448">
        <f t="shared" si="304"/>
        <v>0</v>
      </c>
      <c r="M1306" s="449"/>
    </row>
    <row r="1307" spans="2:13" ht="13" thickBot="1" x14ac:dyDescent="0.3">
      <c r="B1307" s="470">
        <v>43890</v>
      </c>
      <c r="C1307" s="311" t="s">
        <v>826</v>
      </c>
      <c r="D1307" s="447">
        <v>279</v>
      </c>
      <c r="E1307" s="447">
        <v>13</v>
      </c>
      <c r="F1307" s="448">
        <f t="shared" si="299"/>
        <v>4.6594982078853049E-2</v>
      </c>
      <c r="G1307" s="447">
        <v>9</v>
      </c>
      <c r="H1307" s="448">
        <f t="shared" si="300"/>
        <v>3.2258064516129031E-2</v>
      </c>
      <c r="I1307" s="447">
        <v>257</v>
      </c>
      <c r="J1307" s="450">
        <f t="shared" si="301"/>
        <v>0.92114695340501795</v>
      </c>
      <c r="K1307" s="387">
        <v>1</v>
      </c>
      <c r="L1307" s="448">
        <f t="shared" si="304"/>
        <v>3.5842293906810036E-3</v>
      </c>
      <c r="M1307" s="322">
        <v>1</v>
      </c>
    </row>
    <row r="1308" spans="2:13" ht="13" thickBot="1" x14ac:dyDescent="0.3">
      <c r="B1308" s="470">
        <v>43890</v>
      </c>
      <c r="C1308" s="311" t="s">
        <v>827</v>
      </c>
      <c r="D1308" s="447">
        <v>73</v>
      </c>
      <c r="E1308" s="447">
        <v>4</v>
      </c>
      <c r="F1308" s="448">
        <f t="shared" si="299"/>
        <v>5.4794520547945202E-2</v>
      </c>
      <c r="G1308" s="447">
        <v>0</v>
      </c>
      <c r="H1308" s="448">
        <f t="shared" si="300"/>
        <v>0</v>
      </c>
      <c r="I1308" s="447">
        <v>69</v>
      </c>
      <c r="J1308" s="450">
        <f t="shared" si="301"/>
        <v>0.9452054794520548</v>
      </c>
      <c r="K1308" s="376">
        <v>0</v>
      </c>
      <c r="L1308" s="448">
        <f t="shared" si="304"/>
        <v>0</v>
      </c>
      <c r="M1308" s="449"/>
    </row>
    <row r="1309" spans="2:13" ht="13" thickBot="1" x14ac:dyDescent="0.3">
      <c r="B1309" s="470">
        <v>43890</v>
      </c>
      <c r="C1309" s="311" t="s">
        <v>827</v>
      </c>
      <c r="D1309" s="447">
        <v>102</v>
      </c>
      <c r="E1309" s="447">
        <v>8</v>
      </c>
      <c r="F1309" s="448">
        <f t="shared" si="299"/>
        <v>7.8431372549019607E-2</v>
      </c>
      <c r="G1309" s="447">
        <v>4</v>
      </c>
      <c r="H1309" s="448">
        <f t="shared" si="300"/>
        <v>3.9215686274509803E-2</v>
      </c>
      <c r="I1309" s="447">
        <v>90</v>
      </c>
      <c r="J1309" s="450">
        <f t="shared" si="301"/>
        <v>0.88235294117647056</v>
      </c>
      <c r="K1309" s="376">
        <v>0</v>
      </c>
      <c r="L1309" s="448">
        <f t="shared" si="304"/>
        <v>0</v>
      </c>
      <c r="M1309" s="449"/>
    </row>
    <row r="1310" spans="2:13" ht="13" thickBot="1" x14ac:dyDescent="0.3">
      <c r="B1310" s="454">
        <v>43862</v>
      </c>
      <c r="C1310" s="311" t="s">
        <v>828</v>
      </c>
      <c r="D1310" s="447">
        <v>7</v>
      </c>
      <c r="E1310" s="447">
        <v>0</v>
      </c>
      <c r="F1310" s="448">
        <f t="shared" si="299"/>
        <v>0</v>
      </c>
      <c r="G1310" s="447">
        <v>0</v>
      </c>
      <c r="H1310" s="448">
        <f t="shared" si="300"/>
        <v>0</v>
      </c>
      <c r="I1310" s="447">
        <v>7</v>
      </c>
      <c r="J1310" s="450">
        <f t="shared" si="301"/>
        <v>1</v>
      </c>
      <c r="K1310" s="376">
        <v>0</v>
      </c>
      <c r="L1310" s="448">
        <f t="shared" si="304"/>
        <v>0</v>
      </c>
      <c r="M1310" s="449"/>
    </row>
    <row r="1311" spans="2:13" ht="13" thickBot="1" x14ac:dyDescent="0.3">
      <c r="B1311" s="470">
        <v>43891</v>
      </c>
      <c r="C1311" s="311" t="s">
        <v>74</v>
      </c>
      <c r="D1311" s="447">
        <v>154</v>
      </c>
      <c r="E1311" s="447">
        <v>4</v>
      </c>
      <c r="F1311" s="448">
        <f t="shared" si="299"/>
        <v>2.5974025974025976E-2</v>
      </c>
      <c r="G1311" s="447">
        <v>2</v>
      </c>
      <c r="H1311" s="448">
        <f t="shared" si="300"/>
        <v>1.2987012987012988E-2</v>
      </c>
      <c r="I1311" s="447">
        <v>148</v>
      </c>
      <c r="J1311" s="450">
        <f t="shared" si="301"/>
        <v>0.96103896103896103</v>
      </c>
      <c r="K1311" s="386">
        <v>1</v>
      </c>
      <c r="L1311" s="448">
        <f t="shared" si="304"/>
        <v>6.4935064935064939E-3</v>
      </c>
      <c r="M1311" s="312">
        <v>1</v>
      </c>
    </row>
    <row r="1312" spans="2:13" ht="13" thickBot="1" x14ac:dyDescent="0.3">
      <c r="B1312" s="470">
        <v>43893</v>
      </c>
      <c r="C1312" s="311" t="s">
        <v>829</v>
      </c>
      <c r="D1312" s="447">
        <v>52</v>
      </c>
      <c r="E1312" s="447">
        <v>2</v>
      </c>
      <c r="F1312" s="448">
        <f t="shared" si="299"/>
        <v>3.8461538461538464E-2</v>
      </c>
      <c r="G1312" s="447">
        <v>0</v>
      </c>
      <c r="H1312" s="448">
        <f t="shared" si="300"/>
        <v>0</v>
      </c>
      <c r="I1312" s="447">
        <v>50</v>
      </c>
      <c r="J1312" s="450">
        <f t="shared" si="301"/>
        <v>0.96153846153846156</v>
      </c>
      <c r="K1312" s="376">
        <v>0</v>
      </c>
      <c r="L1312" s="448">
        <f t="shared" si="304"/>
        <v>0</v>
      </c>
      <c r="M1312" s="449"/>
    </row>
    <row r="1313" spans="2:14" ht="13" thickBot="1" x14ac:dyDescent="0.3">
      <c r="B1313" s="470">
        <v>43894</v>
      </c>
      <c r="C1313" s="311" t="s">
        <v>830</v>
      </c>
      <c r="D1313" s="447">
        <v>23</v>
      </c>
      <c r="E1313" s="447">
        <v>1</v>
      </c>
      <c r="F1313" s="448">
        <f t="shared" si="299"/>
        <v>4.3478260869565216E-2</v>
      </c>
      <c r="G1313" s="447">
        <v>0</v>
      </c>
      <c r="H1313" s="448">
        <f t="shared" si="300"/>
        <v>0</v>
      </c>
      <c r="I1313" s="447">
        <v>22</v>
      </c>
      <c r="J1313" s="450">
        <f t="shared" si="301"/>
        <v>0.95652173913043481</v>
      </c>
      <c r="K1313" s="376">
        <v>0</v>
      </c>
      <c r="L1313" s="448">
        <f t="shared" si="304"/>
        <v>0</v>
      </c>
      <c r="M1313" s="449"/>
    </row>
    <row r="1314" spans="2:14" ht="13" thickBot="1" x14ac:dyDescent="0.3">
      <c r="B1314" s="470">
        <v>43897</v>
      </c>
      <c r="C1314" s="311" t="s">
        <v>831</v>
      </c>
      <c r="D1314" s="447">
        <v>275</v>
      </c>
      <c r="E1314" s="447">
        <v>15</v>
      </c>
      <c r="F1314" s="448">
        <f t="shared" si="299"/>
        <v>5.4545454545454543E-2</v>
      </c>
      <c r="G1314" s="447">
        <v>10</v>
      </c>
      <c r="H1314" s="448">
        <f t="shared" si="300"/>
        <v>3.6363636363636362E-2</v>
      </c>
      <c r="I1314" s="447">
        <v>250</v>
      </c>
      <c r="J1314" s="450">
        <f t="shared" si="301"/>
        <v>0.90909090909090906</v>
      </c>
      <c r="K1314" s="385">
        <v>4</v>
      </c>
      <c r="L1314" s="448">
        <f t="shared" si="304"/>
        <v>1.4545454545454545E-2</v>
      </c>
      <c r="M1314" s="318">
        <v>4</v>
      </c>
      <c r="N1314" s="479"/>
    </row>
    <row r="1315" spans="2:14" ht="13" thickBot="1" x14ac:dyDescent="0.3">
      <c r="B1315" s="470">
        <v>43897</v>
      </c>
      <c r="C1315" s="311" t="s">
        <v>832</v>
      </c>
      <c r="D1315" s="447">
        <v>349</v>
      </c>
      <c r="E1315" s="447">
        <v>5</v>
      </c>
      <c r="F1315" s="448">
        <f t="shared" si="299"/>
        <v>1.4326647564469915E-2</v>
      </c>
      <c r="G1315" s="447">
        <v>10</v>
      </c>
      <c r="H1315" s="448">
        <f t="shared" si="300"/>
        <v>2.865329512893983E-2</v>
      </c>
      <c r="I1315" s="447">
        <v>334</v>
      </c>
      <c r="J1315" s="450">
        <f t="shared" si="301"/>
        <v>0.95702005730659023</v>
      </c>
      <c r="K1315" s="386">
        <v>2</v>
      </c>
      <c r="L1315" s="448">
        <f t="shared" si="304"/>
        <v>5.7306590257879654E-3</v>
      </c>
      <c r="M1315" s="314">
        <v>2</v>
      </c>
    </row>
    <row r="1316" spans="2:14" ht="13" thickBot="1" x14ac:dyDescent="0.3">
      <c r="B1316" s="470">
        <v>43897</v>
      </c>
      <c r="C1316" s="311" t="s">
        <v>833</v>
      </c>
      <c r="D1316" s="447">
        <v>139</v>
      </c>
      <c r="E1316" s="447">
        <v>5</v>
      </c>
      <c r="F1316" s="448">
        <f t="shared" si="299"/>
        <v>3.5971223021582732E-2</v>
      </c>
      <c r="G1316" s="447">
        <v>5</v>
      </c>
      <c r="H1316" s="448">
        <f t="shared" si="300"/>
        <v>3.5971223021582732E-2</v>
      </c>
      <c r="I1316" s="447">
        <v>129</v>
      </c>
      <c r="J1316" s="450">
        <f t="shared" si="301"/>
        <v>0.92805755395683454</v>
      </c>
      <c r="K1316" s="376">
        <v>0</v>
      </c>
      <c r="L1316" s="448">
        <f t="shared" si="304"/>
        <v>0</v>
      </c>
      <c r="M1316" s="314"/>
    </row>
    <row r="1317" spans="2:14" ht="13" thickBot="1" x14ac:dyDescent="0.3">
      <c r="B1317" s="470">
        <v>43899</v>
      </c>
      <c r="C1317" s="311" t="s">
        <v>834</v>
      </c>
      <c r="D1317" s="447">
        <v>569</v>
      </c>
      <c r="E1317" s="447">
        <v>25</v>
      </c>
      <c r="F1317" s="448">
        <f t="shared" si="299"/>
        <v>4.3936731107205626E-2</v>
      </c>
      <c r="G1317" s="447">
        <v>20</v>
      </c>
      <c r="H1317" s="448">
        <f t="shared" si="300"/>
        <v>3.5149384885764502E-2</v>
      </c>
      <c r="I1317" s="447">
        <v>524</v>
      </c>
      <c r="J1317" s="450">
        <f t="shared" si="301"/>
        <v>0.92091388400702989</v>
      </c>
      <c r="K1317" s="388">
        <v>4</v>
      </c>
      <c r="L1317" s="448">
        <f t="shared" si="304"/>
        <v>7.0298769771528994E-3</v>
      </c>
      <c r="M1317" s="318">
        <v>3</v>
      </c>
      <c r="N1317" s="479"/>
    </row>
    <row r="1318" spans="2:14" ht="13" thickBot="1" x14ac:dyDescent="0.3">
      <c r="B1318" s="470">
        <v>43901</v>
      </c>
      <c r="C1318" s="311" t="s">
        <v>835</v>
      </c>
      <c r="D1318" s="447">
        <v>26</v>
      </c>
      <c r="E1318" s="447">
        <v>1</v>
      </c>
      <c r="F1318" s="448">
        <f t="shared" si="299"/>
        <v>3.8461538461538464E-2</v>
      </c>
      <c r="G1318" s="447">
        <v>1</v>
      </c>
      <c r="H1318" s="448">
        <f t="shared" si="300"/>
        <v>3.8461538461538464E-2</v>
      </c>
      <c r="I1318" s="447">
        <v>24</v>
      </c>
      <c r="J1318" s="450">
        <f t="shared" si="301"/>
        <v>0.92307692307692313</v>
      </c>
      <c r="K1318" s="376">
        <v>1</v>
      </c>
      <c r="L1318" s="448">
        <f t="shared" si="304"/>
        <v>3.8461538461538464E-2</v>
      </c>
      <c r="M1318" s="314">
        <v>1</v>
      </c>
    </row>
    <row r="1319" spans="2:14" ht="13" thickBot="1" x14ac:dyDescent="0.3">
      <c r="B1319" s="470">
        <v>43904</v>
      </c>
      <c r="C1319" s="311" t="s">
        <v>587</v>
      </c>
      <c r="D1319" s="447">
        <v>61</v>
      </c>
      <c r="E1319" s="447">
        <v>2</v>
      </c>
      <c r="F1319" s="448">
        <f t="shared" si="299"/>
        <v>3.2786885245901641E-2</v>
      </c>
      <c r="G1319" s="447">
        <v>0</v>
      </c>
      <c r="H1319" s="448">
        <f t="shared" si="300"/>
        <v>0</v>
      </c>
      <c r="I1319" s="447">
        <v>59</v>
      </c>
      <c r="J1319" s="450">
        <f t="shared" si="301"/>
        <v>0.96721311475409832</v>
      </c>
      <c r="K1319" s="376">
        <v>0</v>
      </c>
      <c r="L1319" s="448">
        <f t="shared" si="304"/>
        <v>0</v>
      </c>
      <c r="M1319" s="314"/>
    </row>
    <row r="1320" spans="2:14" ht="13" thickBot="1" x14ac:dyDescent="0.3">
      <c r="B1320" s="470">
        <v>43904</v>
      </c>
      <c r="C1320" s="311" t="s">
        <v>836</v>
      </c>
      <c r="D1320" s="447">
        <v>542</v>
      </c>
      <c r="E1320" s="447">
        <v>16</v>
      </c>
      <c r="F1320" s="448">
        <f t="shared" si="299"/>
        <v>2.9520295202952029E-2</v>
      </c>
      <c r="G1320" s="447">
        <v>16</v>
      </c>
      <c r="H1320" s="448">
        <f t="shared" si="300"/>
        <v>2.9520295202952029E-2</v>
      </c>
      <c r="I1320" s="447">
        <v>510</v>
      </c>
      <c r="J1320" s="450">
        <f t="shared" si="301"/>
        <v>0.94095940959409596</v>
      </c>
      <c r="K1320" s="376">
        <v>4</v>
      </c>
      <c r="L1320" s="448">
        <f t="shared" si="304"/>
        <v>7.3800738007380072E-3</v>
      </c>
      <c r="M1320" s="314">
        <v>3</v>
      </c>
    </row>
    <row r="1321" spans="2:14" ht="13" thickBot="1" x14ac:dyDescent="0.3">
      <c r="B1321" s="470">
        <v>43907</v>
      </c>
      <c r="C1321" s="311" t="s">
        <v>837</v>
      </c>
      <c r="D1321" s="447">
        <v>6</v>
      </c>
      <c r="E1321" s="447">
        <v>0</v>
      </c>
      <c r="F1321" s="448">
        <f t="shared" si="299"/>
        <v>0</v>
      </c>
      <c r="G1321" s="447">
        <v>0</v>
      </c>
      <c r="H1321" s="448">
        <f t="shared" si="300"/>
        <v>0</v>
      </c>
      <c r="I1321" s="447">
        <v>6</v>
      </c>
      <c r="J1321" s="450">
        <f t="shared" si="301"/>
        <v>1</v>
      </c>
      <c r="K1321" s="376">
        <v>0</v>
      </c>
      <c r="L1321" s="448">
        <f t="shared" si="304"/>
        <v>0</v>
      </c>
      <c r="M1321" s="314"/>
    </row>
    <row r="1322" spans="2:14" ht="13" thickBot="1" x14ac:dyDescent="0.3">
      <c r="B1322" s="454">
        <v>43891</v>
      </c>
      <c r="C1322" s="297" t="s">
        <v>838</v>
      </c>
      <c r="D1322" s="447">
        <v>12</v>
      </c>
      <c r="E1322" s="447">
        <v>0</v>
      </c>
      <c r="F1322" s="448">
        <f t="shared" si="299"/>
        <v>0</v>
      </c>
      <c r="G1322" s="447">
        <v>1</v>
      </c>
      <c r="H1322" s="448">
        <f t="shared" si="300"/>
        <v>8.3333333333333329E-2</v>
      </c>
      <c r="I1322" s="447">
        <v>11</v>
      </c>
      <c r="J1322" s="450">
        <f t="shared" si="301"/>
        <v>0.91666666666666663</v>
      </c>
      <c r="K1322" s="376">
        <v>0</v>
      </c>
      <c r="L1322" s="448">
        <f t="shared" si="304"/>
        <v>0</v>
      </c>
      <c r="M1322" s="314"/>
    </row>
    <row r="1323" spans="2:14" ht="13" thickBot="1" x14ac:dyDescent="0.3">
      <c r="B1323" s="454">
        <v>43891</v>
      </c>
      <c r="C1323" s="297" t="s">
        <v>839</v>
      </c>
      <c r="D1323" s="447">
        <v>14</v>
      </c>
      <c r="E1323" s="447">
        <v>1</v>
      </c>
      <c r="F1323" s="448">
        <f t="shared" si="299"/>
        <v>7.1428571428571425E-2</v>
      </c>
      <c r="G1323" s="447">
        <v>0</v>
      </c>
      <c r="H1323" s="448">
        <f t="shared" si="300"/>
        <v>0</v>
      </c>
      <c r="I1323" s="447">
        <v>13</v>
      </c>
      <c r="J1323" s="450">
        <f t="shared" si="301"/>
        <v>0.9285714285714286</v>
      </c>
      <c r="K1323" s="376">
        <v>0</v>
      </c>
      <c r="L1323" s="448">
        <f t="shared" si="304"/>
        <v>0</v>
      </c>
      <c r="M1323" s="314"/>
    </row>
    <row r="1324" spans="2:14" ht="13" thickBot="1" x14ac:dyDescent="0.3">
      <c r="B1324" s="454">
        <v>43983</v>
      </c>
      <c r="C1324" s="298" t="s">
        <v>840</v>
      </c>
      <c r="D1324" s="447">
        <v>30</v>
      </c>
      <c r="E1324" s="447">
        <v>2</v>
      </c>
      <c r="F1324" s="448">
        <f t="shared" si="299"/>
        <v>6.6666666666666666E-2</v>
      </c>
      <c r="G1324" s="447">
        <v>1</v>
      </c>
      <c r="H1324" s="448">
        <f t="shared" si="300"/>
        <v>3.3333333333333333E-2</v>
      </c>
      <c r="I1324" s="447">
        <v>27</v>
      </c>
      <c r="J1324" s="450">
        <f t="shared" si="301"/>
        <v>0.9</v>
      </c>
      <c r="K1324" s="376">
        <v>0</v>
      </c>
      <c r="L1324" s="448">
        <f t="shared" si="304"/>
        <v>0</v>
      </c>
      <c r="M1324" s="314"/>
    </row>
    <row r="1325" spans="2:14" ht="13" thickBot="1" x14ac:dyDescent="0.3">
      <c r="B1325" s="454">
        <v>43983</v>
      </c>
      <c r="C1325" s="311" t="s">
        <v>841</v>
      </c>
      <c r="D1325" s="447">
        <v>105</v>
      </c>
      <c r="E1325" s="447">
        <v>5</v>
      </c>
      <c r="F1325" s="448">
        <f t="shared" si="299"/>
        <v>4.7619047619047616E-2</v>
      </c>
      <c r="G1325" s="447">
        <v>4</v>
      </c>
      <c r="H1325" s="448">
        <f t="shared" si="300"/>
        <v>3.8095238095238099E-2</v>
      </c>
      <c r="I1325" s="447">
        <v>96</v>
      </c>
      <c r="J1325" s="450">
        <f t="shared" si="301"/>
        <v>0.91428571428571426</v>
      </c>
      <c r="K1325" s="386">
        <v>1</v>
      </c>
      <c r="L1325" s="448">
        <f t="shared" si="304"/>
        <v>9.5238095238095247E-3</v>
      </c>
      <c r="M1325" s="314">
        <v>1</v>
      </c>
    </row>
    <row r="1326" spans="2:14" ht="13" thickBot="1" x14ac:dyDescent="0.3">
      <c r="B1326" s="454">
        <v>44013</v>
      </c>
      <c r="C1326" s="311" t="s">
        <v>841</v>
      </c>
      <c r="D1326" s="447">
        <v>329</v>
      </c>
      <c r="E1326" s="447">
        <v>12</v>
      </c>
      <c r="F1326" s="448">
        <f t="shared" si="299"/>
        <v>3.64741641337386E-2</v>
      </c>
      <c r="G1326" s="447">
        <v>12</v>
      </c>
      <c r="H1326" s="448">
        <f t="shared" si="300"/>
        <v>3.64741641337386E-2</v>
      </c>
      <c r="I1326" s="447">
        <v>305</v>
      </c>
      <c r="J1326" s="450">
        <f t="shared" si="301"/>
        <v>0.92705167173252279</v>
      </c>
      <c r="K1326" s="376">
        <v>1</v>
      </c>
      <c r="L1326" s="448">
        <f t="shared" si="304"/>
        <v>3.0395136778115501E-3</v>
      </c>
      <c r="M1326" s="314">
        <v>1</v>
      </c>
    </row>
    <row r="1327" spans="2:14" ht="13" thickBot="1" x14ac:dyDescent="0.3">
      <c r="B1327" s="454">
        <v>44044</v>
      </c>
      <c r="C1327" s="298" t="s">
        <v>840</v>
      </c>
      <c r="D1327" s="447">
        <v>214</v>
      </c>
      <c r="E1327" s="447">
        <v>16</v>
      </c>
      <c r="F1327" s="448">
        <f t="shared" si="299"/>
        <v>7.476635514018691E-2</v>
      </c>
      <c r="G1327" s="447">
        <v>4</v>
      </c>
      <c r="H1327" s="448">
        <f t="shared" si="300"/>
        <v>1.8691588785046728E-2</v>
      </c>
      <c r="I1327" s="447">
        <v>194</v>
      </c>
      <c r="J1327" s="450">
        <f t="shared" si="301"/>
        <v>0.90654205607476634</v>
      </c>
      <c r="K1327" s="386">
        <v>3</v>
      </c>
      <c r="L1327" s="448">
        <f t="shared" si="304"/>
        <v>1.4018691588785047E-2</v>
      </c>
      <c r="M1327" s="314">
        <v>3</v>
      </c>
    </row>
    <row r="1328" spans="2:14" ht="13" thickBot="1" x14ac:dyDescent="0.3">
      <c r="B1328" s="454">
        <v>44044</v>
      </c>
      <c r="C1328" s="311" t="s">
        <v>841</v>
      </c>
      <c r="D1328" s="447">
        <v>716</v>
      </c>
      <c r="E1328" s="447">
        <v>44</v>
      </c>
      <c r="F1328" s="448">
        <f t="shared" si="299"/>
        <v>6.1452513966480445E-2</v>
      </c>
      <c r="G1328" s="447">
        <v>22</v>
      </c>
      <c r="H1328" s="448">
        <f t="shared" si="300"/>
        <v>3.0726256983240222E-2</v>
      </c>
      <c r="I1328" s="447">
        <v>650</v>
      </c>
      <c r="J1328" s="450">
        <f t="shared" si="301"/>
        <v>0.90782122905027929</v>
      </c>
      <c r="K1328" s="386">
        <v>3</v>
      </c>
      <c r="L1328" s="448">
        <f t="shared" si="304"/>
        <v>4.1899441340782122E-3</v>
      </c>
      <c r="M1328" s="314">
        <v>3</v>
      </c>
    </row>
    <row r="1329" spans="1:29" ht="13" thickBot="1" x14ac:dyDescent="0.3">
      <c r="B1329" s="454">
        <v>44075</v>
      </c>
      <c r="C1329" s="298" t="s">
        <v>840</v>
      </c>
      <c r="D1329" s="447">
        <v>124</v>
      </c>
      <c r="E1329" s="447">
        <v>4</v>
      </c>
      <c r="F1329" s="448">
        <f t="shared" si="299"/>
        <v>3.2258064516129031E-2</v>
      </c>
      <c r="G1329" s="447">
        <v>6</v>
      </c>
      <c r="H1329" s="448">
        <f t="shared" si="300"/>
        <v>4.8387096774193547E-2</v>
      </c>
      <c r="I1329" s="447">
        <v>114</v>
      </c>
      <c r="J1329" s="450">
        <f t="shared" si="301"/>
        <v>0.91935483870967738</v>
      </c>
      <c r="K1329" s="376">
        <v>1</v>
      </c>
      <c r="L1329" s="448">
        <f t="shared" si="304"/>
        <v>8.0645161290322578E-3</v>
      </c>
      <c r="M1329" s="314">
        <v>1</v>
      </c>
    </row>
    <row r="1330" spans="1:29" ht="13" thickBot="1" x14ac:dyDescent="0.3">
      <c r="B1330" s="454">
        <v>44075</v>
      </c>
      <c r="C1330" s="311" t="s">
        <v>841</v>
      </c>
      <c r="D1330" s="447">
        <v>713</v>
      </c>
      <c r="E1330" s="447">
        <v>28</v>
      </c>
      <c r="F1330" s="448">
        <f t="shared" si="299"/>
        <v>3.9270687237026647E-2</v>
      </c>
      <c r="G1330" s="447">
        <v>29</v>
      </c>
      <c r="H1330" s="448">
        <f t="shared" si="300"/>
        <v>4.067321178120617E-2</v>
      </c>
      <c r="I1330" s="447">
        <v>656</v>
      </c>
      <c r="J1330" s="450">
        <f t="shared" si="301"/>
        <v>0.92005610098176716</v>
      </c>
      <c r="K1330" s="386">
        <v>7</v>
      </c>
      <c r="L1330" s="448">
        <f t="shared" si="304"/>
        <v>9.8176718092566617E-3</v>
      </c>
      <c r="M1330" s="314">
        <v>7</v>
      </c>
    </row>
    <row r="1331" spans="1:29" ht="13" thickBot="1" x14ac:dyDescent="0.3">
      <c r="B1331" s="454">
        <v>44105</v>
      </c>
      <c r="C1331" s="311" t="s">
        <v>842</v>
      </c>
      <c r="D1331" s="447">
        <v>134</v>
      </c>
      <c r="E1331" s="447">
        <v>5</v>
      </c>
      <c r="F1331" s="448">
        <f t="shared" si="299"/>
        <v>3.7313432835820892E-2</v>
      </c>
      <c r="G1331" s="447">
        <v>4</v>
      </c>
      <c r="H1331" s="448">
        <f t="shared" si="300"/>
        <v>2.9850746268656716E-2</v>
      </c>
      <c r="I1331" s="447">
        <v>125</v>
      </c>
      <c r="J1331" s="450">
        <f t="shared" si="301"/>
        <v>0.93283582089552242</v>
      </c>
      <c r="K1331" s="376">
        <v>0</v>
      </c>
      <c r="L1331" s="448">
        <f t="shared" si="304"/>
        <v>0</v>
      </c>
      <c r="M1331" s="314"/>
    </row>
    <row r="1332" spans="1:29" ht="13" thickBot="1" x14ac:dyDescent="0.3">
      <c r="B1332" s="454">
        <v>44105</v>
      </c>
      <c r="C1332" s="311" t="s">
        <v>843</v>
      </c>
      <c r="D1332" s="447">
        <v>87</v>
      </c>
      <c r="E1332" s="447">
        <v>4</v>
      </c>
      <c r="F1332" s="448">
        <f t="shared" si="299"/>
        <v>4.5977011494252873E-2</v>
      </c>
      <c r="G1332" s="447">
        <v>5</v>
      </c>
      <c r="H1332" s="448">
        <f t="shared" si="300"/>
        <v>5.7471264367816091E-2</v>
      </c>
      <c r="I1332" s="447">
        <v>78</v>
      </c>
      <c r="J1332" s="450">
        <f t="shared" si="301"/>
        <v>0.89655172413793105</v>
      </c>
      <c r="K1332" s="376">
        <v>2</v>
      </c>
      <c r="L1332" s="448">
        <f t="shared" si="304"/>
        <v>2.2988505747126436E-2</v>
      </c>
      <c r="M1332" s="314">
        <v>2</v>
      </c>
    </row>
    <row r="1333" spans="1:29" ht="13" thickBot="1" x14ac:dyDescent="0.3">
      <c r="B1333" s="454">
        <v>44105</v>
      </c>
      <c r="C1333" s="311" t="s">
        <v>844</v>
      </c>
      <c r="D1333" s="447">
        <v>193</v>
      </c>
      <c r="E1333" s="447">
        <v>4</v>
      </c>
      <c r="F1333" s="448">
        <f t="shared" si="299"/>
        <v>2.072538860103627E-2</v>
      </c>
      <c r="G1333" s="447">
        <v>7</v>
      </c>
      <c r="H1333" s="448">
        <f t="shared" si="300"/>
        <v>3.6269430051813469E-2</v>
      </c>
      <c r="I1333" s="447">
        <v>182</v>
      </c>
      <c r="J1333" s="450">
        <f t="shared" si="301"/>
        <v>0.94300518134715028</v>
      </c>
      <c r="K1333" s="376">
        <v>0</v>
      </c>
      <c r="L1333" s="448">
        <f t="shared" si="304"/>
        <v>0</v>
      </c>
      <c r="M1333" s="314"/>
    </row>
    <row r="1334" spans="1:29" ht="13" thickBot="1" x14ac:dyDescent="0.3">
      <c r="B1334" s="454">
        <v>44105</v>
      </c>
      <c r="C1334" s="311" t="s">
        <v>841</v>
      </c>
      <c r="D1334" s="447">
        <v>1042</v>
      </c>
      <c r="E1334" s="447">
        <v>41</v>
      </c>
      <c r="F1334" s="448">
        <f t="shared" si="299"/>
        <v>3.9347408829174667E-2</v>
      </c>
      <c r="G1334" s="447">
        <v>45</v>
      </c>
      <c r="H1334" s="448">
        <f t="shared" si="300"/>
        <v>4.3186180422264873E-2</v>
      </c>
      <c r="I1334" s="447">
        <v>956</v>
      </c>
      <c r="J1334" s="450">
        <f t="shared" si="301"/>
        <v>0.9174664107485605</v>
      </c>
      <c r="K1334" s="376">
        <v>2</v>
      </c>
      <c r="L1334" s="448">
        <f t="shared" si="304"/>
        <v>1.9193857965451055E-3</v>
      </c>
      <c r="M1334" s="314">
        <v>2</v>
      </c>
    </row>
    <row r="1335" spans="1:29" ht="13" thickBot="1" x14ac:dyDescent="0.3">
      <c r="B1335" s="454">
        <v>44105</v>
      </c>
      <c r="C1335" s="311" t="s">
        <v>840</v>
      </c>
      <c r="D1335" s="447">
        <v>31</v>
      </c>
      <c r="E1335" s="447">
        <v>0</v>
      </c>
      <c r="F1335" s="448">
        <f t="shared" si="299"/>
        <v>0</v>
      </c>
      <c r="G1335" s="447">
        <v>3</v>
      </c>
      <c r="H1335" s="448">
        <f t="shared" si="300"/>
        <v>9.6774193548387094E-2</v>
      </c>
      <c r="I1335" s="447">
        <v>28</v>
      </c>
      <c r="J1335" s="450">
        <f t="shared" si="301"/>
        <v>0.90322580645161288</v>
      </c>
      <c r="K1335" s="376">
        <v>1</v>
      </c>
      <c r="L1335" s="448">
        <f t="shared" si="304"/>
        <v>3.2258064516129031E-2</v>
      </c>
      <c r="M1335" s="314">
        <v>1</v>
      </c>
    </row>
    <row r="1336" spans="1:29" ht="13" thickBot="1" x14ac:dyDescent="0.3">
      <c r="B1336" s="454">
        <v>44136</v>
      </c>
      <c r="C1336" s="311" t="s">
        <v>638</v>
      </c>
      <c r="D1336" s="447">
        <v>128</v>
      </c>
      <c r="E1336" s="447">
        <v>9</v>
      </c>
      <c r="F1336" s="448">
        <f t="shared" si="299"/>
        <v>7.03125E-2</v>
      </c>
      <c r="G1336" s="447">
        <v>4</v>
      </c>
      <c r="H1336" s="448">
        <f t="shared" si="300"/>
        <v>3.125E-2</v>
      </c>
      <c r="I1336" s="447">
        <v>115</v>
      </c>
      <c r="J1336" s="450">
        <f t="shared" si="301"/>
        <v>0.8984375</v>
      </c>
      <c r="K1336" s="385">
        <v>2</v>
      </c>
      <c r="L1336" s="448">
        <f t="shared" si="304"/>
        <v>1.5625E-2</v>
      </c>
      <c r="M1336" s="318">
        <v>2</v>
      </c>
      <c r="N1336" s="479"/>
    </row>
    <row r="1337" spans="1:29" ht="13" thickBot="1" x14ac:dyDescent="0.3">
      <c r="B1337" s="454">
        <v>44136</v>
      </c>
      <c r="C1337" s="311" t="s">
        <v>845</v>
      </c>
      <c r="D1337" s="447">
        <v>1075</v>
      </c>
      <c r="E1337" s="447">
        <v>37</v>
      </c>
      <c r="F1337" s="448">
        <f t="shared" si="299"/>
        <v>3.4418604651162789E-2</v>
      </c>
      <c r="G1337" s="447">
        <v>37</v>
      </c>
      <c r="H1337" s="448">
        <f t="shared" si="300"/>
        <v>3.4418604651162789E-2</v>
      </c>
      <c r="I1337" s="447">
        <v>1001</v>
      </c>
      <c r="J1337" s="450">
        <f t="shared" si="301"/>
        <v>0.93116279069767438</v>
      </c>
      <c r="K1337" s="385">
        <v>7</v>
      </c>
      <c r="L1337" s="448">
        <f t="shared" si="304"/>
        <v>6.5116279069767444E-3</v>
      </c>
      <c r="M1337" s="318">
        <v>7</v>
      </c>
      <c r="N1337" s="479"/>
    </row>
    <row r="1338" spans="1:29" ht="13" thickBot="1" x14ac:dyDescent="0.3">
      <c r="B1338" s="454">
        <v>44166</v>
      </c>
      <c r="C1338" s="363" t="s">
        <v>846</v>
      </c>
      <c r="D1338" s="480">
        <v>708</v>
      </c>
      <c r="E1338" s="472">
        <v>30</v>
      </c>
      <c r="F1338" s="448">
        <f t="shared" ref="F1338" si="305">SUM(E1338/D1338)</f>
        <v>4.2372881355932202E-2</v>
      </c>
      <c r="G1338" s="472">
        <v>30</v>
      </c>
      <c r="H1338" s="448">
        <f t="shared" ref="H1338" si="306">SUM(G1338/D1338)</f>
        <v>4.2372881355932202E-2</v>
      </c>
      <c r="I1338" s="472">
        <v>648</v>
      </c>
      <c r="J1338" s="450">
        <f t="shared" ref="J1338" si="307">SUM(I1338/D1338)</f>
        <v>0.9152542372881356</v>
      </c>
      <c r="K1338" s="376">
        <v>0</v>
      </c>
      <c r="L1338" s="448">
        <f t="shared" si="304"/>
        <v>0</v>
      </c>
      <c r="M1338" s="315"/>
    </row>
    <row r="1339" spans="1:29" s="486" customFormat="1" ht="13" thickBot="1" x14ac:dyDescent="0.3">
      <c r="A1339" s="479"/>
      <c r="B1339" s="481">
        <v>2021</v>
      </c>
      <c r="C1339" s="389"/>
      <c r="D1339" s="482"/>
      <c r="E1339" s="483"/>
      <c r="F1339" s="484"/>
      <c r="G1339" s="483"/>
      <c r="H1339" s="484"/>
      <c r="I1339" s="483"/>
      <c r="J1339" s="485"/>
      <c r="K1339" s="390"/>
      <c r="L1339" s="484"/>
      <c r="M1339" s="316"/>
      <c r="N1339" s="479"/>
      <c r="O1339" s="479"/>
      <c r="P1339" s="479"/>
      <c r="Q1339" s="479"/>
      <c r="R1339" s="479"/>
      <c r="S1339" s="479"/>
      <c r="T1339" s="479"/>
      <c r="U1339" s="479"/>
      <c r="V1339" s="479"/>
      <c r="W1339" s="479"/>
      <c r="X1339" s="479"/>
      <c r="Y1339" s="479"/>
      <c r="Z1339" s="479"/>
      <c r="AA1339" s="479"/>
      <c r="AB1339" s="479"/>
      <c r="AC1339" s="479"/>
    </row>
    <row r="1340" spans="1:29" ht="13" thickBot="1" x14ac:dyDescent="0.3">
      <c r="B1340" s="391" t="s">
        <v>847</v>
      </c>
      <c r="C1340" s="363" t="s">
        <v>848</v>
      </c>
      <c r="D1340" s="480">
        <v>340</v>
      </c>
      <c r="E1340" s="472">
        <v>31</v>
      </c>
      <c r="F1340" s="448">
        <f t="shared" ref="F1340:F1341" si="308">SUM(E1340/D1340)</f>
        <v>9.1176470588235289E-2</v>
      </c>
      <c r="G1340" s="472">
        <v>16</v>
      </c>
      <c r="H1340" s="448">
        <f t="shared" ref="H1340:H1341" si="309">SUM(G1340/D1340)</f>
        <v>4.7058823529411764E-2</v>
      </c>
      <c r="I1340" s="472">
        <v>293</v>
      </c>
      <c r="J1340" s="450">
        <f t="shared" ref="J1340:J1341" si="310">SUM(I1340/D1340)</f>
        <v>0.86176470588235299</v>
      </c>
      <c r="K1340" s="376">
        <v>0</v>
      </c>
      <c r="L1340" s="448">
        <f t="shared" ref="L1340:L1341" si="311">SUM(K1340/D1340)</f>
        <v>0</v>
      </c>
      <c r="M1340" s="315"/>
    </row>
    <row r="1341" spans="1:29" ht="13" thickBot="1" x14ac:dyDescent="0.3">
      <c r="B1341" s="454">
        <v>44228</v>
      </c>
      <c r="C1341" s="363" t="s">
        <v>849</v>
      </c>
      <c r="D1341" s="480">
        <v>570</v>
      </c>
      <c r="E1341" s="472">
        <v>23</v>
      </c>
      <c r="F1341" s="448">
        <f t="shared" si="308"/>
        <v>4.0350877192982457E-2</v>
      </c>
      <c r="G1341" s="472">
        <v>20</v>
      </c>
      <c r="H1341" s="448">
        <f t="shared" si="309"/>
        <v>3.5087719298245612E-2</v>
      </c>
      <c r="I1341" s="472">
        <v>527</v>
      </c>
      <c r="J1341" s="450">
        <f t="shared" si="310"/>
        <v>0.92456140350877192</v>
      </c>
      <c r="K1341" s="386">
        <v>3</v>
      </c>
      <c r="L1341" s="448">
        <f t="shared" si="311"/>
        <v>5.263157894736842E-3</v>
      </c>
      <c r="M1341" s="315">
        <v>3</v>
      </c>
    </row>
    <row r="1342" spans="1:29" ht="13" thickBot="1" x14ac:dyDescent="0.3">
      <c r="B1342" s="477" t="s">
        <v>850</v>
      </c>
      <c r="C1342" s="363" t="s">
        <v>756</v>
      </c>
      <c r="D1342" s="480">
        <v>71</v>
      </c>
      <c r="E1342" s="472">
        <v>1</v>
      </c>
      <c r="F1342" s="448">
        <f t="shared" ref="F1342:F1347" si="312">SUM(E1342/D1342)</f>
        <v>1.4084507042253521E-2</v>
      </c>
      <c r="G1342" s="472">
        <v>1</v>
      </c>
      <c r="H1342" s="448">
        <f t="shared" ref="H1342:H1347" si="313">SUM(G1342/D1342)</f>
        <v>1.4084507042253521E-2</v>
      </c>
      <c r="I1342" s="472">
        <v>69</v>
      </c>
      <c r="J1342" s="450">
        <f t="shared" ref="J1342:J1347" si="314">SUM(I1342/D1342)</f>
        <v>0.971830985915493</v>
      </c>
      <c r="K1342" s="376">
        <v>0</v>
      </c>
      <c r="L1342" s="448">
        <f t="shared" ref="L1342:L1347" si="315">SUM(K1342/D1342)</f>
        <v>0</v>
      </c>
      <c r="M1342" s="315"/>
    </row>
    <row r="1343" spans="1:29" ht="13" thickBot="1" x14ac:dyDescent="0.3">
      <c r="B1343" s="454">
        <v>44256</v>
      </c>
      <c r="C1343" s="363" t="s">
        <v>851</v>
      </c>
      <c r="D1343" s="480">
        <v>515</v>
      </c>
      <c r="E1343" s="472">
        <v>26</v>
      </c>
      <c r="F1343" s="448">
        <f t="shared" si="312"/>
        <v>5.0485436893203881E-2</v>
      </c>
      <c r="G1343" s="472">
        <v>23</v>
      </c>
      <c r="H1343" s="448">
        <f t="shared" si="313"/>
        <v>4.4660194174757278E-2</v>
      </c>
      <c r="I1343" s="472">
        <v>466</v>
      </c>
      <c r="J1343" s="450">
        <f t="shared" si="314"/>
        <v>0.90485436893203886</v>
      </c>
      <c r="K1343" s="376">
        <v>2</v>
      </c>
      <c r="L1343" s="448">
        <f t="shared" si="315"/>
        <v>3.8834951456310678E-3</v>
      </c>
      <c r="M1343" s="315">
        <v>2</v>
      </c>
    </row>
    <row r="1344" spans="1:29" ht="25.5" thickBot="1" x14ac:dyDescent="0.3">
      <c r="B1344" s="454">
        <v>44256</v>
      </c>
      <c r="C1344" s="392" t="s">
        <v>852</v>
      </c>
      <c r="D1344" s="480">
        <v>1</v>
      </c>
      <c r="E1344" s="472"/>
      <c r="F1344" s="448"/>
      <c r="G1344" s="472">
        <v>1</v>
      </c>
      <c r="H1344" s="448">
        <f t="shared" si="313"/>
        <v>1</v>
      </c>
      <c r="I1344" s="472"/>
      <c r="J1344" s="450"/>
      <c r="K1344" s="385">
        <v>2</v>
      </c>
      <c r="L1344" s="448">
        <f t="shared" si="315"/>
        <v>2</v>
      </c>
      <c r="M1344" s="315">
        <v>2</v>
      </c>
    </row>
    <row r="1345" spans="2:13" ht="13" thickBot="1" x14ac:dyDescent="0.3">
      <c r="B1345" s="454">
        <v>44256</v>
      </c>
      <c r="C1345" s="363" t="s">
        <v>840</v>
      </c>
      <c r="D1345" s="480">
        <v>64</v>
      </c>
      <c r="E1345" s="472">
        <v>4</v>
      </c>
      <c r="F1345" s="448">
        <f t="shared" ref="F1345" si="316">SUM(E1345/D1345)</f>
        <v>6.25E-2</v>
      </c>
      <c r="G1345" s="472">
        <v>2</v>
      </c>
      <c r="H1345" s="448">
        <f t="shared" ref="H1345" si="317">SUM(G1345/D1345)</f>
        <v>3.125E-2</v>
      </c>
      <c r="I1345" s="472">
        <v>58</v>
      </c>
      <c r="J1345" s="450">
        <f t="shared" ref="J1345" si="318">SUM(I1345/D1345)</f>
        <v>0.90625</v>
      </c>
      <c r="K1345" s="376">
        <v>1</v>
      </c>
      <c r="L1345" s="448">
        <f t="shared" ref="L1345" si="319">SUM(K1345/D1345)</f>
        <v>1.5625E-2</v>
      </c>
      <c r="M1345" s="315">
        <v>1</v>
      </c>
    </row>
    <row r="1346" spans="2:13" ht="13" thickBot="1" x14ac:dyDescent="0.3">
      <c r="B1346" s="454">
        <v>44287</v>
      </c>
      <c r="C1346" s="363" t="s">
        <v>841</v>
      </c>
      <c r="D1346" s="480">
        <v>210</v>
      </c>
      <c r="E1346" s="472">
        <v>9</v>
      </c>
      <c r="F1346" s="448">
        <f t="shared" si="312"/>
        <v>4.2857142857142858E-2</v>
      </c>
      <c r="G1346" s="472">
        <v>7</v>
      </c>
      <c r="H1346" s="448">
        <f t="shared" si="313"/>
        <v>3.3333333333333333E-2</v>
      </c>
      <c r="I1346" s="472">
        <v>194</v>
      </c>
      <c r="J1346" s="450">
        <f t="shared" si="314"/>
        <v>0.92380952380952386</v>
      </c>
      <c r="K1346" s="376">
        <v>5</v>
      </c>
      <c r="L1346" s="448">
        <f t="shared" si="315"/>
        <v>2.3809523809523808E-2</v>
      </c>
      <c r="M1346" s="315">
        <v>5</v>
      </c>
    </row>
    <row r="1347" spans="2:13" ht="13" thickBot="1" x14ac:dyDescent="0.3">
      <c r="B1347" s="477">
        <v>44310</v>
      </c>
      <c r="C1347" s="363" t="s">
        <v>853</v>
      </c>
      <c r="D1347" s="480">
        <v>96</v>
      </c>
      <c r="E1347" s="472">
        <v>6</v>
      </c>
      <c r="F1347" s="448">
        <f t="shared" si="312"/>
        <v>6.25E-2</v>
      </c>
      <c r="G1347" s="472">
        <v>4</v>
      </c>
      <c r="H1347" s="448">
        <f t="shared" si="313"/>
        <v>4.1666666666666664E-2</v>
      </c>
      <c r="I1347" s="472">
        <v>86</v>
      </c>
      <c r="J1347" s="450">
        <f t="shared" si="314"/>
        <v>0.89583333333333337</v>
      </c>
      <c r="K1347" s="376">
        <v>2</v>
      </c>
      <c r="L1347" s="448">
        <f t="shared" si="315"/>
        <v>2.0833333333333332E-2</v>
      </c>
      <c r="M1347" s="315">
        <v>2</v>
      </c>
    </row>
    <row r="1348" spans="2:13" ht="13" thickBot="1" x14ac:dyDescent="0.3">
      <c r="B1348" s="487">
        <v>44336</v>
      </c>
      <c r="C1348" s="363" t="s">
        <v>756</v>
      </c>
      <c r="D1348" s="480">
        <v>27</v>
      </c>
      <c r="E1348" s="472">
        <v>2</v>
      </c>
      <c r="F1348" s="448">
        <f t="shared" ref="F1348:F1361" si="320">SUM(E1348/D1348)</f>
        <v>7.407407407407407E-2</v>
      </c>
      <c r="G1348" s="472"/>
      <c r="H1348" s="448">
        <f t="shared" ref="H1348:H1361" si="321">SUM(G1348/D1348)</f>
        <v>0</v>
      </c>
      <c r="I1348" s="472">
        <v>25</v>
      </c>
      <c r="J1348" s="450">
        <f t="shared" ref="J1348:J1361" si="322">SUM(I1348/D1348)</f>
        <v>0.92592592592592593</v>
      </c>
      <c r="K1348" s="376">
        <v>0</v>
      </c>
      <c r="L1348" s="448">
        <f t="shared" ref="L1348:L1361" si="323">SUM(K1348/D1348)</f>
        <v>0</v>
      </c>
      <c r="M1348" s="315"/>
    </row>
    <row r="1349" spans="2:13" ht="13" thickBot="1" x14ac:dyDescent="0.3">
      <c r="B1349" s="488">
        <v>44338</v>
      </c>
      <c r="C1349" s="363" t="s">
        <v>854</v>
      </c>
      <c r="D1349" s="480">
        <v>250</v>
      </c>
      <c r="E1349" s="472">
        <v>3</v>
      </c>
      <c r="F1349" s="448">
        <f t="shared" si="320"/>
        <v>1.2E-2</v>
      </c>
      <c r="G1349" s="472">
        <v>2</v>
      </c>
      <c r="H1349" s="448">
        <f t="shared" si="321"/>
        <v>8.0000000000000002E-3</v>
      </c>
      <c r="I1349" s="472">
        <v>245</v>
      </c>
      <c r="J1349" s="450">
        <f t="shared" si="322"/>
        <v>0.98</v>
      </c>
      <c r="K1349" s="376">
        <v>0</v>
      </c>
      <c r="L1349" s="448">
        <f t="shared" si="323"/>
        <v>0</v>
      </c>
      <c r="M1349" s="315"/>
    </row>
    <row r="1350" spans="2:13" ht="13" thickBot="1" x14ac:dyDescent="0.3">
      <c r="B1350" s="488">
        <v>44347</v>
      </c>
      <c r="C1350" s="363" t="s">
        <v>855</v>
      </c>
      <c r="D1350" s="319">
        <v>252</v>
      </c>
      <c r="E1350" s="320">
        <v>17</v>
      </c>
      <c r="F1350" s="167">
        <f t="shared" si="320"/>
        <v>6.7460317460317457E-2</v>
      </c>
      <c r="G1350" s="320">
        <v>7</v>
      </c>
      <c r="H1350" s="167">
        <f t="shared" si="321"/>
        <v>2.7777777777777776E-2</v>
      </c>
      <c r="I1350" s="320">
        <v>228</v>
      </c>
      <c r="J1350" s="321">
        <f t="shared" si="322"/>
        <v>0.90476190476190477</v>
      </c>
      <c r="K1350" s="376">
        <v>0</v>
      </c>
      <c r="L1350" s="167">
        <f t="shared" si="323"/>
        <v>0</v>
      </c>
      <c r="M1350" s="315"/>
    </row>
    <row r="1351" spans="2:13" ht="13" thickBot="1" x14ac:dyDescent="0.3">
      <c r="B1351" s="470">
        <v>44359</v>
      </c>
      <c r="C1351" s="363" t="s">
        <v>856</v>
      </c>
      <c r="D1351" s="480">
        <v>102</v>
      </c>
      <c r="E1351" s="472">
        <v>6</v>
      </c>
      <c r="F1351" s="448">
        <f t="shared" si="320"/>
        <v>5.8823529411764705E-2</v>
      </c>
      <c r="G1351" s="472"/>
      <c r="H1351" s="448">
        <f t="shared" si="321"/>
        <v>0</v>
      </c>
      <c r="I1351" s="472">
        <v>96</v>
      </c>
      <c r="J1351" s="450">
        <f t="shared" si="322"/>
        <v>0.94117647058823528</v>
      </c>
      <c r="K1351" s="376">
        <v>0</v>
      </c>
      <c r="L1351" s="448">
        <f t="shared" si="323"/>
        <v>0</v>
      </c>
      <c r="M1351" s="315"/>
    </row>
    <row r="1352" spans="2:13" ht="13" thickBot="1" x14ac:dyDescent="0.3">
      <c r="B1352" s="470">
        <v>44367</v>
      </c>
      <c r="C1352" s="363" t="s">
        <v>857</v>
      </c>
      <c r="D1352" s="480">
        <v>68</v>
      </c>
      <c r="E1352" s="472">
        <v>1</v>
      </c>
      <c r="F1352" s="448">
        <f t="shared" si="320"/>
        <v>1.4705882352941176E-2</v>
      </c>
      <c r="G1352" s="472">
        <v>2</v>
      </c>
      <c r="H1352" s="448">
        <f t="shared" si="321"/>
        <v>2.9411764705882353E-2</v>
      </c>
      <c r="I1352" s="472">
        <v>65</v>
      </c>
      <c r="J1352" s="450">
        <f t="shared" si="322"/>
        <v>0.95588235294117652</v>
      </c>
      <c r="K1352" s="376">
        <v>0</v>
      </c>
      <c r="L1352" s="448">
        <f t="shared" si="323"/>
        <v>0</v>
      </c>
      <c r="M1352" s="315"/>
    </row>
    <row r="1353" spans="2:13" ht="13" thickBot="1" x14ac:dyDescent="0.3">
      <c r="B1353" s="470">
        <v>44371</v>
      </c>
      <c r="C1353" s="363" t="s">
        <v>840</v>
      </c>
      <c r="D1353" s="480">
        <v>17</v>
      </c>
      <c r="E1353" s="472"/>
      <c r="F1353" s="448">
        <f t="shared" si="320"/>
        <v>0</v>
      </c>
      <c r="G1353" s="472">
        <v>1</v>
      </c>
      <c r="H1353" s="448">
        <f t="shared" si="321"/>
        <v>5.8823529411764705E-2</v>
      </c>
      <c r="I1353" s="472">
        <v>16</v>
      </c>
      <c r="J1353" s="450">
        <f t="shared" si="322"/>
        <v>0.94117647058823528</v>
      </c>
      <c r="K1353" s="376">
        <v>0</v>
      </c>
      <c r="L1353" s="448">
        <f t="shared" si="323"/>
        <v>0</v>
      </c>
      <c r="M1353" s="315"/>
    </row>
    <row r="1354" spans="2:13" ht="13" thickBot="1" x14ac:dyDescent="0.3">
      <c r="B1354" s="470">
        <v>44373</v>
      </c>
      <c r="C1354" s="363" t="s">
        <v>858</v>
      </c>
      <c r="D1354" s="480">
        <v>51</v>
      </c>
      <c r="E1354" s="472">
        <v>3</v>
      </c>
      <c r="F1354" s="448">
        <f t="shared" si="320"/>
        <v>5.8823529411764705E-2</v>
      </c>
      <c r="G1354" s="472">
        <v>4</v>
      </c>
      <c r="H1354" s="448">
        <f t="shared" si="321"/>
        <v>7.8431372549019607E-2</v>
      </c>
      <c r="I1354" s="472">
        <v>44</v>
      </c>
      <c r="J1354" s="450">
        <f t="shared" si="322"/>
        <v>0.86274509803921573</v>
      </c>
      <c r="K1354" s="376">
        <v>3</v>
      </c>
      <c r="L1354" s="448">
        <f t="shared" si="323"/>
        <v>5.8823529411764705E-2</v>
      </c>
      <c r="M1354" s="315">
        <v>3</v>
      </c>
    </row>
    <row r="1355" spans="2:13" ht="13" thickBot="1" x14ac:dyDescent="0.3">
      <c r="B1355" s="470">
        <v>44377</v>
      </c>
      <c r="C1355" s="363" t="s">
        <v>859</v>
      </c>
      <c r="D1355" s="480">
        <v>704</v>
      </c>
      <c r="E1355" s="472">
        <v>17</v>
      </c>
      <c r="F1355" s="448">
        <f t="shared" si="320"/>
        <v>2.4147727272727272E-2</v>
      </c>
      <c r="G1355" s="472">
        <v>14</v>
      </c>
      <c r="H1355" s="448">
        <f t="shared" si="321"/>
        <v>1.9886363636363636E-2</v>
      </c>
      <c r="I1355" s="472">
        <v>673</v>
      </c>
      <c r="J1355" s="450">
        <f t="shared" si="322"/>
        <v>0.95596590909090906</v>
      </c>
      <c r="K1355" s="376">
        <v>3</v>
      </c>
      <c r="L1355" s="448">
        <f t="shared" si="323"/>
        <v>4.261363636363636E-3</v>
      </c>
      <c r="M1355" s="315">
        <v>3</v>
      </c>
    </row>
    <row r="1356" spans="2:13" ht="13" thickBot="1" x14ac:dyDescent="0.3">
      <c r="B1356" s="470">
        <v>44380</v>
      </c>
      <c r="C1356" s="363" t="s">
        <v>860</v>
      </c>
      <c r="D1356" s="480">
        <v>76</v>
      </c>
      <c r="E1356" s="472">
        <v>1</v>
      </c>
      <c r="F1356" s="448">
        <f t="shared" si="320"/>
        <v>1.3157894736842105E-2</v>
      </c>
      <c r="G1356" s="472">
        <v>1</v>
      </c>
      <c r="H1356" s="448">
        <f t="shared" si="321"/>
        <v>1.3157894736842105E-2</v>
      </c>
      <c r="I1356" s="472">
        <v>74</v>
      </c>
      <c r="J1356" s="450">
        <f t="shared" si="322"/>
        <v>0.97368421052631582</v>
      </c>
      <c r="K1356" s="376">
        <v>2</v>
      </c>
      <c r="L1356" s="448">
        <f t="shared" si="323"/>
        <v>2.6315789473684209E-2</v>
      </c>
      <c r="M1356" s="315">
        <v>2</v>
      </c>
    </row>
    <row r="1357" spans="2:13" ht="13" thickBot="1" x14ac:dyDescent="0.3">
      <c r="B1357" s="470">
        <v>44387</v>
      </c>
      <c r="C1357" s="363" t="s">
        <v>861</v>
      </c>
      <c r="D1357" s="480">
        <v>310</v>
      </c>
      <c r="E1357" s="472">
        <v>11</v>
      </c>
      <c r="F1357" s="448">
        <f t="shared" si="320"/>
        <v>3.5483870967741936E-2</v>
      </c>
      <c r="G1357" s="472">
        <v>9</v>
      </c>
      <c r="H1357" s="448">
        <f t="shared" si="321"/>
        <v>2.903225806451613E-2</v>
      </c>
      <c r="I1357" s="472">
        <v>290</v>
      </c>
      <c r="J1357" s="450">
        <f t="shared" si="322"/>
        <v>0.93548387096774188</v>
      </c>
      <c r="K1357" s="376">
        <v>0</v>
      </c>
      <c r="L1357" s="448">
        <f t="shared" si="323"/>
        <v>0</v>
      </c>
      <c r="M1357" s="315"/>
    </row>
    <row r="1358" spans="2:13" ht="13" thickBot="1" x14ac:dyDescent="0.3">
      <c r="B1358" s="470">
        <v>44389</v>
      </c>
      <c r="C1358" s="363" t="s">
        <v>862</v>
      </c>
      <c r="D1358" s="480">
        <v>36</v>
      </c>
      <c r="E1358" s="472"/>
      <c r="F1358" s="448">
        <f t="shared" si="320"/>
        <v>0</v>
      </c>
      <c r="G1358" s="472">
        <v>1</v>
      </c>
      <c r="H1358" s="448">
        <f t="shared" si="321"/>
        <v>2.7777777777777776E-2</v>
      </c>
      <c r="I1358" s="472">
        <v>35</v>
      </c>
      <c r="J1358" s="450">
        <f t="shared" si="322"/>
        <v>0.97222222222222221</v>
      </c>
      <c r="K1358" s="376">
        <v>0</v>
      </c>
      <c r="L1358" s="448">
        <f t="shared" si="323"/>
        <v>0</v>
      </c>
      <c r="M1358" s="315"/>
    </row>
    <row r="1359" spans="2:13" ht="13" thickBot="1" x14ac:dyDescent="0.3">
      <c r="B1359" s="470">
        <v>44392</v>
      </c>
      <c r="C1359" s="363" t="s">
        <v>863</v>
      </c>
      <c r="D1359" s="480">
        <v>200</v>
      </c>
      <c r="E1359" s="472">
        <v>8</v>
      </c>
      <c r="F1359" s="448">
        <f t="shared" si="320"/>
        <v>0.04</v>
      </c>
      <c r="G1359" s="472">
        <v>4</v>
      </c>
      <c r="H1359" s="448">
        <f t="shared" si="321"/>
        <v>0.02</v>
      </c>
      <c r="I1359" s="472">
        <v>188</v>
      </c>
      <c r="J1359" s="450">
        <f t="shared" si="322"/>
        <v>0.94</v>
      </c>
      <c r="K1359" s="376">
        <v>1</v>
      </c>
      <c r="L1359" s="448">
        <f t="shared" si="323"/>
        <v>5.0000000000000001E-3</v>
      </c>
      <c r="M1359" s="315">
        <v>1</v>
      </c>
    </row>
    <row r="1360" spans="2:13" ht="13" thickBot="1" x14ac:dyDescent="0.3">
      <c r="B1360" s="470">
        <v>44394</v>
      </c>
      <c r="C1360" s="363" t="s">
        <v>864</v>
      </c>
      <c r="D1360" s="480">
        <v>238</v>
      </c>
      <c r="E1360" s="472">
        <v>7</v>
      </c>
      <c r="F1360" s="448">
        <f t="shared" si="320"/>
        <v>2.9411764705882353E-2</v>
      </c>
      <c r="G1360" s="472">
        <v>6</v>
      </c>
      <c r="H1360" s="448">
        <f t="shared" si="321"/>
        <v>2.5210084033613446E-2</v>
      </c>
      <c r="I1360" s="472">
        <v>225</v>
      </c>
      <c r="J1360" s="450">
        <f t="shared" si="322"/>
        <v>0.94537815126050417</v>
      </c>
      <c r="K1360" s="376">
        <v>0</v>
      </c>
      <c r="L1360" s="448">
        <f t="shared" si="323"/>
        <v>0</v>
      </c>
      <c r="M1360" s="315"/>
    </row>
    <row r="1361" spans="2:13" ht="13" thickBot="1" x14ac:dyDescent="0.3">
      <c r="B1361" s="470">
        <v>44399</v>
      </c>
      <c r="C1361" s="363" t="s">
        <v>865</v>
      </c>
      <c r="D1361" s="480">
        <v>42</v>
      </c>
      <c r="E1361" s="472">
        <v>1</v>
      </c>
      <c r="F1361" s="448">
        <f t="shared" si="320"/>
        <v>2.3809523809523808E-2</v>
      </c>
      <c r="G1361" s="472"/>
      <c r="H1361" s="448">
        <f t="shared" si="321"/>
        <v>0</v>
      </c>
      <c r="I1361" s="472">
        <v>41</v>
      </c>
      <c r="J1361" s="450">
        <f t="shared" si="322"/>
        <v>0.97619047619047616</v>
      </c>
      <c r="K1361" s="376">
        <v>0</v>
      </c>
      <c r="L1361" s="448">
        <f t="shared" si="323"/>
        <v>0</v>
      </c>
      <c r="M1361" s="315"/>
    </row>
    <row r="1362" spans="2:13" ht="13" thickBot="1" x14ac:dyDescent="0.3">
      <c r="B1362" s="470">
        <v>44401</v>
      </c>
      <c r="C1362" s="363" t="s">
        <v>866</v>
      </c>
      <c r="D1362" s="480">
        <v>249</v>
      </c>
      <c r="E1362" s="472">
        <v>8</v>
      </c>
      <c r="F1362" s="448">
        <f t="shared" ref="F1362:F1370" si="324">SUM(E1362/D1362)</f>
        <v>3.2128514056224897E-2</v>
      </c>
      <c r="G1362" s="472">
        <v>10</v>
      </c>
      <c r="H1362" s="448">
        <f t="shared" ref="H1362:H1370" si="325">SUM(G1362/D1362)</f>
        <v>4.0160642570281124E-2</v>
      </c>
      <c r="I1362" s="472">
        <v>231</v>
      </c>
      <c r="J1362" s="450">
        <f t="shared" ref="J1362:J1370" si="326">SUM(I1362/D1362)</f>
        <v>0.92771084337349397</v>
      </c>
      <c r="K1362" s="376">
        <v>0</v>
      </c>
      <c r="L1362" s="448">
        <f t="shared" ref="L1362:L1370" si="327">SUM(K1362/D1362)</f>
        <v>0</v>
      </c>
      <c r="M1362" s="315"/>
    </row>
    <row r="1363" spans="2:13" ht="13" thickBot="1" x14ac:dyDescent="0.3">
      <c r="B1363" s="470">
        <v>44408</v>
      </c>
      <c r="C1363" s="363" t="s">
        <v>867</v>
      </c>
      <c r="D1363" s="319">
        <v>416</v>
      </c>
      <c r="E1363" s="320">
        <v>9</v>
      </c>
      <c r="F1363" s="167">
        <f t="shared" si="324"/>
        <v>2.1634615384615384E-2</v>
      </c>
      <c r="G1363" s="320">
        <v>8</v>
      </c>
      <c r="H1363" s="167">
        <f t="shared" si="325"/>
        <v>1.9230769230769232E-2</v>
      </c>
      <c r="I1363" s="320">
        <v>399</v>
      </c>
      <c r="J1363" s="321">
        <f t="shared" si="326"/>
        <v>0.95913461538461542</v>
      </c>
      <c r="K1363" s="376">
        <v>0</v>
      </c>
      <c r="L1363" s="167">
        <f t="shared" si="327"/>
        <v>0</v>
      </c>
      <c r="M1363" s="315"/>
    </row>
    <row r="1364" spans="2:13" ht="13" thickBot="1" x14ac:dyDescent="0.3">
      <c r="B1364" s="470">
        <v>44427</v>
      </c>
      <c r="C1364" s="363" t="s">
        <v>863</v>
      </c>
      <c r="D1364" s="480">
        <v>230</v>
      </c>
      <c r="E1364" s="472">
        <v>6</v>
      </c>
      <c r="F1364" s="448">
        <f t="shared" si="324"/>
        <v>2.6086956521739129E-2</v>
      </c>
      <c r="G1364" s="472">
        <v>8</v>
      </c>
      <c r="H1364" s="448">
        <f t="shared" si="325"/>
        <v>3.4782608695652174E-2</v>
      </c>
      <c r="I1364" s="472">
        <v>216</v>
      </c>
      <c r="J1364" s="450">
        <f t="shared" si="326"/>
        <v>0.93913043478260871</v>
      </c>
      <c r="K1364" s="376">
        <v>0</v>
      </c>
      <c r="L1364" s="448">
        <f t="shared" si="327"/>
        <v>0</v>
      </c>
      <c r="M1364" s="315"/>
    </row>
    <row r="1365" spans="2:13" s="57" customFormat="1" ht="13" thickBot="1" x14ac:dyDescent="0.3">
      <c r="B1365" s="393">
        <v>44439</v>
      </c>
      <c r="C1365" s="363" t="s">
        <v>868</v>
      </c>
      <c r="D1365" s="319">
        <v>405</v>
      </c>
      <c r="E1365" s="320">
        <v>17</v>
      </c>
      <c r="F1365" s="167">
        <f t="shared" si="324"/>
        <v>4.1975308641975309E-2</v>
      </c>
      <c r="G1365" s="320">
        <v>10</v>
      </c>
      <c r="H1365" s="167">
        <f t="shared" si="325"/>
        <v>2.4691358024691357E-2</v>
      </c>
      <c r="I1365" s="320">
        <v>378</v>
      </c>
      <c r="J1365" s="321">
        <f t="shared" si="326"/>
        <v>0.93333333333333335</v>
      </c>
      <c r="K1365" s="376">
        <v>0</v>
      </c>
      <c r="L1365" s="167">
        <f t="shared" si="327"/>
        <v>0</v>
      </c>
      <c r="M1365" s="315"/>
    </row>
    <row r="1366" spans="2:13" ht="13" thickBot="1" x14ac:dyDescent="0.3">
      <c r="B1366" s="470">
        <v>44443</v>
      </c>
      <c r="C1366" s="363" t="s">
        <v>869</v>
      </c>
      <c r="D1366" s="480">
        <v>121</v>
      </c>
      <c r="E1366" s="472">
        <v>5</v>
      </c>
      <c r="F1366" s="448">
        <f t="shared" si="324"/>
        <v>4.1322314049586778E-2</v>
      </c>
      <c r="G1366" s="472">
        <v>10</v>
      </c>
      <c r="H1366" s="448">
        <f t="shared" si="325"/>
        <v>8.2644628099173556E-2</v>
      </c>
      <c r="I1366" s="472">
        <v>106</v>
      </c>
      <c r="J1366" s="450">
        <f t="shared" si="326"/>
        <v>0.87603305785123964</v>
      </c>
      <c r="K1366" s="376">
        <v>1</v>
      </c>
      <c r="L1366" s="448">
        <f t="shared" si="327"/>
        <v>8.2644628099173556E-3</v>
      </c>
      <c r="M1366" s="315">
        <v>1</v>
      </c>
    </row>
    <row r="1367" spans="2:13" ht="13" thickBot="1" x14ac:dyDescent="0.3">
      <c r="B1367" s="470">
        <v>44445</v>
      </c>
      <c r="C1367" s="363" t="s">
        <v>870</v>
      </c>
      <c r="D1367" s="480">
        <v>706</v>
      </c>
      <c r="E1367" s="472">
        <v>34</v>
      </c>
      <c r="F1367" s="448">
        <f t="shared" si="324"/>
        <v>4.8158640226628892E-2</v>
      </c>
      <c r="G1367" s="472">
        <v>28</v>
      </c>
      <c r="H1367" s="448">
        <f t="shared" si="325"/>
        <v>3.9660056657223795E-2</v>
      </c>
      <c r="I1367" s="472">
        <v>644</v>
      </c>
      <c r="J1367" s="450">
        <f t="shared" si="326"/>
        <v>0.91218130311614731</v>
      </c>
      <c r="K1367" s="376">
        <v>1</v>
      </c>
      <c r="L1367" s="448">
        <f t="shared" si="327"/>
        <v>1.4164305949008499E-3</v>
      </c>
      <c r="M1367" s="315">
        <v>1</v>
      </c>
    </row>
    <row r="1368" spans="2:13" ht="13" thickBot="1" x14ac:dyDescent="0.3">
      <c r="B1368" s="470">
        <v>44455</v>
      </c>
      <c r="C1368" s="363" t="s">
        <v>871</v>
      </c>
      <c r="D1368" s="480">
        <v>75</v>
      </c>
      <c r="E1368" s="472">
        <v>3</v>
      </c>
      <c r="F1368" s="448">
        <f t="shared" si="324"/>
        <v>0.04</v>
      </c>
      <c r="G1368" s="472">
        <v>3</v>
      </c>
      <c r="H1368" s="167">
        <v>0.04</v>
      </c>
      <c r="I1368" s="472">
        <v>69</v>
      </c>
      <c r="J1368" s="450">
        <f t="shared" si="326"/>
        <v>0.92</v>
      </c>
      <c r="K1368" s="376">
        <v>0</v>
      </c>
      <c r="L1368" s="448">
        <f t="shared" si="327"/>
        <v>0</v>
      </c>
      <c r="M1368" s="315"/>
    </row>
    <row r="1369" spans="2:13" ht="13" thickBot="1" x14ac:dyDescent="0.3">
      <c r="B1369" s="470">
        <v>44455</v>
      </c>
      <c r="C1369" s="363" t="s">
        <v>863</v>
      </c>
      <c r="D1369" s="480">
        <v>223</v>
      </c>
      <c r="E1369" s="472">
        <v>10</v>
      </c>
      <c r="F1369" s="448">
        <f t="shared" si="324"/>
        <v>4.4843049327354258E-2</v>
      </c>
      <c r="G1369" s="472">
        <v>9</v>
      </c>
      <c r="H1369" s="448">
        <f t="shared" si="325"/>
        <v>4.0358744394618833E-2</v>
      </c>
      <c r="I1369" s="472">
        <v>204</v>
      </c>
      <c r="J1369" s="450">
        <f t="shared" si="326"/>
        <v>0.91479820627802688</v>
      </c>
      <c r="K1369" s="376">
        <v>0</v>
      </c>
      <c r="L1369" s="448">
        <f t="shared" si="327"/>
        <v>0</v>
      </c>
      <c r="M1369" s="315"/>
    </row>
    <row r="1370" spans="2:13" ht="13" thickBot="1" x14ac:dyDescent="0.3">
      <c r="B1370" s="470">
        <v>44457</v>
      </c>
      <c r="C1370" s="363" t="s">
        <v>872</v>
      </c>
      <c r="D1370" s="480">
        <v>184</v>
      </c>
      <c r="E1370" s="472">
        <v>5</v>
      </c>
      <c r="F1370" s="448">
        <f t="shared" si="324"/>
        <v>2.717391304347826E-2</v>
      </c>
      <c r="G1370" s="472">
        <v>5</v>
      </c>
      <c r="H1370" s="448">
        <f t="shared" si="325"/>
        <v>2.717391304347826E-2</v>
      </c>
      <c r="I1370" s="472">
        <v>174</v>
      </c>
      <c r="J1370" s="450">
        <f t="shared" si="326"/>
        <v>0.94565217391304346</v>
      </c>
      <c r="K1370" s="376">
        <v>0</v>
      </c>
      <c r="L1370" s="448">
        <f t="shared" si="327"/>
        <v>0</v>
      </c>
      <c r="M1370" s="315"/>
    </row>
    <row r="1371" spans="2:13" ht="13" thickBot="1" x14ac:dyDescent="0.3">
      <c r="B1371" s="470">
        <v>44457</v>
      </c>
      <c r="C1371" s="363" t="s">
        <v>873</v>
      </c>
      <c r="D1371" s="480">
        <v>7</v>
      </c>
      <c r="E1371" s="472"/>
      <c r="F1371" s="448">
        <f t="shared" ref="F1371:F1387" si="328">SUM(E1371/D1371)</f>
        <v>0</v>
      </c>
      <c r="G1371" s="472"/>
      <c r="H1371" s="448">
        <f t="shared" ref="H1371:H1387" si="329">SUM(G1371/D1371)</f>
        <v>0</v>
      </c>
      <c r="I1371" s="472">
        <v>7</v>
      </c>
      <c r="J1371" s="450">
        <f t="shared" ref="J1371:J1387" si="330">SUM(I1371/D1371)</f>
        <v>1</v>
      </c>
      <c r="K1371" s="376">
        <v>0</v>
      </c>
      <c r="L1371" s="448">
        <f t="shared" ref="L1371:L1387" si="331">SUM(K1371/D1371)</f>
        <v>0</v>
      </c>
      <c r="M1371" s="315"/>
    </row>
    <row r="1372" spans="2:13" s="57" customFormat="1" ht="13" thickBot="1" x14ac:dyDescent="0.3">
      <c r="B1372" s="393">
        <v>44461</v>
      </c>
      <c r="C1372" s="363" t="s">
        <v>874</v>
      </c>
      <c r="D1372" s="319">
        <v>118</v>
      </c>
      <c r="E1372" s="320">
        <v>3</v>
      </c>
      <c r="F1372" s="167">
        <f t="shared" si="328"/>
        <v>2.5423728813559324E-2</v>
      </c>
      <c r="G1372" s="320">
        <v>3</v>
      </c>
      <c r="H1372" s="167">
        <f t="shared" si="329"/>
        <v>2.5423728813559324E-2</v>
      </c>
      <c r="I1372" s="320">
        <v>112</v>
      </c>
      <c r="J1372" s="321">
        <f t="shared" si="330"/>
        <v>0.94915254237288138</v>
      </c>
      <c r="K1372" s="376">
        <v>0</v>
      </c>
      <c r="L1372" s="167">
        <f t="shared" si="331"/>
        <v>0</v>
      </c>
      <c r="M1372" s="315"/>
    </row>
    <row r="1373" spans="2:13" s="57" customFormat="1" ht="13" thickBot="1" x14ac:dyDescent="0.3">
      <c r="B1373" s="393">
        <v>44462</v>
      </c>
      <c r="C1373" s="363" t="s">
        <v>875</v>
      </c>
      <c r="D1373" s="319">
        <v>59</v>
      </c>
      <c r="E1373" s="320">
        <v>2</v>
      </c>
      <c r="F1373" s="167">
        <f t="shared" si="328"/>
        <v>3.3898305084745763E-2</v>
      </c>
      <c r="G1373" s="320">
        <v>3</v>
      </c>
      <c r="H1373" s="167">
        <f t="shared" si="329"/>
        <v>5.0847457627118647E-2</v>
      </c>
      <c r="I1373" s="320">
        <v>54</v>
      </c>
      <c r="J1373" s="321">
        <f t="shared" si="330"/>
        <v>0.9152542372881356</v>
      </c>
      <c r="K1373" s="376">
        <v>0</v>
      </c>
      <c r="L1373" s="167">
        <f t="shared" si="331"/>
        <v>0</v>
      </c>
      <c r="M1373" s="315"/>
    </row>
    <row r="1374" spans="2:13" s="57" customFormat="1" ht="13" thickBot="1" x14ac:dyDescent="0.3">
      <c r="B1374" s="393">
        <v>44464</v>
      </c>
      <c r="C1374" s="363" t="s">
        <v>876</v>
      </c>
      <c r="D1374" s="319">
        <v>257</v>
      </c>
      <c r="E1374" s="320">
        <v>4</v>
      </c>
      <c r="F1374" s="167">
        <f t="shared" si="328"/>
        <v>1.556420233463035E-2</v>
      </c>
      <c r="G1374" s="320">
        <v>8</v>
      </c>
      <c r="H1374" s="167">
        <f t="shared" si="329"/>
        <v>3.1128404669260701E-2</v>
      </c>
      <c r="I1374" s="320">
        <v>245</v>
      </c>
      <c r="J1374" s="321">
        <f t="shared" si="330"/>
        <v>0.953307392996109</v>
      </c>
      <c r="K1374" s="376">
        <v>0</v>
      </c>
      <c r="L1374" s="167">
        <f t="shared" si="331"/>
        <v>0</v>
      </c>
      <c r="M1374" s="315"/>
    </row>
    <row r="1375" spans="2:13" s="57" customFormat="1" ht="13" thickBot="1" x14ac:dyDescent="0.3">
      <c r="B1375" s="393">
        <v>44464</v>
      </c>
      <c r="C1375" s="363" t="s">
        <v>877</v>
      </c>
      <c r="D1375" s="319">
        <v>269</v>
      </c>
      <c r="E1375" s="320">
        <v>9</v>
      </c>
      <c r="F1375" s="167">
        <f t="shared" si="328"/>
        <v>3.3457249070631967E-2</v>
      </c>
      <c r="G1375" s="320">
        <v>11</v>
      </c>
      <c r="H1375" s="167">
        <f t="shared" si="329"/>
        <v>4.0892193308550186E-2</v>
      </c>
      <c r="I1375" s="320">
        <v>249</v>
      </c>
      <c r="J1375" s="321">
        <f t="shared" si="330"/>
        <v>0.92565055762081783</v>
      </c>
      <c r="K1375" s="376">
        <v>0</v>
      </c>
      <c r="L1375" s="167">
        <f t="shared" si="331"/>
        <v>0</v>
      </c>
      <c r="M1375" s="315"/>
    </row>
    <row r="1376" spans="2:13" s="57" customFormat="1" ht="13" thickBot="1" x14ac:dyDescent="0.3">
      <c r="B1376" s="393">
        <v>44464</v>
      </c>
      <c r="C1376" s="363" t="s">
        <v>878</v>
      </c>
      <c r="D1376" s="319">
        <v>60</v>
      </c>
      <c r="E1376" s="320">
        <v>3</v>
      </c>
      <c r="F1376" s="167">
        <f t="shared" si="328"/>
        <v>0.05</v>
      </c>
      <c r="G1376" s="320">
        <v>3</v>
      </c>
      <c r="H1376" s="167">
        <f t="shared" si="329"/>
        <v>0.05</v>
      </c>
      <c r="I1376" s="320">
        <v>54</v>
      </c>
      <c r="J1376" s="321">
        <f t="shared" si="330"/>
        <v>0.9</v>
      </c>
      <c r="K1376" s="376">
        <v>0</v>
      </c>
      <c r="L1376" s="167">
        <f t="shared" si="331"/>
        <v>0</v>
      </c>
      <c r="M1376" s="315"/>
    </row>
    <row r="1377" spans="2:13" s="57" customFormat="1" ht="13" thickBot="1" x14ac:dyDescent="0.3">
      <c r="B1377" s="393">
        <v>44467</v>
      </c>
      <c r="C1377" s="363" t="s">
        <v>879</v>
      </c>
      <c r="D1377" s="319">
        <v>52</v>
      </c>
      <c r="E1377" s="320">
        <v>3</v>
      </c>
      <c r="F1377" s="167">
        <f t="shared" si="328"/>
        <v>5.7692307692307696E-2</v>
      </c>
      <c r="G1377" s="320">
        <v>1</v>
      </c>
      <c r="H1377" s="167">
        <f t="shared" si="329"/>
        <v>1.9230769230769232E-2</v>
      </c>
      <c r="I1377" s="320">
        <v>48</v>
      </c>
      <c r="J1377" s="321">
        <f t="shared" si="330"/>
        <v>0.92307692307692313</v>
      </c>
      <c r="K1377" s="376">
        <v>0</v>
      </c>
      <c r="L1377" s="167">
        <f t="shared" si="331"/>
        <v>0</v>
      </c>
      <c r="M1377" s="315"/>
    </row>
    <row r="1378" spans="2:13" s="57" customFormat="1" ht="13" thickBot="1" x14ac:dyDescent="0.3">
      <c r="B1378" s="393">
        <v>44469</v>
      </c>
      <c r="C1378" s="363" t="s">
        <v>880</v>
      </c>
      <c r="D1378" s="319">
        <v>962</v>
      </c>
      <c r="E1378" s="320">
        <v>44</v>
      </c>
      <c r="F1378" s="167">
        <f t="shared" si="328"/>
        <v>4.5738045738045741E-2</v>
      </c>
      <c r="G1378" s="320">
        <v>38</v>
      </c>
      <c r="H1378" s="167">
        <f t="shared" si="329"/>
        <v>3.9501039501039503E-2</v>
      </c>
      <c r="I1378" s="320">
        <v>880</v>
      </c>
      <c r="J1378" s="321">
        <f t="shared" si="330"/>
        <v>0.91476091476091481</v>
      </c>
      <c r="K1378" s="376">
        <v>0</v>
      </c>
      <c r="L1378" s="167">
        <f t="shared" si="331"/>
        <v>0</v>
      </c>
      <c r="M1378" s="315"/>
    </row>
    <row r="1379" spans="2:13" s="57" customFormat="1" ht="13" thickBot="1" x14ac:dyDescent="0.3">
      <c r="B1379" s="393">
        <v>44469</v>
      </c>
      <c r="C1379" s="363" t="s">
        <v>881</v>
      </c>
      <c r="D1379" s="319">
        <v>570</v>
      </c>
      <c r="E1379" s="320">
        <v>11</v>
      </c>
      <c r="F1379" s="167">
        <f t="shared" si="328"/>
        <v>1.9298245614035089E-2</v>
      </c>
      <c r="G1379" s="320">
        <v>18</v>
      </c>
      <c r="H1379" s="167">
        <f t="shared" si="329"/>
        <v>3.1578947368421054E-2</v>
      </c>
      <c r="I1379" s="320">
        <v>541</v>
      </c>
      <c r="J1379" s="321">
        <f t="shared" si="330"/>
        <v>0.94912280701754381</v>
      </c>
      <c r="K1379" s="376">
        <v>0</v>
      </c>
      <c r="L1379" s="167">
        <f t="shared" si="331"/>
        <v>0</v>
      </c>
      <c r="M1379" s="315"/>
    </row>
    <row r="1380" spans="2:13" s="57" customFormat="1" ht="13" thickBot="1" x14ac:dyDescent="0.3">
      <c r="B1380" s="393">
        <v>44471</v>
      </c>
      <c r="C1380" s="363" t="s">
        <v>882</v>
      </c>
      <c r="D1380" s="319">
        <v>142</v>
      </c>
      <c r="E1380" s="320">
        <v>6</v>
      </c>
      <c r="F1380" s="167">
        <f t="shared" si="328"/>
        <v>4.2253521126760563E-2</v>
      </c>
      <c r="G1380" s="320">
        <v>4</v>
      </c>
      <c r="H1380" s="167">
        <f t="shared" si="329"/>
        <v>2.8169014084507043E-2</v>
      </c>
      <c r="I1380" s="320">
        <v>132</v>
      </c>
      <c r="J1380" s="321">
        <f t="shared" si="330"/>
        <v>0.92957746478873238</v>
      </c>
      <c r="K1380" s="376">
        <v>0</v>
      </c>
      <c r="L1380" s="167">
        <f t="shared" si="331"/>
        <v>0</v>
      </c>
      <c r="M1380" s="315"/>
    </row>
    <row r="1381" spans="2:13" s="57" customFormat="1" ht="13" thickBot="1" x14ac:dyDescent="0.3">
      <c r="B1381" s="393">
        <v>44471</v>
      </c>
      <c r="C1381" s="363" t="s">
        <v>883</v>
      </c>
      <c r="D1381" s="319">
        <v>125</v>
      </c>
      <c r="E1381" s="320">
        <v>4</v>
      </c>
      <c r="F1381" s="167">
        <f t="shared" si="328"/>
        <v>3.2000000000000001E-2</v>
      </c>
      <c r="G1381" s="320">
        <v>2</v>
      </c>
      <c r="H1381" s="167">
        <f t="shared" si="329"/>
        <v>1.6E-2</v>
      </c>
      <c r="I1381" s="320">
        <v>119</v>
      </c>
      <c r="J1381" s="321">
        <f t="shared" si="330"/>
        <v>0.95199999999999996</v>
      </c>
      <c r="K1381" s="376">
        <v>0</v>
      </c>
      <c r="L1381" s="167">
        <f t="shared" si="331"/>
        <v>0</v>
      </c>
      <c r="M1381" s="315"/>
    </row>
    <row r="1382" spans="2:13" s="57" customFormat="1" ht="13" thickBot="1" x14ac:dyDescent="0.3">
      <c r="B1382" s="393">
        <v>44477</v>
      </c>
      <c r="C1382" s="363" t="s">
        <v>884</v>
      </c>
      <c r="D1382" s="319">
        <v>400</v>
      </c>
      <c r="E1382" s="320">
        <v>13</v>
      </c>
      <c r="F1382" s="167">
        <f t="shared" si="328"/>
        <v>3.2500000000000001E-2</v>
      </c>
      <c r="G1382" s="320">
        <v>15</v>
      </c>
      <c r="H1382" s="167">
        <f t="shared" si="329"/>
        <v>3.7499999999999999E-2</v>
      </c>
      <c r="I1382" s="320">
        <v>372</v>
      </c>
      <c r="J1382" s="321">
        <f t="shared" si="330"/>
        <v>0.93</v>
      </c>
      <c r="K1382" s="376">
        <v>0</v>
      </c>
      <c r="L1382" s="167">
        <f t="shared" si="331"/>
        <v>0</v>
      </c>
      <c r="M1382" s="315"/>
    </row>
    <row r="1383" spans="2:13" s="57" customFormat="1" ht="13" thickBot="1" x14ac:dyDescent="0.3">
      <c r="B1383" s="393">
        <v>44482</v>
      </c>
      <c r="C1383" s="363" t="s">
        <v>885</v>
      </c>
      <c r="D1383" s="319">
        <v>574</v>
      </c>
      <c r="E1383" s="320">
        <v>27</v>
      </c>
      <c r="F1383" s="167">
        <f t="shared" si="328"/>
        <v>4.7038327526132406E-2</v>
      </c>
      <c r="G1383" s="320">
        <v>15</v>
      </c>
      <c r="H1383" s="167">
        <f t="shared" si="329"/>
        <v>2.6132404181184669E-2</v>
      </c>
      <c r="I1383" s="320">
        <v>532</v>
      </c>
      <c r="J1383" s="321">
        <f t="shared" si="330"/>
        <v>0.92682926829268297</v>
      </c>
      <c r="K1383" s="376">
        <v>0</v>
      </c>
      <c r="L1383" s="167">
        <f t="shared" si="331"/>
        <v>0</v>
      </c>
      <c r="M1383" s="315"/>
    </row>
    <row r="1384" spans="2:13" s="57" customFormat="1" ht="13" thickBot="1" x14ac:dyDescent="0.3">
      <c r="B1384" s="393">
        <v>44485</v>
      </c>
      <c r="C1384" s="363" t="s">
        <v>869</v>
      </c>
      <c r="D1384" s="319">
        <v>76</v>
      </c>
      <c r="E1384" s="320">
        <v>4</v>
      </c>
      <c r="F1384" s="167">
        <f t="shared" si="328"/>
        <v>5.2631578947368418E-2</v>
      </c>
      <c r="G1384" s="320">
        <v>2</v>
      </c>
      <c r="H1384" s="167">
        <f t="shared" si="329"/>
        <v>2.6315789473684209E-2</v>
      </c>
      <c r="I1384" s="320">
        <v>70</v>
      </c>
      <c r="J1384" s="321">
        <f t="shared" si="330"/>
        <v>0.92105263157894735</v>
      </c>
      <c r="K1384" s="376">
        <v>0</v>
      </c>
      <c r="L1384" s="167">
        <f t="shared" si="331"/>
        <v>0</v>
      </c>
      <c r="M1384" s="315"/>
    </row>
    <row r="1385" spans="2:13" s="57" customFormat="1" ht="13" thickBot="1" x14ac:dyDescent="0.3">
      <c r="B1385" s="393">
        <v>44485</v>
      </c>
      <c r="C1385" s="363" t="s">
        <v>886</v>
      </c>
      <c r="D1385" s="319">
        <v>143</v>
      </c>
      <c r="E1385" s="320">
        <v>14</v>
      </c>
      <c r="F1385" s="167">
        <f t="shared" si="328"/>
        <v>9.7902097902097904E-2</v>
      </c>
      <c r="G1385" s="320">
        <v>5</v>
      </c>
      <c r="H1385" s="167">
        <f t="shared" si="329"/>
        <v>3.4965034965034968E-2</v>
      </c>
      <c r="I1385" s="320">
        <v>124</v>
      </c>
      <c r="J1385" s="321">
        <f t="shared" si="330"/>
        <v>0.86713286713286708</v>
      </c>
      <c r="K1385" s="376">
        <v>0</v>
      </c>
      <c r="L1385" s="167">
        <f t="shared" si="331"/>
        <v>0</v>
      </c>
      <c r="M1385" s="315"/>
    </row>
    <row r="1386" spans="2:13" s="57" customFormat="1" ht="13" thickBot="1" x14ac:dyDescent="0.3">
      <c r="B1386" s="393">
        <v>44488</v>
      </c>
      <c r="C1386" s="363" t="s">
        <v>887</v>
      </c>
      <c r="D1386" s="319">
        <v>84</v>
      </c>
      <c r="E1386" s="320">
        <v>3</v>
      </c>
      <c r="F1386" s="167">
        <f t="shared" si="328"/>
        <v>3.5714285714285712E-2</v>
      </c>
      <c r="G1386" s="320">
        <v>4</v>
      </c>
      <c r="H1386" s="167">
        <f t="shared" si="329"/>
        <v>4.7619047619047616E-2</v>
      </c>
      <c r="I1386" s="320">
        <v>77</v>
      </c>
      <c r="J1386" s="321">
        <f t="shared" si="330"/>
        <v>0.91666666666666663</v>
      </c>
      <c r="K1386" s="376">
        <v>0</v>
      </c>
      <c r="L1386" s="167">
        <f t="shared" si="331"/>
        <v>0</v>
      </c>
      <c r="M1386" s="315"/>
    </row>
    <row r="1387" spans="2:13" s="57" customFormat="1" ht="13" thickBot="1" x14ac:dyDescent="0.3">
      <c r="B1387" s="393">
        <v>44488</v>
      </c>
      <c r="C1387" s="363" t="s">
        <v>888</v>
      </c>
      <c r="D1387" s="319">
        <v>35</v>
      </c>
      <c r="E1387" s="320">
        <v>2</v>
      </c>
      <c r="F1387" s="167">
        <f t="shared" si="328"/>
        <v>5.7142857142857141E-2</v>
      </c>
      <c r="G1387" s="320"/>
      <c r="H1387" s="167">
        <f t="shared" si="329"/>
        <v>0</v>
      </c>
      <c r="I1387" s="320">
        <v>33</v>
      </c>
      <c r="J1387" s="321">
        <f t="shared" si="330"/>
        <v>0.94285714285714284</v>
      </c>
      <c r="K1387" s="376">
        <v>0</v>
      </c>
      <c r="L1387" s="167">
        <f t="shared" si="331"/>
        <v>0</v>
      </c>
      <c r="M1387" s="315"/>
    </row>
    <row r="1388" spans="2:13" s="57" customFormat="1" ht="13" thickBot="1" x14ac:dyDescent="0.3">
      <c r="B1388" s="393">
        <v>44490</v>
      </c>
      <c r="C1388" s="363" t="s">
        <v>863</v>
      </c>
      <c r="D1388" s="319">
        <v>199</v>
      </c>
      <c r="E1388" s="320">
        <v>9</v>
      </c>
      <c r="F1388" s="167">
        <f t="shared" ref="F1388:F1411" si="332">SUM(E1388/D1388)</f>
        <v>4.5226130653266333E-2</v>
      </c>
      <c r="G1388" s="320">
        <v>6</v>
      </c>
      <c r="H1388" s="167">
        <f t="shared" ref="H1388:H1411" si="333">SUM(G1388/D1388)</f>
        <v>3.015075376884422E-2</v>
      </c>
      <c r="I1388" s="320">
        <v>184</v>
      </c>
      <c r="J1388" s="321">
        <f t="shared" ref="J1388:J1411" si="334">SUM(I1388/D1388)</f>
        <v>0.92462311557788945</v>
      </c>
      <c r="K1388" s="376">
        <v>0</v>
      </c>
      <c r="L1388" s="167">
        <f t="shared" ref="L1388:L1411" si="335">SUM(K1388/D1388)</f>
        <v>0</v>
      </c>
      <c r="M1388" s="315"/>
    </row>
    <row r="1389" spans="2:13" s="57" customFormat="1" ht="13" thickBot="1" x14ac:dyDescent="0.3">
      <c r="B1389" s="393">
        <v>44492</v>
      </c>
      <c r="C1389" s="363" t="s">
        <v>889</v>
      </c>
      <c r="D1389" s="319">
        <v>143</v>
      </c>
      <c r="E1389" s="320">
        <v>4</v>
      </c>
      <c r="F1389" s="167">
        <f t="shared" si="332"/>
        <v>2.7972027972027972E-2</v>
      </c>
      <c r="G1389" s="320">
        <v>5</v>
      </c>
      <c r="H1389" s="167">
        <f t="shared" si="333"/>
        <v>3.4965034965034968E-2</v>
      </c>
      <c r="I1389" s="320">
        <v>134</v>
      </c>
      <c r="J1389" s="321">
        <f t="shared" si="334"/>
        <v>0.93706293706293708</v>
      </c>
      <c r="K1389" s="376">
        <v>0</v>
      </c>
      <c r="L1389" s="167">
        <f t="shared" si="335"/>
        <v>0</v>
      </c>
      <c r="M1389" s="315"/>
    </row>
    <row r="1390" spans="2:13" s="57" customFormat="1" ht="13" thickBot="1" x14ac:dyDescent="0.3">
      <c r="B1390" s="393">
        <v>44492</v>
      </c>
      <c r="C1390" s="363" t="s">
        <v>890</v>
      </c>
      <c r="D1390" s="319">
        <v>119</v>
      </c>
      <c r="E1390" s="320">
        <v>6</v>
      </c>
      <c r="F1390" s="167">
        <f t="shared" si="332"/>
        <v>5.0420168067226892E-2</v>
      </c>
      <c r="G1390" s="320">
        <v>2</v>
      </c>
      <c r="H1390" s="167">
        <f t="shared" si="333"/>
        <v>1.680672268907563E-2</v>
      </c>
      <c r="I1390" s="320">
        <v>111</v>
      </c>
      <c r="J1390" s="321">
        <f t="shared" si="334"/>
        <v>0.9327731092436975</v>
      </c>
      <c r="K1390" s="376">
        <v>0</v>
      </c>
      <c r="L1390" s="167">
        <f t="shared" si="335"/>
        <v>0</v>
      </c>
      <c r="M1390" s="315"/>
    </row>
    <row r="1391" spans="2:13" s="57" customFormat="1" ht="13" thickBot="1" x14ac:dyDescent="0.3">
      <c r="B1391" s="393">
        <v>44493</v>
      </c>
      <c r="C1391" s="363" t="s">
        <v>891</v>
      </c>
      <c r="D1391" s="319">
        <v>49</v>
      </c>
      <c r="E1391" s="320">
        <v>1</v>
      </c>
      <c r="F1391" s="167">
        <f t="shared" si="332"/>
        <v>2.0408163265306121E-2</v>
      </c>
      <c r="G1391" s="320">
        <v>4</v>
      </c>
      <c r="H1391" s="167">
        <f t="shared" si="333"/>
        <v>8.1632653061224483E-2</v>
      </c>
      <c r="I1391" s="320">
        <v>44</v>
      </c>
      <c r="J1391" s="321">
        <f t="shared" si="334"/>
        <v>0.89795918367346939</v>
      </c>
      <c r="K1391" s="376">
        <v>0</v>
      </c>
      <c r="L1391" s="167">
        <f t="shared" si="335"/>
        <v>0</v>
      </c>
      <c r="M1391" s="315"/>
    </row>
    <row r="1392" spans="2:13" s="57" customFormat="1" ht="13" thickBot="1" x14ac:dyDescent="0.3">
      <c r="B1392" s="393">
        <v>44500</v>
      </c>
      <c r="C1392" s="363" t="s">
        <v>892</v>
      </c>
      <c r="D1392" s="319">
        <v>549</v>
      </c>
      <c r="E1392" s="320">
        <v>20</v>
      </c>
      <c r="F1392" s="167">
        <f t="shared" si="332"/>
        <v>3.6429872495446269E-2</v>
      </c>
      <c r="G1392" s="320">
        <v>24</v>
      </c>
      <c r="H1392" s="167">
        <f t="shared" si="333"/>
        <v>4.3715846994535519E-2</v>
      </c>
      <c r="I1392" s="320">
        <v>505</v>
      </c>
      <c r="J1392" s="321">
        <f t="shared" si="334"/>
        <v>0.91985428051001816</v>
      </c>
      <c r="K1392" s="376">
        <v>0</v>
      </c>
      <c r="L1392" s="167">
        <f t="shared" si="335"/>
        <v>0</v>
      </c>
      <c r="M1392" s="315"/>
    </row>
    <row r="1393" spans="2:13" s="57" customFormat="1" ht="13" thickBot="1" x14ac:dyDescent="0.3">
      <c r="B1393" s="393">
        <v>44496</v>
      </c>
      <c r="C1393" s="363" t="s">
        <v>893</v>
      </c>
      <c r="D1393" s="319">
        <v>249</v>
      </c>
      <c r="E1393" s="320">
        <v>14</v>
      </c>
      <c r="F1393" s="167">
        <f t="shared" ref="F1393:F1397" si="336">SUM(E1393/D1393)</f>
        <v>5.6224899598393573E-2</v>
      </c>
      <c r="G1393" s="320">
        <v>7</v>
      </c>
      <c r="H1393" s="167">
        <f t="shared" ref="H1393:H1396" si="337">SUM(G1393/D1393)</f>
        <v>2.8112449799196786E-2</v>
      </c>
      <c r="I1393" s="320">
        <v>228</v>
      </c>
      <c r="J1393" s="321">
        <f t="shared" ref="J1393:J1397" si="338">SUM(I1393/D1393)</f>
        <v>0.91566265060240959</v>
      </c>
      <c r="K1393" s="376">
        <v>0</v>
      </c>
      <c r="L1393" s="167">
        <f t="shared" ref="L1393:L1397" si="339">SUM(K1393/D1393)</f>
        <v>0</v>
      </c>
      <c r="M1393" s="315"/>
    </row>
    <row r="1394" spans="2:13" s="57" customFormat="1" ht="13" thickBot="1" x14ac:dyDescent="0.3">
      <c r="B1394" s="393">
        <v>44498</v>
      </c>
      <c r="C1394" s="363" t="s">
        <v>894</v>
      </c>
      <c r="D1394" s="319">
        <v>79</v>
      </c>
      <c r="E1394" s="320">
        <v>2</v>
      </c>
      <c r="F1394" s="167">
        <f t="shared" si="336"/>
        <v>2.5316455696202531E-2</v>
      </c>
      <c r="G1394" s="320"/>
      <c r="H1394" s="167">
        <v>0</v>
      </c>
      <c r="I1394" s="320">
        <v>77</v>
      </c>
      <c r="J1394" s="321">
        <f t="shared" si="338"/>
        <v>0.97468354430379744</v>
      </c>
      <c r="K1394" s="376">
        <v>0</v>
      </c>
      <c r="L1394" s="167">
        <f t="shared" si="339"/>
        <v>0</v>
      </c>
      <c r="M1394" s="315"/>
    </row>
    <row r="1395" spans="2:13" ht="13" thickBot="1" x14ac:dyDescent="0.3">
      <c r="B1395" s="470">
        <v>44499</v>
      </c>
      <c r="C1395" s="363" t="s">
        <v>895</v>
      </c>
      <c r="D1395" s="480">
        <v>32</v>
      </c>
      <c r="E1395" s="472">
        <v>1</v>
      </c>
      <c r="F1395" s="448">
        <f t="shared" si="336"/>
        <v>3.125E-2</v>
      </c>
      <c r="G1395" s="472"/>
      <c r="H1395" s="448">
        <f t="shared" ref="H1395" si="340">SUM(G1395/D1395)</f>
        <v>0</v>
      </c>
      <c r="I1395" s="472">
        <v>31</v>
      </c>
      <c r="J1395" s="450">
        <f t="shared" si="338"/>
        <v>0.96875</v>
      </c>
      <c r="K1395" s="376">
        <v>1</v>
      </c>
      <c r="L1395" s="448">
        <f t="shared" si="339"/>
        <v>3.125E-2</v>
      </c>
      <c r="M1395" s="315">
        <v>1</v>
      </c>
    </row>
    <row r="1396" spans="2:13" s="57" customFormat="1" ht="13" thickBot="1" x14ac:dyDescent="0.3">
      <c r="B1396" s="393">
        <v>44499</v>
      </c>
      <c r="C1396" s="363" t="s">
        <v>896</v>
      </c>
      <c r="D1396" s="319">
        <v>268</v>
      </c>
      <c r="E1396" s="320">
        <v>3</v>
      </c>
      <c r="F1396" s="167">
        <f t="shared" si="336"/>
        <v>1.1194029850746268E-2</v>
      </c>
      <c r="G1396" s="320">
        <v>6</v>
      </c>
      <c r="H1396" s="167">
        <f t="shared" si="337"/>
        <v>2.2388059701492536E-2</v>
      </c>
      <c r="I1396" s="320">
        <v>259</v>
      </c>
      <c r="J1396" s="321">
        <f t="shared" si="338"/>
        <v>0.96641791044776115</v>
      </c>
      <c r="K1396" s="376">
        <v>1</v>
      </c>
      <c r="L1396" s="167">
        <f t="shared" si="339"/>
        <v>3.7313432835820895E-3</v>
      </c>
      <c r="M1396" s="315">
        <v>1</v>
      </c>
    </row>
    <row r="1397" spans="2:13" s="57" customFormat="1" ht="13" thickBot="1" x14ac:dyDescent="0.3">
      <c r="B1397" s="393">
        <v>44499</v>
      </c>
      <c r="C1397" s="363" t="s">
        <v>897</v>
      </c>
      <c r="D1397" s="319">
        <v>151</v>
      </c>
      <c r="E1397" s="320">
        <v>5</v>
      </c>
      <c r="F1397" s="167">
        <f t="shared" si="336"/>
        <v>3.3112582781456956E-2</v>
      </c>
      <c r="G1397" s="320">
        <v>5</v>
      </c>
      <c r="H1397" s="167">
        <v>3.3099999999999997E-2</v>
      </c>
      <c r="I1397" s="320">
        <v>141</v>
      </c>
      <c r="J1397" s="321">
        <f t="shared" si="338"/>
        <v>0.93377483443708609</v>
      </c>
      <c r="K1397" s="376">
        <v>0</v>
      </c>
      <c r="L1397" s="167">
        <f t="shared" si="339"/>
        <v>0</v>
      </c>
      <c r="M1397" s="315"/>
    </row>
    <row r="1398" spans="2:13" s="57" customFormat="1" ht="13" thickBot="1" x14ac:dyDescent="0.3">
      <c r="B1398" s="393">
        <v>44506</v>
      </c>
      <c r="C1398" s="363" t="s">
        <v>898</v>
      </c>
      <c r="D1398" s="319">
        <v>147</v>
      </c>
      <c r="E1398" s="320">
        <v>4</v>
      </c>
      <c r="F1398" s="167">
        <f t="shared" si="332"/>
        <v>2.7210884353741496E-2</v>
      </c>
      <c r="G1398" s="320">
        <v>7</v>
      </c>
      <c r="H1398" s="167">
        <f t="shared" si="333"/>
        <v>4.7619047619047616E-2</v>
      </c>
      <c r="I1398" s="320">
        <v>136</v>
      </c>
      <c r="J1398" s="321">
        <f t="shared" si="334"/>
        <v>0.92517006802721091</v>
      </c>
      <c r="K1398" s="376">
        <v>0</v>
      </c>
      <c r="L1398" s="167">
        <f t="shared" si="335"/>
        <v>0</v>
      </c>
      <c r="M1398" s="315"/>
    </row>
    <row r="1399" spans="2:13" ht="13" thickBot="1" x14ac:dyDescent="0.3">
      <c r="B1399" s="470">
        <v>44506</v>
      </c>
      <c r="C1399" s="363" t="s">
        <v>899</v>
      </c>
      <c r="D1399" s="480">
        <v>30</v>
      </c>
      <c r="E1399" s="472">
        <v>2</v>
      </c>
      <c r="F1399" s="448">
        <f t="shared" ref="F1399:F1410" si="341">SUM(E1399/D1399)</f>
        <v>6.6666666666666666E-2</v>
      </c>
      <c r="G1399" s="472"/>
      <c r="H1399" s="448">
        <f t="shared" ref="H1399:H1410" si="342">SUM(G1399/D1399)</f>
        <v>0</v>
      </c>
      <c r="I1399" s="472">
        <v>28</v>
      </c>
      <c r="J1399" s="450">
        <f t="shared" ref="J1399:J1410" si="343">SUM(I1399/D1399)</f>
        <v>0.93333333333333335</v>
      </c>
      <c r="K1399" s="376">
        <v>0</v>
      </c>
      <c r="L1399" s="448">
        <f t="shared" ref="L1399:L1410" si="344">SUM(K1399/D1399)</f>
        <v>0</v>
      </c>
      <c r="M1399" s="315"/>
    </row>
    <row r="1400" spans="2:13" ht="13" thickBot="1" x14ac:dyDescent="0.3">
      <c r="B1400" s="470">
        <v>44510</v>
      </c>
      <c r="C1400" s="363" t="s">
        <v>900</v>
      </c>
      <c r="D1400" s="480">
        <v>122</v>
      </c>
      <c r="E1400" s="472">
        <v>2</v>
      </c>
      <c r="F1400" s="448">
        <f t="shared" si="341"/>
        <v>1.6393442622950821E-2</v>
      </c>
      <c r="G1400" s="472">
        <v>4</v>
      </c>
      <c r="H1400" s="448">
        <f t="shared" si="342"/>
        <v>3.2786885245901641E-2</v>
      </c>
      <c r="I1400" s="472">
        <v>116</v>
      </c>
      <c r="J1400" s="450">
        <f t="shared" si="343"/>
        <v>0.95081967213114749</v>
      </c>
      <c r="K1400" s="376">
        <v>1</v>
      </c>
      <c r="L1400" s="448">
        <f t="shared" si="344"/>
        <v>8.1967213114754103E-3</v>
      </c>
      <c r="M1400" s="315">
        <v>1</v>
      </c>
    </row>
    <row r="1401" spans="2:13" ht="13" thickBot="1" x14ac:dyDescent="0.3">
      <c r="B1401" s="470">
        <v>44516</v>
      </c>
      <c r="C1401" s="363" t="s">
        <v>901</v>
      </c>
      <c r="D1401" s="480">
        <v>410</v>
      </c>
      <c r="E1401" s="472">
        <v>15</v>
      </c>
      <c r="F1401" s="448">
        <f t="shared" si="341"/>
        <v>3.6585365853658534E-2</v>
      </c>
      <c r="G1401" s="472">
        <v>14</v>
      </c>
      <c r="H1401" s="448">
        <f t="shared" si="342"/>
        <v>3.4146341463414637E-2</v>
      </c>
      <c r="I1401" s="472">
        <v>381</v>
      </c>
      <c r="J1401" s="450">
        <f t="shared" si="343"/>
        <v>0.92926829268292688</v>
      </c>
      <c r="K1401" s="376">
        <v>0</v>
      </c>
      <c r="L1401" s="448">
        <f t="shared" si="344"/>
        <v>0</v>
      </c>
      <c r="M1401" s="315"/>
    </row>
    <row r="1402" spans="2:13" ht="13" thickBot="1" x14ac:dyDescent="0.3">
      <c r="B1402" s="470">
        <v>44518</v>
      </c>
      <c r="C1402" s="363" t="s">
        <v>863</v>
      </c>
      <c r="D1402" s="480">
        <v>156</v>
      </c>
      <c r="E1402" s="472">
        <v>8</v>
      </c>
      <c r="F1402" s="448">
        <f t="shared" si="341"/>
        <v>5.128205128205128E-2</v>
      </c>
      <c r="G1402" s="472">
        <v>3</v>
      </c>
      <c r="H1402" s="448">
        <f t="shared" si="342"/>
        <v>1.9230769230769232E-2</v>
      </c>
      <c r="I1402" s="472">
        <v>145</v>
      </c>
      <c r="J1402" s="450">
        <f t="shared" si="343"/>
        <v>0.92948717948717952</v>
      </c>
      <c r="K1402" s="376">
        <v>0</v>
      </c>
      <c r="L1402" s="448">
        <f t="shared" si="344"/>
        <v>0</v>
      </c>
      <c r="M1402" s="315"/>
    </row>
    <row r="1403" spans="2:13" ht="13" thickBot="1" x14ac:dyDescent="0.3">
      <c r="B1403" s="470">
        <v>44520</v>
      </c>
      <c r="C1403" s="363" t="s">
        <v>902</v>
      </c>
      <c r="D1403" s="480">
        <v>93</v>
      </c>
      <c r="E1403" s="472">
        <v>4</v>
      </c>
      <c r="F1403" s="448">
        <f t="shared" si="341"/>
        <v>4.3010752688172046E-2</v>
      </c>
      <c r="G1403" s="472">
        <v>3</v>
      </c>
      <c r="H1403" s="448">
        <f t="shared" si="342"/>
        <v>3.2258064516129031E-2</v>
      </c>
      <c r="I1403" s="472">
        <v>86</v>
      </c>
      <c r="J1403" s="450">
        <f t="shared" si="343"/>
        <v>0.92473118279569888</v>
      </c>
      <c r="K1403" s="376">
        <v>0</v>
      </c>
      <c r="L1403" s="448">
        <f t="shared" si="344"/>
        <v>0</v>
      </c>
      <c r="M1403" s="315"/>
    </row>
    <row r="1404" spans="2:13" ht="13" thickBot="1" x14ac:dyDescent="0.3">
      <c r="B1404" s="470">
        <v>44520</v>
      </c>
      <c r="C1404" s="363" t="s">
        <v>903</v>
      </c>
      <c r="D1404" s="480">
        <v>244</v>
      </c>
      <c r="E1404" s="472">
        <v>5</v>
      </c>
      <c r="F1404" s="448">
        <f t="shared" si="341"/>
        <v>2.0491803278688523E-2</v>
      </c>
      <c r="G1404" s="472">
        <v>5</v>
      </c>
      <c r="H1404" s="448">
        <f t="shared" si="342"/>
        <v>2.0491803278688523E-2</v>
      </c>
      <c r="I1404" s="472">
        <v>234</v>
      </c>
      <c r="J1404" s="450">
        <f t="shared" si="343"/>
        <v>0.95901639344262291</v>
      </c>
      <c r="K1404" s="376">
        <v>0</v>
      </c>
      <c r="L1404" s="448">
        <f t="shared" si="344"/>
        <v>0</v>
      </c>
      <c r="M1404" s="315"/>
    </row>
    <row r="1405" spans="2:13" ht="13" thickBot="1" x14ac:dyDescent="0.3">
      <c r="B1405" s="470">
        <v>44524</v>
      </c>
      <c r="C1405" s="363" t="s">
        <v>904</v>
      </c>
      <c r="D1405" s="480">
        <v>256</v>
      </c>
      <c r="E1405" s="472">
        <v>10</v>
      </c>
      <c r="F1405" s="448">
        <f t="shared" si="341"/>
        <v>3.90625E-2</v>
      </c>
      <c r="G1405" s="472">
        <v>8</v>
      </c>
      <c r="H1405" s="448">
        <f t="shared" si="342"/>
        <v>3.125E-2</v>
      </c>
      <c r="I1405" s="472">
        <v>238</v>
      </c>
      <c r="J1405" s="450">
        <f t="shared" si="343"/>
        <v>0.9296875</v>
      </c>
      <c r="K1405" s="376">
        <v>0</v>
      </c>
      <c r="L1405" s="448">
        <f t="shared" si="344"/>
        <v>0</v>
      </c>
      <c r="M1405" s="315"/>
    </row>
    <row r="1406" spans="2:13" ht="13" thickBot="1" x14ac:dyDescent="0.3">
      <c r="B1406" s="470">
        <v>44525</v>
      </c>
      <c r="C1406" s="363" t="s">
        <v>905</v>
      </c>
      <c r="D1406" s="480">
        <v>108</v>
      </c>
      <c r="E1406" s="472">
        <v>3</v>
      </c>
      <c r="F1406" s="448">
        <f t="shared" si="341"/>
        <v>2.7777777777777776E-2</v>
      </c>
      <c r="G1406" s="472">
        <v>2</v>
      </c>
      <c r="H1406" s="448">
        <f t="shared" si="342"/>
        <v>1.8518518518518517E-2</v>
      </c>
      <c r="I1406" s="472">
        <v>103</v>
      </c>
      <c r="J1406" s="450">
        <f t="shared" si="343"/>
        <v>0.95370370370370372</v>
      </c>
      <c r="K1406" s="376">
        <v>0</v>
      </c>
      <c r="L1406" s="448">
        <f t="shared" si="344"/>
        <v>0</v>
      </c>
      <c r="M1406" s="315"/>
    </row>
    <row r="1407" spans="2:13" ht="13" thickBot="1" x14ac:dyDescent="0.3">
      <c r="B1407" s="470">
        <v>44525</v>
      </c>
      <c r="C1407" s="363" t="s">
        <v>906</v>
      </c>
      <c r="D1407" s="480">
        <v>105</v>
      </c>
      <c r="E1407" s="472">
        <v>2</v>
      </c>
      <c r="F1407" s="448">
        <f t="shared" si="341"/>
        <v>1.9047619047619049E-2</v>
      </c>
      <c r="G1407" s="472">
        <v>4</v>
      </c>
      <c r="H1407" s="448">
        <f t="shared" si="342"/>
        <v>3.8095238095238099E-2</v>
      </c>
      <c r="I1407" s="472">
        <v>99</v>
      </c>
      <c r="J1407" s="450">
        <f t="shared" si="343"/>
        <v>0.94285714285714284</v>
      </c>
      <c r="K1407" s="376">
        <v>0</v>
      </c>
      <c r="L1407" s="448">
        <f t="shared" si="344"/>
        <v>0</v>
      </c>
      <c r="M1407" s="315"/>
    </row>
    <row r="1408" spans="2:13" ht="13" thickBot="1" x14ac:dyDescent="0.3">
      <c r="B1408" s="470">
        <v>44527</v>
      </c>
      <c r="C1408" s="363" t="s">
        <v>907</v>
      </c>
      <c r="D1408" s="480">
        <v>252</v>
      </c>
      <c r="E1408" s="472">
        <v>5</v>
      </c>
      <c r="F1408" s="448">
        <f t="shared" si="341"/>
        <v>1.984126984126984E-2</v>
      </c>
      <c r="G1408" s="472">
        <v>2</v>
      </c>
      <c r="H1408" s="448">
        <f t="shared" si="342"/>
        <v>7.9365079365079361E-3</v>
      </c>
      <c r="I1408" s="472">
        <v>245</v>
      </c>
      <c r="J1408" s="450">
        <f t="shared" si="343"/>
        <v>0.97222222222222221</v>
      </c>
      <c r="K1408" s="376">
        <v>0</v>
      </c>
      <c r="L1408" s="448">
        <f t="shared" si="344"/>
        <v>0</v>
      </c>
      <c r="M1408" s="315"/>
    </row>
    <row r="1409" spans="2:13" ht="13" thickBot="1" x14ac:dyDescent="0.3">
      <c r="B1409" s="470">
        <v>44527</v>
      </c>
      <c r="C1409" s="363" t="s">
        <v>908</v>
      </c>
      <c r="D1409" s="480">
        <v>213</v>
      </c>
      <c r="E1409" s="472">
        <v>11</v>
      </c>
      <c r="F1409" s="448">
        <f t="shared" si="341"/>
        <v>5.1643192488262914E-2</v>
      </c>
      <c r="G1409" s="472">
        <v>6</v>
      </c>
      <c r="H1409" s="448">
        <f t="shared" si="342"/>
        <v>2.8169014084507043E-2</v>
      </c>
      <c r="I1409" s="472">
        <v>196</v>
      </c>
      <c r="J1409" s="450">
        <f t="shared" si="343"/>
        <v>0.92018779342723001</v>
      </c>
      <c r="K1409" s="376">
        <v>0</v>
      </c>
      <c r="L1409" s="448">
        <f t="shared" si="344"/>
        <v>0</v>
      </c>
      <c r="M1409" s="315"/>
    </row>
    <row r="1410" spans="2:13" ht="13" thickBot="1" x14ac:dyDescent="0.3">
      <c r="B1410" s="470">
        <v>44527</v>
      </c>
      <c r="C1410" s="363" t="s">
        <v>909</v>
      </c>
      <c r="D1410" s="480">
        <v>516</v>
      </c>
      <c r="E1410" s="472">
        <v>20</v>
      </c>
      <c r="F1410" s="448">
        <f t="shared" si="341"/>
        <v>3.875968992248062E-2</v>
      </c>
      <c r="G1410" s="472">
        <v>16</v>
      </c>
      <c r="H1410" s="448">
        <f t="shared" si="342"/>
        <v>3.1007751937984496E-2</v>
      </c>
      <c r="I1410" s="472">
        <v>480</v>
      </c>
      <c r="J1410" s="450">
        <f t="shared" si="343"/>
        <v>0.93023255813953487</v>
      </c>
      <c r="K1410" s="376">
        <v>0</v>
      </c>
      <c r="L1410" s="448">
        <f t="shared" si="344"/>
        <v>0</v>
      </c>
      <c r="M1410" s="315"/>
    </row>
    <row r="1411" spans="2:13" ht="13" thickBot="1" x14ac:dyDescent="0.3">
      <c r="B1411" s="470">
        <v>44527</v>
      </c>
      <c r="C1411" s="363" t="s">
        <v>910</v>
      </c>
      <c r="D1411" s="480">
        <v>39</v>
      </c>
      <c r="E1411" s="472"/>
      <c r="F1411" s="448">
        <f t="shared" si="332"/>
        <v>0</v>
      </c>
      <c r="G1411" s="472"/>
      <c r="H1411" s="448">
        <f t="shared" si="333"/>
        <v>0</v>
      </c>
      <c r="I1411" s="472">
        <v>39</v>
      </c>
      <c r="J1411" s="450">
        <f t="shared" si="334"/>
        <v>1</v>
      </c>
      <c r="K1411" s="376">
        <v>0</v>
      </c>
      <c r="L1411" s="448">
        <f t="shared" si="335"/>
        <v>0</v>
      </c>
      <c r="M1411" s="315"/>
    </row>
    <row r="1412" spans="2:13" ht="13" thickBot="1" x14ac:dyDescent="0.3">
      <c r="B1412" s="470">
        <v>44530</v>
      </c>
      <c r="C1412" s="363" t="s">
        <v>911</v>
      </c>
      <c r="D1412" s="480">
        <v>40</v>
      </c>
      <c r="E1412" s="472">
        <v>2</v>
      </c>
      <c r="F1412" s="448">
        <f t="shared" ref="F1412:F1441" si="345">SUM(E1412/D1412)</f>
        <v>0.05</v>
      </c>
      <c r="G1412" s="472">
        <v>2</v>
      </c>
      <c r="H1412" s="448">
        <f t="shared" ref="H1412:H1441" si="346">SUM(G1412/D1412)</f>
        <v>0.05</v>
      </c>
      <c r="I1412" s="472">
        <v>36</v>
      </c>
      <c r="J1412" s="450">
        <f t="shared" ref="J1412:J1441" si="347">SUM(I1412/D1412)</f>
        <v>0.9</v>
      </c>
      <c r="K1412" s="376">
        <v>0</v>
      </c>
      <c r="L1412" s="448">
        <f t="shared" ref="L1412:L1441" si="348">SUM(K1412/D1412)</f>
        <v>0</v>
      </c>
      <c r="M1412" s="315"/>
    </row>
    <row r="1413" spans="2:13" ht="13" thickBot="1" x14ac:dyDescent="0.3">
      <c r="B1413" s="470">
        <v>44534</v>
      </c>
      <c r="C1413" s="363" t="s">
        <v>912</v>
      </c>
      <c r="D1413" s="480">
        <v>171</v>
      </c>
      <c r="E1413" s="472">
        <v>7</v>
      </c>
      <c r="F1413" s="448">
        <f t="shared" si="345"/>
        <v>4.0935672514619881E-2</v>
      </c>
      <c r="G1413" s="472">
        <v>4</v>
      </c>
      <c r="H1413" s="448">
        <f t="shared" si="346"/>
        <v>2.3391812865497075E-2</v>
      </c>
      <c r="I1413" s="472">
        <v>160</v>
      </c>
      <c r="J1413" s="450">
        <f t="shared" si="347"/>
        <v>0.93567251461988299</v>
      </c>
      <c r="K1413" s="376">
        <v>0</v>
      </c>
      <c r="L1413" s="448">
        <f t="shared" si="348"/>
        <v>0</v>
      </c>
      <c r="M1413" s="315"/>
    </row>
    <row r="1414" spans="2:13" ht="13" thickBot="1" x14ac:dyDescent="0.3">
      <c r="B1414" s="470">
        <v>44537</v>
      </c>
      <c r="C1414" s="363" t="s">
        <v>913</v>
      </c>
      <c r="D1414" s="480">
        <v>23</v>
      </c>
      <c r="E1414" s="472">
        <v>1</v>
      </c>
      <c r="F1414" s="448">
        <f t="shared" si="345"/>
        <v>4.3478260869565216E-2</v>
      </c>
      <c r="G1414" s="472"/>
      <c r="H1414" s="448">
        <f t="shared" si="346"/>
        <v>0</v>
      </c>
      <c r="I1414" s="472">
        <v>22</v>
      </c>
      <c r="J1414" s="450">
        <f t="shared" si="347"/>
        <v>0.95652173913043481</v>
      </c>
      <c r="K1414" s="376">
        <v>0</v>
      </c>
      <c r="L1414" s="448">
        <f t="shared" si="348"/>
        <v>0</v>
      </c>
      <c r="M1414" s="315"/>
    </row>
    <row r="1415" spans="2:13" ht="13" thickBot="1" x14ac:dyDescent="0.3">
      <c r="B1415" s="470">
        <v>44541</v>
      </c>
      <c r="C1415" s="363" t="s">
        <v>914</v>
      </c>
      <c r="D1415" s="480">
        <v>279</v>
      </c>
      <c r="E1415" s="472">
        <v>15</v>
      </c>
      <c r="F1415" s="448">
        <f t="shared" si="345"/>
        <v>5.3763440860215055E-2</v>
      </c>
      <c r="G1415" s="472">
        <v>11</v>
      </c>
      <c r="H1415" s="448">
        <f t="shared" si="346"/>
        <v>3.9426523297491037E-2</v>
      </c>
      <c r="I1415" s="472">
        <v>253</v>
      </c>
      <c r="J1415" s="450">
        <f t="shared" si="347"/>
        <v>0.90681003584229392</v>
      </c>
      <c r="K1415" s="376">
        <v>0</v>
      </c>
      <c r="L1415" s="448">
        <f t="shared" si="348"/>
        <v>0</v>
      </c>
      <c r="M1415" s="315"/>
    </row>
    <row r="1416" spans="2:13" ht="13" thickBot="1" x14ac:dyDescent="0.3">
      <c r="B1416" s="470">
        <v>44561</v>
      </c>
      <c r="C1416" s="363" t="s">
        <v>851</v>
      </c>
      <c r="D1416" s="480">
        <v>118</v>
      </c>
      <c r="E1416" s="472">
        <v>7</v>
      </c>
      <c r="F1416" s="448">
        <f t="shared" si="345"/>
        <v>5.9322033898305086E-2</v>
      </c>
      <c r="G1416" s="472">
        <v>4</v>
      </c>
      <c r="H1416" s="448">
        <f t="shared" si="346"/>
        <v>3.3898305084745763E-2</v>
      </c>
      <c r="I1416" s="472">
        <v>107</v>
      </c>
      <c r="J1416" s="450">
        <f t="shared" si="347"/>
        <v>0.90677966101694918</v>
      </c>
      <c r="K1416" s="376">
        <v>0</v>
      </c>
      <c r="L1416" s="448">
        <f t="shared" si="348"/>
        <v>0</v>
      </c>
      <c r="M1416" s="315"/>
    </row>
    <row r="1417" spans="2:13" ht="13" thickBot="1" x14ac:dyDescent="0.3">
      <c r="B1417" s="470"/>
      <c r="C1417" s="363"/>
      <c r="D1417" s="480"/>
      <c r="E1417" s="472"/>
      <c r="F1417" s="448"/>
      <c r="G1417" s="472"/>
      <c r="H1417" s="448"/>
      <c r="I1417" s="472"/>
      <c r="J1417" s="450"/>
      <c r="K1417" s="376"/>
      <c r="L1417" s="448"/>
      <c r="M1417" s="315"/>
    </row>
    <row r="1418" spans="2:13" ht="13" thickBot="1" x14ac:dyDescent="0.3">
      <c r="B1418" s="489"/>
      <c r="C1418" s="437">
        <v>2022</v>
      </c>
      <c r="D1418" s="482"/>
      <c r="E1418" s="483"/>
      <c r="F1418" s="484"/>
      <c r="G1418" s="483"/>
      <c r="H1418" s="484"/>
      <c r="I1418" s="483"/>
      <c r="J1418" s="485"/>
      <c r="K1418" s="390"/>
      <c r="L1418" s="484"/>
      <c r="M1418" s="316"/>
    </row>
    <row r="1419" spans="2:13" ht="13" thickBot="1" x14ac:dyDescent="0.3">
      <c r="B1419" s="470">
        <v>44564</v>
      </c>
      <c r="C1419" s="436" t="s">
        <v>915</v>
      </c>
      <c r="D1419" s="480">
        <v>130</v>
      </c>
      <c r="E1419" s="472">
        <v>4</v>
      </c>
      <c r="F1419" s="448">
        <f t="shared" ref="F1419:F1439" si="349">SUM(E1419/D1419)</f>
        <v>3.0769230769230771E-2</v>
      </c>
      <c r="G1419" s="472">
        <v>9</v>
      </c>
      <c r="H1419" s="448">
        <f t="shared" ref="H1419:H1439" si="350">SUM(G1419/D1419)</f>
        <v>6.9230769230769235E-2</v>
      </c>
      <c r="I1419" s="472">
        <v>117</v>
      </c>
      <c r="J1419" s="450">
        <f t="shared" ref="J1419:J1439" si="351">SUM(I1419/D1419)</f>
        <v>0.9</v>
      </c>
      <c r="K1419" s="376">
        <v>0</v>
      </c>
      <c r="L1419" s="448">
        <f t="shared" ref="L1419:L1439" si="352">SUM(K1419/D1419)</f>
        <v>0</v>
      </c>
      <c r="M1419" s="315"/>
    </row>
    <row r="1420" spans="2:13" ht="13" thickBot="1" x14ac:dyDescent="0.3">
      <c r="B1420" s="470">
        <v>44569</v>
      </c>
      <c r="C1420" s="436" t="s">
        <v>916</v>
      </c>
      <c r="D1420" s="480">
        <v>214</v>
      </c>
      <c r="E1420" s="472">
        <v>13</v>
      </c>
      <c r="F1420" s="448">
        <v>0.06</v>
      </c>
      <c r="G1420" s="472">
        <v>6</v>
      </c>
      <c r="H1420" s="448">
        <f t="shared" si="350"/>
        <v>2.8037383177570093E-2</v>
      </c>
      <c r="I1420" s="472">
        <v>195</v>
      </c>
      <c r="J1420" s="450">
        <f t="shared" si="351"/>
        <v>0.91121495327102808</v>
      </c>
      <c r="K1420" s="376">
        <v>0</v>
      </c>
      <c r="L1420" s="448">
        <f t="shared" si="352"/>
        <v>0</v>
      </c>
      <c r="M1420" s="315"/>
    </row>
    <row r="1421" spans="2:13" ht="13" thickBot="1" x14ac:dyDescent="0.3">
      <c r="B1421" s="470">
        <v>44574</v>
      </c>
      <c r="C1421" s="436" t="s">
        <v>917</v>
      </c>
      <c r="D1421" s="480">
        <v>55</v>
      </c>
      <c r="E1421" s="472">
        <v>6</v>
      </c>
      <c r="F1421" s="448">
        <f t="shared" si="349"/>
        <v>0.10909090909090909</v>
      </c>
      <c r="G1421" s="472">
        <v>1</v>
      </c>
      <c r="H1421" s="448">
        <f t="shared" si="350"/>
        <v>1.8181818181818181E-2</v>
      </c>
      <c r="I1421" s="472">
        <v>48</v>
      </c>
      <c r="J1421" s="450">
        <f t="shared" si="351"/>
        <v>0.87272727272727268</v>
      </c>
      <c r="K1421" s="376">
        <v>0</v>
      </c>
      <c r="L1421" s="448">
        <f t="shared" si="352"/>
        <v>0</v>
      </c>
      <c r="M1421" s="315"/>
    </row>
    <row r="1422" spans="2:13" ht="13" thickBot="1" x14ac:dyDescent="0.3">
      <c r="B1422" s="470">
        <v>44576</v>
      </c>
      <c r="C1422" s="436" t="s">
        <v>918</v>
      </c>
      <c r="D1422" s="480">
        <v>260</v>
      </c>
      <c r="E1422" s="472">
        <v>9</v>
      </c>
      <c r="F1422" s="448">
        <f t="shared" si="349"/>
        <v>3.4615384615384617E-2</v>
      </c>
      <c r="G1422" s="472">
        <v>7</v>
      </c>
      <c r="H1422" s="448">
        <f t="shared" si="350"/>
        <v>2.6923076923076925E-2</v>
      </c>
      <c r="I1422" s="472">
        <v>244</v>
      </c>
      <c r="J1422" s="450">
        <f t="shared" si="351"/>
        <v>0.93846153846153846</v>
      </c>
      <c r="K1422" s="376">
        <v>0</v>
      </c>
      <c r="L1422" s="448">
        <f t="shared" si="352"/>
        <v>0</v>
      </c>
      <c r="M1422" s="315"/>
    </row>
    <row r="1423" spans="2:13" ht="13" thickBot="1" x14ac:dyDescent="0.3">
      <c r="B1423" s="470">
        <v>44580</v>
      </c>
      <c r="C1423" s="436" t="s">
        <v>919</v>
      </c>
      <c r="D1423" s="480">
        <v>240</v>
      </c>
      <c r="E1423" s="472">
        <v>9</v>
      </c>
      <c r="F1423" s="448">
        <f t="shared" si="349"/>
        <v>3.7499999999999999E-2</v>
      </c>
      <c r="G1423" s="472">
        <v>8</v>
      </c>
      <c r="H1423" s="448">
        <f t="shared" si="350"/>
        <v>3.3333333333333333E-2</v>
      </c>
      <c r="I1423" s="472">
        <v>223</v>
      </c>
      <c r="J1423" s="450">
        <f t="shared" si="351"/>
        <v>0.9291666666666667</v>
      </c>
      <c r="K1423" s="376">
        <v>0</v>
      </c>
      <c r="L1423" s="448">
        <f t="shared" si="352"/>
        <v>0</v>
      </c>
      <c r="M1423" s="315"/>
    </row>
    <row r="1424" spans="2:13" ht="13" thickBot="1" x14ac:dyDescent="0.3">
      <c r="B1424" s="470">
        <v>44581</v>
      </c>
      <c r="C1424" s="436" t="s">
        <v>863</v>
      </c>
      <c r="D1424" s="480">
        <v>122</v>
      </c>
      <c r="E1424" s="472">
        <v>5</v>
      </c>
      <c r="F1424" s="448">
        <v>0.05</v>
      </c>
      <c r="G1424" s="472">
        <v>5</v>
      </c>
      <c r="H1424" s="448">
        <f t="shared" si="350"/>
        <v>4.0983606557377046E-2</v>
      </c>
      <c r="I1424" s="472">
        <v>112</v>
      </c>
      <c r="J1424" s="450">
        <f t="shared" si="351"/>
        <v>0.91803278688524592</v>
      </c>
      <c r="K1424" s="376">
        <v>0</v>
      </c>
      <c r="L1424" s="448">
        <f t="shared" si="352"/>
        <v>0</v>
      </c>
      <c r="M1424" s="315"/>
    </row>
    <row r="1425" spans="2:13" ht="13" thickBot="1" x14ac:dyDescent="0.3">
      <c r="B1425" s="470">
        <v>44587</v>
      </c>
      <c r="C1425" s="436" t="s">
        <v>874</v>
      </c>
      <c r="D1425" s="480">
        <v>142</v>
      </c>
      <c r="E1425" s="472">
        <v>5</v>
      </c>
      <c r="F1425" s="448">
        <f t="shared" si="349"/>
        <v>3.5211267605633804E-2</v>
      </c>
      <c r="G1425" s="472">
        <v>5</v>
      </c>
      <c r="H1425" s="448">
        <f t="shared" si="350"/>
        <v>3.5211267605633804E-2</v>
      </c>
      <c r="I1425" s="472">
        <v>132</v>
      </c>
      <c r="J1425" s="450">
        <f t="shared" si="351"/>
        <v>0.92957746478873238</v>
      </c>
      <c r="K1425" s="376">
        <v>0</v>
      </c>
      <c r="L1425" s="448">
        <f t="shared" si="352"/>
        <v>0</v>
      </c>
      <c r="M1425" s="315"/>
    </row>
    <row r="1426" spans="2:13" ht="13" thickBot="1" x14ac:dyDescent="0.3">
      <c r="B1426" s="470">
        <v>44590</v>
      </c>
      <c r="C1426" s="436" t="s">
        <v>920</v>
      </c>
      <c r="D1426" s="480">
        <v>119</v>
      </c>
      <c r="E1426" s="472">
        <v>8</v>
      </c>
      <c r="F1426" s="448">
        <f t="shared" si="349"/>
        <v>6.7226890756302518E-2</v>
      </c>
      <c r="G1426" s="472">
        <v>6</v>
      </c>
      <c r="H1426" s="448">
        <f t="shared" si="350"/>
        <v>5.0420168067226892E-2</v>
      </c>
      <c r="I1426" s="472">
        <v>105</v>
      </c>
      <c r="J1426" s="450">
        <f t="shared" si="351"/>
        <v>0.88235294117647056</v>
      </c>
      <c r="K1426" s="376">
        <v>0</v>
      </c>
      <c r="L1426" s="448">
        <f t="shared" si="352"/>
        <v>0</v>
      </c>
      <c r="M1426" s="315"/>
    </row>
    <row r="1427" spans="2:13" ht="13" thickBot="1" x14ac:dyDescent="0.3">
      <c r="B1427" s="470">
        <v>44592</v>
      </c>
      <c r="C1427" s="436" t="s">
        <v>851</v>
      </c>
      <c r="D1427" s="480">
        <v>140</v>
      </c>
      <c r="E1427" s="472">
        <v>7</v>
      </c>
      <c r="F1427" s="448">
        <f t="shared" si="349"/>
        <v>0.05</v>
      </c>
      <c r="G1427" s="472">
        <v>4</v>
      </c>
      <c r="H1427" s="448">
        <f t="shared" si="350"/>
        <v>2.8571428571428571E-2</v>
      </c>
      <c r="I1427" s="472">
        <v>129</v>
      </c>
      <c r="J1427" s="450">
        <f t="shared" si="351"/>
        <v>0.92142857142857137</v>
      </c>
      <c r="K1427" s="376">
        <v>0</v>
      </c>
      <c r="L1427" s="448">
        <f t="shared" si="352"/>
        <v>0</v>
      </c>
      <c r="M1427" s="315"/>
    </row>
    <row r="1428" spans="2:13" ht="13" thickBot="1" x14ac:dyDescent="0.3">
      <c r="B1428" s="470">
        <v>44597</v>
      </c>
      <c r="C1428" s="436" t="s">
        <v>921</v>
      </c>
      <c r="D1428" s="480">
        <v>110</v>
      </c>
      <c r="E1428" s="472">
        <v>2</v>
      </c>
      <c r="F1428" s="448">
        <f t="shared" si="349"/>
        <v>1.8181818181818181E-2</v>
      </c>
      <c r="G1428" s="472">
        <v>3</v>
      </c>
      <c r="H1428" s="448">
        <f t="shared" si="350"/>
        <v>2.7272727272727271E-2</v>
      </c>
      <c r="I1428" s="472">
        <v>105</v>
      </c>
      <c r="J1428" s="450">
        <f t="shared" si="351"/>
        <v>0.95454545454545459</v>
      </c>
      <c r="K1428" s="376">
        <v>0</v>
      </c>
      <c r="L1428" s="448">
        <f t="shared" si="352"/>
        <v>0</v>
      </c>
      <c r="M1428" s="315"/>
    </row>
    <row r="1429" spans="2:13" ht="13" thickBot="1" x14ac:dyDescent="0.3">
      <c r="B1429" s="470">
        <v>44597</v>
      </c>
      <c r="C1429" s="436" t="s">
        <v>922</v>
      </c>
      <c r="D1429" s="480">
        <v>208</v>
      </c>
      <c r="E1429" s="472">
        <v>8</v>
      </c>
      <c r="F1429" s="448">
        <f t="shared" si="349"/>
        <v>3.8461538461538464E-2</v>
      </c>
      <c r="G1429" s="472">
        <v>6</v>
      </c>
      <c r="H1429" s="448">
        <f t="shared" si="350"/>
        <v>2.8846153846153848E-2</v>
      </c>
      <c r="I1429" s="472">
        <v>194</v>
      </c>
      <c r="J1429" s="450">
        <f t="shared" si="351"/>
        <v>0.93269230769230771</v>
      </c>
      <c r="K1429" s="376">
        <v>0</v>
      </c>
      <c r="L1429" s="448">
        <f t="shared" si="352"/>
        <v>0</v>
      </c>
      <c r="M1429" s="315"/>
    </row>
    <row r="1430" spans="2:13" ht="13" thickBot="1" x14ac:dyDescent="0.3">
      <c r="B1430" s="470">
        <v>44601</v>
      </c>
      <c r="C1430" s="436" t="s">
        <v>923</v>
      </c>
      <c r="D1430" s="480">
        <v>426</v>
      </c>
      <c r="E1430" s="472">
        <v>22</v>
      </c>
      <c r="F1430" s="448">
        <f t="shared" si="349"/>
        <v>5.1643192488262914E-2</v>
      </c>
      <c r="G1430" s="472">
        <v>13</v>
      </c>
      <c r="H1430" s="448">
        <f t="shared" si="350"/>
        <v>3.0516431924882629E-2</v>
      </c>
      <c r="I1430" s="472">
        <v>391</v>
      </c>
      <c r="J1430" s="450">
        <f t="shared" si="351"/>
        <v>0.9178403755868545</v>
      </c>
      <c r="K1430" s="376">
        <v>0</v>
      </c>
      <c r="L1430" s="448">
        <f t="shared" si="352"/>
        <v>0</v>
      </c>
      <c r="M1430" s="315"/>
    </row>
    <row r="1431" spans="2:13" ht="13" thickBot="1" x14ac:dyDescent="0.3">
      <c r="B1431" s="470">
        <v>44604</v>
      </c>
      <c r="C1431" s="436" t="s">
        <v>924</v>
      </c>
      <c r="D1431" s="480">
        <v>306</v>
      </c>
      <c r="E1431" s="472">
        <v>14</v>
      </c>
      <c r="F1431" s="448">
        <f t="shared" si="349"/>
        <v>4.5751633986928102E-2</v>
      </c>
      <c r="G1431" s="472">
        <v>7</v>
      </c>
      <c r="H1431" s="448">
        <f t="shared" si="350"/>
        <v>2.2875816993464051E-2</v>
      </c>
      <c r="I1431" s="472">
        <v>285</v>
      </c>
      <c r="J1431" s="450">
        <f t="shared" si="351"/>
        <v>0.93137254901960786</v>
      </c>
      <c r="K1431" s="376">
        <v>0</v>
      </c>
      <c r="L1431" s="448">
        <f t="shared" si="352"/>
        <v>0</v>
      </c>
      <c r="M1431" s="315"/>
    </row>
    <row r="1432" spans="2:13" ht="13" thickBot="1" x14ac:dyDescent="0.3">
      <c r="B1432" s="470">
        <v>44604</v>
      </c>
      <c r="C1432" s="436" t="s">
        <v>925</v>
      </c>
      <c r="D1432" s="480">
        <v>70</v>
      </c>
      <c r="E1432" s="472">
        <v>1</v>
      </c>
      <c r="F1432" s="448">
        <f t="shared" si="349"/>
        <v>1.4285714285714285E-2</v>
      </c>
      <c r="G1432" s="472">
        <v>2</v>
      </c>
      <c r="H1432" s="448">
        <f t="shared" si="350"/>
        <v>2.8571428571428571E-2</v>
      </c>
      <c r="I1432" s="472">
        <v>67</v>
      </c>
      <c r="J1432" s="450">
        <f t="shared" si="351"/>
        <v>0.95714285714285718</v>
      </c>
      <c r="K1432" s="376">
        <v>0</v>
      </c>
      <c r="L1432" s="448">
        <f t="shared" si="352"/>
        <v>0</v>
      </c>
      <c r="M1432" s="315"/>
    </row>
    <row r="1433" spans="2:13" ht="13" thickBot="1" x14ac:dyDescent="0.3">
      <c r="B1433" s="470">
        <v>44607</v>
      </c>
      <c r="C1433" s="436" t="s">
        <v>926</v>
      </c>
      <c r="D1433" s="480">
        <v>24</v>
      </c>
      <c r="E1433" s="472">
        <v>0</v>
      </c>
      <c r="F1433" s="448">
        <f t="shared" si="349"/>
        <v>0</v>
      </c>
      <c r="G1433" s="472">
        <v>0</v>
      </c>
      <c r="H1433" s="448">
        <f t="shared" si="350"/>
        <v>0</v>
      </c>
      <c r="I1433" s="472">
        <v>24</v>
      </c>
      <c r="J1433" s="450">
        <f t="shared" si="351"/>
        <v>1</v>
      </c>
      <c r="K1433" s="376">
        <v>0</v>
      </c>
      <c r="L1433" s="448">
        <f t="shared" si="352"/>
        <v>0</v>
      </c>
      <c r="M1433" s="315"/>
    </row>
    <row r="1434" spans="2:13" ht="13" thickBot="1" x14ac:dyDescent="0.3">
      <c r="B1434" s="470">
        <v>44609</v>
      </c>
      <c r="C1434" s="436" t="s">
        <v>863</v>
      </c>
      <c r="D1434" s="480">
        <v>133</v>
      </c>
      <c r="E1434" s="472">
        <v>6</v>
      </c>
      <c r="F1434" s="448">
        <f t="shared" si="349"/>
        <v>4.5112781954887216E-2</v>
      </c>
      <c r="G1434" s="472">
        <v>4</v>
      </c>
      <c r="H1434" s="448">
        <f t="shared" si="350"/>
        <v>3.007518796992481E-2</v>
      </c>
      <c r="I1434" s="472">
        <v>123</v>
      </c>
      <c r="J1434" s="450">
        <f t="shared" si="351"/>
        <v>0.92481203007518797</v>
      </c>
      <c r="K1434" s="376">
        <v>0</v>
      </c>
      <c r="L1434" s="448">
        <f t="shared" si="352"/>
        <v>0</v>
      </c>
      <c r="M1434" s="315"/>
    </row>
    <row r="1435" spans="2:13" ht="13" thickBot="1" x14ac:dyDescent="0.3">
      <c r="B1435" s="470">
        <v>44611</v>
      </c>
      <c r="C1435" s="436" t="s">
        <v>927</v>
      </c>
      <c r="D1435" s="480">
        <v>360</v>
      </c>
      <c r="E1435" s="472">
        <v>16</v>
      </c>
      <c r="F1435" s="448">
        <f t="shared" si="349"/>
        <v>4.4444444444444446E-2</v>
      </c>
      <c r="G1435" s="472">
        <v>12</v>
      </c>
      <c r="H1435" s="448">
        <f t="shared" si="350"/>
        <v>3.3333333333333333E-2</v>
      </c>
      <c r="I1435" s="472">
        <v>332</v>
      </c>
      <c r="J1435" s="450">
        <f t="shared" si="351"/>
        <v>0.92222222222222228</v>
      </c>
      <c r="K1435" s="376">
        <v>0</v>
      </c>
      <c r="L1435" s="448">
        <f t="shared" si="352"/>
        <v>0</v>
      </c>
      <c r="M1435" s="315"/>
    </row>
    <row r="1436" spans="2:13" ht="13" thickBot="1" x14ac:dyDescent="0.3">
      <c r="B1436" s="470">
        <v>44614</v>
      </c>
      <c r="C1436" s="436" t="s">
        <v>928</v>
      </c>
      <c r="D1436" s="480">
        <v>240</v>
      </c>
      <c r="E1436" s="472">
        <v>8</v>
      </c>
      <c r="F1436" s="448">
        <f t="shared" si="349"/>
        <v>3.3333333333333333E-2</v>
      </c>
      <c r="G1436" s="472">
        <v>11</v>
      </c>
      <c r="H1436" s="448">
        <f t="shared" si="350"/>
        <v>4.583333333333333E-2</v>
      </c>
      <c r="I1436" s="472">
        <v>221</v>
      </c>
      <c r="J1436" s="450">
        <f t="shared" si="351"/>
        <v>0.92083333333333328</v>
      </c>
      <c r="K1436" s="376">
        <v>0</v>
      </c>
      <c r="L1436" s="448">
        <f t="shared" si="352"/>
        <v>0</v>
      </c>
      <c r="M1436" s="315"/>
    </row>
    <row r="1437" spans="2:13" ht="13" thickBot="1" x14ac:dyDescent="0.3">
      <c r="B1437" s="470">
        <v>44615</v>
      </c>
      <c r="C1437" s="436" t="s">
        <v>929</v>
      </c>
      <c r="D1437" s="480">
        <v>236</v>
      </c>
      <c r="E1437" s="472">
        <v>11</v>
      </c>
      <c r="F1437" s="448">
        <f t="shared" si="349"/>
        <v>4.6610169491525424E-2</v>
      </c>
      <c r="G1437" s="472">
        <v>5</v>
      </c>
      <c r="H1437" s="448">
        <f t="shared" si="350"/>
        <v>2.1186440677966101E-2</v>
      </c>
      <c r="I1437" s="472">
        <v>220</v>
      </c>
      <c r="J1437" s="450">
        <f t="shared" si="351"/>
        <v>0.93220338983050843</v>
      </c>
      <c r="K1437" s="376">
        <v>0</v>
      </c>
      <c r="L1437" s="448">
        <f t="shared" si="352"/>
        <v>0</v>
      </c>
      <c r="M1437" s="315"/>
    </row>
    <row r="1438" spans="2:13" ht="13" thickBot="1" x14ac:dyDescent="0.3">
      <c r="B1438" s="470">
        <v>44618</v>
      </c>
      <c r="C1438" s="436" t="s">
        <v>930</v>
      </c>
      <c r="D1438" s="480">
        <v>133</v>
      </c>
      <c r="E1438" s="472">
        <v>4</v>
      </c>
      <c r="F1438" s="448">
        <f t="shared" si="349"/>
        <v>3.007518796992481E-2</v>
      </c>
      <c r="G1438" s="472">
        <v>2</v>
      </c>
      <c r="H1438" s="448">
        <f t="shared" si="350"/>
        <v>1.5037593984962405E-2</v>
      </c>
      <c r="I1438" s="472">
        <v>127</v>
      </c>
      <c r="J1438" s="450">
        <f t="shared" si="351"/>
        <v>0.95488721804511278</v>
      </c>
      <c r="K1438" s="376">
        <v>0</v>
      </c>
      <c r="L1438" s="448">
        <f t="shared" si="352"/>
        <v>0</v>
      </c>
      <c r="M1438" s="315"/>
    </row>
    <row r="1439" spans="2:13" ht="13" thickBot="1" x14ac:dyDescent="0.3">
      <c r="B1439" s="470">
        <v>44620</v>
      </c>
      <c r="C1439" s="436" t="s">
        <v>841</v>
      </c>
      <c r="D1439" s="480">
        <v>175</v>
      </c>
      <c r="E1439" s="472">
        <v>6</v>
      </c>
      <c r="F1439" s="448">
        <f t="shared" si="349"/>
        <v>3.4285714285714287E-2</v>
      </c>
      <c r="G1439" s="472">
        <v>9</v>
      </c>
      <c r="H1439" s="448">
        <f t="shared" si="350"/>
        <v>5.1428571428571428E-2</v>
      </c>
      <c r="I1439" s="472">
        <v>160</v>
      </c>
      <c r="J1439" s="450">
        <f t="shared" si="351"/>
        <v>0.91428571428571426</v>
      </c>
      <c r="K1439" s="376">
        <v>0</v>
      </c>
      <c r="L1439" s="448">
        <f t="shared" si="352"/>
        <v>0</v>
      </c>
      <c r="M1439" s="315"/>
    </row>
    <row r="1440" spans="2:13" ht="13" thickBot="1" x14ac:dyDescent="0.3">
      <c r="B1440" s="470">
        <v>44621</v>
      </c>
      <c r="C1440" s="436" t="s">
        <v>931</v>
      </c>
      <c r="D1440" s="480">
        <v>235</v>
      </c>
      <c r="E1440" s="472">
        <v>16</v>
      </c>
      <c r="F1440" s="448">
        <f t="shared" si="345"/>
        <v>6.8085106382978725E-2</v>
      </c>
      <c r="G1440" s="472">
        <v>6</v>
      </c>
      <c r="H1440" s="448">
        <f t="shared" si="346"/>
        <v>2.553191489361702E-2</v>
      </c>
      <c r="I1440" s="472">
        <v>213</v>
      </c>
      <c r="J1440" s="450">
        <f t="shared" si="347"/>
        <v>0.90638297872340423</v>
      </c>
      <c r="K1440" s="376">
        <v>0</v>
      </c>
      <c r="L1440" s="448">
        <f t="shared" si="348"/>
        <v>0</v>
      </c>
      <c r="M1440" s="315"/>
    </row>
    <row r="1441" spans="2:13" ht="13" thickBot="1" x14ac:dyDescent="0.3">
      <c r="B1441" s="470">
        <v>44622</v>
      </c>
      <c r="C1441" s="436" t="s">
        <v>932</v>
      </c>
      <c r="D1441" s="480">
        <v>282</v>
      </c>
      <c r="E1441" s="472">
        <v>13</v>
      </c>
      <c r="F1441" s="448">
        <f t="shared" si="345"/>
        <v>4.6099290780141841E-2</v>
      </c>
      <c r="G1441" s="472">
        <v>8</v>
      </c>
      <c r="H1441" s="448">
        <f t="shared" si="346"/>
        <v>2.8368794326241134E-2</v>
      </c>
      <c r="I1441" s="472">
        <v>261</v>
      </c>
      <c r="J1441" s="450">
        <f t="shared" si="347"/>
        <v>0.92553191489361697</v>
      </c>
      <c r="K1441" s="376">
        <v>0</v>
      </c>
      <c r="L1441" s="448">
        <f t="shared" si="348"/>
        <v>0</v>
      </c>
      <c r="M1441" s="315"/>
    </row>
    <row r="1442" spans="2:13" ht="13" thickBot="1" x14ac:dyDescent="0.3">
      <c r="B1442" s="470">
        <v>44624</v>
      </c>
      <c r="C1442" s="436" t="s">
        <v>933</v>
      </c>
      <c r="D1442" s="480">
        <v>26</v>
      </c>
      <c r="E1442" s="472">
        <v>1</v>
      </c>
      <c r="F1442" s="448">
        <f t="shared" ref="F1442:F1456" si="353">SUM(E1442/D1442)</f>
        <v>3.8461538461538464E-2</v>
      </c>
      <c r="G1442" s="472">
        <v>1</v>
      </c>
      <c r="H1442" s="448">
        <f t="shared" ref="H1442:H1457" si="354">SUM(G1442/D1442)</f>
        <v>3.8461538461538464E-2</v>
      </c>
      <c r="I1442" s="472">
        <v>24</v>
      </c>
      <c r="J1442" s="450">
        <f t="shared" ref="J1442:J1457" si="355">SUM(I1442/D1442)</f>
        <v>0.92307692307692313</v>
      </c>
      <c r="K1442" s="376">
        <v>0</v>
      </c>
      <c r="L1442" s="448">
        <f t="shared" ref="L1442:L1457" si="356">SUM(K1442/D1442)</f>
        <v>0</v>
      </c>
      <c r="M1442" s="315"/>
    </row>
    <row r="1443" spans="2:13" ht="13" thickBot="1" x14ac:dyDescent="0.3">
      <c r="B1443" s="470">
        <v>44625</v>
      </c>
      <c r="C1443" s="436" t="s">
        <v>934</v>
      </c>
      <c r="D1443" s="480">
        <v>287</v>
      </c>
      <c r="E1443" s="472">
        <v>12</v>
      </c>
      <c r="F1443" s="448">
        <f t="shared" si="353"/>
        <v>4.1811846689895474E-2</v>
      </c>
      <c r="G1443" s="472">
        <v>14</v>
      </c>
      <c r="H1443" s="448">
        <f t="shared" si="354"/>
        <v>4.878048780487805E-2</v>
      </c>
      <c r="I1443" s="472">
        <v>261</v>
      </c>
      <c r="J1443" s="450">
        <f t="shared" si="355"/>
        <v>0.90940766550522645</v>
      </c>
      <c r="K1443" s="376">
        <v>0</v>
      </c>
      <c r="L1443" s="448">
        <f t="shared" si="356"/>
        <v>0</v>
      </c>
      <c r="M1443" s="315"/>
    </row>
    <row r="1444" spans="2:13" ht="13" thickBot="1" x14ac:dyDescent="0.3">
      <c r="B1444" s="470">
        <v>44625</v>
      </c>
      <c r="C1444" s="436" t="s">
        <v>935</v>
      </c>
      <c r="D1444" s="480">
        <v>152</v>
      </c>
      <c r="E1444" s="472">
        <v>9</v>
      </c>
      <c r="F1444" s="448">
        <f t="shared" si="353"/>
        <v>5.921052631578947E-2</v>
      </c>
      <c r="G1444" s="472">
        <v>5</v>
      </c>
      <c r="H1444" s="448">
        <f t="shared" si="354"/>
        <v>3.2894736842105261E-2</v>
      </c>
      <c r="I1444" s="472">
        <v>138</v>
      </c>
      <c r="J1444" s="450">
        <f t="shared" si="355"/>
        <v>0.90789473684210531</v>
      </c>
      <c r="K1444" s="376">
        <v>0</v>
      </c>
      <c r="L1444" s="448">
        <f t="shared" si="356"/>
        <v>0</v>
      </c>
      <c r="M1444" s="315"/>
    </row>
    <row r="1445" spans="2:13" ht="13" thickBot="1" x14ac:dyDescent="0.3">
      <c r="B1445" s="470">
        <v>44631</v>
      </c>
      <c r="C1445" s="436" t="s">
        <v>936</v>
      </c>
      <c r="D1445" s="480">
        <v>40</v>
      </c>
      <c r="E1445" s="472">
        <v>2</v>
      </c>
      <c r="F1445" s="448">
        <f t="shared" si="353"/>
        <v>0.05</v>
      </c>
      <c r="G1445" s="472">
        <v>2</v>
      </c>
      <c r="H1445" s="448">
        <f t="shared" si="354"/>
        <v>0.05</v>
      </c>
      <c r="I1445" s="472">
        <v>36</v>
      </c>
      <c r="J1445" s="450">
        <f t="shared" si="355"/>
        <v>0.9</v>
      </c>
      <c r="K1445" s="376">
        <v>0</v>
      </c>
      <c r="L1445" s="448">
        <f t="shared" si="356"/>
        <v>0</v>
      </c>
      <c r="M1445" s="315"/>
    </row>
    <row r="1446" spans="2:13" ht="13" thickBot="1" x14ac:dyDescent="0.3">
      <c r="B1446" s="470">
        <v>44632</v>
      </c>
      <c r="C1446" s="436" t="s">
        <v>937</v>
      </c>
      <c r="D1446" s="480">
        <v>108</v>
      </c>
      <c r="E1446" s="472">
        <v>5</v>
      </c>
      <c r="F1446" s="448">
        <f t="shared" si="353"/>
        <v>4.6296296296296294E-2</v>
      </c>
      <c r="G1446" s="472">
        <v>3</v>
      </c>
      <c r="H1446" s="448">
        <f t="shared" si="354"/>
        <v>2.7777777777777776E-2</v>
      </c>
      <c r="I1446" s="472">
        <v>100</v>
      </c>
      <c r="J1446" s="450">
        <f t="shared" si="355"/>
        <v>0.92592592592592593</v>
      </c>
      <c r="K1446" s="376">
        <v>0</v>
      </c>
      <c r="L1446" s="448">
        <f t="shared" si="356"/>
        <v>0</v>
      </c>
      <c r="M1446" s="315"/>
    </row>
    <row r="1447" spans="2:13" ht="13" thickBot="1" x14ac:dyDescent="0.3">
      <c r="B1447" s="470">
        <v>44632</v>
      </c>
      <c r="C1447" s="436" t="s">
        <v>938</v>
      </c>
      <c r="D1447" s="480">
        <v>168</v>
      </c>
      <c r="E1447" s="472">
        <v>2</v>
      </c>
      <c r="F1447" s="448">
        <v>1.1900000000000001E-2</v>
      </c>
      <c r="G1447" s="472">
        <v>5</v>
      </c>
      <c r="H1447" s="448">
        <f t="shared" si="354"/>
        <v>2.976190476190476E-2</v>
      </c>
      <c r="I1447" s="472">
        <v>161</v>
      </c>
      <c r="J1447" s="450">
        <f t="shared" si="355"/>
        <v>0.95833333333333337</v>
      </c>
      <c r="K1447" s="376">
        <v>0</v>
      </c>
      <c r="L1447" s="448">
        <f t="shared" si="356"/>
        <v>0</v>
      </c>
      <c r="M1447" s="315"/>
    </row>
    <row r="1448" spans="2:13" ht="13" thickBot="1" x14ac:dyDescent="0.3">
      <c r="B1448" s="470">
        <v>44632</v>
      </c>
      <c r="C1448" s="436" t="s">
        <v>939</v>
      </c>
      <c r="D1448" s="480">
        <v>60</v>
      </c>
      <c r="E1448" s="472">
        <v>3</v>
      </c>
      <c r="F1448" s="448">
        <f t="shared" si="353"/>
        <v>0.05</v>
      </c>
      <c r="G1448" s="472">
        <v>1</v>
      </c>
      <c r="H1448" s="448">
        <f t="shared" si="354"/>
        <v>1.6666666666666666E-2</v>
      </c>
      <c r="I1448" s="472">
        <v>56</v>
      </c>
      <c r="J1448" s="450">
        <f t="shared" si="355"/>
        <v>0.93333333333333335</v>
      </c>
      <c r="K1448" s="376">
        <v>0</v>
      </c>
      <c r="L1448" s="448">
        <f t="shared" si="356"/>
        <v>0</v>
      </c>
      <c r="M1448" s="315"/>
    </row>
    <row r="1449" spans="2:13" ht="13" thickBot="1" x14ac:dyDescent="0.3">
      <c r="B1449" s="470">
        <v>44633</v>
      </c>
      <c r="C1449" s="436" t="s">
        <v>940</v>
      </c>
      <c r="D1449" s="480">
        <v>97</v>
      </c>
      <c r="E1449" s="472">
        <v>5</v>
      </c>
      <c r="F1449" s="448">
        <f t="shared" si="353"/>
        <v>5.1546391752577317E-2</v>
      </c>
      <c r="G1449" s="472">
        <v>7</v>
      </c>
      <c r="H1449" s="448">
        <f t="shared" si="354"/>
        <v>7.2164948453608241E-2</v>
      </c>
      <c r="I1449" s="472">
        <v>85</v>
      </c>
      <c r="J1449" s="450">
        <f t="shared" si="355"/>
        <v>0.87628865979381443</v>
      </c>
      <c r="K1449" s="376">
        <v>0</v>
      </c>
      <c r="L1449" s="448">
        <f t="shared" si="356"/>
        <v>0</v>
      </c>
      <c r="M1449" s="315"/>
    </row>
    <row r="1450" spans="2:13" ht="13" thickBot="1" x14ac:dyDescent="0.3">
      <c r="B1450" s="470">
        <v>44634</v>
      </c>
      <c r="C1450" s="436" t="s">
        <v>941</v>
      </c>
      <c r="D1450" s="480">
        <v>131</v>
      </c>
      <c r="E1450" s="472">
        <v>6</v>
      </c>
      <c r="F1450" s="448">
        <f t="shared" si="353"/>
        <v>4.5801526717557252E-2</v>
      </c>
      <c r="G1450" s="472">
        <v>8</v>
      </c>
      <c r="H1450" s="448">
        <f t="shared" si="354"/>
        <v>6.1068702290076333E-2</v>
      </c>
      <c r="I1450" s="472">
        <v>117</v>
      </c>
      <c r="J1450" s="450">
        <f t="shared" si="355"/>
        <v>0.89312977099236646</v>
      </c>
      <c r="K1450" s="376">
        <v>0</v>
      </c>
      <c r="L1450" s="448">
        <f t="shared" si="356"/>
        <v>0</v>
      </c>
      <c r="M1450" s="315"/>
    </row>
    <row r="1451" spans="2:13" ht="12.75" customHeight="1" thickBot="1" x14ac:dyDescent="0.3">
      <c r="B1451" s="470">
        <v>44634</v>
      </c>
      <c r="C1451" s="436" t="s">
        <v>942</v>
      </c>
      <c r="D1451" s="480">
        <v>91</v>
      </c>
      <c r="E1451" s="472">
        <v>1</v>
      </c>
      <c r="F1451" s="448">
        <f t="shared" si="353"/>
        <v>1.098901098901099E-2</v>
      </c>
      <c r="G1451" s="472">
        <v>2</v>
      </c>
      <c r="H1451" s="448">
        <f t="shared" si="354"/>
        <v>2.197802197802198E-2</v>
      </c>
      <c r="I1451" s="472">
        <v>88</v>
      </c>
      <c r="J1451" s="450">
        <f t="shared" si="355"/>
        <v>0.96703296703296704</v>
      </c>
      <c r="K1451" s="376">
        <v>0</v>
      </c>
      <c r="L1451" s="448">
        <f t="shared" si="356"/>
        <v>0</v>
      </c>
      <c r="M1451" s="315"/>
    </row>
    <row r="1452" spans="2:13" ht="13" thickBot="1" x14ac:dyDescent="0.3">
      <c r="B1452" s="470">
        <v>44634</v>
      </c>
      <c r="C1452" s="436" t="s">
        <v>943</v>
      </c>
      <c r="D1452" s="480">
        <v>557</v>
      </c>
      <c r="E1452" s="472">
        <v>24</v>
      </c>
      <c r="F1452" s="448">
        <f t="shared" si="353"/>
        <v>4.3087971274685818E-2</v>
      </c>
      <c r="G1452" s="472">
        <v>20</v>
      </c>
      <c r="H1452" s="448">
        <f t="shared" si="354"/>
        <v>3.5906642728904849E-2</v>
      </c>
      <c r="I1452" s="472">
        <v>513</v>
      </c>
      <c r="J1452" s="450">
        <f t="shared" si="355"/>
        <v>0.92100538599640935</v>
      </c>
      <c r="K1452" s="376">
        <v>0</v>
      </c>
      <c r="L1452" s="448">
        <f t="shared" si="356"/>
        <v>0</v>
      </c>
      <c r="M1452" s="315"/>
    </row>
    <row r="1453" spans="2:13" ht="13" thickBot="1" x14ac:dyDescent="0.3">
      <c r="B1453" s="470">
        <v>44635</v>
      </c>
      <c r="C1453" s="436" t="s">
        <v>944</v>
      </c>
      <c r="D1453" s="480">
        <v>203</v>
      </c>
      <c r="E1453" s="472">
        <v>9</v>
      </c>
      <c r="F1453" s="448">
        <f t="shared" si="353"/>
        <v>4.4334975369458129E-2</v>
      </c>
      <c r="G1453" s="472">
        <v>4</v>
      </c>
      <c r="H1453" s="448">
        <f t="shared" si="354"/>
        <v>1.9704433497536946E-2</v>
      </c>
      <c r="I1453" s="472">
        <v>190</v>
      </c>
      <c r="J1453" s="450">
        <f t="shared" si="355"/>
        <v>0.93596059113300489</v>
      </c>
      <c r="K1453" s="376">
        <v>0</v>
      </c>
      <c r="L1453" s="448">
        <f t="shared" si="356"/>
        <v>0</v>
      </c>
      <c r="M1453" s="315"/>
    </row>
    <row r="1454" spans="2:13" ht="13" thickBot="1" x14ac:dyDescent="0.3">
      <c r="B1454" s="470">
        <v>44637</v>
      </c>
      <c r="C1454" s="436" t="s">
        <v>863</v>
      </c>
      <c r="D1454" s="480">
        <v>72</v>
      </c>
      <c r="E1454" s="472">
        <v>3</v>
      </c>
      <c r="F1454" s="448">
        <f t="shared" si="353"/>
        <v>4.1666666666666664E-2</v>
      </c>
      <c r="G1454" s="472">
        <v>1</v>
      </c>
      <c r="H1454" s="448">
        <f t="shared" si="354"/>
        <v>1.3888888888888888E-2</v>
      </c>
      <c r="I1454" s="472">
        <v>68</v>
      </c>
      <c r="J1454" s="450">
        <f t="shared" si="355"/>
        <v>0.94444444444444442</v>
      </c>
      <c r="K1454" s="376">
        <v>0</v>
      </c>
      <c r="L1454" s="448">
        <f t="shared" si="356"/>
        <v>0</v>
      </c>
      <c r="M1454" s="315"/>
    </row>
    <row r="1455" spans="2:13" ht="13" thickBot="1" x14ac:dyDescent="0.3">
      <c r="B1455" s="470">
        <v>44642</v>
      </c>
      <c r="C1455" s="436" t="s">
        <v>945</v>
      </c>
      <c r="D1455" s="480">
        <v>114</v>
      </c>
      <c r="E1455" s="472">
        <v>6</v>
      </c>
      <c r="F1455" s="448">
        <f t="shared" si="353"/>
        <v>5.2631578947368418E-2</v>
      </c>
      <c r="G1455" s="472">
        <v>2</v>
      </c>
      <c r="H1455" s="448">
        <f t="shared" si="354"/>
        <v>1.7543859649122806E-2</v>
      </c>
      <c r="I1455" s="472">
        <v>106</v>
      </c>
      <c r="J1455" s="450">
        <f t="shared" si="355"/>
        <v>0.92982456140350878</v>
      </c>
      <c r="K1455" s="376">
        <v>0</v>
      </c>
      <c r="L1455" s="448">
        <f t="shared" si="356"/>
        <v>0</v>
      </c>
      <c r="M1455" s="315"/>
    </row>
    <row r="1456" spans="2:13" ht="13" thickBot="1" x14ac:dyDescent="0.3">
      <c r="B1456" s="470">
        <v>44642</v>
      </c>
      <c r="C1456" s="436" t="s">
        <v>946</v>
      </c>
      <c r="D1456" s="480">
        <v>105</v>
      </c>
      <c r="E1456" s="472">
        <v>2</v>
      </c>
      <c r="F1456" s="448">
        <f t="shared" si="353"/>
        <v>1.9047619047619049E-2</v>
      </c>
      <c r="G1456" s="472">
        <v>4</v>
      </c>
      <c r="H1456" s="448">
        <f t="shared" si="354"/>
        <v>3.8095238095238099E-2</v>
      </c>
      <c r="I1456" s="472">
        <v>99</v>
      </c>
      <c r="J1456" s="450">
        <f t="shared" si="355"/>
        <v>0.94285714285714284</v>
      </c>
      <c r="K1456" s="376">
        <v>0</v>
      </c>
      <c r="L1456" s="448">
        <f t="shared" si="356"/>
        <v>0</v>
      </c>
      <c r="M1456" s="315"/>
    </row>
    <row r="1457" spans="2:13" ht="13" thickBot="1" x14ac:dyDescent="0.3">
      <c r="B1457" s="470">
        <v>44644</v>
      </c>
      <c r="C1457" s="436" t="s">
        <v>947</v>
      </c>
      <c r="D1457" s="480">
        <v>222</v>
      </c>
      <c r="E1457" s="472">
        <v>9</v>
      </c>
      <c r="F1457" s="448">
        <v>4.07E-2</v>
      </c>
      <c r="G1457" s="472">
        <v>8</v>
      </c>
      <c r="H1457" s="448">
        <f t="shared" si="354"/>
        <v>3.6036036036036036E-2</v>
      </c>
      <c r="I1457" s="472">
        <v>205</v>
      </c>
      <c r="J1457" s="450">
        <f t="shared" si="355"/>
        <v>0.92342342342342343</v>
      </c>
      <c r="K1457" s="376">
        <v>0</v>
      </c>
      <c r="L1457" s="448">
        <f t="shared" si="356"/>
        <v>0</v>
      </c>
      <c r="M1457" s="315"/>
    </row>
    <row r="1458" spans="2:13" ht="13.5" thickBot="1" x14ac:dyDescent="0.35">
      <c r="B1458" s="490">
        <v>44646</v>
      </c>
      <c r="C1458" s="436" t="s">
        <v>948</v>
      </c>
      <c r="D1458" s="491">
        <v>230</v>
      </c>
      <c r="E1458" s="492">
        <v>12</v>
      </c>
      <c r="F1458" s="493">
        <v>5.2200000000000003E-2</v>
      </c>
      <c r="G1458" s="492">
        <v>10</v>
      </c>
      <c r="H1458" s="493">
        <v>4.3499999999999997E-2</v>
      </c>
      <c r="I1458" s="492">
        <v>208</v>
      </c>
      <c r="J1458" s="494">
        <v>0.90429999999999999</v>
      </c>
      <c r="K1458" s="376">
        <v>0</v>
      </c>
      <c r="L1458" s="448">
        <f t="shared" ref="L1458:L1521" si="357">SUM(K1458/D1458)</f>
        <v>0</v>
      </c>
      <c r="M1458" s="315"/>
    </row>
    <row r="1459" spans="2:13" ht="13.5" thickBot="1" x14ac:dyDescent="0.35">
      <c r="B1459" s="490">
        <v>44650</v>
      </c>
      <c r="C1459" s="436" t="s">
        <v>949</v>
      </c>
      <c r="D1459" s="491">
        <v>179</v>
      </c>
      <c r="E1459" s="492">
        <v>5</v>
      </c>
      <c r="F1459" s="493">
        <v>2.7900000000000001E-2</v>
      </c>
      <c r="G1459" s="492">
        <v>8</v>
      </c>
      <c r="H1459" s="493">
        <v>4.4699999999999997E-2</v>
      </c>
      <c r="I1459" s="492">
        <v>166</v>
      </c>
      <c r="J1459" s="494">
        <v>0.9274</v>
      </c>
      <c r="K1459" s="376">
        <v>0</v>
      </c>
      <c r="L1459" s="448">
        <f t="shared" si="357"/>
        <v>0</v>
      </c>
      <c r="M1459" s="315"/>
    </row>
    <row r="1460" spans="2:13" ht="13.5" thickBot="1" x14ac:dyDescent="0.35">
      <c r="B1460" s="490">
        <v>44652</v>
      </c>
      <c r="C1460" s="436" t="s">
        <v>950</v>
      </c>
      <c r="D1460" s="491">
        <v>569</v>
      </c>
      <c r="E1460" s="492">
        <v>17</v>
      </c>
      <c r="F1460" s="493">
        <v>2.9899999999999999E-2</v>
      </c>
      <c r="G1460" s="492">
        <v>34</v>
      </c>
      <c r="H1460" s="493">
        <v>5.9799999999999999E-2</v>
      </c>
      <c r="I1460" s="492">
        <v>518</v>
      </c>
      <c r="J1460" s="494">
        <v>0.91039999999999999</v>
      </c>
      <c r="K1460" s="376">
        <v>0</v>
      </c>
      <c r="L1460" s="448">
        <f t="shared" si="357"/>
        <v>0</v>
      </c>
      <c r="M1460" s="315"/>
    </row>
    <row r="1461" spans="2:13" ht="13.5" thickBot="1" x14ac:dyDescent="0.35">
      <c r="B1461" s="490">
        <v>44653</v>
      </c>
      <c r="C1461" s="436" t="s">
        <v>951</v>
      </c>
      <c r="D1461" s="491">
        <v>445</v>
      </c>
      <c r="E1461" s="492">
        <v>18</v>
      </c>
      <c r="F1461" s="493">
        <v>4.0399999999999998E-2</v>
      </c>
      <c r="G1461" s="492">
        <v>15</v>
      </c>
      <c r="H1461" s="493">
        <v>3.3700000000000001E-2</v>
      </c>
      <c r="I1461" s="492">
        <v>412</v>
      </c>
      <c r="J1461" s="494">
        <v>0.92579999999999996</v>
      </c>
      <c r="K1461" s="376">
        <v>0</v>
      </c>
      <c r="L1461" s="448">
        <f t="shared" si="357"/>
        <v>0</v>
      </c>
      <c r="M1461" s="315"/>
    </row>
    <row r="1462" spans="2:13" ht="13.5" thickBot="1" x14ac:dyDescent="0.35">
      <c r="B1462" s="490">
        <v>44653</v>
      </c>
      <c r="C1462" s="436" t="s">
        <v>952</v>
      </c>
      <c r="D1462" s="491">
        <v>140</v>
      </c>
      <c r="E1462" s="492">
        <v>3</v>
      </c>
      <c r="F1462" s="493">
        <v>2.1399999999999999E-2</v>
      </c>
      <c r="G1462" s="492">
        <v>3</v>
      </c>
      <c r="H1462" s="493">
        <v>2.1399999999999999E-2</v>
      </c>
      <c r="I1462" s="492">
        <v>134</v>
      </c>
      <c r="J1462" s="494">
        <v>0.95709999999999995</v>
      </c>
      <c r="K1462" s="376">
        <v>0</v>
      </c>
      <c r="L1462" s="448">
        <f t="shared" si="357"/>
        <v>0</v>
      </c>
      <c r="M1462" s="315"/>
    </row>
    <row r="1463" spans="2:13" ht="13.5" thickBot="1" x14ac:dyDescent="0.35">
      <c r="B1463" s="490">
        <v>44653</v>
      </c>
      <c r="C1463" s="436" t="s">
        <v>953</v>
      </c>
      <c r="D1463" s="491">
        <v>55</v>
      </c>
      <c r="E1463" s="492">
        <v>5</v>
      </c>
      <c r="F1463" s="493">
        <v>9.0899999999999995E-2</v>
      </c>
      <c r="G1463" s="492">
        <v>3</v>
      </c>
      <c r="H1463" s="493">
        <v>5.45E-2</v>
      </c>
      <c r="I1463" s="492">
        <v>47</v>
      </c>
      <c r="J1463" s="494">
        <v>0.85450000000000004</v>
      </c>
      <c r="K1463" s="376">
        <v>0</v>
      </c>
      <c r="L1463" s="448">
        <f t="shared" si="357"/>
        <v>0</v>
      </c>
      <c r="M1463" s="315"/>
    </row>
    <row r="1464" spans="2:13" ht="13.5" thickBot="1" x14ac:dyDescent="0.35">
      <c r="B1464" s="490">
        <v>44653</v>
      </c>
      <c r="C1464" s="436" t="s">
        <v>954</v>
      </c>
      <c r="D1464" s="491">
        <v>75</v>
      </c>
      <c r="E1464" s="492">
        <v>3</v>
      </c>
      <c r="F1464" s="493">
        <v>0.02</v>
      </c>
      <c r="G1464" s="492">
        <v>2</v>
      </c>
      <c r="H1464" s="493">
        <v>9.3299999999999994E-2</v>
      </c>
      <c r="I1464" s="492">
        <v>70</v>
      </c>
      <c r="J1464" s="494">
        <v>0.93330000000000002</v>
      </c>
      <c r="K1464" s="376">
        <v>0</v>
      </c>
      <c r="L1464" s="448">
        <f t="shared" si="357"/>
        <v>0</v>
      </c>
      <c r="M1464" s="315"/>
    </row>
    <row r="1465" spans="2:13" ht="13.5" thickBot="1" x14ac:dyDescent="0.35">
      <c r="B1465" s="490">
        <v>44657</v>
      </c>
      <c r="C1465" s="436" t="s">
        <v>955</v>
      </c>
      <c r="D1465" s="491">
        <v>9</v>
      </c>
      <c r="E1465" s="492">
        <v>0</v>
      </c>
      <c r="F1465" s="493">
        <v>0</v>
      </c>
      <c r="G1465" s="492">
        <v>0</v>
      </c>
      <c r="H1465" s="493">
        <v>0</v>
      </c>
      <c r="I1465" s="492">
        <v>9</v>
      </c>
      <c r="J1465" s="494">
        <v>1</v>
      </c>
      <c r="K1465" s="376">
        <v>0</v>
      </c>
      <c r="L1465" s="448">
        <f t="shared" si="357"/>
        <v>0</v>
      </c>
      <c r="M1465" s="315"/>
    </row>
    <row r="1466" spans="2:13" ht="13.5" thickBot="1" x14ac:dyDescent="0.35">
      <c r="B1466" s="490">
        <v>44657</v>
      </c>
      <c r="C1466" s="436" t="s">
        <v>956</v>
      </c>
      <c r="D1466" s="491">
        <v>22</v>
      </c>
      <c r="E1466" s="492">
        <v>1</v>
      </c>
      <c r="F1466" s="493">
        <v>4.5499999999999999E-2</v>
      </c>
      <c r="G1466" s="492">
        <v>0</v>
      </c>
      <c r="H1466" s="493">
        <v>0</v>
      </c>
      <c r="I1466" s="492">
        <v>21</v>
      </c>
      <c r="J1466" s="494">
        <v>0.95450000000000002</v>
      </c>
      <c r="K1466" s="376">
        <v>0</v>
      </c>
      <c r="L1466" s="448">
        <f t="shared" si="357"/>
        <v>0</v>
      </c>
      <c r="M1466" s="315"/>
    </row>
    <row r="1467" spans="2:13" ht="13.5" thickBot="1" x14ac:dyDescent="0.35">
      <c r="B1467" s="490">
        <v>44657</v>
      </c>
      <c r="C1467" s="436" t="s">
        <v>957</v>
      </c>
      <c r="D1467" s="491">
        <v>8</v>
      </c>
      <c r="E1467" s="492">
        <v>0</v>
      </c>
      <c r="F1467" s="493">
        <v>0</v>
      </c>
      <c r="G1467" s="492">
        <v>0</v>
      </c>
      <c r="H1467" s="493">
        <v>0</v>
      </c>
      <c r="I1467" s="492">
        <v>8</v>
      </c>
      <c r="J1467" s="494">
        <v>1</v>
      </c>
      <c r="K1467" s="376">
        <v>0</v>
      </c>
      <c r="L1467" s="448">
        <f t="shared" si="357"/>
        <v>0</v>
      </c>
      <c r="M1467" s="315"/>
    </row>
    <row r="1468" spans="2:13" ht="13.5" thickBot="1" x14ac:dyDescent="0.35">
      <c r="B1468" s="490">
        <v>44657</v>
      </c>
      <c r="C1468" s="436" t="s">
        <v>958</v>
      </c>
      <c r="D1468" s="491">
        <v>48</v>
      </c>
      <c r="E1468" s="492">
        <v>0</v>
      </c>
      <c r="F1468" s="493">
        <v>0</v>
      </c>
      <c r="G1468" s="492">
        <v>1</v>
      </c>
      <c r="H1468" s="493">
        <v>2.0799999999999999E-2</v>
      </c>
      <c r="I1468" s="492">
        <v>47</v>
      </c>
      <c r="J1468" s="494">
        <v>0.97919999999999996</v>
      </c>
      <c r="K1468" s="376">
        <v>0</v>
      </c>
      <c r="L1468" s="448">
        <f t="shared" si="357"/>
        <v>0</v>
      </c>
      <c r="M1468" s="315"/>
    </row>
    <row r="1469" spans="2:13" ht="13.5" thickBot="1" x14ac:dyDescent="0.35">
      <c r="B1469" s="490">
        <v>44658</v>
      </c>
      <c r="C1469" s="436" t="s">
        <v>959</v>
      </c>
      <c r="D1469" s="491">
        <v>101</v>
      </c>
      <c r="E1469" s="492">
        <v>5</v>
      </c>
      <c r="F1469" s="493">
        <v>4.9500000000000002E-2</v>
      </c>
      <c r="G1469" s="492">
        <v>10</v>
      </c>
      <c r="H1469" s="493">
        <v>9.9000000000000005E-2</v>
      </c>
      <c r="I1469" s="492">
        <v>86</v>
      </c>
      <c r="J1469" s="494">
        <v>0.85150000000000003</v>
      </c>
      <c r="K1469" s="376">
        <v>0</v>
      </c>
      <c r="L1469" s="448">
        <f t="shared" si="357"/>
        <v>0</v>
      </c>
      <c r="M1469" s="315"/>
    </row>
    <row r="1470" spans="2:13" ht="13.5" thickBot="1" x14ac:dyDescent="0.35">
      <c r="B1470" s="490">
        <v>44658</v>
      </c>
      <c r="C1470" s="436" t="s">
        <v>960</v>
      </c>
      <c r="D1470" s="491">
        <v>85</v>
      </c>
      <c r="E1470" s="492">
        <v>3</v>
      </c>
      <c r="F1470" s="493">
        <v>3.5299999999999998E-2</v>
      </c>
      <c r="G1470" s="492">
        <v>1</v>
      </c>
      <c r="H1470" s="493">
        <v>1.18E-2</v>
      </c>
      <c r="I1470" s="492">
        <v>81</v>
      </c>
      <c r="J1470" s="494">
        <v>0.95289999999999997</v>
      </c>
      <c r="K1470" s="376">
        <v>0</v>
      </c>
      <c r="L1470" s="448">
        <f t="shared" si="357"/>
        <v>0</v>
      </c>
      <c r="M1470" s="315"/>
    </row>
    <row r="1471" spans="2:13" ht="13.5" thickBot="1" x14ac:dyDescent="0.35">
      <c r="B1471" s="490">
        <v>44660</v>
      </c>
      <c r="C1471" s="436" t="s">
        <v>961</v>
      </c>
      <c r="D1471" s="491">
        <v>111</v>
      </c>
      <c r="E1471" s="492">
        <v>5</v>
      </c>
      <c r="F1471" s="493">
        <v>4.4999999999999998E-2</v>
      </c>
      <c r="G1471" s="492">
        <v>2</v>
      </c>
      <c r="H1471" s="493">
        <v>1.7999999999999999E-2</v>
      </c>
      <c r="I1471" s="492">
        <v>104</v>
      </c>
      <c r="J1471" s="494">
        <v>0.93689999999999996</v>
      </c>
      <c r="K1471" s="376">
        <v>0</v>
      </c>
      <c r="L1471" s="448">
        <f t="shared" si="357"/>
        <v>0</v>
      </c>
      <c r="M1471" s="315"/>
    </row>
    <row r="1472" spans="2:13" ht="13.5" thickBot="1" x14ac:dyDescent="0.35">
      <c r="B1472" s="490">
        <v>44660</v>
      </c>
      <c r="C1472" s="436" t="s">
        <v>962</v>
      </c>
      <c r="D1472" s="491">
        <v>39</v>
      </c>
      <c r="E1472" s="492">
        <v>1</v>
      </c>
      <c r="F1472" s="493">
        <v>2.5600000000000001E-2</v>
      </c>
      <c r="G1472" s="492">
        <v>1</v>
      </c>
      <c r="H1472" s="493">
        <v>2.5600000000000001E-2</v>
      </c>
      <c r="I1472" s="492">
        <v>37</v>
      </c>
      <c r="J1472" s="494">
        <v>0.94869999999999999</v>
      </c>
      <c r="K1472" s="376">
        <v>0</v>
      </c>
      <c r="L1472" s="448">
        <f t="shared" si="357"/>
        <v>0</v>
      </c>
      <c r="M1472" s="315"/>
    </row>
    <row r="1473" spans="2:13" ht="13.5" thickBot="1" x14ac:dyDescent="0.35">
      <c r="B1473" s="490">
        <v>44661</v>
      </c>
      <c r="C1473" s="436" t="s">
        <v>963</v>
      </c>
      <c r="D1473" s="491">
        <v>114</v>
      </c>
      <c r="E1473" s="492">
        <v>5</v>
      </c>
      <c r="F1473" s="493">
        <v>4.3900000000000002E-2</v>
      </c>
      <c r="G1473" s="492">
        <v>5</v>
      </c>
      <c r="H1473" s="493">
        <v>4.3900000000000002E-2</v>
      </c>
      <c r="I1473" s="492">
        <v>104</v>
      </c>
      <c r="J1473" s="494">
        <v>0.9123</v>
      </c>
      <c r="K1473" s="376">
        <v>0</v>
      </c>
      <c r="L1473" s="448">
        <f t="shared" si="357"/>
        <v>0</v>
      </c>
      <c r="M1473" s="315"/>
    </row>
    <row r="1474" spans="2:13" ht="13.5" thickBot="1" x14ac:dyDescent="0.35">
      <c r="B1474" s="490">
        <v>44662</v>
      </c>
      <c r="C1474" s="436" t="s">
        <v>964</v>
      </c>
      <c r="D1474" s="491">
        <v>135</v>
      </c>
      <c r="E1474" s="492">
        <v>5</v>
      </c>
      <c r="F1474" s="493">
        <v>3.6999999999999998E-2</v>
      </c>
      <c r="G1474" s="492">
        <v>8</v>
      </c>
      <c r="H1474" s="493">
        <v>5.9299999999999999E-2</v>
      </c>
      <c r="I1474" s="492">
        <v>122</v>
      </c>
      <c r="J1474" s="494">
        <v>0.90369999999999995</v>
      </c>
      <c r="K1474" s="376">
        <v>0</v>
      </c>
      <c r="L1474" s="448">
        <f t="shared" si="357"/>
        <v>0</v>
      </c>
      <c r="M1474" s="315"/>
    </row>
    <row r="1475" spans="2:13" ht="13.5" thickBot="1" x14ac:dyDescent="0.35">
      <c r="B1475" s="490">
        <v>44663</v>
      </c>
      <c r="C1475" s="436" t="s">
        <v>965</v>
      </c>
      <c r="D1475" s="491">
        <v>53</v>
      </c>
      <c r="E1475" s="492">
        <v>2</v>
      </c>
      <c r="F1475" s="493">
        <v>3.7699999999999997E-2</v>
      </c>
      <c r="G1475" s="492">
        <v>1</v>
      </c>
      <c r="H1475" s="493">
        <v>1.89E-2</v>
      </c>
      <c r="I1475" s="492">
        <v>50</v>
      </c>
      <c r="J1475" s="494">
        <v>0.94340000000000002</v>
      </c>
      <c r="K1475" s="376">
        <v>0</v>
      </c>
      <c r="L1475" s="448">
        <f t="shared" si="357"/>
        <v>0</v>
      </c>
      <c r="M1475" s="315"/>
    </row>
    <row r="1476" spans="2:13" ht="13.5" thickBot="1" x14ac:dyDescent="0.35">
      <c r="B1476" s="490">
        <v>44663</v>
      </c>
      <c r="C1476" s="436" t="s">
        <v>966</v>
      </c>
      <c r="D1476" s="491">
        <v>23</v>
      </c>
      <c r="E1476" s="492">
        <v>0</v>
      </c>
      <c r="F1476" s="493">
        <v>0</v>
      </c>
      <c r="G1476" s="492">
        <v>2</v>
      </c>
      <c r="H1476" s="493">
        <v>8.6999999999999994E-2</v>
      </c>
      <c r="I1476" s="492">
        <v>21</v>
      </c>
      <c r="J1476" s="494">
        <v>0.91300000000000003</v>
      </c>
      <c r="K1476" s="376">
        <v>0</v>
      </c>
      <c r="L1476" s="448">
        <f t="shared" si="357"/>
        <v>0</v>
      </c>
      <c r="M1476" s="315"/>
    </row>
    <row r="1477" spans="2:13" ht="13.5" thickBot="1" x14ac:dyDescent="0.35">
      <c r="B1477" s="490">
        <v>44670</v>
      </c>
      <c r="C1477" s="436" t="s">
        <v>967</v>
      </c>
      <c r="D1477" s="491">
        <v>26</v>
      </c>
      <c r="E1477" s="492">
        <v>0</v>
      </c>
      <c r="F1477" s="493">
        <v>0</v>
      </c>
      <c r="G1477" s="492">
        <v>0</v>
      </c>
      <c r="H1477" s="493">
        <v>0</v>
      </c>
      <c r="I1477" s="492">
        <v>26</v>
      </c>
      <c r="J1477" s="494">
        <v>1</v>
      </c>
      <c r="K1477" s="376">
        <v>0</v>
      </c>
      <c r="L1477" s="448">
        <f t="shared" si="357"/>
        <v>0</v>
      </c>
      <c r="M1477" s="315"/>
    </row>
    <row r="1478" spans="2:13" ht="13.5" thickBot="1" x14ac:dyDescent="0.35">
      <c r="B1478" s="490">
        <v>44672</v>
      </c>
      <c r="C1478" s="436" t="s">
        <v>863</v>
      </c>
      <c r="D1478" s="491">
        <v>124</v>
      </c>
      <c r="E1478" s="492">
        <v>3</v>
      </c>
      <c r="F1478" s="493">
        <v>2.4199999999999999E-2</v>
      </c>
      <c r="G1478" s="492">
        <v>4</v>
      </c>
      <c r="H1478" s="493">
        <v>3.2300000000000002E-2</v>
      </c>
      <c r="I1478" s="492">
        <v>117</v>
      </c>
      <c r="J1478" s="494">
        <v>0.94350000000000001</v>
      </c>
      <c r="K1478" s="376">
        <v>0</v>
      </c>
      <c r="L1478" s="448">
        <f t="shared" si="357"/>
        <v>0</v>
      </c>
      <c r="M1478" s="315"/>
    </row>
    <row r="1479" spans="2:13" ht="13.5" thickBot="1" x14ac:dyDescent="0.35">
      <c r="B1479" s="490">
        <v>44674</v>
      </c>
      <c r="C1479" s="436" t="s">
        <v>968</v>
      </c>
      <c r="D1479" s="491">
        <v>79</v>
      </c>
      <c r="E1479" s="492">
        <v>3</v>
      </c>
      <c r="F1479" s="493">
        <v>3.7999999999999999E-2</v>
      </c>
      <c r="G1479" s="492">
        <v>1</v>
      </c>
      <c r="H1479" s="493">
        <v>1.2699999999999999E-2</v>
      </c>
      <c r="I1479" s="492">
        <v>75</v>
      </c>
      <c r="J1479" s="494">
        <v>0.94940000000000002</v>
      </c>
      <c r="K1479" s="376">
        <v>0</v>
      </c>
      <c r="L1479" s="448">
        <f t="shared" si="357"/>
        <v>0</v>
      </c>
      <c r="M1479" s="315"/>
    </row>
    <row r="1480" spans="2:13" ht="13.5" thickBot="1" x14ac:dyDescent="0.35">
      <c r="B1480" s="490">
        <v>44674</v>
      </c>
      <c r="C1480" s="436" t="s">
        <v>969</v>
      </c>
      <c r="D1480" s="491">
        <v>320</v>
      </c>
      <c r="E1480" s="492">
        <v>25</v>
      </c>
      <c r="F1480" s="493">
        <v>7.8100000000000003E-2</v>
      </c>
      <c r="G1480" s="492">
        <v>6</v>
      </c>
      <c r="H1480" s="493">
        <v>1.8800000000000001E-2</v>
      </c>
      <c r="I1480" s="492">
        <v>289</v>
      </c>
      <c r="J1480" s="494">
        <v>0.90310000000000001</v>
      </c>
      <c r="K1480" s="376">
        <v>0</v>
      </c>
      <c r="L1480" s="448">
        <f t="shared" si="357"/>
        <v>0</v>
      </c>
      <c r="M1480" s="315"/>
    </row>
    <row r="1481" spans="2:13" ht="13.5" thickBot="1" x14ac:dyDescent="0.35">
      <c r="B1481" s="490">
        <v>44674</v>
      </c>
      <c r="C1481" s="436" t="s">
        <v>970</v>
      </c>
      <c r="D1481" s="491">
        <v>66</v>
      </c>
      <c r="E1481" s="492">
        <v>3</v>
      </c>
      <c r="F1481" s="493">
        <v>4.5499999999999999E-2</v>
      </c>
      <c r="G1481" s="492">
        <v>3</v>
      </c>
      <c r="H1481" s="493">
        <v>4.5499999999999999E-2</v>
      </c>
      <c r="I1481" s="492">
        <v>60</v>
      </c>
      <c r="J1481" s="494">
        <v>0.90910000000000002</v>
      </c>
      <c r="K1481" s="376">
        <v>0</v>
      </c>
      <c r="L1481" s="448">
        <f t="shared" si="357"/>
        <v>0</v>
      </c>
      <c r="M1481" s="315"/>
    </row>
    <row r="1482" spans="2:13" ht="13.5" thickBot="1" x14ac:dyDescent="0.35">
      <c r="B1482" s="490">
        <v>44675</v>
      </c>
      <c r="C1482" s="436" t="s">
        <v>971</v>
      </c>
      <c r="D1482" s="491">
        <v>15</v>
      </c>
      <c r="E1482" s="492">
        <v>3</v>
      </c>
      <c r="F1482" s="493">
        <v>0.2</v>
      </c>
      <c r="G1482" s="492">
        <v>0</v>
      </c>
      <c r="H1482" s="493">
        <v>0</v>
      </c>
      <c r="I1482" s="492">
        <v>12</v>
      </c>
      <c r="J1482" s="494">
        <v>0.8</v>
      </c>
      <c r="K1482" s="376">
        <v>0</v>
      </c>
      <c r="L1482" s="448">
        <f t="shared" si="357"/>
        <v>0</v>
      </c>
      <c r="M1482" s="315"/>
    </row>
    <row r="1483" spans="2:13" ht="13.5" thickBot="1" x14ac:dyDescent="0.35">
      <c r="B1483" s="490">
        <v>44677</v>
      </c>
      <c r="C1483" s="436" t="s">
        <v>972</v>
      </c>
      <c r="D1483" s="491">
        <v>484</v>
      </c>
      <c r="E1483" s="492">
        <v>15</v>
      </c>
      <c r="F1483" s="493">
        <v>3.1E-2</v>
      </c>
      <c r="G1483" s="492">
        <v>16</v>
      </c>
      <c r="H1483" s="493">
        <v>3.3099999999999997E-2</v>
      </c>
      <c r="I1483" s="492">
        <v>453</v>
      </c>
      <c r="J1483" s="494">
        <v>0.93600000000000005</v>
      </c>
      <c r="K1483" s="376">
        <v>0</v>
      </c>
      <c r="L1483" s="448">
        <f t="shared" si="357"/>
        <v>0</v>
      </c>
      <c r="M1483" s="315"/>
    </row>
    <row r="1484" spans="2:13" ht="13.5" thickBot="1" x14ac:dyDescent="0.35">
      <c r="B1484" s="490">
        <v>44678</v>
      </c>
      <c r="C1484" s="436" t="s">
        <v>893</v>
      </c>
      <c r="D1484" s="491">
        <v>129</v>
      </c>
      <c r="E1484" s="492">
        <v>0</v>
      </c>
      <c r="F1484" s="493">
        <v>0</v>
      </c>
      <c r="G1484" s="492">
        <v>2</v>
      </c>
      <c r="H1484" s="493">
        <v>1.55E-2</v>
      </c>
      <c r="I1484" s="492">
        <v>127</v>
      </c>
      <c r="J1484" s="494">
        <v>0.98450000000000004</v>
      </c>
      <c r="K1484" s="376">
        <v>0</v>
      </c>
      <c r="L1484" s="448">
        <f t="shared" si="357"/>
        <v>0</v>
      </c>
      <c r="M1484" s="315"/>
    </row>
    <row r="1485" spans="2:13" ht="13.5" thickBot="1" x14ac:dyDescent="0.35">
      <c r="B1485" s="490">
        <v>44678</v>
      </c>
      <c r="C1485" s="436" t="s">
        <v>973</v>
      </c>
      <c r="D1485" s="491">
        <v>193</v>
      </c>
      <c r="E1485" s="492">
        <v>8</v>
      </c>
      <c r="F1485" s="493">
        <v>4.1500000000000002E-2</v>
      </c>
      <c r="G1485" s="492">
        <v>5</v>
      </c>
      <c r="H1485" s="493">
        <v>2.5899999999999999E-2</v>
      </c>
      <c r="I1485" s="492">
        <v>180</v>
      </c>
      <c r="J1485" s="494">
        <v>0.93259999999999998</v>
      </c>
      <c r="K1485" s="376">
        <v>0</v>
      </c>
      <c r="L1485" s="448">
        <f t="shared" si="357"/>
        <v>0</v>
      </c>
      <c r="M1485" s="315"/>
    </row>
    <row r="1486" spans="2:13" ht="13.5" thickBot="1" x14ac:dyDescent="0.35">
      <c r="B1486" s="490">
        <v>44681</v>
      </c>
      <c r="C1486" s="436" t="s">
        <v>974</v>
      </c>
      <c r="D1486" s="491">
        <v>51</v>
      </c>
      <c r="E1486" s="492">
        <v>5</v>
      </c>
      <c r="F1486" s="493">
        <v>9.8000000000000004E-2</v>
      </c>
      <c r="G1486" s="492">
        <v>1</v>
      </c>
      <c r="H1486" s="493">
        <v>1.9599999999999999E-2</v>
      </c>
      <c r="I1486" s="492">
        <v>45</v>
      </c>
      <c r="J1486" s="494">
        <v>0.88239999999999996</v>
      </c>
      <c r="K1486" s="376">
        <v>0</v>
      </c>
      <c r="L1486" s="448">
        <f t="shared" si="357"/>
        <v>0</v>
      </c>
      <c r="M1486" s="315"/>
    </row>
    <row r="1487" spans="2:13" ht="13.5" thickBot="1" x14ac:dyDescent="0.35">
      <c r="B1487" s="490">
        <v>44681</v>
      </c>
      <c r="C1487" s="436" t="s">
        <v>975</v>
      </c>
      <c r="D1487" s="491">
        <v>42</v>
      </c>
      <c r="E1487" s="492">
        <v>2</v>
      </c>
      <c r="F1487" s="493">
        <v>4.7600000000000003E-2</v>
      </c>
      <c r="G1487" s="492">
        <v>2</v>
      </c>
      <c r="H1487" s="493">
        <v>4.7600000000000003E-2</v>
      </c>
      <c r="I1487" s="492">
        <v>38</v>
      </c>
      <c r="J1487" s="494">
        <v>0.90480000000000005</v>
      </c>
      <c r="K1487" s="376">
        <v>0</v>
      </c>
      <c r="L1487" s="448">
        <f t="shared" si="357"/>
        <v>0</v>
      </c>
      <c r="M1487" s="315"/>
    </row>
    <row r="1488" spans="2:13" ht="13.5" thickBot="1" x14ac:dyDescent="0.35">
      <c r="B1488" s="490">
        <v>44682</v>
      </c>
      <c r="C1488" s="436" t="s">
        <v>976</v>
      </c>
      <c r="D1488" s="491">
        <v>199</v>
      </c>
      <c r="E1488" s="492">
        <v>6</v>
      </c>
      <c r="F1488" s="493">
        <v>3.0200000000000001E-2</v>
      </c>
      <c r="G1488" s="492">
        <v>7</v>
      </c>
      <c r="H1488" s="493">
        <v>3.5200000000000002E-2</v>
      </c>
      <c r="I1488" s="492">
        <v>186</v>
      </c>
      <c r="J1488" s="494">
        <v>0.93469999999999998</v>
      </c>
      <c r="K1488" s="376">
        <v>0</v>
      </c>
      <c r="L1488" s="448">
        <f t="shared" si="357"/>
        <v>0</v>
      </c>
      <c r="M1488" s="315"/>
    </row>
    <row r="1489" spans="2:13" ht="13.5" thickBot="1" x14ac:dyDescent="0.35">
      <c r="B1489" s="490">
        <v>44685</v>
      </c>
      <c r="C1489" s="436" t="s">
        <v>977</v>
      </c>
      <c r="D1489" s="491">
        <v>80</v>
      </c>
      <c r="E1489" s="492">
        <v>4</v>
      </c>
      <c r="F1489" s="493">
        <v>0.05</v>
      </c>
      <c r="G1489" s="492">
        <v>1</v>
      </c>
      <c r="H1489" s="493">
        <v>1.2500000000000001E-2</v>
      </c>
      <c r="I1489" s="492">
        <v>75</v>
      </c>
      <c r="J1489" s="494">
        <v>0.9375</v>
      </c>
      <c r="K1489" s="376">
        <v>0</v>
      </c>
      <c r="L1489" s="448">
        <f t="shared" si="357"/>
        <v>0</v>
      </c>
      <c r="M1489" s="315"/>
    </row>
    <row r="1490" spans="2:13" ht="13.5" thickBot="1" x14ac:dyDescent="0.35">
      <c r="B1490" s="490">
        <v>44685</v>
      </c>
      <c r="C1490" s="436" t="s">
        <v>977</v>
      </c>
      <c r="D1490" s="491">
        <v>9</v>
      </c>
      <c r="E1490" s="492">
        <v>0</v>
      </c>
      <c r="F1490" s="493">
        <v>0</v>
      </c>
      <c r="G1490" s="492">
        <v>0</v>
      </c>
      <c r="H1490" s="493">
        <v>0</v>
      </c>
      <c r="I1490" s="492">
        <v>9</v>
      </c>
      <c r="J1490" s="494">
        <v>1</v>
      </c>
      <c r="K1490" s="376">
        <v>0</v>
      </c>
      <c r="L1490" s="448">
        <f t="shared" si="357"/>
        <v>0</v>
      </c>
      <c r="M1490" s="315"/>
    </row>
    <row r="1491" spans="2:13" ht="13.5" thickBot="1" x14ac:dyDescent="0.35">
      <c r="B1491" s="490">
        <v>44686</v>
      </c>
      <c r="C1491" s="436" t="s">
        <v>978</v>
      </c>
      <c r="D1491" s="491">
        <v>36</v>
      </c>
      <c r="E1491" s="492">
        <v>6</v>
      </c>
      <c r="F1491" s="493">
        <v>0.16669999999999999</v>
      </c>
      <c r="G1491" s="492">
        <v>3</v>
      </c>
      <c r="H1491" s="493">
        <v>8.3299999999999999E-2</v>
      </c>
      <c r="I1491" s="492">
        <v>27</v>
      </c>
      <c r="J1491" s="494">
        <v>0.75</v>
      </c>
      <c r="K1491" s="376">
        <v>0</v>
      </c>
      <c r="L1491" s="448">
        <f t="shared" si="357"/>
        <v>0</v>
      </c>
      <c r="M1491" s="315"/>
    </row>
    <row r="1492" spans="2:13" ht="13.5" thickBot="1" x14ac:dyDescent="0.35">
      <c r="B1492" s="490">
        <v>44686</v>
      </c>
      <c r="C1492" s="436" t="s">
        <v>979</v>
      </c>
      <c r="D1492" s="491">
        <v>84</v>
      </c>
      <c r="E1492" s="492">
        <v>3</v>
      </c>
      <c r="F1492" s="493">
        <v>3.5700000000000003E-2</v>
      </c>
      <c r="G1492" s="492">
        <v>5</v>
      </c>
      <c r="H1492" s="493">
        <v>5.9499999999999997E-2</v>
      </c>
      <c r="I1492" s="492">
        <v>76</v>
      </c>
      <c r="J1492" s="494">
        <v>0.90480000000000005</v>
      </c>
      <c r="K1492" s="376">
        <v>0</v>
      </c>
      <c r="L1492" s="448">
        <f t="shared" si="357"/>
        <v>0</v>
      </c>
      <c r="M1492" s="315"/>
    </row>
    <row r="1493" spans="2:13" ht="13.5" thickBot="1" x14ac:dyDescent="0.35">
      <c r="B1493" s="394">
        <v>44688</v>
      </c>
      <c r="C1493" s="436" t="s">
        <v>980</v>
      </c>
      <c r="D1493" s="480">
        <v>235</v>
      </c>
      <c r="E1493" s="472">
        <v>16</v>
      </c>
      <c r="F1493" s="448">
        <f t="shared" ref="F1493" si="358">SUM(E1493/D1493)</f>
        <v>6.8085106382978725E-2</v>
      </c>
      <c r="G1493" s="472">
        <v>7</v>
      </c>
      <c r="H1493" s="448">
        <f t="shared" ref="H1493" si="359">SUM(G1493/D1493)</f>
        <v>2.9787234042553193E-2</v>
      </c>
      <c r="I1493" s="472">
        <v>212</v>
      </c>
      <c r="J1493" s="450">
        <f t="shared" ref="J1493" si="360">SUM(I1493/D1493)</f>
        <v>0.90212765957446805</v>
      </c>
      <c r="K1493" s="376">
        <v>0</v>
      </c>
      <c r="L1493" s="448">
        <f t="shared" si="357"/>
        <v>0</v>
      </c>
      <c r="M1493" s="315"/>
    </row>
    <row r="1494" spans="2:13" ht="13.5" thickBot="1" x14ac:dyDescent="0.35">
      <c r="B1494" s="490">
        <v>44688</v>
      </c>
      <c r="C1494" s="436" t="s">
        <v>981</v>
      </c>
      <c r="D1494" s="491">
        <v>247</v>
      </c>
      <c r="E1494" s="492">
        <v>11</v>
      </c>
      <c r="F1494" s="493">
        <v>4.4499999999999998E-2</v>
      </c>
      <c r="G1494" s="492">
        <v>8</v>
      </c>
      <c r="H1494" s="493">
        <v>3.2399999999999998E-2</v>
      </c>
      <c r="I1494" s="492">
        <v>228</v>
      </c>
      <c r="J1494" s="494">
        <v>0.92310000000000003</v>
      </c>
      <c r="K1494" s="376">
        <v>0</v>
      </c>
      <c r="L1494" s="448">
        <f t="shared" si="357"/>
        <v>0</v>
      </c>
      <c r="M1494" s="315"/>
    </row>
    <row r="1495" spans="2:13" ht="13.5" thickBot="1" x14ac:dyDescent="0.35">
      <c r="B1495" s="490">
        <v>44688</v>
      </c>
      <c r="C1495" s="435" t="s">
        <v>1051</v>
      </c>
      <c r="D1495" s="491">
        <v>49</v>
      </c>
      <c r="E1495" s="492">
        <v>3</v>
      </c>
      <c r="F1495" s="493">
        <v>6.1199999999999997E-2</v>
      </c>
      <c r="G1495" s="492">
        <v>1</v>
      </c>
      <c r="H1495" s="493">
        <v>2.0400000000000001E-2</v>
      </c>
      <c r="I1495" s="492">
        <v>45</v>
      </c>
      <c r="J1495" s="494">
        <v>0.91839999999999999</v>
      </c>
      <c r="K1495" s="376">
        <v>0</v>
      </c>
      <c r="L1495" s="448">
        <f t="shared" si="357"/>
        <v>0</v>
      </c>
      <c r="M1495" s="315"/>
    </row>
    <row r="1496" spans="2:13" ht="13.5" thickBot="1" x14ac:dyDescent="0.35">
      <c r="B1496" s="490">
        <v>44688</v>
      </c>
      <c r="C1496" s="436" t="s">
        <v>982</v>
      </c>
      <c r="D1496" s="491">
        <v>116</v>
      </c>
      <c r="E1496" s="492">
        <v>6</v>
      </c>
      <c r="F1496" s="493">
        <v>5.1700000000000003E-2</v>
      </c>
      <c r="G1496" s="492">
        <v>5</v>
      </c>
      <c r="H1496" s="493">
        <v>4.3099999999999999E-2</v>
      </c>
      <c r="I1496" s="492">
        <v>105</v>
      </c>
      <c r="J1496" s="494">
        <v>0.9052</v>
      </c>
      <c r="K1496" s="376">
        <v>0</v>
      </c>
      <c r="L1496" s="448">
        <f t="shared" si="357"/>
        <v>0</v>
      </c>
      <c r="M1496" s="315"/>
    </row>
    <row r="1497" spans="2:13" ht="13.5" thickBot="1" x14ac:dyDescent="0.35">
      <c r="B1497" s="490">
        <v>44688</v>
      </c>
      <c r="C1497" s="436" t="s">
        <v>953</v>
      </c>
      <c r="D1497" s="491">
        <v>37</v>
      </c>
      <c r="E1497" s="492">
        <v>3</v>
      </c>
      <c r="F1497" s="493">
        <v>8.1100000000000005E-2</v>
      </c>
      <c r="G1497" s="492">
        <v>1</v>
      </c>
      <c r="H1497" s="493">
        <v>2.7E-2</v>
      </c>
      <c r="I1497" s="492">
        <v>33</v>
      </c>
      <c r="J1497" s="494">
        <v>0.89190000000000003</v>
      </c>
      <c r="K1497" s="376">
        <v>0</v>
      </c>
      <c r="L1497" s="448">
        <f t="shared" si="357"/>
        <v>0</v>
      </c>
      <c r="M1497" s="315"/>
    </row>
    <row r="1498" spans="2:13" ht="13.5" thickBot="1" x14ac:dyDescent="0.35">
      <c r="B1498" s="490">
        <v>44688</v>
      </c>
      <c r="C1498" s="436" t="s">
        <v>983</v>
      </c>
      <c r="D1498" s="491">
        <v>61</v>
      </c>
      <c r="E1498" s="492">
        <v>2</v>
      </c>
      <c r="F1498" s="493">
        <v>3.2800000000000003E-2</v>
      </c>
      <c r="G1498" s="492">
        <v>3</v>
      </c>
      <c r="H1498" s="493">
        <v>4.9200000000000001E-2</v>
      </c>
      <c r="I1498" s="492">
        <v>56</v>
      </c>
      <c r="J1498" s="494">
        <v>0.91800000000000004</v>
      </c>
      <c r="K1498" s="376">
        <v>0</v>
      </c>
      <c r="L1498" s="448">
        <f t="shared" si="357"/>
        <v>0</v>
      </c>
      <c r="M1498" s="315"/>
    </row>
    <row r="1499" spans="2:13" ht="13.5" thickBot="1" x14ac:dyDescent="0.35">
      <c r="B1499" s="490">
        <v>44691</v>
      </c>
      <c r="C1499" s="436" t="s">
        <v>984</v>
      </c>
      <c r="D1499" s="491">
        <v>37</v>
      </c>
      <c r="E1499" s="492">
        <v>1</v>
      </c>
      <c r="F1499" s="493">
        <v>2.7E-2</v>
      </c>
      <c r="G1499" s="492">
        <v>1</v>
      </c>
      <c r="H1499" s="493">
        <v>2.7E-2</v>
      </c>
      <c r="I1499" s="492">
        <v>35</v>
      </c>
      <c r="J1499" s="494">
        <v>0.94589999999999996</v>
      </c>
      <c r="K1499" s="376">
        <v>0</v>
      </c>
      <c r="L1499" s="448">
        <f t="shared" si="357"/>
        <v>0</v>
      </c>
      <c r="M1499" s="315"/>
    </row>
    <row r="1500" spans="2:13" ht="13.5" thickBot="1" x14ac:dyDescent="0.35">
      <c r="B1500" s="490">
        <v>44691</v>
      </c>
      <c r="C1500" s="436" t="s">
        <v>985</v>
      </c>
      <c r="D1500" s="491">
        <v>39</v>
      </c>
      <c r="E1500" s="492">
        <v>5</v>
      </c>
      <c r="F1500" s="493">
        <v>0.12820000000000001</v>
      </c>
      <c r="G1500" s="492">
        <v>0</v>
      </c>
      <c r="H1500" s="493">
        <v>0</v>
      </c>
      <c r="I1500" s="492">
        <v>34</v>
      </c>
      <c r="J1500" s="494">
        <v>0.87180000000000002</v>
      </c>
      <c r="K1500" s="376">
        <v>0</v>
      </c>
      <c r="L1500" s="448">
        <f t="shared" si="357"/>
        <v>0</v>
      </c>
      <c r="M1500" s="315"/>
    </row>
    <row r="1501" spans="2:13" ht="13.5" thickBot="1" x14ac:dyDescent="0.35">
      <c r="B1501" s="490">
        <v>44695</v>
      </c>
      <c r="C1501" s="436" t="s">
        <v>986</v>
      </c>
      <c r="D1501" s="491">
        <v>158</v>
      </c>
      <c r="E1501" s="492">
        <v>7</v>
      </c>
      <c r="F1501" s="493">
        <v>4.4299999999999999E-2</v>
      </c>
      <c r="G1501" s="492">
        <v>7</v>
      </c>
      <c r="H1501" s="493">
        <v>4.4299999999999999E-2</v>
      </c>
      <c r="I1501" s="492">
        <v>144</v>
      </c>
      <c r="J1501" s="494">
        <v>0.91139999999999999</v>
      </c>
      <c r="K1501" s="376">
        <v>0</v>
      </c>
      <c r="L1501" s="448">
        <f t="shared" si="357"/>
        <v>0</v>
      </c>
      <c r="M1501" s="315"/>
    </row>
    <row r="1502" spans="2:13" ht="13.5" thickBot="1" x14ac:dyDescent="0.35">
      <c r="B1502" s="490">
        <v>44695</v>
      </c>
      <c r="C1502" s="436" t="s">
        <v>987</v>
      </c>
      <c r="D1502" s="491">
        <v>49</v>
      </c>
      <c r="E1502" s="492">
        <v>5</v>
      </c>
      <c r="F1502" s="493">
        <v>0.10199999999999999</v>
      </c>
      <c r="G1502" s="492">
        <v>2</v>
      </c>
      <c r="H1502" s="493">
        <v>4.0800000000000003E-2</v>
      </c>
      <c r="I1502" s="492">
        <v>42</v>
      </c>
      <c r="J1502" s="494">
        <v>0.85709999999999997</v>
      </c>
      <c r="K1502" s="376">
        <v>0</v>
      </c>
      <c r="L1502" s="448">
        <f t="shared" si="357"/>
        <v>0</v>
      </c>
      <c r="M1502" s="315"/>
    </row>
    <row r="1503" spans="2:13" ht="13.5" thickBot="1" x14ac:dyDescent="0.35">
      <c r="B1503" s="490">
        <v>44695</v>
      </c>
      <c r="C1503" s="436" t="s">
        <v>987</v>
      </c>
      <c r="D1503" s="491">
        <v>101</v>
      </c>
      <c r="E1503" s="492">
        <v>5</v>
      </c>
      <c r="F1503" s="493">
        <v>4.9500000000000002E-2</v>
      </c>
      <c r="G1503" s="492">
        <v>4</v>
      </c>
      <c r="H1503" s="493">
        <v>3.9600000000000003E-2</v>
      </c>
      <c r="I1503" s="492">
        <v>92</v>
      </c>
      <c r="J1503" s="494">
        <v>0.91090000000000004</v>
      </c>
      <c r="K1503" s="376">
        <v>0</v>
      </c>
      <c r="L1503" s="448">
        <f t="shared" si="357"/>
        <v>0</v>
      </c>
      <c r="M1503" s="315"/>
    </row>
    <row r="1504" spans="2:13" ht="13.5" thickBot="1" x14ac:dyDescent="0.35">
      <c r="B1504" s="490">
        <v>44695</v>
      </c>
      <c r="C1504" s="436" t="s">
        <v>988</v>
      </c>
      <c r="D1504" s="491">
        <v>100</v>
      </c>
      <c r="E1504" s="492">
        <v>8</v>
      </c>
      <c r="F1504" s="493">
        <v>0.08</v>
      </c>
      <c r="G1504" s="492">
        <v>1</v>
      </c>
      <c r="H1504" s="493">
        <v>0.01</v>
      </c>
      <c r="I1504" s="492">
        <v>91</v>
      </c>
      <c r="J1504" s="494">
        <v>0.91</v>
      </c>
      <c r="K1504" s="376">
        <v>0</v>
      </c>
      <c r="L1504" s="448">
        <f t="shared" si="357"/>
        <v>0</v>
      </c>
      <c r="M1504" s="315"/>
    </row>
    <row r="1505" spans="2:13" ht="13.5" thickBot="1" x14ac:dyDescent="0.35">
      <c r="B1505" s="490">
        <v>44695</v>
      </c>
      <c r="C1505" s="436" t="s">
        <v>989</v>
      </c>
      <c r="D1505" s="491">
        <v>94</v>
      </c>
      <c r="E1505" s="492">
        <v>4</v>
      </c>
      <c r="F1505" s="493">
        <v>4.2599999999999999E-2</v>
      </c>
      <c r="G1505" s="492">
        <v>4</v>
      </c>
      <c r="H1505" s="493">
        <v>4.2599999999999999E-2</v>
      </c>
      <c r="I1505" s="492">
        <v>86</v>
      </c>
      <c r="J1505" s="494">
        <v>0.91490000000000005</v>
      </c>
      <c r="K1505" s="376">
        <v>0</v>
      </c>
      <c r="L1505" s="448">
        <f t="shared" si="357"/>
        <v>0</v>
      </c>
      <c r="M1505" s="315"/>
    </row>
    <row r="1506" spans="2:13" ht="13.5" thickBot="1" x14ac:dyDescent="0.35">
      <c r="B1506" s="490">
        <v>44697</v>
      </c>
      <c r="C1506" s="436" t="s">
        <v>984</v>
      </c>
      <c r="D1506" s="491">
        <v>33</v>
      </c>
      <c r="E1506" s="492">
        <v>0</v>
      </c>
      <c r="F1506" s="493">
        <v>0</v>
      </c>
      <c r="G1506" s="492">
        <v>0</v>
      </c>
      <c r="H1506" s="493">
        <v>0</v>
      </c>
      <c r="I1506" s="492">
        <v>33</v>
      </c>
      <c r="J1506" s="494">
        <v>1</v>
      </c>
      <c r="K1506" s="376">
        <v>0</v>
      </c>
      <c r="L1506" s="448">
        <f t="shared" si="357"/>
        <v>0</v>
      </c>
      <c r="M1506" s="315"/>
    </row>
    <row r="1507" spans="2:13" ht="13.5" thickBot="1" x14ac:dyDescent="0.35">
      <c r="B1507" s="490">
        <v>44698</v>
      </c>
      <c r="C1507" s="436" t="s">
        <v>869</v>
      </c>
      <c r="D1507" s="491">
        <v>140</v>
      </c>
      <c r="E1507" s="492">
        <v>6</v>
      </c>
      <c r="F1507" s="493">
        <v>3.5700000000000003E-2</v>
      </c>
      <c r="G1507" s="492">
        <v>5</v>
      </c>
      <c r="H1507" s="493">
        <v>4.2900000000000001E-2</v>
      </c>
      <c r="I1507" s="492">
        <v>129</v>
      </c>
      <c r="J1507" s="494">
        <v>0.9214</v>
      </c>
      <c r="K1507" s="376">
        <v>0</v>
      </c>
      <c r="L1507" s="448">
        <f t="shared" si="357"/>
        <v>0</v>
      </c>
      <c r="M1507" s="315"/>
    </row>
    <row r="1508" spans="2:13" ht="13.5" thickBot="1" x14ac:dyDescent="0.35">
      <c r="B1508" s="490">
        <v>44699</v>
      </c>
      <c r="C1508" s="436" t="s">
        <v>990</v>
      </c>
      <c r="D1508" s="491">
        <v>130</v>
      </c>
      <c r="E1508" s="492">
        <v>6</v>
      </c>
      <c r="F1508" s="493">
        <v>4.6199999999999998E-2</v>
      </c>
      <c r="G1508" s="492">
        <v>2</v>
      </c>
      <c r="H1508" s="493">
        <v>9.2299999999999993E-2</v>
      </c>
      <c r="I1508" s="492">
        <v>122</v>
      </c>
      <c r="J1508" s="494">
        <v>0.9385</v>
      </c>
      <c r="K1508" s="421">
        <v>0</v>
      </c>
      <c r="L1508" s="507">
        <f t="shared" si="357"/>
        <v>0</v>
      </c>
      <c r="M1508" s="315"/>
    </row>
    <row r="1509" spans="2:13" ht="13.5" thickBot="1" x14ac:dyDescent="0.35">
      <c r="B1509" s="490">
        <v>44699</v>
      </c>
      <c r="C1509" s="436" t="s">
        <v>990</v>
      </c>
      <c r="D1509" s="491">
        <v>6</v>
      </c>
      <c r="E1509" s="492">
        <v>0</v>
      </c>
      <c r="F1509" s="493">
        <v>0</v>
      </c>
      <c r="G1509" s="492">
        <v>0</v>
      </c>
      <c r="H1509" s="493">
        <v>0</v>
      </c>
      <c r="I1509" s="492">
        <v>6</v>
      </c>
      <c r="J1509" s="494">
        <v>1</v>
      </c>
      <c r="K1509" s="421">
        <v>0</v>
      </c>
      <c r="L1509" s="507">
        <f t="shared" si="357"/>
        <v>0</v>
      </c>
      <c r="M1509" s="315"/>
    </row>
    <row r="1510" spans="2:13" ht="13.5" thickBot="1" x14ac:dyDescent="0.35">
      <c r="B1510" s="495" t="s">
        <v>991</v>
      </c>
      <c r="C1510" s="436" t="s">
        <v>863</v>
      </c>
      <c r="D1510" s="491">
        <v>92</v>
      </c>
      <c r="E1510" s="492">
        <v>1</v>
      </c>
      <c r="F1510" s="493">
        <v>1.09E-2</v>
      </c>
      <c r="G1510" s="492">
        <v>3</v>
      </c>
      <c r="H1510" s="493">
        <v>3.2599999999999997E-2</v>
      </c>
      <c r="I1510" s="492">
        <v>88</v>
      </c>
      <c r="J1510" s="494">
        <v>0.95650000000000002</v>
      </c>
      <c r="K1510" s="421">
        <v>0</v>
      </c>
      <c r="L1510" s="507">
        <f t="shared" si="357"/>
        <v>0</v>
      </c>
      <c r="M1510" s="315"/>
    </row>
    <row r="1511" spans="2:13" ht="13.5" thickBot="1" x14ac:dyDescent="0.35">
      <c r="B1511" s="490">
        <v>44701</v>
      </c>
      <c r="C1511" s="436" t="s">
        <v>992</v>
      </c>
      <c r="D1511" s="491">
        <v>169</v>
      </c>
      <c r="E1511" s="492">
        <v>9</v>
      </c>
      <c r="F1511" s="493">
        <v>5.33E-2</v>
      </c>
      <c r="G1511" s="492">
        <v>7</v>
      </c>
      <c r="H1511" s="493">
        <v>4.1399999999999999E-2</v>
      </c>
      <c r="I1511" s="492">
        <v>153</v>
      </c>
      <c r="J1511" s="494">
        <v>0.90529999999999999</v>
      </c>
      <c r="K1511" s="421">
        <v>0</v>
      </c>
      <c r="L1511" s="507">
        <f t="shared" si="357"/>
        <v>0</v>
      </c>
      <c r="M1511" s="315"/>
    </row>
    <row r="1512" spans="2:13" ht="13.5" thickBot="1" x14ac:dyDescent="0.35">
      <c r="B1512" s="490">
        <v>44702</v>
      </c>
      <c r="C1512" s="436" t="s">
        <v>993</v>
      </c>
      <c r="D1512" s="491">
        <v>302</v>
      </c>
      <c r="E1512" s="492">
        <v>8</v>
      </c>
      <c r="F1512" s="493">
        <v>2.3300000000000001E-2</v>
      </c>
      <c r="G1512" s="492">
        <v>14</v>
      </c>
      <c r="H1512" s="493">
        <v>4.65E-2</v>
      </c>
      <c r="I1512" s="492">
        <v>280</v>
      </c>
      <c r="J1512" s="494">
        <v>0.93020000000000003</v>
      </c>
      <c r="K1512" s="421">
        <v>0</v>
      </c>
      <c r="L1512" s="507">
        <f t="shared" si="357"/>
        <v>0</v>
      </c>
      <c r="M1512" s="315"/>
    </row>
    <row r="1513" spans="2:13" ht="13.5" thickBot="1" x14ac:dyDescent="0.35">
      <c r="B1513" s="490">
        <v>44702</v>
      </c>
      <c r="C1513" s="436" t="s">
        <v>994</v>
      </c>
      <c r="D1513" s="491">
        <v>384</v>
      </c>
      <c r="E1513" s="492">
        <v>12</v>
      </c>
      <c r="F1513" s="493">
        <v>3.1300000000000001E-2</v>
      </c>
      <c r="G1513" s="492">
        <v>17</v>
      </c>
      <c r="H1513" s="493">
        <v>4.4299999999999999E-2</v>
      </c>
      <c r="I1513" s="492">
        <v>355</v>
      </c>
      <c r="J1513" s="494">
        <v>0.92449999999999999</v>
      </c>
      <c r="K1513" s="421">
        <v>0</v>
      </c>
      <c r="L1513" s="507">
        <f t="shared" si="357"/>
        <v>0</v>
      </c>
      <c r="M1513" s="315"/>
    </row>
    <row r="1514" spans="2:13" ht="13.5" thickBot="1" x14ac:dyDescent="0.35">
      <c r="B1514" s="490">
        <v>44702</v>
      </c>
      <c r="C1514" s="436" t="s">
        <v>995</v>
      </c>
      <c r="D1514" s="491">
        <v>205</v>
      </c>
      <c r="E1514" s="492">
        <v>11</v>
      </c>
      <c r="F1514" s="493">
        <v>5.3699999999999998E-2</v>
      </c>
      <c r="G1514" s="492">
        <v>5</v>
      </c>
      <c r="H1514" s="493">
        <v>2.4400000000000002E-2</v>
      </c>
      <c r="I1514" s="492">
        <v>189</v>
      </c>
      <c r="J1514" s="494">
        <v>0.92200000000000004</v>
      </c>
      <c r="K1514" s="421">
        <v>0</v>
      </c>
      <c r="L1514" s="507">
        <f t="shared" si="357"/>
        <v>0</v>
      </c>
      <c r="M1514" s="315"/>
    </row>
    <row r="1515" spans="2:13" ht="13.5" thickBot="1" x14ac:dyDescent="0.35">
      <c r="B1515" s="490">
        <v>44702</v>
      </c>
      <c r="C1515" s="436" t="s">
        <v>996</v>
      </c>
      <c r="D1515" s="491">
        <v>105</v>
      </c>
      <c r="E1515" s="492">
        <v>8</v>
      </c>
      <c r="F1515" s="493">
        <v>7.6200000000000004E-2</v>
      </c>
      <c r="G1515" s="492">
        <v>4</v>
      </c>
      <c r="H1515" s="493">
        <v>3.8100000000000002E-2</v>
      </c>
      <c r="I1515" s="492">
        <v>93</v>
      </c>
      <c r="J1515" s="494">
        <v>0.88570000000000004</v>
      </c>
      <c r="K1515" s="421">
        <v>0</v>
      </c>
      <c r="L1515" s="507">
        <f t="shared" si="357"/>
        <v>0</v>
      </c>
      <c r="M1515" s="315"/>
    </row>
    <row r="1516" spans="2:13" ht="13.5" thickBot="1" x14ac:dyDescent="0.35">
      <c r="B1516" s="490">
        <v>44704</v>
      </c>
      <c r="C1516" s="436" t="s">
        <v>997</v>
      </c>
      <c r="D1516" s="491">
        <v>25</v>
      </c>
      <c r="E1516" s="492">
        <v>1</v>
      </c>
      <c r="F1516" s="493">
        <v>0.04</v>
      </c>
      <c r="G1516" s="492">
        <v>1</v>
      </c>
      <c r="H1516" s="493">
        <v>0.04</v>
      </c>
      <c r="I1516" s="492">
        <v>23</v>
      </c>
      <c r="J1516" s="494">
        <v>0.92</v>
      </c>
      <c r="K1516" s="421">
        <v>0</v>
      </c>
      <c r="L1516" s="507">
        <f t="shared" si="357"/>
        <v>0</v>
      </c>
      <c r="M1516" s="315"/>
    </row>
    <row r="1517" spans="2:13" ht="13.5" thickBot="1" x14ac:dyDescent="0.35">
      <c r="B1517" s="490">
        <v>44706</v>
      </c>
      <c r="C1517" s="436" t="s">
        <v>998</v>
      </c>
      <c r="D1517" s="491">
        <v>91</v>
      </c>
      <c r="E1517" s="492">
        <v>2</v>
      </c>
      <c r="F1517" s="493">
        <v>2.1999999999999999E-2</v>
      </c>
      <c r="G1517" s="492">
        <v>4</v>
      </c>
      <c r="H1517" s="493">
        <v>4.3999999999999997E-2</v>
      </c>
      <c r="I1517" s="492">
        <v>85</v>
      </c>
      <c r="J1517" s="494">
        <v>0.93410000000000004</v>
      </c>
      <c r="K1517" s="421">
        <v>0</v>
      </c>
      <c r="L1517" s="507">
        <f t="shared" si="357"/>
        <v>0</v>
      </c>
      <c r="M1517" s="315"/>
    </row>
    <row r="1518" spans="2:13" ht="13.5" thickBot="1" x14ac:dyDescent="0.35">
      <c r="B1518" s="490">
        <v>44706</v>
      </c>
      <c r="C1518" s="436" t="s">
        <v>999</v>
      </c>
      <c r="D1518" s="491">
        <v>167</v>
      </c>
      <c r="E1518" s="492">
        <v>8</v>
      </c>
      <c r="F1518" s="493">
        <v>4.7899999999999998E-2</v>
      </c>
      <c r="G1518" s="492">
        <v>8</v>
      </c>
      <c r="H1518" s="493">
        <v>4.7899999999999998E-2</v>
      </c>
      <c r="I1518" s="492">
        <v>151</v>
      </c>
      <c r="J1518" s="494">
        <v>0.9042</v>
      </c>
      <c r="K1518" s="421">
        <v>0</v>
      </c>
      <c r="L1518" s="507">
        <f t="shared" si="357"/>
        <v>0</v>
      </c>
      <c r="M1518" s="315"/>
    </row>
    <row r="1519" spans="2:13" ht="13.5" thickBot="1" x14ac:dyDescent="0.35">
      <c r="B1519" s="490">
        <v>44706</v>
      </c>
      <c r="C1519" s="436" t="s">
        <v>874</v>
      </c>
      <c r="D1519" s="480">
        <v>75</v>
      </c>
      <c r="E1519" s="472">
        <v>6</v>
      </c>
      <c r="F1519" s="448">
        <f t="shared" ref="F1519:F1521" si="361">SUM(E1519/D1519)</f>
        <v>0.08</v>
      </c>
      <c r="G1519" s="472">
        <v>2</v>
      </c>
      <c r="H1519" s="448">
        <f t="shared" ref="H1519:H1521" si="362">SUM(G1519/D1519)</f>
        <v>2.6666666666666668E-2</v>
      </c>
      <c r="I1519" s="472">
        <v>67</v>
      </c>
      <c r="J1519" s="450">
        <f t="shared" ref="J1519:J1521" si="363">SUM(I1519/D1519)</f>
        <v>0.89333333333333331</v>
      </c>
      <c r="K1519" s="421">
        <v>0</v>
      </c>
      <c r="L1519" s="507">
        <f t="shared" si="357"/>
        <v>0</v>
      </c>
      <c r="M1519" s="315"/>
    </row>
    <row r="1520" spans="2:13" ht="13.5" thickBot="1" x14ac:dyDescent="0.35">
      <c r="B1520" s="490">
        <v>44706</v>
      </c>
      <c r="C1520" s="436" t="s">
        <v>1000</v>
      </c>
      <c r="D1520" s="480">
        <v>135</v>
      </c>
      <c r="E1520" s="472">
        <v>3</v>
      </c>
      <c r="F1520" s="448">
        <f t="shared" si="361"/>
        <v>2.2222222222222223E-2</v>
      </c>
      <c r="G1520" s="472">
        <v>2</v>
      </c>
      <c r="H1520" s="448">
        <f t="shared" si="362"/>
        <v>1.4814814814814815E-2</v>
      </c>
      <c r="I1520" s="472">
        <v>130</v>
      </c>
      <c r="J1520" s="450">
        <f t="shared" si="363"/>
        <v>0.96296296296296291</v>
      </c>
      <c r="K1520" s="421">
        <v>0</v>
      </c>
      <c r="L1520" s="507">
        <f t="shared" si="357"/>
        <v>0</v>
      </c>
      <c r="M1520" s="315"/>
    </row>
    <row r="1521" spans="2:13" ht="13.5" thickBot="1" x14ac:dyDescent="0.35">
      <c r="B1521" s="490">
        <v>44707</v>
      </c>
      <c r="C1521" s="436" t="s">
        <v>1001</v>
      </c>
      <c r="D1521" s="480">
        <v>30</v>
      </c>
      <c r="E1521" s="472">
        <v>1</v>
      </c>
      <c r="F1521" s="448">
        <f t="shared" si="361"/>
        <v>3.3333333333333333E-2</v>
      </c>
      <c r="G1521" s="472"/>
      <c r="H1521" s="448">
        <f t="shared" si="362"/>
        <v>0</v>
      </c>
      <c r="I1521" s="472">
        <v>29</v>
      </c>
      <c r="J1521" s="450">
        <f t="shared" si="363"/>
        <v>0.96666666666666667</v>
      </c>
      <c r="K1521" s="421">
        <v>0</v>
      </c>
      <c r="L1521" s="507">
        <f t="shared" si="357"/>
        <v>0</v>
      </c>
      <c r="M1521" s="315"/>
    </row>
    <row r="1522" spans="2:13" ht="13.5" thickBot="1" x14ac:dyDescent="0.35">
      <c r="B1522" s="394">
        <v>44713</v>
      </c>
      <c r="C1522" s="436" t="s">
        <v>1002</v>
      </c>
      <c r="D1522" s="480">
        <v>47</v>
      </c>
      <c r="E1522" s="472">
        <v>2</v>
      </c>
      <c r="F1522" s="448">
        <f t="shared" ref="F1522:F1540" si="364">SUM(E1522/D1522)</f>
        <v>4.2553191489361701E-2</v>
      </c>
      <c r="G1522" s="472">
        <v>1</v>
      </c>
      <c r="H1522" s="448">
        <f t="shared" ref="H1522:H1540" si="365">SUM(G1522/D1522)</f>
        <v>2.1276595744680851E-2</v>
      </c>
      <c r="I1522" s="472">
        <v>44</v>
      </c>
      <c r="J1522" s="450">
        <f t="shared" ref="J1522:J1540" si="366">SUM(I1522/D1522)</f>
        <v>0.93617021276595747</v>
      </c>
      <c r="K1522" s="421">
        <v>0</v>
      </c>
      <c r="L1522" s="507">
        <f t="shared" ref="L1522:L1557" si="367">SUM(K1522/D1522)</f>
        <v>0</v>
      </c>
      <c r="M1522" s="315"/>
    </row>
    <row r="1523" spans="2:13" ht="13.5" thickBot="1" x14ac:dyDescent="0.35">
      <c r="B1523" s="394">
        <v>44713</v>
      </c>
      <c r="C1523" s="436" t="s">
        <v>1003</v>
      </c>
      <c r="D1523" s="480">
        <v>90</v>
      </c>
      <c r="E1523" s="472">
        <v>9</v>
      </c>
      <c r="F1523" s="448">
        <f t="shared" si="364"/>
        <v>0.1</v>
      </c>
      <c r="G1523" s="472">
        <v>6</v>
      </c>
      <c r="H1523" s="448">
        <f t="shared" si="365"/>
        <v>6.6666666666666666E-2</v>
      </c>
      <c r="I1523" s="472">
        <v>75</v>
      </c>
      <c r="J1523" s="450">
        <f t="shared" si="366"/>
        <v>0.83333333333333337</v>
      </c>
      <c r="K1523" s="421">
        <v>0</v>
      </c>
      <c r="L1523" s="507">
        <f t="shared" si="367"/>
        <v>0</v>
      </c>
      <c r="M1523" s="315"/>
    </row>
    <row r="1524" spans="2:13" ht="13.5" thickBot="1" x14ac:dyDescent="0.35">
      <c r="B1524" s="394">
        <v>44716</v>
      </c>
      <c r="C1524" s="436" t="s">
        <v>953</v>
      </c>
      <c r="D1524" s="480">
        <v>20</v>
      </c>
      <c r="E1524" s="472"/>
      <c r="F1524" s="448">
        <f t="shared" si="364"/>
        <v>0</v>
      </c>
      <c r="G1524" s="472">
        <v>1</v>
      </c>
      <c r="H1524" s="448">
        <f t="shared" si="365"/>
        <v>0.05</v>
      </c>
      <c r="I1524" s="472">
        <v>19</v>
      </c>
      <c r="J1524" s="450">
        <f t="shared" si="366"/>
        <v>0.95</v>
      </c>
      <c r="K1524" s="421">
        <v>0</v>
      </c>
      <c r="L1524" s="507">
        <f t="shared" si="367"/>
        <v>0</v>
      </c>
      <c r="M1524" s="315"/>
    </row>
    <row r="1525" spans="2:13" ht="13" thickBot="1" x14ac:dyDescent="0.3">
      <c r="B1525" s="470">
        <v>44718</v>
      </c>
      <c r="C1525" s="436" t="s">
        <v>1004</v>
      </c>
      <c r="D1525" s="480">
        <v>8</v>
      </c>
      <c r="E1525" s="472"/>
      <c r="F1525" s="448">
        <f t="shared" si="364"/>
        <v>0</v>
      </c>
      <c r="G1525" s="472">
        <v>1</v>
      </c>
      <c r="H1525" s="448">
        <f t="shared" si="365"/>
        <v>0.125</v>
      </c>
      <c r="I1525" s="472">
        <v>7</v>
      </c>
      <c r="J1525" s="450">
        <f t="shared" si="366"/>
        <v>0.875</v>
      </c>
      <c r="K1525" s="421">
        <v>0</v>
      </c>
      <c r="L1525" s="507">
        <f t="shared" si="367"/>
        <v>0</v>
      </c>
      <c r="M1525" s="315"/>
    </row>
    <row r="1526" spans="2:13" ht="13" thickBot="1" x14ac:dyDescent="0.3">
      <c r="B1526" s="470">
        <v>44721</v>
      </c>
      <c r="C1526" s="436" t="s">
        <v>985</v>
      </c>
      <c r="D1526" s="480">
        <v>378</v>
      </c>
      <c r="E1526" s="472">
        <v>15</v>
      </c>
      <c r="F1526" s="448">
        <f t="shared" si="364"/>
        <v>3.968253968253968E-2</v>
      </c>
      <c r="G1526" s="472">
        <v>16</v>
      </c>
      <c r="H1526" s="448">
        <f t="shared" si="365"/>
        <v>4.2328042328042326E-2</v>
      </c>
      <c r="I1526" s="472">
        <v>347</v>
      </c>
      <c r="J1526" s="450">
        <f t="shared" si="366"/>
        <v>0.91798941798941802</v>
      </c>
      <c r="K1526" s="421">
        <v>0</v>
      </c>
      <c r="L1526" s="507">
        <f t="shared" si="367"/>
        <v>0</v>
      </c>
      <c r="M1526" s="315"/>
    </row>
    <row r="1527" spans="2:13" ht="13.5" thickBot="1" x14ac:dyDescent="0.35">
      <c r="B1527" s="394">
        <v>44723</v>
      </c>
      <c r="C1527" s="435" t="s">
        <v>1005</v>
      </c>
      <c r="D1527" s="480">
        <v>142</v>
      </c>
      <c r="E1527" s="472">
        <v>5</v>
      </c>
      <c r="F1527" s="448">
        <f t="shared" si="364"/>
        <v>3.5211267605633804E-2</v>
      </c>
      <c r="G1527" s="472">
        <v>6</v>
      </c>
      <c r="H1527" s="448">
        <f t="shared" si="365"/>
        <v>4.2253521126760563E-2</v>
      </c>
      <c r="I1527" s="472">
        <v>131</v>
      </c>
      <c r="J1527" s="450">
        <f t="shared" si="366"/>
        <v>0.92253521126760563</v>
      </c>
      <c r="K1527" s="421">
        <v>0</v>
      </c>
      <c r="L1527" s="507">
        <f t="shared" si="367"/>
        <v>0</v>
      </c>
      <c r="M1527" s="315"/>
    </row>
    <row r="1528" spans="2:13" ht="13.5" thickBot="1" x14ac:dyDescent="0.35">
      <c r="B1528" s="394">
        <v>44723</v>
      </c>
      <c r="C1528" s="435" t="s">
        <v>1006</v>
      </c>
      <c r="D1528" s="480">
        <v>57</v>
      </c>
      <c r="E1528" s="472">
        <v>3</v>
      </c>
      <c r="F1528" s="448">
        <f t="shared" si="364"/>
        <v>5.2631578947368418E-2</v>
      </c>
      <c r="G1528" s="472"/>
      <c r="H1528" s="448">
        <f t="shared" si="365"/>
        <v>0</v>
      </c>
      <c r="I1528" s="472">
        <v>54</v>
      </c>
      <c r="J1528" s="450">
        <f t="shared" si="366"/>
        <v>0.94736842105263153</v>
      </c>
      <c r="K1528" s="421">
        <v>0</v>
      </c>
      <c r="L1528" s="507">
        <f t="shared" si="367"/>
        <v>0</v>
      </c>
      <c r="M1528" s="315"/>
    </row>
    <row r="1529" spans="2:13" ht="13.5" thickBot="1" x14ac:dyDescent="0.35">
      <c r="B1529" s="394">
        <v>44723</v>
      </c>
      <c r="C1529" s="436" t="s">
        <v>1007</v>
      </c>
      <c r="D1529" s="480">
        <v>65</v>
      </c>
      <c r="E1529" s="472">
        <v>8</v>
      </c>
      <c r="F1529" s="448">
        <f t="shared" si="364"/>
        <v>0.12307692307692308</v>
      </c>
      <c r="G1529" s="472">
        <v>1</v>
      </c>
      <c r="H1529" s="448">
        <f t="shared" si="365"/>
        <v>1.5384615384615385E-2</v>
      </c>
      <c r="I1529" s="472">
        <v>56</v>
      </c>
      <c r="J1529" s="450">
        <f t="shared" si="366"/>
        <v>0.86153846153846159</v>
      </c>
      <c r="K1529" s="421">
        <v>0</v>
      </c>
      <c r="L1529" s="507">
        <f t="shared" si="367"/>
        <v>0</v>
      </c>
      <c r="M1529" s="315"/>
    </row>
    <row r="1530" spans="2:13" ht="13.5" thickBot="1" x14ac:dyDescent="0.35">
      <c r="B1530" s="394">
        <v>44723</v>
      </c>
      <c r="C1530" s="436" t="s">
        <v>1008</v>
      </c>
      <c r="D1530" s="480">
        <v>197</v>
      </c>
      <c r="E1530" s="472">
        <v>6</v>
      </c>
      <c r="F1530" s="448">
        <f t="shared" si="364"/>
        <v>3.0456852791878174E-2</v>
      </c>
      <c r="G1530" s="472">
        <v>8</v>
      </c>
      <c r="H1530" s="448">
        <f t="shared" si="365"/>
        <v>4.060913705583756E-2</v>
      </c>
      <c r="I1530" s="472">
        <v>183</v>
      </c>
      <c r="J1530" s="450">
        <f t="shared" si="366"/>
        <v>0.92893401015228427</v>
      </c>
      <c r="K1530" s="421">
        <v>0</v>
      </c>
      <c r="L1530" s="507">
        <f t="shared" si="367"/>
        <v>0</v>
      </c>
      <c r="M1530" s="315"/>
    </row>
    <row r="1531" spans="2:13" ht="13.5" thickBot="1" x14ac:dyDescent="0.35">
      <c r="B1531" s="394">
        <v>44725</v>
      </c>
      <c r="C1531" s="436" t="s">
        <v>1009</v>
      </c>
      <c r="D1531" s="480">
        <v>99</v>
      </c>
      <c r="E1531" s="472">
        <v>5</v>
      </c>
      <c r="F1531" s="448">
        <f t="shared" si="364"/>
        <v>5.0505050505050504E-2</v>
      </c>
      <c r="G1531" s="472">
        <v>3</v>
      </c>
      <c r="H1531" s="448">
        <f t="shared" si="365"/>
        <v>3.0303030303030304E-2</v>
      </c>
      <c r="I1531" s="472">
        <v>91</v>
      </c>
      <c r="J1531" s="450">
        <f t="shared" si="366"/>
        <v>0.91919191919191923</v>
      </c>
      <c r="K1531" s="421">
        <v>0</v>
      </c>
      <c r="L1531" s="507">
        <f t="shared" si="367"/>
        <v>0</v>
      </c>
      <c r="M1531" s="315"/>
    </row>
    <row r="1532" spans="2:13" ht="13.5" thickBot="1" x14ac:dyDescent="0.35">
      <c r="B1532" s="394">
        <v>44726</v>
      </c>
      <c r="C1532" s="436" t="s">
        <v>1010</v>
      </c>
      <c r="D1532" s="480">
        <v>22</v>
      </c>
      <c r="E1532" s="472">
        <v>1</v>
      </c>
      <c r="F1532" s="448">
        <f t="shared" si="364"/>
        <v>4.5454545454545456E-2</v>
      </c>
      <c r="G1532" s="472"/>
      <c r="H1532" s="448">
        <f t="shared" si="365"/>
        <v>0</v>
      </c>
      <c r="I1532" s="472">
        <v>21</v>
      </c>
      <c r="J1532" s="450">
        <f t="shared" si="366"/>
        <v>0.95454545454545459</v>
      </c>
      <c r="K1532" s="421">
        <v>0</v>
      </c>
      <c r="L1532" s="507">
        <f t="shared" si="367"/>
        <v>0</v>
      </c>
      <c r="M1532" s="315"/>
    </row>
    <row r="1533" spans="2:13" ht="13.5" thickBot="1" x14ac:dyDescent="0.35">
      <c r="B1533" s="394">
        <v>44727</v>
      </c>
      <c r="C1533" s="436" t="s">
        <v>1011</v>
      </c>
      <c r="D1533" s="480">
        <v>67</v>
      </c>
      <c r="E1533" s="472">
        <v>3</v>
      </c>
      <c r="F1533" s="448">
        <f t="shared" si="364"/>
        <v>4.4776119402985072E-2</v>
      </c>
      <c r="G1533" s="472">
        <v>1</v>
      </c>
      <c r="H1533" s="448">
        <f t="shared" si="365"/>
        <v>1.4925373134328358E-2</v>
      </c>
      <c r="I1533" s="472">
        <v>63</v>
      </c>
      <c r="J1533" s="450">
        <f t="shared" si="366"/>
        <v>0.94029850746268662</v>
      </c>
      <c r="K1533" s="421">
        <v>0</v>
      </c>
      <c r="L1533" s="507">
        <f t="shared" si="367"/>
        <v>0</v>
      </c>
      <c r="M1533" s="315"/>
    </row>
    <row r="1534" spans="2:13" ht="13.5" thickBot="1" x14ac:dyDescent="0.35">
      <c r="B1534" s="394">
        <v>44727</v>
      </c>
      <c r="C1534" s="436" t="s">
        <v>1012</v>
      </c>
      <c r="D1534" s="480">
        <v>28</v>
      </c>
      <c r="E1534" s="472"/>
      <c r="F1534" s="448">
        <f t="shared" si="364"/>
        <v>0</v>
      </c>
      <c r="G1534" s="472">
        <v>1</v>
      </c>
      <c r="H1534" s="448">
        <f t="shared" si="365"/>
        <v>3.5714285714285712E-2</v>
      </c>
      <c r="I1534" s="472">
        <v>27</v>
      </c>
      <c r="J1534" s="450">
        <f t="shared" si="366"/>
        <v>0.9642857142857143</v>
      </c>
      <c r="K1534" s="421">
        <v>0</v>
      </c>
      <c r="L1534" s="507">
        <f t="shared" si="367"/>
        <v>0</v>
      </c>
      <c r="M1534" s="315"/>
    </row>
    <row r="1535" spans="2:13" ht="13.5" thickBot="1" x14ac:dyDescent="0.35">
      <c r="B1535" s="394">
        <v>44727</v>
      </c>
      <c r="C1535" s="436" t="s">
        <v>1013</v>
      </c>
      <c r="D1535" s="480">
        <v>147</v>
      </c>
      <c r="E1535" s="472">
        <v>9</v>
      </c>
      <c r="F1535" s="448">
        <f t="shared" si="364"/>
        <v>6.1224489795918366E-2</v>
      </c>
      <c r="G1535" s="472">
        <v>5</v>
      </c>
      <c r="H1535" s="448">
        <f t="shared" si="365"/>
        <v>3.4013605442176874E-2</v>
      </c>
      <c r="I1535" s="472">
        <v>133</v>
      </c>
      <c r="J1535" s="450">
        <f t="shared" si="366"/>
        <v>0.90476190476190477</v>
      </c>
      <c r="K1535" s="421">
        <v>0</v>
      </c>
      <c r="L1535" s="507">
        <f t="shared" si="367"/>
        <v>0</v>
      </c>
      <c r="M1535" s="315"/>
    </row>
    <row r="1536" spans="2:13" ht="13.5" thickBot="1" x14ac:dyDescent="0.35">
      <c r="B1536" s="394">
        <v>44727</v>
      </c>
      <c r="C1536" s="435" t="s">
        <v>1014</v>
      </c>
      <c r="D1536" s="480">
        <v>2</v>
      </c>
      <c r="E1536" s="472"/>
      <c r="F1536" s="448">
        <f t="shared" si="364"/>
        <v>0</v>
      </c>
      <c r="G1536" s="472"/>
      <c r="H1536" s="448">
        <f t="shared" si="365"/>
        <v>0</v>
      </c>
      <c r="I1536" s="472">
        <v>2</v>
      </c>
      <c r="J1536" s="450">
        <f t="shared" si="366"/>
        <v>1</v>
      </c>
      <c r="K1536" s="421">
        <v>0</v>
      </c>
      <c r="L1536" s="507">
        <f t="shared" si="367"/>
        <v>0</v>
      </c>
      <c r="M1536" s="315"/>
    </row>
    <row r="1537" spans="2:13" ht="13.5" thickBot="1" x14ac:dyDescent="0.35">
      <c r="B1537" s="394">
        <v>44728</v>
      </c>
      <c r="C1537" s="436" t="s">
        <v>863</v>
      </c>
      <c r="D1537" s="480">
        <v>66</v>
      </c>
      <c r="E1537" s="472">
        <v>4</v>
      </c>
      <c r="F1537" s="448">
        <f t="shared" si="364"/>
        <v>6.0606060606060608E-2</v>
      </c>
      <c r="G1537" s="472">
        <v>2</v>
      </c>
      <c r="H1537" s="448">
        <f t="shared" si="365"/>
        <v>3.0303030303030304E-2</v>
      </c>
      <c r="I1537" s="472">
        <v>60</v>
      </c>
      <c r="J1537" s="450">
        <f t="shared" si="366"/>
        <v>0.90909090909090906</v>
      </c>
      <c r="K1537" s="421">
        <v>0</v>
      </c>
      <c r="L1537" s="507">
        <f t="shared" si="367"/>
        <v>0</v>
      </c>
      <c r="M1537" s="315"/>
    </row>
    <row r="1538" spans="2:13" ht="13.5" thickBot="1" x14ac:dyDescent="0.35">
      <c r="B1538" s="394">
        <v>44730</v>
      </c>
      <c r="C1538" s="436" t="s">
        <v>1015</v>
      </c>
      <c r="D1538" s="480">
        <v>88</v>
      </c>
      <c r="E1538" s="472">
        <v>4</v>
      </c>
      <c r="F1538" s="448">
        <f t="shared" si="364"/>
        <v>4.5454545454545456E-2</v>
      </c>
      <c r="G1538" s="472">
        <v>4</v>
      </c>
      <c r="H1538" s="448">
        <f t="shared" si="365"/>
        <v>4.5454545454545456E-2</v>
      </c>
      <c r="I1538" s="472">
        <v>80</v>
      </c>
      <c r="J1538" s="450">
        <f t="shared" si="366"/>
        <v>0.90909090909090906</v>
      </c>
      <c r="K1538" s="421">
        <v>0</v>
      </c>
      <c r="L1538" s="507">
        <f t="shared" si="367"/>
        <v>0</v>
      </c>
      <c r="M1538" s="315"/>
    </row>
    <row r="1539" spans="2:13" ht="13.5" thickBot="1" x14ac:dyDescent="0.35">
      <c r="B1539" s="394">
        <v>44730</v>
      </c>
      <c r="C1539" s="436" t="s">
        <v>1016</v>
      </c>
      <c r="D1539" s="480">
        <v>371</v>
      </c>
      <c r="E1539" s="472">
        <v>12</v>
      </c>
      <c r="F1539" s="448">
        <f t="shared" si="364"/>
        <v>3.2345013477088951E-2</v>
      </c>
      <c r="G1539" s="472">
        <v>16</v>
      </c>
      <c r="H1539" s="448">
        <f t="shared" si="365"/>
        <v>4.3126684636118601E-2</v>
      </c>
      <c r="I1539" s="472">
        <v>343</v>
      </c>
      <c r="J1539" s="450">
        <f t="shared" si="366"/>
        <v>0.92452830188679247</v>
      </c>
      <c r="K1539" s="421">
        <v>0</v>
      </c>
      <c r="L1539" s="507">
        <f t="shared" si="367"/>
        <v>0</v>
      </c>
      <c r="M1539" s="315"/>
    </row>
    <row r="1540" spans="2:13" ht="13.5" thickBot="1" x14ac:dyDescent="0.35">
      <c r="B1540" s="394">
        <v>44734</v>
      </c>
      <c r="C1540" s="436" t="s">
        <v>1017</v>
      </c>
      <c r="D1540" s="480">
        <v>235</v>
      </c>
      <c r="E1540" s="472">
        <v>14</v>
      </c>
      <c r="F1540" s="448">
        <f t="shared" si="364"/>
        <v>5.9574468085106386E-2</v>
      </c>
      <c r="G1540" s="472">
        <v>5</v>
      </c>
      <c r="H1540" s="448">
        <f t="shared" si="365"/>
        <v>2.1276595744680851E-2</v>
      </c>
      <c r="I1540" s="472">
        <v>216</v>
      </c>
      <c r="J1540" s="450">
        <f t="shared" si="366"/>
        <v>0.91914893617021276</v>
      </c>
      <c r="K1540" s="421">
        <v>0</v>
      </c>
      <c r="L1540" s="507">
        <f t="shared" si="367"/>
        <v>0</v>
      </c>
      <c r="M1540" s="315"/>
    </row>
    <row r="1541" spans="2:13" ht="13.5" thickBot="1" x14ac:dyDescent="0.35">
      <c r="B1541" s="496">
        <v>44737</v>
      </c>
      <c r="C1541" s="434" t="s">
        <v>1048</v>
      </c>
      <c r="D1541" s="491">
        <v>140</v>
      </c>
      <c r="E1541" s="492">
        <v>7</v>
      </c>
      <c r="F1541" s="493">
        <v>0.05</v>
      </c>
      <c r="G1541" s="492">
        <v>2</v>
      </c>
      <c r="H1541" s="493">
        <v>1.43E-2</v>
      </c>
      <c r="I1541" s="492">
        <v>131</v>
      </c>
      <c r="J1541" s="494">
        <v>0.93569999999999998</v>
      </c>
      <c r="K1541" s="433">
        <v>0</v>
      </c>
      <c r="L1541" s="508">
        <v>0</v>
      </c>
      <c r="M1541" s="315"/>
    </row>
    <row r="1542" spans="2:13" ht="13.5" thickBot="1" x14ac:dyDescent="0.35">
      <c r="B1542" s="496">
        <v>44737</v>
      </c>
      <c r="C1542" s="434" t="s">
        <v>1049</v>
      </c>
      <c r="D1542" s="491">
        <v>220</v>
      </c>
      <c r="E1542" s="492">
        <v>8</v>
      </c>
      <c r="F1542" s="493">
        <v>3.6400000000000002E-2</v>
      </c>
      <c r="G1542" s="492">
        <v>7</v>
      </c>
      <c r="H1542" s="493">
        <v>3.1800000000000002E-2</v>
      </c>
      <c r="I1542" s="492">
        <v>205</v>
      </c>
      <c r="J1542" s="494">
        <v>0.93179999999999996</v>
      </c>
      <c r="K1542" s="433">
        <v>0</v>
      </c>
      <c r="L1542" s="508">
        <v>0</v>
      </c>
      <c r="M1542" s="315"/>
    </row>
    <row r="1543" spans="2:13" ht="13.5" thickBot="1" x14ac:dyDescent="0.35">
      <c r="B1543" s="496">
        <v>44739</v>
      </c>
      <c r="C1543" s="434" t="s">
        <v>1050</v>
      </c>
      <c r="D1543" s="491">
        <v>252</v>
      </c>
      <c r="E1543" s="492">
        <v>7</v>
      </c>
      <c r="F1543" s="493">
        <v>0</v>
      </c>
      <c r="G1543" s="492">
        <v>11</v>
      </c>
      <c r="H1543" s="493">
        <v>0</v>
      </c>
      <c r="I1543" s="492">
        <v>234</v>
      </c>
      <c r="J1543" s="494">
        <v>0</v>
      </c>
      <c r="K1543" s="433">
        <v>0</v>
      </c>
      <c r="L1543" s="508">
        <v>0</v>
      </c>
      <c r="M1543" s="315"/>
    </row>
    <row r="1544" spans="2:13" ht="13.5" thickBot="1" x14ac:dyDescent="0.35">
      <c r="B1544" s="496">
        <v>44740</v>
      </c>
      <c r="C1544" s="434" t="s">
        <v>982</v>
      </c>
      <c r="D1544" s="491">
        <v>14</v>
      </c>
      <c r="E1544" s="492">
        <v>0</v>
      </c>
      <c r="F1544" s="493">
        <v>0</v>
      </c>
      <c r="G1544" s="492">
        <v>0</v>
      </c>
      <c r="H1544" s="493">
        <v>0</v>
      </c>
      <c r="I1544" s="492">
        <v>14</v>
      </c>
      <c r="J1544" s="494">
        <v>1</v>
      </c>
      <c r="K1544" s="433">
        <v>0</v>
      </c>
      <c r="L1544" s="508">
        <v>0</v>
      </c>
      <c r="M1544" s="315"/>
    </row>
    <row r="1545" spans="2:13" ht="15" thickBot="1" x14ac:dyDescent="0.4">
      <c r="B1545" s="501">
        <v>44744</v>
      </c>
      <c r="C1545" s="434" t="s">
        <v>1057</v>
      </c>
      <c r="D1545" s="502">
        <v>134</v>
      </c>
      <c r="E1545" s="503">
        <v>12</v>
      </c>
      <c r="F1545" s="504">
        <v>8.9599999999999999E-2</v>
      </c>
      <c r="G1545" s="503">
        <v>3</v>
      </c>
      <c r="H1545" s="504">
        <v>2.24E-2</v>
      </c>
      <c r="I1545" s="503">
        <v>119</v>
      </c>
      <c r="J1545" s="505">
        <v>0.8881</v>
      </c>
      <c r="K1545" s="433">
        <v>0</v>
      </c>
      <c r="L1545" s="508"/>
      <c r="M1545" s="315"/>
    </row>
    <row r="1546" spans="2:13" ht="15" thickBot="1" x14ac:dyDescent="0.4">
      <c r="B1546" s="501">
        <v>44744</v>
      </c>
      <c r="C1546" s="434" t="s">
        <v>1058</v>
      </c>
      <c r="D1546" s="502">
        <v>141</v>
      </c>
      <c r="E1546" s="503">
        <v>6</v>
      </c>
      <c r="F1546" s="504">
        <v>4.2599999999999999E-2</v>
      </c>
      <c r="G1546" s="503">
        <v>4</v>
      </c>
      <c r="H1546" s="504">
        <v>2.8400000000000002E-2</v>
      </c>
      <c r="I1546" s="503">
        <v>131</v>
      </c>
      <c r="J1546" s="505">
        <v>0.92910000000000004</v>
      </c>
      <c r="K1546" s="433">
        <v>0</v>
      </c>
      <c r="L1546" s="508"/>
      <c r="M1546" s="315"/>
    </row>
    <row r="1547" spans="2:13" ht="15" thickBot="1" x14ac:dyDescent="0.4">
      <c r="B1547" s="501">
        <v>44744</v>
      </c>
      <c r="C1547" s="434" t="s">
        <v>953</v>
      </c>
      <c r="D1547" s="502">
        <v>29</v>
      </c>
      <c r="E1547" s="503">
        <v>0</v>
      </c>
      <c r="F1547" s="504">
        <v>0</v>
      </c>
      <c r="G1547" s="503">
        <v>0</v>
      </c>
      <c r="H1547" s="504">
        <v>0</v>
      </c>
      <c r="I1547" s="503">
        <v>29</v>
      </c>
      <c r="J1547" s="505">
        <v>1</v>
      </c>
      <c r="K1547" s="433">
        <v>0</v>
      </c>
      <c r="L1547" s="508"/>
      <c r="M1547" s="315"/>
    </row>
    <row r="1548" spans="2:13" ht="15" thickBot="1" x14ac:dyDescent="0.4">
      <c r="B1548" s="501">
        <v>44749</v>
      </c>
      <c r="C1548" s="434" t="s">
        <v>982</v>
      </c>
      <c r="D1548" s="502">
        <v>27</v>
      </c>
      <c r="E1548" s="503">
        <v>1</v>
      </c>
      <c r="F1548" s="504">
        <v>3.6999999999999998E-2</v>
      </c>
      <c r="G1548" s="503">
        <v>0</v>
      </c>
      <c r="H1548" s="504">
        <v>0</v>
      </c>
      <c r="I1548" s="503">
        <v>26</v>
      </c>
      <c r="J1548" s="505">
        <v>0.96299999999999997</v>
      </c>
      <c r="K1548" s="433">
        <v>0</v>
      </c>
      <c r="L1548" s="508"/>
      <c r="M1548" s="315"/>
    </row>
    <row r="1549" spans="2:13" ht="15" thickBot="1" x14ac:dyDescent="0.4">
      <c r="B1549" s="501">
        <v>44750</v>
      </c>
      <c r="C1549" s="434" t="s">
        <v>1059</v>
      </c>
      <c r="D1549" s="502">
        <v>109</v>
      </c>
      <c r="E1549" s="503">
        <v>8</v>
      </c>
      <c r="F1549" s="504">
        <v>7.3400000000000007E-2</v>
      </c>
      <c r="G1549" s="503">
        <v>8</v>
      </c>
      <c r="H1549" s="504">
        <v>7.3400000000000007E-2</v>
      </c>
      <c r="I1549" s="503">
        <v>93</v>
      </c>
      <c r="J1549" s="505">
        <v>0.85319999999999996</v>
      </c>
      <c r="K1549" s="433">
        <v>0</v>
      </c>
      <c r="L1549" s="508"/>
      <c r="M1549" s="315"/>
    </row>
    <row r="1550" spans="2:13" ht="15" thickBot="1" x14ac:dyDescent="0.4">
      <c r="B1550" s="501">
        <v>44751</v>
      </c>
      <c r="C1550" s="434" t="s">
        <v>1060</v>
      </c>
      <c r="D1550" s="502">
        <v>127</v>
      </c>
      <c r="E1550" s="503">
        <v>4</v>
      </c>
      <c r="F1550" s="504">
        <v>3.15E-2</v>
      </c>
      <c r="G1550" s="503">
        <v>2</v>
      </c>
      <c r="H1550" s="504">
        <v>1.5699999999999999E-2</v>
      </c>
      <c r="I1550" s="503">
        <v>121</v>
      </c>
      <c r="J1550" s="505">
        <v>0.95279999999999998</v>
      </c>
      <c r="K1550" s="433">
        <v>0</v>
      </c>
      <c r="L1550" s="508"/>
      <c r="M1550" s="315"/>
    </row>
    <row r="1551" spans="2:13" ht="13.5" thickBot="1" x14ac:dyDescent="0.35">
      <c r="B1551" s="496">
        <v>44754</v>
      </c>
      <c r="C1551" s="434" t="s">
        <v>1052</v>
      </c>
      <c r="D1551" s="491">
        <v>21</v>
      </c>
      <c r="E1551" s="492">
        <v>3</v>
      </c>
      <c r="F1551" s="493">
        <v>0.1429</v>
      </c>
      <c r="G1551" s="492">
        <v>2</v>
      </c>
      <c r="H1551" s="493">
        <v>9.5200000000000007E-2</v>
      </c>
      <c r="I1551" s="492">
        <v>16</v>
      </c>
      <c r="J1551" s="494">
        <v>0.76190000000000002</v>
      </c>
      <c r="K1551" s="421">
        <v>0</v>
      </c>
      <c r="L1551" s="507">
        <f t="shared" si="367"/>
        <v>0</v>
      </c>
      <c r="M1551" s="315"/>
    </row>
    <row r="1552" spans="2:13" ht="13.5" thickBot="1" x14ac:dyDescent="0.35">
      <c r="B1552" s="496">
        <v>44756</v>
      </c>
      <c r="C1552" s="434" t="s">
        <v>933</v>
      </c>
      <c r="D1552" s="491">
        <v>11</v>
      </c>
      <c r="E1552" s="492">
        <v>1</v>
      </c>
      <c r="F1552" s="493">
        <v>9.0899999999999995E-2</v>
      </c>
      <c r="G1552" s="492">
        <v>1</v>
      </c>
      <c r="H1552" s="493">
        <v>9.0899999999999995E-2</v>
      </c>
      <c r="I1552" s="492">
        <v>9</v>
      </c>
      <c r="J1552" s="494">
        <v>0.81820000000000004</v>
      </c>
      <c r="K1552" s="421">
        <v>0</v>
      </c>
      <c r="L1552" s="507">
        <f t="shared" si="367"/>
        <v>0</v>
      </c>
      <c r="M1552" s="315"/>
    </row>
    <row r="1553" spans="2:13" ht="13.5" thickBot="1" x14ac:dyDescent="0.35">
      <c r="B1553" s="496">
        <v>44756</v>
      </c>
      <c r="C1553" s="434" t="s">
        <v>1053</v>
      </c>
      <c r="D1553" s="491">
        <v>6</v>
      </c>
      <c r="E1553" s="492">
        <v>0</v>
      </c>
      <c r="F1553" s="493">
        <v>0</v>
      </c>
      <c r="G1553" s="492">
        <v>0</v>
      </c>
      <c r="H1553" s="493">
        <v>0</v>
      </c>
      <c r="I1553" s="492">
        <v>6</v>
      </c>
      <c r="J1553" s="494">
        <v>1</v>
      </c>
      <c r="K1553" s="421">
        <v>0</v>
      </c>
      <c r="L1553" s="507">
        <f t="shared" si="367"/>
        <v>0</v>
      </c>
      <c r="M1553" s="315"/>
    </row>
    <row r="1554" spans="2:13" ht="13.5" thickBot="1" x14ac:dyDescent="0.35">
      <c r="B1554" s="496">
        <v>44756</v>
      </c>
      <c r="C1554" s="434" t="s">
        <v>1054</v>
      </c>
      <c r="D1554" s="491">
        <v>3</v>
      </c>
      <c r="E1554" s="492">
        <v>1</v>
      </c>
      <c r="F1554" s="493">
        <v>0.33329999999999999</v>
      </c>
      <c r="G1554" s="492">
        <v>0</v>
      </c>
      <c r="H1554" s="493">
        <v>0</v>
      </c>
      <c r="I1554" s="492">
        <v>2</v>
      </c>
      <c r="J1554" s="494">
        <v>0.66669999999999996</v>
      </c>
      <c r="K1554" s="421">
        <v>0</v>
      </c>
      <c r="L1554" s="507">
        <f t="shared" si="367"/>
        <v>0</v>
      </c>
      <c r="M1554" s="315"/>
    </row>
    <row r="1555" spans="2:13" ht="13.5" thickBot="1" x14ac:dyDescent="0.35">
      <c r="B1555" s="496">
        <v>44756</v>
      </c>
      <c r="C1555" s="434" t="s">
        <v>1055</v>
      </c>
      <c r="D1555" s="491">
        <v>27</v>
      </c>
      <c r="E1555" s="492">
        <v>1</v>
      </c>
      <c r="F1555" s="493">
        <v>3.6999999999999998E-2</v>
      </c>
      <c r="G1555" s="492">
        <v>1</v>
      </c>
      <c r="H1555" s="493">
        <v>3.6999999999999998E-2</v>
      </c>
      <c r="I1555" s="492">
        <v>25</v>
      </c>
      <c r="J1555" s="494">
        <v>0.92589999999999995</v>
      </c>
      <c r="K1555" s="421">
        <v>0</v>
      </c>
      <c r="L1555" s="507">
        <f t="shared" si="367"/>
        <v>0</v>
      </c>
      <c r="M1555" s="315"/>
    </row>
    <row r="1556" spans="2:13" ht="13.5" thickBot="1" x14ac:dyDescent="0.35">
      <c r="B1556" s="496">
        <v>44758</v>
      </c>
      <c r="C1556" s="434" t="s">
        <v>1056</v>
      </c>
      <c r="D1556" s="491">
        <v>243</v>
      </c>
      <c r="E1556" s="492">
        <v>14</v>
      </c>
      <c r="F1556" s="493">
        <v>5.7599999999999998E-2</v>
      </c>
      <c r="G1556" s="492">
        <v>19</v>
      </c>
      <c r="H1556" s="493">
        <v>7.8200000000000006E-2</v>
      </c>
      <c r="I1556" s="492">
        <v>210</v>
      </c>
      <c r="J1556" s="494">
        <v>0.86419999999999997</v>
      </c>
      <c r="K1556" s="421">
        <v>0</v>
      </c>
      <c r="L1556" s="507">
        <f t="shared" si="367"/>
        <v>0</v>
      </c>
      <c r="M1556" s="315"/>
    </row>
    <row r="1557" spans="2:13" ht="13.5" thickBot="1" x14ac:dyDescent="0.35">
      <c r="B1557" s="496">
        <v>44759</v>
      </c>
      <c r="C1557" s="434" t="s">
        <v>864</v>
      </c>
      <c r="D1557" s="491">
        <v>148</v>
      </c>
      <c r="E1557" s="492">
        <v>6</v>
      </c>
      <c r="F1557" s="497">
        <v>4.0500000000000001E-2</v>
      </c>
      <c r="G1557" s="492">
        <v>5</v>
      </c>
      <c r="H1557" s="497">
        <v>3.3799999999999997E-2</v>
      </c>
      <c r="I1557" s="492">
        <v>137</v>
      </c>
      <c r="J1557" s="498">
        <v>0.92569999999999997</v>
      </c>
      <c r="K1557" s="421">
        <v>0</v>
      </c>
      <c r="L1557" s="507">
        <f t="shared" si="367"/>
        <v>0</v>
      </c>
      <c r="M1557" s="315"/>
    </row>
    <row r="1558" spans="2:13" ht="15" thickBot="1" x14ac:dyDescent="0.4">
      <c r="B1558" s="501">
        <v>44761</v>
      </c>
      <c r="C1558" s="509" t="s">
        <v>888</v>
      </c>
      <c r="D1558" s="502">
        <v>52</v>
      </c>
      <c r="E1558" s="503">
        <v>2</v>
      </c>
      <c r="F1558" s="504">
        <v>3.85E-2</v>
      </c>
      <c r="G1558" s="503">
        <v>1</v>
      </c>
      <c r="H1558" s="504">
        <v>1.9199999999999998E-2</v>
      </c>
      <c r="I1558" s="503">
        <v>49</v>
      </c>
      <c r="J1558" s="505">
        <v>0.94230000000000003</v>
      </c>
      <c r="K1558" s="376"/>
      <c r="L1558" s="448"/>
      <c r="M1558" s="315"/>
    </row>
    <row r="1559" spans="2:13" ht="15" thickBot="1" x14ac:dyDescent="0.4">
      <c r="B1559" s="501">
        <v>44762</v>
      </c>
      <c r="C1559" s="509" t="s">
        <v>863</v>
      </c>
      <c r="D1559" s="502">
        <v>9</v>
      </c>
      <c r="E1559" s="503">
        <v>0</v>
      </c>
      <c r="F1559" s="504">
        <v>0</v>
      </c>
      <c r="G1559" s="503">
        <v>1</v>
      </c>
      <c r="H1559" s="504">
        <v>0.1111</v>
      </c>
      <c r="I1559" s="503">
        <v>8</v>
      </c>
      <c r="J1559" s="505">
        <v>0.88890000000000002</v>
      </c>
      <c r="K1559" s="376"/>
      <c r="L1559" s="448"/>
      <c r="M1559" s="315"/>
    </row>
    <row r="1560" spans="2:13" ht="15" thickBot="1" x14ac:dyDescent="0.4">
      <c r="B1560" s="501">
        <v>44744</v>
      </c>
      <c r="C1560" s="509" t="s">
        <v>1061</v>
      </c>
      <c r="D1560" s="502">
        <v>321</v>
      </c>
      <c r="E1560" s="503">
        <v>15</v>
      </c>
      <c r="F1560" s="504">
        <v>4.6699999999999998E-2</v>
      </c>
      <c r="G1560" s="503">
        <v>9</v>
      </c>
      <c r="H1560" s="504">
        <v>2.8000000000000001E-2</v>
      </c>
      <c r="I1560" s="503">
        <v>297</v>
      </c>
      <c r="J1560" s="505">
        <v>0.92520000000000002</v>
      </c>
      <c r="K1560" s="376"/>
      <c r="L1560" s="448"/>
      <c r="M1560" s="315"/>
    </row>
    <row r="1561" spans="2:13" ht="15" thickBot="1" x14ac:dyDescent="0.4">
      <c r="B1561" s="501">
        <v>44749</v>
      </c>
      <c r="C1561" s="509" t="s">
        <v>863</v>
      </c>
      <c r="D1561" s="502">
        <v>83</v>
      </c>
      <c r="E1561" s="503">
        <v>2</v>
      </c>
      <c r="F1561" s="504">
        <v>2.41E-2</v>
      </c>
      <c r="G1561" s="503">
        <v>4</v>
      </c>
      <c r="H1561" s="504">
        <v>4.82E-2</v>
      </c>
      <c r="I1561" s="503">
        <v>77</v>
      </c>
      <c r="J1561" s="505">
        <v>0.92769999999999997</v>
      </c>
      <c r="K1561" s="376"/>
      <c r="L1561" s="448"/>
      <c r="M1561" s="315"/>
    </row>
    <row r="1562" spans="2:13" ht="13" thickBot="1" x14ac:dyDescent="0.3">
      <c r="B1562" s="470"/>
      <c r="C1562" s="363"/>
      <c r="D1562" s="480"/>
      <c r="E1562" s="472"/>
      <c r="F1562" s="448"/>
      <c r="G1562" s="472"/>
      <c r="H1562" s="448"/>
      <c r="I1562" s="472"/>
      <c r="J1562" s="450"/>
      <c r="K1562" s="376"/>
      <c r="L1562" s="448"/>
      <c r="M1562" s="315"/>
    </row>
    <row r="1563" spans="2:13" ht="13" thickBot="1" x14ac:dyDescent="0.3">
      <c r="B1563" s="470"/>
      <c r="C1563" s="363"/>
      <c r="D1563" s="480"/>
      <c r="E1563" s="472"/>
      <c r="F1563" s="448"/>
      <c r="G1563" s="472"/>
      <c r="H1563" s="448"/>
      <c r="I1563" s="472"/>
      <c r="J1563" s="450"/>
      <c r="K1563" s="376"/>
      <c r="L1563" s="448"/>
      <c r="M1563" s="315"/>
    </row>
    <row r="1564" spans="2:13" ht="13" thickBot="1" x14ac:dyDescent="0.3">
      <c r="B1564" s="516"/>
      <c r="C1564" s="517"/>
      <c r="D1564" s="480"/>
      <c r="E1564" s="472"/>
      <c r="F1564" s="448"/>
      <c r="G1564" s="472"/>
      <c r="H1564" s="448"/>
      <c r="I1564" s="472"/>
      <c r="J1564" s="450"/>
      <c r="K1564" s="518"/>
      <c r="L1564" s="448"/>
      <c r="M1564" s="315"/>
    </row>
    <row r="1565" spans="2:13" ht="13" thickBot="1" x14ac:dyDescent="0.3">
      <c r="B1565" s="516"/>
      <c r="C1565" s="517"/>
      <c r="D1565" s="480"/>
      <c r="E1565" s="472"/>
      <c r="F1565" s="448"/>
      <c r="G1565" s="472"/>
      <c r="H1565" s="448"/>
      <c r="I1565" s="472"/>
      <c r="J1565" s="450"/>
      <c r="K1565" s="518"/>
      <c r="L1565" s="448"/>
      <c r="M1565" s="315"/>
    </row>
    <row r="1566" spans="2:13" ht="13" thickBot="1" x14ac:dyDescent="0.3">
      <c r="B1566" s="516"/>
      <c r="C1566" s="517"/>
      <c r="D1566" s="480"/>
      <c r="E1566" s="472"/>
      <c r="F1566" s="448"/>
      <c r="G1566" s="472"/>
      <c r="H1566" s="448"/>
      <c r="I1566" s="472"/>
      <c r="J1566" s="450"/>
      <c r="K1566" s="518"/>
      <c r="L1566" s="448"/>
      <c r="M1566" s="315"/>
    </row>
    <row r="1567" spans="2:13" ht="13" thickBot="1" x14ac:dyDescent="0.3">
      <c r="B1567" s="516"/>
      <c r="C1567" s="517"/>
      <c r="D1567" s="480"/>
      <c r="E1567" s="472"/>
      <c r="F1567" s="448"/>
      <c r="G1567" s="472"/>
      <c r="H1567" s="448"/>
      <c r="I1567" s="472"/>
      <c r="J1567" s="450"/>
      <c r="K1567" s="518"/>
      <c r="L1567" s="448"/>
      <c r="M1567" s="315"/>
    </row>
    <row r="1568" spans="2:13" ht="13" thickBot="1" x14ac:dyDescent="0.3">
      <c r="B1568" s="516"/>
      <c r="C1568" s="517"/>
      <c r="D1568" s="480"/>
      <c r="E1568" s="472"/>
      <c r="F1568" s="448"/>
      <c r="G1568" s="472"/>
      <c r="H1568" s="448"/>
      <c r="I1568" s="472"/>
      <c r="J1568" s="450"/>
      <c r="K1568" s="518"/>
      <c r="L1568" s="448"/>
      <c r="M1568" s="315"/>
    </row>
    <row r="1569" spans="2:13" ht="13" thickBot="1" x14ac:dyDescent="0.3">
      <c r="B1569" s="516"/>
      <c r="C1569" s="517"/>
      <c r="D1569" s="480"/>
      <c r="E1569" s="472"/>
      <c r="F1569" s="448"/>
      <c r="G1569" s="472"/>
      <c r="H1569" s="448"/>
      <c r="I1569" s="472"/>
      <c r="J1569" s="450"/>
      <c r="K1569" s="518"/>
      <c r="L1569" s="448"/>
      <c r="M1569" s="315"/>
    </row>
    <row r="1570" spans="2:13" ht="13" thickBot="1" x14ac:dyDescent="0.3">
      <c r="B1570" s="516"/>
      <c r="C1570" s="517"/>
      <c r="D1570" s="480"/>
      <c r="E1570" s="472"/>
      <c r="F1570" s="448"/>
      <c r="G1570" s="472"/>
      <c r="H1570" s="448"/>
      <c r="I1570" s="472"/>
      <c r="J1570" s="450"/>
      <c r="K1570" s="518"/>
      <c r="L1570" s="448"/>
      <c r="M1570" s="315"/>
    </row>
    <row r="1571" spans="2:13" ht="13" thickBot="1" x14ac:dyDescent="0.3">
      <c r="B1571" s="516"/>
      <c r="C1571" s="517"/>
      <c r="D1571" s="480"/>
      <c r="E1571" s="472"/>
      <c r="F1571" s="448"/>
      <c r="G1571" s="472"/>
      <c r="H1571" s="448"/>
      <c r="I1571" s="472"/>
      <c r="J1571" s="450"/>
      <c r="K1571" s="518"/>
      <c r="L1571" s="448"/>
      <c r="M1571" s="315"/>
    </row>
    <row r="1572" spans="2:13" ht="13" thickBot="1" x14ac:dyDescent="0.3">
      <c r="B1572" s="516"/>
      <c r="C1572" s="517"/>
      <c r="D1572" s="480"/>
      <c r="E1572" s="472"/>
      <c r="F1572" s="448"/>
      <c r="G1572" s="472"/>
      <c r="H1572" s="448"/>
      <c r="I1572" s="472"/>
      <c r="J1572" s="450"/>
      <c r="K1572" s="518"/>
      <c r="L1572" s="448"/>
      <c r="M1572" s="315"/>
    </row>
    <row r="1573" spans="2:13" ht="13" thickBot="1" x14ac:dyDescent="0.3">
      <c r="B1573" s="516"/>
      <c r="C1573" s="517"/>
      <c r="D1573" s="480"/>
      <c r="E1573" s="472"/>
      <c r="F1573" s="448"/>
      <c r="G1573" s="472"/>
      <c r="H1573" s="448"/>
      <c r="I1573" s="472"/>
      <c r="J1573" s="450"/>
      <c r="K1573" s="518"/>
      <c r="L1573" s="448"/>
      <c r="M1573" s="315"/>
    </row>
    <row r="1574" spans="2:13" ht="13" thickBot="1" x14ac:dyDescent="0.3">
      <c r="B1574" s="516"/>
      <c r="C1574" s="517"/>
      <c r="D1574" s="480"/>
      <c r="E1574" s="472"/>
      <c r="F1574" s="448"/>
      <c r="G1574" s="472"/>
      <c r="H1574" s="448"/>
      <c r="I1574" s="472"/>
      <c r="J1574" s="450"/>
      <c r="K1574" s="518"/>
      <c r="L1574" s="448"/>
      <c r="M1574" s="315"/>
    </row>
    <row r="1575" spans="2:13" ht="13" thickBot="1" x14ac:dyDescent="0.3">
      <c r="B1575" s="516"/>
      <c r="C1575" s="517"/>
      <c r="D1575" s="480"/>
      <c r="E1575" s="472"/>
      <c r="F1575" s="448"/>
      <c r="G1575" s="472"/>
      <c r="H1575" s="448"/>
      <c r="I1575" s="472"/>
      <c r="J1575" s="450"/>
      <c r="K1575" s="518"/>
      <c r="L1575" s="448"/>
      <c r="M1575" s="315"/>
    </row>
    <row r="1576" spans="2:13" ht="13" thickBot="1" x14ac:dyDescent="0.3">
      <c r="B1576" s="516"/>
      <c r="C1576" s="517"/>
      <c r="D1576" s="480"/>
      <c r="E1576" s="472"/>
      <c r="F1576" s="448"/>
      <c r="G1576" s="472"/>
      <c r="H1576" s="448"/>
      <c r="I1576" s="472"/>
      <c r="J1576" s="450"/>
      <c r="K1576" s="518"/>
      <c r="L1576" s="448"/>
      <c r="M1576" s="315"/>
    </row>
    <row r="1577" spans="2:13" ht="13" thickBot="1" x14ac:dyDescent="0.3">
      <c r="B1577" s="516"/>
      <c r="C1577" s="517"/>
      <c r="D1577" s="480"/>
      <c r="E1577" s="472"/>
      <c r="F1577" s="448"/>
      <c r="G1577" s="472"/>
      <c r="H1577" s="448"/>
      <c r="I1577" s="472"/>
      <c r="J1577" s="450"/>
      <c r="K1577" s="518"/>
      <c r="L1577" s="448"/>
      <c r="M1577" s="315"/>
    </row>
    <row r="1578" spans="2:13" ht="13" thickBot="1" x14ac:dyDescent="0.3">
      <c r="B1578" s="516"/>
      <c r="C1578" s="517"/>
      <c r="D1578" s="480"/>
      <c r="E1578" s="472"/>
      <c r="F1578" s="448"/>
      <c r="G1578" s="472"/>
      <c r="H1578" s="448"/>
      <c r="I1578" s="472"/>
      <c r="J1578" s="450"/>
      <c r="K1578" s="518"/>
      <c r="L1578" s="448"/>
      <c r="M1578" s="315"/>
    </row>
    <row r="1579" spans="2:13" ht="13" thickBot="1" x14ac:dyDescent="0.3">
      <c r="B1579" s="516"/>
      <c r="C1579" s="517"/>
      <c r="D1579" s="480"/>
      <c r="E1579" s="472"/>
      <c r="F1579" s="448"/>
      <c r="G1579" s="472"/>
      <c r="H1579" s="448"/>
      <c r="I1579" s="472"/>
      <c r="J1579" s="450"/>
      <c r="K1579" s="518"/>
      <c r="L1579" s="448"/>
      <c r="M1579" s="315"/>
    </row>
    <row r="1580" spans="2:13" ht="13" thickBot="1" x14ac:dyDescent="0.3">
      <c r="B1580" s="470"/>
      <c r="C1580" s="363"/>
      <c r="D1580" s="480"/>
      <c r="E1580" s="472"/>
      <c r="F1580" s="448"/>
      <c r="G1580" s="472"/>
      <c r="H1580" s="448"/>
      <c r="I1580" s="472"/>
      <c r="J1580" s="450"/>
      <c r="K1580" s="376"/>
      <c r="L1580" s="448"/>
      <c r="M1580" s="315"/>
    </row>
    <row r="1581" spans="2:13" ht="13" thickBot="1" x14ac:dyDescent="0.3">
      <c r="B1581" s="470"/>
      <c r="C1581" s="363"/>
      <c r="D1581" s="480"/>
      <c r="E1581" s="472"/>
      <c r="F1581" s="448"/>
      <c r="G1581" s="472"/>
      <c r="H1581" s="448"/>
      <c r="I1581" s="472"/>
      <c r="J1581" s="450"/>
      <c r="K1581" s="376"/>
      <c r="L1581" s="448"/>
      <c r="M1581" s="315"/>
    </row>
    <row r="1582" spans="2:13" ht="13" thickBot="1" x14ac:dyDescent="0.3">
      <c r="B1582" s="470"/>
      <c r="C1582" s="363"/>
      <c r="D1582" s="480"/>
      <c r="E1582" s="472"/>
      <c r="F1582" s="448"/>
      <c r="G1582" s="472"/>
      <c r="H1582" s="448"/>
      <c r="I1582" s="472"/>
      <c r="J1582" s="450"/>
      <c r="K1582" s="376"/>
      <c r="L1582" s="448"/>
      <c r="M1582" s="315"/>
    </row>
    <row r="1583" spans="2:13" ht="13" thickBot="1" x14ac:dyDescent="0.3">
      <c r="B1583" s="470"/>
      <c r="C1583" s="363"/>
      <c r="D1583" s="480"/>
      <c r="E1583" s="472"/>
      <c r="F1583" s="448"/>
      <c r="G1583" s="472"/>
      <c r="H1583" s="448"/>
      <c r="I1583" s="472"/>
      <c r="J1583" s="450"/>
      <c r="K1583" s="376"/>
      <c r="L1583" s="448"/>
      <c r="M1583" s="315"/>
    </row>
    <row r="1584" spans="2:13" ht="13" thickBot="1" x14ac:dyDescent="0.3">
      <c r="B1584" s="470"/>
      <c r="C1584" s="363"/>
      <c r="D1584" s="480"/>
      <c r="E1584" s="472"/>
      <c r="F1584" s="448"/>
      <c r="G1584" s="472"/>
      <c r="H1584" s="448"/>
      <c r="I1584" s="472"/>
      <c r="J1584" s="450"/>
      <c r="K1584" s="376"/>
      <c r="L1584" s="448"/>
      <c r="M1584" s="315"/>
    </row>
    <row r="1585" spans="2:13" ht="13" thickBot="1" x14ac:dyDescent="0.3">
      <c r="B1585" s="470"/>
      <c r="C1585" s="363"/>
      <c r="D1585" s="480"/>
      <c r="E1585" s="472"/>
      <c r="F1585" s="448"/>
      <c r="G1585" s="472"/>
      <c r="H1585" s="448"/>
      <c r="I1585" s="472"/>
      <c r="J1585" s="450"/>
      <c r="K1585" s="376"/>
      <c r="L1585" s="448"/>
      <c r="M1585" s="315"/>
    </row>
    <row r="1586" spans="2:13" ht="13" thickBot="1" x14ac:dyDescent="0.3">
      <c r="B1586" s="470"/>
      <c r="C1586" s="363"/>
      <c r="D1586" s="480"/>
      <c r="E1586" s="472"/>
      <c r="F1586" s="448"/>
      <c r="G1586" s="472"/>
      <c r="H1586" s="448"/>
      <c r="I1586" s="472"/>
      <c r="J1586" s="450"/>
      <c r="K1586" s="376"/>
      <c r="L1586" s="448"/>
      <c r="M1586" s="315"/>
    </row>
    <row r="1587" spans="2:13" ht="13" thickBot="1" x14ac:dyDescent="0.3">
      <c r="B1587" s="470"/>
      <c r="C1587" s="363"/>
      <c r="D1587" s="480"/>
      <c r="E1587" s="472"/>
      <c r="F1587" s="448"/>
      <c r="G1587" s="472"/>
      <c r="H1587" s="448"/>
      <c r="I1587" s="472"/>
      <c r="J1587" s="450"/>
      <c r="K1587" s="376"/>
      <c r="L1587" s="448"/>
      <c r="M1587" s="315"/>
    </row>
    <row r="1588" spans="2:13" ht="13" thickBot="1" x14ac:dyDescent="0.3">
      <c r="B1588" s="470"/>
      <c r="C1588" s="363"/>
      <c r="D1588" s="480"/>
      <c r="E1588" s="472"/>
      <c r="F1588" s="448"/>
      <c r="G1588" s="472"/>
      <c r="H1588" s="448"/>
      <c r="I1588" s="472"/>
      <c r="J1588" s="450"/>
      <c r="K1588" s="376"/>
      <c r="L1588" s="448"/>
      <c r="M1588" s="315"/>
    </row>
    <row r="1589" spans="2:13" ht="13" thickBot="1" x14ac:dyDescent="0.3">
      <c r="B1589" s="470"/>
      <c r="C1589" s="363"/>
      <c r="D1589" s="480"/>
      <c r="E1589" s="472"/>
      <c r="F1589" s="448"/>
      <c r="G1589" s="472"/>
      <c r="H1589" s="448"/>
      <c r="I1589" s="472"/>
      <c r="J1589" s="450"/>
      <c r="K1589" s="376"/>
      <c r="L1589" s="448"/>
      <c r="M1589" s="315"/>
    </row>
    <row r="1590" spans="2:13" ht="13" thickBot="1" x14ac:dyDescent="0.3">
      <c r="B1590" s="470"/>
      <c r="C1590" s="363"/>
      <c r="D1590" s="480"/>
      <c r="E1590" s="472"/>
      <c r="F1590" s="448"/>
      <c r="G1590" s="472"/>
      <c r="H1590" s="448"/>
      <c r="I1590" s="472"/>
      <c r="J1590" s="450"/>
      <c r="K1590" s="376"/>
      <c r="L1590" s="448"/>
      <c r="M1590" s="315"/>
    </row>
    <row r="1591" spans="2:13" ht="13" thickBot="1" x14ac:dyDescent="0.3">
      <c r="B1591" s="470"/>
      <c r="C1591" s="363"/>
      <c r="D1591" s="510"/>
      <c r="E1591" s="472"/>
      <c r="F1591" s="448"/>
      <c r="G1591" s="472"/>
      <c r="H1591" s="448"/>
      <c r="I1591" s="472"/>
      <c r="J1591" s="450"/>
      <c r="K1591" s="376"/>
      <c r="L1591" s="448"/>
      <c r="M1591" s="315"/>
    </row>
    <row r="1592" spans="2:13" ht="13" thickBot="1" x14ac:dyDescent="0.3">
      <c r="B1592" s="470"/>
      <c r="C1592" s="363"/>
      <c r="D1592" s="511"/>
      <c r="E1592" s="480"/>
      <c r="F1592" s="448"/>
      <c r="G1592" s="472"/>
      <c r="H1592" s="448"/>
      <c r="I1592" s="472"/>
      <c r="J1592" s="450"/>
      <c r="K1592" s="376"/>
      <c r="L1592" s="448"/>
      <c r="M1592" s="315"/>
    </row>
    <row r="1593" spans="2:13" ht="13" thickBot="1" x14ac:dyDescent="0.3">
      <c r="B1593" s="470"/>
      <c r="C1593" s="363"/>
      <c r="D1593" s="480"/>
      <c r="E1593" s="472"/>
      <c r="F1593" s="448"/>
      <c r="G1593" s="472"/>
      <c r="H1593" s="448"/>
      <c r="I1593" s="472"/>
      <c r="J1593" s="450"/>
      <c r="K1593" s="376"/>
      <c r="L1593" s="448"/>
      <c r="M1593" s="315"/>
    </row>
    <row r="1594" spans="2:13" ht="13" thickBot="1" x14ac:dyDescent="0.3">
      <c r="B1594" s="470"/>
      <c r="C1594" s="363"/>
      <c r="D1594" s="480"/>
      <c r="E1594" s="472"/>
      <c r="F1594" s="448"/>
      <c r="G1594" s="472"/>
      <c r="H1594" s="448"/>
      <c r="I1594" s="472"/>
      <c r="J1594" s="450"/>
      <c r="K1594" s="376"/>
      <c r="L1594" s="448"/>
      <c r="M1594" s="315"/>
    </row>
    <row r="1595" spans="2:13" ht="13" thickBot="1" x14ac:dyDescent="0.3">
      <c r="B1595" s="470"/>
      <c r="C1595" s="363"/>
      <c r="D1595" s="480"/>
      <c r="E1595" s="472"/>
      <c r="F1595" s="448"/>
      <c r="G1595" s="472"/>
      <c r="H1595" s="448"/>
      <c r="I1595" s="472"/>
      <c r="J1595" s="450"/>
      <c r="K1595" s="376"/>
      <c r="L1595" s="448"/>
      <c r="M1595" s="315"/>
    </row>
    <row r="1596" spans="2:13" ht="13" thickBot="1" x14ac:dyDescent="0.3">
      <c r="B1596" s="470"/>
      <c r="C1596" s="363"/>
      <c r="D1596" s="480"/>
      <c r="E1596" s="472"/>
      <c r="F1596" s="448"/>
      <c r="G1596" s="472"/>
      <c r="H1596" s="448"/>
      <c r="I1596" s="472"/>
      <c r="J1596" s="450"/>
      <c r="K1596" s="376"/>
      <c r="L1596" s="448"/>
      <c r="M1596" s="315"/>
    </row>
    <row r="1597" spans="2:13" ht="13" thickBot="1" x14ac:dyDescent="0.3">
      <c r="B1597" s="470"/>
      <c r="C1597" s="363"/>
      <c r="D1597" s="480"/>
      <c r="E1597" s="472"/>
      <c r="F1597" s="448"/>
      <c r="G1597" s="472"/>
      <c r="H1597" s="448"/>
      <c r="I1597" s="472"/>
      <c r="J1597" s="450"/>
      <c r="K1597" s="376"/>
      <c r="L1597" s="448"/>
      <c r="M1597" s="315"/>
    </row>
    <row r="1598" spans="2:13" ht="13" thickBot="1" x14ac:dyDescent="0.3">
      <c r="B1598" s="470"/>
      <c r="C1598" s="363"/>
      <c r="D1598" s="480"/>
      <c r="E1598" s="472"/>
      <c r="F1598" s="448"/>
      <c r="G1598" s="472"/>
      <c r="H1598" s="448"/>
      <c r="I1598" s="472"/>
      <c r="J1598" s="450"/>
      <c r="K1598" s="376"/>
      <c r="L1598" s="448"/>
      <c r="M1598" s="315"/>
    </row>
    <row r="1599" spans="2:13" ht="13" thickBot="1" x14ac:dyDescent="0.3">
      <c r="B1599" s="470"/>
      <c r="C1599" s="363"/>
      <c r="D1599" s="480"/>
      <c r="E1599" s="472"/>
      <c r="F1599" s="448"/>
      <c r="G1599" s="472"/>
      <c r="H1599" s="448"/>
      <c r="I1599" s="472"/>
      <c r="J1599" s="450"/>
      <c r="K1599" s="376"/>
      <c r="L1599" s="448"/>
      <c r="M1599" s="315"/>
    </row>
    <row r="1600" spans="2:13" ht="13.5" thickBot="1" x14ac:dyDescent="0.35">
      <c r="B1600" s="470"/>
      <c r="C1600" s="214" t="s">
        <v>26</v>
      </c>
      <c r="D1600" s="191">
        <f>SUM(D6:D1599)</f>
        <v>183791</v>
      </c>
      <c r="E1600" s="191">
        <f>SUM(E6:E1599)</f>
        <v>8985</v>
      </c>
      <c r="F1600" s="439">
        <f>AVERAGE(F6:F1599)</f>
        <v>5.2164024199728792E-2</v>
      </c>
      <c r="G1600" s="191">
        <f>SUM(G6:G1599)</f>
        <v>6399</v>
      </c>
      <c r="H1600" s="439">
        <f>AVERAGE(H6:H1599)</f>
        <v>3.6311775256520303E-2</v>
      </c>
      <c r="I1600" s="191">
        <f>SUM(I6:I1599)</f>
        <v>168407</v>
      </c>
      <c r="J1600" s="438">
        <f>AVERAGE(J6:J1599)</f>
        <v>0.9115928943646634</v>
      </c>
      <c r="K1600" s="191">
        <f>SUM(K6:K1599)</f>
        <v>1997</v>
      </c>
      <c r="L1600" s="439">
        <f>AVERAGE(L6:L1599)</f>
        <v>1.3249235790946258E-2</v>
      </c>
      <c r="M1600" s="317">
        <v>170</v>
      </c>
    </row>
    <row r="1601" spans="2:11" ht="13" thickBot="1" x14ac:dyDescent="0.3">
      <c r="K1601" s="292"/>
    </row>
    <row r="1602" spans="2:11" ht="13.5" thickBot="1" x14ac:dyDescent="0.35">
      <c r="B1602" s="282"/>
      <c r="C1602" s="506" t="s">
        <v>1062</v>
      </c>
      <c r="F1602" s="515">
        <f>1/D1600*E1600</f>
        <v>4.888705105255426E-2</v>
      </c>
      <c r="J1602" s="245" t="s">
        <v>1019</v>
      </c>
      <c r="K1602" s="293">
        <v>44771</v>
      </c>
    </row>
    <row r="1603" spans="2:11" x14ac:dyDescent="0.25">
      <c r="E1603" s="500"/>
      <c r="K1603" s="292"/>
    </row>
    <row r="1604" spans="2:11" x14ac:dyDescent="0.25">
      <c r="F1604" s="445"/>
      <c r="H1604" s="445"/>
      <c r="I1604" s="445"/>
      <c r="K1604" s="57"/>
    </row>
    <row r="1605" spans="2:11" x14ac:dyDescent="0.25">
      <c r="F1605" s="445"/>
      <c r="H1605" s="445"/>
      <c r="I1605" s="445"/>
      <c r="K1605" s="57"/>
    </row>
    <row r="1606" spans="2:11" x14ac:dyDescent="0.25">
      <c r="F1606" s="445"/>
      <c r="H1606" s="445"/>
      <c r="I1606" s="445"/>
      <c r="K1606" s="57"/>
    </row>
    <row r="1607" spans="2:11" x14ac:dyDescent="0.25">
      <c r="F1607" s="445"/>
      <c r="H1607" s="445"/>
      <c r="I1607" s="445"/>
      <c r="K1607" s="5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1" fitToHeight="0" orientation="landscape" r:id="rId1"/>
  <headerFooter alignWithMargins="0"/>
  <rowBreaks count="3" manualBreakCount="3">
    <brk id="49" min="1" max="12" man="1"/>
    <brk id="73" min="1" max="12" man="1"/>
    <brk id="99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74"/>
  <sheetViews>
    <sheetView workbookViewId="0">
      <selection activeCell="B74" sqref="B74"/>
    </sheetView>
  </sheetViews>
  <sheetFormatPr defaultRowHeight="12.5" x14ac:dyDescent="0.25"/>
  <cols>
    <col min="1" max="1" width="2.26953125" customWidth="1"/>
    <col min="2" max="2" width="9.1796875" style="1"/>
    <col min="3" max="3" width="18.26953125" customWidth="1"/>
    <col min="4" max="4" width="9.1796875" style="1"/>
    <col min="5" max="9" width="8.26953125" style="1" customWidth="1"/>
    <col min="10" max="10" width="8.26953125" customWidth="1"/>
    <col min="11" max="11" width="14.26953125" style="1" customWidth="1"/>
    <col min="12" max="12" width="10.1796875" bestFit="1" customWidth="1"/>
    <col min="13" max="13" width="36.453125" customWidth="1"/>
  </cols>
  <sheetData>
    <row r="1" spans="2:13" s="14" customFormat="1" x14ac:dyDescent="0.25">
      <c r="B1" s="368"/>
      <c r="C1" s="369"/>
      <c r="D1" s="368"/>
      <c r="E1" s="368"/>
      <c r="F1" s="368"/>
      <c r="G1" s="368"/>
      <c r="H1" s="368"/>
      <c r="I1" s="368"/>
      <c r="J1" s="369"/>
      <c r="K1" s="368"/>
      <c r="L1" s="369"/>
      <c r="M1" s="369"/>
    </row>
    <row r="2" spans="2:13" s="14" customFormat="1" ht="20" x14ac:dyDescent="0.4">
      <c r="B2" s="368"/>
      <c r="C2" s="371" t="s">
        <v>1020</v>
      </c>
      <c r="D2" s="368"/>
      <c r="E2" s="368"/>
      <c r="F2" s="368"/>
      <c r="G2" s="368"/>
      <c r="H2" s="368"/>
      <c r="I2" s="368"/>
      <c r="J2" s="369"/>
      <c r="K2" s="368"/>
      <c r="L2" s="369"/>
      <c r="M2" s="369"/>
    </row>
    <row r="3" spans="2:13" s="14" customFormat="1" ht="13" thickBot="1" x14ac:dyDescent="0.3">
      <c r="B3" s="372"/>
      <c r="C3" s="373"/>
      <c r="D3" s="372"/>
      <c r="E3" s="372"/>
      <c r="F3" s="372"/>
      <c r="G3" s="372"/>
      <c r="H3" s="372"/>
      <c r="I3" s="372"/>
      <c r="J3" s="373"/>
      <c r="K3" s="372"/>
      <c r="L3" s="373"/>
      <c r="M3" s="373"/>
    </row>
    <row r="4" spans="2:13" ht="13" x14ac:dyDescent="0.3">
      <c r="B4" s="395" t="s">
        <v>2</v>
      </c>
      <c r="C4" s="395" t="s">
        <v>3</v>
      </c>
      <c r="D4" s="396" t="s">
        <v>4</v>
      </c>
      <c r="E4" s="2" t="s">
        <v>5</v>
      </c>
      <c r="F4" s="3" t="s">
        <v>491</v>
      </c>
      <c r="G4" s="7" t="s">
        <v>6</v>
      </c>
      <c r="H4" s="8" t="s">
        <v>491</v>
      </c>
      <c r="I4" s="10" t="s">
        <v>7</v>
      </c>
      <c r="J4" s="11" t="s">
        <v>491</v>
      </c>
      <c r="K4" s="13" t="s">
        <v>8</v>
      </c>
      <c r="L4" s="93" t="s">
        <v>491</v>
      </c>
      <c r="M4" s="27" t="s">
        <v>9</v>
      </c>
    </row>
    <row r="5" spans="2:13" ht="13" x14ac:dyDescent="0.3">
      <c r="B5" s="397">
        <v>2004</v>
      </c>
      <c r="C5" s="397"/>
      <c r="D5" s="398"/>
      <c r="E5" s="59"/>
      <c r="F5" s="60"/>
      <c r="G5" s="59"/>
      <c r="H5" s="60"/>
      <c r="I5" s="59"/>
      <c r="J5" s="61"/>
      <c r="K5" s="59"/>
      <c r="L5" s="76"/>
      <c r="M5" s="92"/>
    </row>
    <row r="6" spans="2:13" x14ac:dyDescent="0.25">
      <c r="B6" s="399">
        <v>38078</v>
      </c>
      <c r="C6" s="400" t="s">
        <v>0</v>
      </c>
      <c r="D6" s="401">
        <v>116</v>
      </c>
      <c r="E6" s="4">
        <v>10</v>
      </c>
      <c r="F6" s="5">
        <f>SUM(E6/D6)</f>
        <v>8.6206896551724144E-2</v>
      </c>
      <c r="G6" s="4">
        <v>10</v>
      </c>
      <c r="H6" s="5">
        <f>SUM(G6/D6)</f>
        <v>8.6206896551724144E-2</v>
      </c>
      <c r="I6" s="4">
        <v>96</v>
      </c>
      <c r="J6" s="5">
        <f>SUM(I6/D6)</f>
        <v>0.82758620689655171</v>
      </c>
      <c r="K6" s="4">
        <v>7</v>
      </c>
      <c r="L6" s="402">
        <f>SUM(K6/D6)</f>
        <v>6.0344827586206899E-2</v>
      </c>
      <c r="M6" s="52"/>
    </row>
    <row r="7" spans="2:13" x14ac:dyDescent="0.25">
      <c r="B7" s="399">
        <v>38169</v>
      </c>
      <c r="C7" s="400" t="s">
        <v>0</v>
      </c>
      <c r="D7" s="401">
        <v>195</v>
      </c>
      <c r="E7" s="4">
        <v>17</v>
      </c>
      <c r="F7" s="5">
        <f t="shared" ref="F7:F24" si="0">SUM(E7/D7)</f>
        <v>8.7179487179487175E-2</v>
      </c>
      <c r="G7" s="4">
        <v>19</v>
      </c>
      <c r="H7" s="5">
        <f t="shared" ref="H7:H25" si="1">SUM(G7/D7)</f>
        <v>9.7435897435897437E-2</v>
      </c>
      <c r="I7" s="4">
        <v>159</v>
      </c>
      <c r="J7" s="5">
        <f t="shared" ref="J7:J25" si="2">SUM(I7/D7)</f>
        <v>0.81538461538461537</v>
      </c>
      <c r="K7" s="4">
        <v>11</v>
      </c>
      <c r="L7" s="402">
        <f t="shared" ref="L7:L25" si="3">SUM(K7/D7)</f>
        <v>5.6410256410256411E-2</v>
      </c>
      <c r="M7" s="52"/>
    </row>
    <row r="8" spans="2:13" x14ac:dyDescent="0.25">
      <c r="B8" s="399">
        <v>38261</v>
      </c>
      <c r="C8" s="400" t="s">
        <v>0</v>
      </c>
      <c r="D8" s="401">
        <v>137</v>
      </c>
      <c r="E8" s="4">
        <v>15</v>
      </c>
      <c r="F8" s="5">
        <f t="shared" si="0"/>
        <v>0.10948905109489052</v>
      </c>
      <c r="G8" s="4">
        <v>4</v>
      </c>
      <c r="H8" s="5">
        <f t="shared" si="1"/>
        <v>2.9197080291970802E-2</v>
      </c>
      <c r="I8" s="4">
        <v>118</v>
      </c>
      <c r="J8" s="5">
        <f t="shared" si="2"/>
        <v>0.86131386861313863</v>
      </c>
      <c r="K8" s="4">
        <v>5</v>
      </c>
      <c r="L8" s="402">
        <f t="shared" si="3"/>
        <v>3.6496350364963501E-2</v>
      </c>
      <c r="M8" s="52"/>
    </row>
    <row r="9" spans="2:13" ht="13" x14ac:dyDescent="0.3">
      <c r="B9" s="397">
        <v>2005</v>
      </c>
      <c r="C9" s="397"/>
      <c r="D9" s="398"/>
      <c r="E9" s="59"/>
      <c r="F9" s="60"/>
      <c r="G9" s="59"/>
      <c r="H9" s="60"/>
      <c r="I9" s="59"/>
      <c r="J9" s="61"/>
      <c r="K9" s="59"/>
      <c r="L9" s="76"/>
      <c r="M9" s="91"/>
    </row>
    <row r="10" spans="2:13" x14ac:dyDescent="0.25">
      <c r="B10" s="399">
        <v>38443</v>
      </c>
      <c r="C10" s="400" t="s">
        <v>0</v>
      </c>
      <c r="D10" s="401">
        <v>116</v>
      </c>
      <c r="E10" s="4">
        <v>5</v>
      </c>
      <c r="F10" s="5">
        <f t="shared" si="0"/>
        <v>4.3103448275862072E-2</v>
      </c>
      <c r="G10" s="4">
        <v>17</v>
      </c>
      <c r="H10" s="5">
        <f t="shared" si="1"/>
        <v>0.14655172413793102</v>
      </c>
      <c r="I10" s="4">
        <v>94</v>
      </c>
      <c r="J10" s="5">
        <f t="shared" si="2"/>
        <v>0.81034482758620685</v>
      </c>
      <c r="K10" s="4">
        <v>6</v>
      </c>
      <c r="L10" s="402">
        <f t="shared" si="3"/>
        <v>5.1724137931034482E-2</v>
      </c>
      <c r="M10" s="52"/>
    </row>
    <row r="11" spans="2:13" x14ac:dyDescent="0.25">
      <c r="B11" s="399">
        <v>38626</v>
      </c>
      <c r="C11" s="400" t="s">
        <v>0</v>
      </c>
      <c r="D11" s="401">
        <v>71</v>
      </c>
      <c r="E11" s="4">
        <v>5</v>
      </c>
      <c r="F11" s="5">
        <f t="shared" si="0"/>
        <v>7.0422535211267609E-2</v>
      </c>
      <c r="G11" s="4">
        <v>3</v>
      </c>
      <c r="H11" s="5">
        <f t="shared" si="1"/>
        <v>4.2253521126760563E-2</v>
      </c>
      <c r="I11" s="4">
        <v>63</v>
      </c>
      <c r="J11" s="5">
        <f t="shared" si="2"/>
        <v>0.88732394366197187</v>
      </c>
      <c r="K11" s="4">
        <v>6</v>
      </c>
      <c r="L11" s="402">
        <f t="shared" si="3"/>
        <v>8.4507042253521125E-2</v>
      </c>
      <c r="M11" s="52"/>
    </row>
    <row r="12" spans="2:13" ht="13" x14ac:dyDescent="0.3">
      <c r="B12" s="397">
        <v>2006</v>
      </c>
      <c r="C12" s="397"/>
      <c r="D12" s="398"/>
      <c r="E12" s="59"/>
      <c r="F12" s="60"/>
      <c r="G12" s="59"/>
      <c r="H12" s="60"/>
      <c r="I12" s="59"/>
      <c r="J12" s="61"/>
      <c r="K12" s="59"/>
      <c r="L12" s="76"/>
      <c r="M12" s="91"/>
    </row>
    <row r="13" spans="2:13" x14ac:dyDescent="0.25">
      <c r="B13" s="399">
        <v>38808</v>
      </c>
      <c r="C13" s="400" t="s">
        <v>0</v>
      </c>
      <c r="D13" s="401">
        <v>152</v>
      </c>
      <c r="E13" s="4">
        <v>7</v>
      </c>
      <c r="F13" s="5">
        <f t="shared" si="0"/>
        <v>4.6052631578947366E-2</v>
      </c>
      <c r="G13" s="4">
        <v>21</v>
      </c>
      <c r="H13" s="5">
        <f t="shared" si="1"/>
        <v>0.13815789473684212</v>
      </c>
      <c r="I13" s="4">
        <v>124</v>
      </c>
      <c r="J13" s="5">
        <f t="shared" si="2"/>
        <v>0.81578947368421051</v>
      </c>
      <c r="K13" s="4">
        <v>4</v>
      </c>
      <c r="L13" s="402">
        <f t="shared" si="3"/>
        <v>2.6315789473684209E-2</v>
      </c>
      <c r="M13" s="52"/>
    </row>
    <row r="14" spans="2:13" x14ac:dyDescent="0.25">
      <c r="B14" s="399">
        <v>38899</v>
      </c>
      <c r="C14" s="400" t="s">
        <v>0</v>
      </c>
      <c r="D14" s="401">
        <v>52</v>
      </c>
      <c r="E14" s="4">
        <v>3</v>
      </c>
      <c r="F14" s="5">
        <f t="shared" si="0"/>
        <v>5.7692307692307696E-2</v>
      </c>
      <c r="G14" s="4">
        <v>5</v>
      </c>
      <c r="H14" s="5">
        <f t="shared" si="1"/>
        <v>9.6153846153846159E-2</v>
      </c>
      <c r="I14" s="4">
        <v>44</v>
      </c>
      <c r="J14" s="5">
        <f t="shared" si="2"/>
        <v>0.84615384615384615</v>
      </c>
      <c r="K14" s="4">
        <v>2</v>
      </c>
      <c r="L14" s="402">
        <f t="shared" si="3"/>
        <v>3.8461538461538464E-2</v>
      </c>
      <c r="M14" s="95" t="s">
        <v>1021</v>
      </c>
    </row>
    <row r="15" spans="2:13" x14ac:dyDescent="0.25">
      <c r="B15" s="399">
        <v>38991</v>
      </c>
      <c r="C15" s="400" t="s">
        <v>0</v>
      </c>
      <c r="D15" s="401">
        <v>150</v>
      </c>
      <c r="E15" s="4">
        <v>10</v>
      </c>
      <c r="F15" s="5">
        <f t="shared" si="0"/>
        <v>6.6666666666666666E-2</v>
      </c>
      <c r="G15" s="4">
        <v>10</v>
      </c>
      <c r="H15" s="5">
        <f t="shared" si="1"/>
        <v>6.6666666666666666E-2</v>
      </c>
      <c r="I15" s="4">
        <v>130</v>
      </c>
      <c r="J15" s="5">
        <f t="shared" si="2"/>
        <v>0.8666666666666667</v>
      </c>
      <c r="K15" s="4">
        <v>5</v>
      </c>
      <c r="L15" s="402">
        <f t="shared" si="3"/>
        <v>3.3333333333333333E-2</v>
      </c>
      <c r="M15" s="95" t="s">
        <v>1022</v>
      </c>
    </row>
    <row r="16" spans="2:13" ht="13" x14ac:dyDescent="0.3">
      <c r="B16" s="397">
        <v>2007</v>
      </c>
      <c r="C16" s="397"/>
      <c r="D16" s="398"/>
      <c r="E16" s="59"/>
      <c r="F16" s="60"/>
      <c r="G16" s="59"/>
      <c r="H16" s="60"/>
      <c r="I16" s="59"/>
      <c r="J16" s="61"/>
      <c r="K16" s="59"/>
      <c r="L16" s="76"/>
      <c r="M16" s="91"/>
    </row>
    <row r="17" spans="2:13" x14ac:dyDescent="0.25">
      <c r="B17" s="399">
        <v>39142</v>
      </c>
      <c r="C17" s="400" t="s">
        <v>21</v>
      </c>
      <c r="D17" s="401">
        <v>3</v>
      </c>
      <c r="E17" s="4">
        <v>0</v>
      </c>
      <c r="F17" s="5">
        <f t="shared" si="0"/>
        <v>0</v>
      </c>
      <c r="G17" s="4">
        <v>1</v>
      </c>
      <c r="H17" s="5">
        <f t="shared" si="1"/>
        <v>0.33333333333333331</v>
      </c>
      <c r="I17" s="4">
        <v>2</v>
      </c>
      <c r="J17" s="5">
        <f t="shared" si="2"/>
        <v>0.66666666666666663</v>
      </c>
      <c r="K17" s="4"/>
      <c r="L17" s="402">
        <f t="shared" si="3"/>
        <v>0</v>
      </c>
      <c r="M17" s="52"/>
    </row>
    <row r="18" spans="2:13" x14ac:dyDescent="0.25">
      <c r="B18" s="399">
        <v>39173</v>
      </c>
      <c r="C18" s="400" t="s">
        <v>0</v>
      </c>
      <c r="D18" s="401">
        <v>160</v>
      </c>
      <c r="E18" s="4">
        <v>4</v>
      </c>
      <c r="F18" s="5">
        <f t="shared" si="0"/>
        <v>2.5000000000000001E-2</v>
      </c>
      <c r="G18" s="4">
        <v>10</v>
      </c>
      <c r="H18" s="5">
        <f t="shared" si="1"/>
        <v>6.25E-2</v>
      </c>
      <c r="I18" s="4">
        <v>146</v>
      </c>
      <c r="J18" s="5">
        <f t="shared" si="2"/>
        <v>0.91249999999999998</v>
      </c>
      <c r="K18" s="4">
        <v>6</v>
      </c>
      <c r="L18" s="402">
        <f t="shared" si="3"/>
        <v>3.7499999999999999E-2</v>
      </c>
      <c r="M18" s="52"/>
    </row>
    <row r="19" spans="2:13" x14ac:dyDescent="0.25">
      <c r="B19" s="399">
        <v>39234</v>
      </c>
      <c r="C19" s="400" t="s">
        <v>21</v>
      </c>
      <c r="D19" s="401">
        <v>17</v>
      </c>
      <c r="E19" s="4">
        <v>4</v>
      </c>
      <c r="F19" s="5">
        <f t="shared" si="0"/>
        <v>0.23529411764705882</v>
      </c>
      <c r="G19" s="4">
        <v>0</v>
      </c>
      <c r="H19" s="5">
        <f t="shared" si="1"/>
        <v>0</v>
      </c>
      <c r="I19" s="4">
        <v>13</v>
      </c>
      <c r="J19" s="5">
        <f t="shared" si="2"/>
        <v>0.76470588235294112</v>
      </c>
      <c r="K19" s="4">
        <v>1</v>
      </c>
      <c r="L19" s="402">
        <f t="shared" si="3"/>
        <v>5.8823529411764705E-2</v>
      </c>
      <c r="M19" s="52"/>
    </row>
    <row r="20" spans="2:13" x14ac:dyDescent="0.25">
      <c r="B20" s="399">
        <v>39264</v>
      </c>
      <c r="C20" s="400" t="s">
        <v>0</v>
      </c>
      <c r="D20" s="401">
        <v>36</v>
      </c>
      <c r="E20" s="4">
        <v>4</v>
      </c>
      <c r="F20" s="5">
        <f t="shared" si="0"/>
        <v>0.1111111111111111</v>
      </c>
      <c r="G20" s="4">
        <v>5</v>
      </c>
      <c r="H20" s="5">
        <f t="shared" si="1"/>
        <v>0.1388888888888889</v>
      </c>
      <c r="I20" s="4">
        <v>27</v>
      </c>
      <c r="J20" s="5">
        <f t="shared" si="2"/>
        <v>0.75</v>
      </c>
      <c r="K20" s="4">
        <v>3</v>
      </c>
      <c r="L20" s="402">
        <f t="shared" si="3"/>
        <v>8.3333333333333329E-2</v>
      </c>
      <c r="M20" s="52"/>
    </row>
    <row r="21" spans="2:13" x14ac:dyDescent="0.25">
      <c r="B21" s="399">
        <v>39295</v>
      </c>
      <c r="C21" s="400" t="s">
        <v>21</v>
      </c>
      <c r="D21" s="401">
        <v>17</v>
      </c>
      <c r="E21" s="4">
        <v>1</v>
      </c>
      <c r="F21" s="5">
        <f t="shared" si="0"/>
        <v>5.8823529411764705E-2</v>
      </c>
      <c r="G21" s="4">
        <v>1</v>
      </c>
      <c r="H21" s="5">
        <f t="shared" si="1"/>
        <v>5.8823529411764705E-2</v>
      </c>
      <c r="I21" s="4">
        <v>15</v>
      </c>
      <c r="J21" s="5">
        <f t="shared" si="2"/>
        <v>0.88235294117647056</v>
      </c>
      <c r="K21" s="4"/>
      <c r="L21" s="402">
        <f t="shared" si="3"/>
        <v>0</v>
      </c>
      <c r="M21" s="52"/>
    </row>
    <row r="22" spans="2:13" x14ac:dyDescent="0.25">
      <c r="B22" s="399">
        <v>39326</v>
      </c>
      <c r="C22" s="400" t="s">
        <v>21</v>
      </c>
      <c r="D22" s="401">
        <v>1</v>
      </c>
      <c r="E22" s="4">
        <v>0</v>
      </c>
      <c r="F22" s="5">
        <f t="shared" si="0"/>
        <v>0</v>
      </c>
      <c r="G22" s="4">
        <v>0</v>
      </c>
      <c r="H22" s="5">
        <f t="shared" si="1"/>
        <v>0</v>
      </c>
      <c r="I22" s="4">
        <v>1</v>
      </c>
      <c r="J22" s="5">
        <f t="shared" si="2"/>
        <v>1</v>
      </c>
      <c r="K22" s="4"/>
      <c r="L22" s="402">
        <f t="shared" si="3"/>
        <v>0</v>
      </c>
      <c r="M22" s="52"/>
    </row>
    <row r="23" spans="2:13" x14ac:dyDescent="0.25">
      <c r="B23" s="399">
        <v>39356</v>
      </c>
      <c r="C23" s="400" t="s">
        <v>0</v>
      </c>
      <c r="D23" s="401">
        <v>145</v>
      </c>
      <c r="E23" s="4">
        <v>9</v>
      </c>
      <c r="F23" s="5">
        <f t="shared" si="0"/>
        <v>6.2068965517241378E-2</v>
      </c>
      <c r="G23" s="4">
        <v>8</v>
      </c>
      <c r="H23" s="5">
        <f t="shared" si="1"/>
        <v>5.5172413793103448E-2</v>
      </c>
      <c r="I23" s="4">
        <v>128</v>
      </c>
      <c r="J23" s="5">
        <f t="shared" si="2"/>
        <v>0.88275862068965516</v>
      </c>
      <c r="K23" s="4">
        <v>5</v>
      </c>
      <c r="L23" s="402">
        <f t="shared" si="3"/>
        <v>3.4482758620689655E-2</v>
      </c>
      <c r="M23" s="52"/>
    </row>
    <row r="24" spans="2:13" x14ac:dyDescent="0.25">
      <c r="B24" s="399">
        <v>39387</v>
      </c>
      <c r="C24" s="400" t="s">
        <v>21</v>
      </c>
      <c r="D24" s="401">
        <v>1</v>
      </c>
      <c r="E24" s="4">
        <v>1</v>
      </c>
      <c r="F24" s="5">
        <f t="shared" si="0"/>
        <v>1</v>
      </c>
      <c r="G24" s="4">
        <v>0</v>
      </c>
      <c r="H24" s="5">
        <f t="shared" si="1"/>
        <v>0</v>
      </c>
      <c r="I24" s="4">
        <v>0</v>
      </c>
      <c r="J24" s="5">
        <f t="shared" si="2"/>
        <v>0</v>
      </c>
      <c r="K24" s="4"/>
      <c r="L24" s="402">
        <f t="shared" si="3"/>
        <v>0</v>
      </c>
      <c r="M24" s="52"/>
    </row>
    <row r="25" spans="2:13" x14ac:dyDescent="0.25">
      <c r="B25" s="399">
        <v>39417</v>
      </c>
      <c r="C25" s="400" t="s">
        <v>21</v>
      </c>
      <c r="D25" s="401">
        <v>3</v>
      </c>
      <c r="E25" s="4">
        <v>0</v>
      </c>
      <c r="F25" s="5">
        <v>0</v>
      </c>
      <c r="G25" s="4">
        <v>0</v>
      </c>
      <c r="H25" s="5">
        <f t="shared" si="1"/>
        <v>0</v>
      </c>
      <c r="I25" s="4">
        <v>3</v>
      </c>
      <c r="J25" s="5">
        <f t="shared" si="2"/>
        <v>1</v>
      </c>
      <c r="K25" s="4"/>
      <c r="L25" s="402">
        <f t="shared" si="3"/>
        <v>0</v>
      </c>
      <c r="M25" s="52"/>
    </row>
    <row r="26" spans="2:13" ht="13" x14ac:dyDescent="0.3">
      <c r="B26" s="397">
        <v>2008</v>
      </c>
      <c r="C26" s="397"/>
      <c r="D26" s="398"/>
      <c r="E26" s="68"/>
      <c r="F26" s="69"/>
      <c r="G26" s="68"/>
      <c r="H26" s="69"/>
      <c r="I26" s="68"/>
      <c r="J26" s="70"/>
      <c r="K26" s="68"/>
      <c r="L26" s="94"/>
      <c r="M26" s="91"/>
    </row>
    <row r="27" spans="2:13" x14ac:dyDescent="0.25">
      <c r="B27" s="399">
        <v>39479</v>
      </c>
      <c r="C27" s="400" t="s">
        <v>21</v>
      </c>
      <c r="D27" s="401">
        <v>3</v>
      </c>
      <c r="E27" s="4">
        <v>0</v>
      </c>
      <c r="F27" s="5">
        <f t="shared" ref="F27:F53" si="4">SUM(E27/D27)</f>
        <v>0</v>
      </c>
      <c r="G27" s="4">
        <v>0</v>
      </c>
      <c r="H27" s="5">
        <f t="shared" ref="H27:H53" si="5">SUM(G27/D27)</f>
        <v>0</v>
      </c>
      <c r="I27" s="4">
        <v>3</v>
      </c>
      <c r="J27" s="5">
        <f t="shared" ref="J27:J53" si="6">SUM(I27/D27)</f>
        <v>1</v>
      </c>
      <c r="K27" s="4"/>
      <c r="L27" s="402">
        <f t="shared" ref="L27:L52" si="7">SUM(K27/D27)</f>
        <v>0</v>
      </c>
      <c r="M27" s="52"/>
    </row>
    <row r="28" spans="2:13" x14ac:dyDescent="0.25">
      <c r="B28" s="399">
        <v>39508</v>
      </c>
      <c r="C28" s="400" t="s">
        <v>21</v>
      </c>
      <c r="D28" s="401">
        <v>3</v>
      </c>
      <c r="E28" s="4">
        <v>0</v>
      </c>
      <c r="F28" s="5">
        <f t="shared" si="4"/>
        <v>0</v>
      </c>
      <c r="G28" s="4">
        <v>0</v>
      </c>
      <c r="H28" s="5">
        <f t="shared" si="5"/>
        <v>0</v>
      </c>
      <c r="I28" s="4">
        <v>3</v>
      </c>
      <c r="J28" s="5">
        <f t="shared" si="6"/>
        <v>1</v>
      </c>
      <c r="K28" s="4"/>
      <c r="L28" s="402">
        <f t="shared" si="7"/>
        <v>0</v>
      </c>
      <c r="M28" s="52"/>
    </row>
    <row r="29" spans="2:13" x14ac:dyDescent="0.25">
      <c r="B29" s="399">
        <v>39508</v>
      </c>
      <c r="C29" s="400" t="s">
        <v>27</v>
      </c>
      <c r="D29" s="401">
        <v>40</v>
      </c>
      <c r="E29" s="4">
        <v>5</v>
      </c>
      <c r="F29" s="5">
        <f t="shared" si="4"/>
        <v>0.125</v>
      </c>
      <c r="G29" s="4">
        <v>0</v>
      </c>
      <c r="H29" s="5">
        <f t="shared" si="5"/>
        <v>0</v>
      </c>
      <c r="I29" s="4">
        <v>35</v>
      </c>
      <c r="J29" s="5">
        <f t="shared" si="6"/>
        <v>0.875</v>
      </c>
      <c r="K29" s="4">
        <v>1</v>
      </c>
      <c r="L29" s="402">
        <f t="shared" si="7"/>
        <v>2.5000000000000001E-2</v>
      </c>
      <c r="M29" s="52"/>
    </row>
    <row r="30" spans="2:13" x14ac:dyDescent="0.25">
      <c r="B30" s="399">
        <v>39539</v>
      </c>
      <c r="C30" s="403" t="s">
        <v>0</v>
      </c>
      <c r="D30" s="401">
        <v>286</v>
      </c>
      <c r="E30" s="4">
        <v>18</v>
      </c>
      <c r="F30" s="5">
        <f t="shared" si="4"/>
        <v>6.2937062937062943E-2</v>
      </c>
      <c r="G30" s="4">
        <v>11</v>
      </c>
      <c r="H30" s="5">
        <f t="shared" si="5"/>
        <v>3.8461538461538464E-2</v>
      </c>
      <c r="I30" s="4">
        <v>257</v>
      </c>
      <c r="J30" s="5">
        <f t="shared" si="6"/>
        <v>0.89860139860139865</v>
      </c>
      <c r="K30" s="4">
        <v>12</v>
      </c>
      <c r="L30" s="402">
        <f t="shared" si="7"/>
        <v>4.195804195804196E-2</v>
      </c>
      <c r="M30" s="52"/>
    </row>
    <row r="31" spans="2:13" x14ac:dyDescent="0.25">
      <c r="B31" s="399">
        <v>39539</v>
      </c>
      <c r="C31" s="403" t="s">
        <v>21</v>
      </c>
      <c r="D31" s="401">
        <v>2</v>
      </c>
      <c r="E31" s="4">
        <v>0</v>
      </c>
      <c r="F31" s="5">
        <f t="shared" si="4"/>
        <v>0</v>
      </c>
      <c r="G31" s="4">
        <v>0</v>
      </c>
      <c r="H31" s="5">
        <f t="shared" si="5"/>
        <v>0</v>
      </c>
      <c r="I31" s="4">
        <v>2</v>
      </c>
      <c r="J31" s="5">
        <f t="shared" si="6"/>
        <v>1</v>
      </c>
      <c r="K31" s="4"/>
      <c r="L31" s="402">
        <f t="shared" si="7"/>
        <v>0</v>
      </c>
      <c r="M31" s="52"/>
    </row>
    <row r="32" spans="2:13" x14ac:dyDescent="0.25">
      <c r="B32" s="399">
        <v>39569</v>
      </c>
      <c r="C32" s="400" t="s">
        <v>1023</v>
      </c>
      <c r="D32" s="401">
        <v>16</v>
      </c>
      <c r="E32" s="4">
        <v>0</v>
      </c>
      <c r="F32" s="5">
        <f t="shared" si="4"/>
        <v>0</v>
      </c>
      <c r="G32" s="4">
        <v>1</v>
      </c>
      <c r="H32" s="5">
        <f t="shared" si="5"/>
        <v>6.25E-2</v>
      </c>
      <c r="I32" s="4">
        <v>15</v>
      </c>
      <c r="J32" s="5">
        <f t="shared" si="6"/>
        <v>0.9375</v>
      </c>
      <c r="K32" s="4"/>
      <c r="L32" s="402">
        <f t="shared" si="7"/>
        <v>0</v>
      </c>
      <c r="M32" s="52"/>
    </row>
    <row r="33" spans="2:13" x14ac:dyDescent="0.25">
      <c r="B33" s="399">
        <v>39600</v>
      </c>
      <c r="C33" s="400" t="s">
        <v>1024</v>
      </c>
      <c r="D33" s="401">
        <v>8</v>
      </c>
      <c r="E33" s="4">
        <v>0</v>
      </c>
      <c r="F33" s="5">
        <f t="shared" si="4"/>
        <v>0</v>
      </c>
      <c r="G33" s="4">
        <v>1</v>
      </c>
      <c r="H33" s="5">
        <f t="shared" si="5"/>
        <v>0.125</v>
      </c>
      <c r="I33" s="4">
        <v>7</v>
      </c>
      <c r="J33" s="5">
        <f t="shared" si="6"/>
        <v>0.875</v>
      </c>
      <c r="K33" s="4"/>
      <c r="L33" s="402">
        <f t="shared" si="7"/>
        <v>0</v>
      </c>
      <c r="M33" s="52"/>
    </row>
    <row r="34" spans="2:13" x14ac:dyDescent="0.25">
      <c r="B34" s="399">
        <v>39630</v>
      </c>
      <c r="C34" s="400" t="s">
        <v>0</v>
      </c>
      <c r="D34" s="401">
        <v>154</v>
      </c>
      <c r="E34" s="4">
        <v>10</v>
      </c>
      <c r="F34" s="5">
        <f t="shared" si="4"/>
        <v>6.4935064935064929E-2</v>
      </c>
      <c r="G34" s="4">
        <v>6</v>
      </c>
      <c r="H34" s="5">
        <f t="shared" si="5"/>
        <v>3.896103896103896E-2</v>
      </c>
      <c r="I34" s="4">
        <v>138</v>
      </c>
      <c r="J34" s="5">
        <f t="shared" si="6"/>
        <v>0.89610389610389607</v>
      </c>
      <c r="K34" s="4">
        <v>4</v>
      </c>
      <c r="L34" s="402">
        <f t="shared" si="7"/>
        <v>2.5974025974025976E-2</v>
      </c>
      <c r="M34" s="52"/>
    </row>
    <row r="35" spans="2:13" x14ac:dyDescent="0.25">
      <c r="B35" s="399">
        <v>39692</v>
      </c>
      <c r="C35" s="400" t="s">
        <v>20</v>
      </c>
      <c r="D35" s="401">
        <v>162</v>
      </c>
      <c r="E35" s="4">
        <v>12</v>
      </c>
      <c r="F35" s="5">
        <f t="shared" si="4"/>
        <v>7.407407407407407E-2</v>
      </c>
      <c r="G35" s="4">
        <v>8</v>
      </c>
      <c r="H35" s="5">
        <f t="shared" si="5"/>
        <v>4.9382716049382713E-2</v>
      </c>
      <c r="I35" s="4">
        <v>142</v>
      </c>
      <c r="J35" s="5">
        <f t="shared" si="6"/>
        <v>0.87654320987654322</v>
      </c>
      <c r="K35" s="4">
        <v>8</v>
      </c>
      <c r="L35" s="402">
        <f t="shared" si="7"/>
        <v>4.9382716049382713E-2</v>
      </c>
      <c r="M35" s="52"/>
    </row>
    <row r="36" spans="2:13" x14ac:dyDescent="0.25">
      <c r="B36" s="399">
        <v>39722</v>
      </c>
      <c r="C36" s="400" t="s">
        <v>0</v>
      </c>
      <c r="D36" s="401">
        <v>182</v>
      </c>
      <c r="E36" s="4">
        <v>14</v>
      </c>
      <c r="F36" s="5">
        <f t="shared" si="4"/>
        <v>7.6923076923076927E-2</v>
      </c>
      <c r="G36" s="4">
        <v>8</v>
      </c>
      <c r="H36" s="5">
        <f t="shared" si="5"/>
        <v>4.3956043956043959E-2</v>
      </c>
      <c r="I36" s="4">
        <v>160</v>
      </c>
      <c r="J36" s="5">
        <f t="shared" si="6"/>
        <v>0.87912087912087911</v>
      </c>
      <c r="K36" s="4">
        <v>6</v>
      </c>
      <c r="L36" s="402">
        <f t="shared" si="7"/>
        <v>3.2967032967032968E-2</v>
      </c>
      <c r="M36" s="52"/>
    </row>
    <row r="37" spans="2:13" ht="13" x14ac:dyDescent="0.3">
      <c r="B37" s="397">
        <f>+B26+1</f>
        <v>2009</v>
      </c>
      <c r="C37" s="397"/>
      <c r="D37" s="398"/>
      <c r="E37" s="68"/>
      <c r="F37" s="69"/>
      <c r="G37" s="68"/>
      <c r="H37" s="69"/>
      <c r="I37" s="68"/>
      <c r="J37" s="70"/>
      <c r="K37" s="68"/>
      <c r="L37" s="94"/>
      <c r="M37" s="91"/>
    </row>
    <row r="38" spans="2:13" x14ac:dyDescent="0.25">
      <c r="B38" s="399">
        <v>39873</v>
      </c>
      <c r="C38" s="400" t="s">
        <v>1024</v>
      </c>
      <c r="D38" s="401">
        <v>68</v>
      </c>
      <c r="E38" s="4">
        <v>4</v>
      </c>
      <c r="F38" s="5">
        <f t="shared" si="4"/>
        <v>5.8823529411764705E-2</v>
      </c>
      <c r="G38" s="4">
        <v>2</v>
      </c>
      <c r="H38" s="5">
        <f t="shared" si="5"/>
        <v>2.9411764705882353E-2</v>
      </c>
      <c r="I38" s="4">
        <v>62</v>
      </c>
      <c r="J38" s="5">
        <f t="shared" si="6"/>
        <v>0.91176470588235292</v>
      </c>
      <c r="K38" s="4">
        <v>4</v>
      </c>
      <c r="L38" s="402">
        <f t="shared" si="7"/>
        <v>5.8823529411764705E-2</v>
      </c>
      <c r="M38" s="52"/>
    </row>
    <row r="39" spans="2:13" x14ac:dyDescent="0.25">
      <c r="B39" s="399">
        <v>39904</v>
      </c>
      <c r="C39" s="400" t="s">
        <v>0</v>
      </c>
      <c r="D39" s="401">
        <v>248</v>
      </c>
      <c r="E39" s="41">
        <v>12</v>
      </c>
      <c r="F39" s="5">
        <f t="shared" si="4"/>
        <v>4.8387096774193547E-2</v>
      </c>
      <c r="G39" s="41">
        <v>11</v>
      </c>
      <c r="H39" s="5">
        <f t="shared" si="5"/>
        <v>4.4354838709677422E-2</v>
      </c>
      <c r="I39" s="41">
        <v>225</v>
      </c>
      <c r="J39" s="5">
        <f t="shared" si="6"/>
        <v>0.907258064516129</v>
      </c>
      <c r="K39" s="4">
        <v>6</v>
      </c>
      <c r="L39" s="402">
        <f t="shared" si="7"/>
        <v>2.4193548387096774E-2</v>
      </c>
      <c r="M39" s="52"/>
    </row>
    <row r="40" spans="2:13" x14ac:dyDescent="0.25">
      <c r="B40" s="399">
        <v>39934</v>
      </c>
      <c r="C40" s="400" t="s">
        <v>21</v>
      </c>
      <c r="D40" s="401">
        <v>1</v>
      </c>
      <c r="E40" s="41">
        <v>1</v>
      </c>
      <c r="F40" s="5">
        <f t="shared" si="4"/>
        <v>1</v>
      </c>
      <c r="G40" s="41">
        <v>0</v>
      </c>
      <c r="H40" s="5">
        <f t="shared" si="5"/>
        <v>0</v>
      </c>
      <c r="I40" s="41">
        <v>0</v>
      </c>
      <c r="J40" s="5">
        <f t="shared" si="6"/>
        <v>0</v>
      </c>
      <c r="K40" s="4"/>
      <c r="L40" s="402">
        <f t="shared" si="7"/>
        <v>0</v>
      </c>
      <c r="M40" s="52"/>
    </row>
    <row r="41" spans="2:13" x14ac:dyDescent="0.25">
      <c r="B41" s="399">
        <v>39965</v>
      </c>
      <c r="C41" s="400" t="s">
        <v>21</v>
      </c>
      <c r="D41" s="401">
        <v>1</v>
      </c>
      <c r="E41" s="41">
        <v>0</v>
      </c>
      <c r="F41" s="5">
        <f t="shared" si="4"/>
        <v>0</v>
      </c>
      <c r="G41" s="41">
        <v>0</v>
      </c>
      <c r="H41" s="5">
        <f t="shared" si="5"/>
        <v>0</v>
      </c>
      <c r="I41" s="41">
        <v>1</v>
      </c>
      <c r="J41" s="5">
        <f t="shared" si="6"/>
        <v>1</v>
      </c>
      <c r="K41" s="4"/>
      <c r="L41" s="402">
        <f t="shared" si="7"/>
        <v>0</v>
      </c>
      <c r="M41" s="52"/>
    </row>
    <row r="42" spans="2:13" x14ac:dyDescent="0.25">
      <c r="B42" s="399">
        <v>39965</v>
      </c>
      <c r="C42" s="400" t="s">
        <v>20</v>
      </c>
      <c r="D42" s="401">
        <v>76</v>
      </c>
      <c r="E42" s="41">
        <v>3</v>
      </c>
      <c r="F42" s="5">
        <f t="shared" si="4"/>
        <v>3.9473684210526314E-2</v>
      </c>
      <c r="G42" s="41">
        <v>3</v>
      </c>
      <c r="H42" s="5">
        <f t="shared" si="5"/>
        <v>3.9473684210526314E-2</v>
      </c>
      <c r="I42" s="41">
        <v>70</v>
      </c>
      <c r="J42" s="5">
        <f t="shared" si="6"/>
        <v>0.92105263157894735</v>
      </c>
      <c r="K42" s="4"/>
      <c r="L42" s="402">
        <f t="shared" si="7"/>
        <v>0</v>
      </c>
      <c r="M42" s="52"/>
    </row>
    <row r="43" spans="2:13" x14ac:dyDescent="0.25">
      <c r="B43" s="399">
        <v>39965</v>
      </c>
      <c r="C43" s="400" t="s">
        <v>1024</v>
      </c>
      <c r="D43" s="401">
        <v>86</v>
      </c>
      <c r="E43" s="4">
        <v>6</v>
      </c>
      <c r="F43" s="5">
        <f t="shared" si="4"/>
        <v>6.9767441860465115E-2</v>
      </c>
      <c r="G43" s="4">
        <v>6</v>
      </c>
      <c r="H43" s="5">
        <f t="shared" si="5"/>
        <v>6.9767441860465115E-2</v>
      </c>
      <c r="I43" s="4">
        <v>74</v>
      </c>
      <c r="J43" s="5">
        <f t="shared" si="6"/>
        <v>0.86046511627906974</v>
      </c>
      <c r="K43" s="4">
        <v>1</v>
      </c>
      <c r="L43" s="402">
        <f t="shared" si="7"/>
        <v>1.1627906976744186E-2</v>
      </c>
      <c r="M43" s="52"/>
    </row>
    <row r="44" spans="2:13" x14ac:dyDescent="0.25">
      <c r="B44" s="399">
        <v>39995</v>
      </c>
      <c r="C44" s="400" t="s">
        <v>21</v>
      </c>
      <c r="D44" s="401">
        <v>1</v>
      </c>
      <c r="E44" s="4">
        <v>0</v>
      </c>
      <c r="F44" s="5">
        <f t="shared" si="4"/>
        <v>0</v>
      </c>
      <c r="G44" s="4">
        <v>0</v>
      </c>
      <c r="H44" s="5">
        <f t="shared" si="5"/>
        <v>0</v>
      </c>
      <c r="I44" s="4">
        <v>1</v>
      </c>
      <c r="J44" s="5">
        <f t="shared" si="6"/>
        <v>1</v>
      </c>
      <c r="K44" s="4"/>
      <c r="L44" s="402">
        <f t="shared" si="7"/>
        <v>0</v>
      </c>
      <c r="M44" s="52"/>
    </row>
    <row r="45" spans="2:13" x14ac:dyDescent="0.25">
      <c r="B45" s="399">
        <v>39995</v>
      </c>
      <c r="C45" s="400" t="s">
        <v>0</v>
      </c>
      <c r="D45" s="401">
        <v>183</v>
      </c>
      <c r="E45" s="4">
        <v>11</v>
      </c>
      <c r="F45" s="5">
        <f t="shared" si="4"/>
        <v>6.0109289617486336E-2</v>
      </c>
      <c r="G45" s="4">
        <v>6</v>
      </c>
      <c r="H45" s="5">
        <f t="shared" si="5"/>
        <v>3.2786885245901641E-2</v>
      </c>
      <c r="I45" s="4">
        <v>166</v>
      </c>
      <c r="J45" s="5">
        <f t="shared" si="6"/>
        <v>0.90710382513661203</v>
      </c>
      <c r="K45" s="4">
        <v>11</v>
      </c>
      <c r="L45" s="402">
        <f t="shared" si="7"/>
        <v>6.0109289617486336E-2</v>
      </c>
      <c r="M45" s="52"/>
    </row>
    <row r="46" spans="2:13" x14ac:dyDescent="0.25">
      <c r="B46" s="399">
        <v>40026</v>
      </c>
      <c r="C46" s="400" t="s">
        <v>20</v>
      </c>
      <c r="D46" s="401">
        <v>61</v>
      </c>
      <c r="E46" s="4">
        <v>7</v>
      </c>
      <c r="F46" s="5">
        <f t="shared" si="4"/>
        <v>0.11475409836065574</v>
      </c>
      <c r="G46" s="4">
        <v>3</v>
      </c>
      <c r="H46" s="5">
        <f t="shared" si="5"/>
        <v>4.9180327868852458E-2</v>
      </c>
      <c r="I46" s="4">
        <v>51</v>
      </c>
      <c r="J46" s="5">
        <f t="shared" si="6"/>
        <v>0.83606557377049184</v>
      </c>
      <c r="K46" s="4">
        <v>4</v>
      </c>
      <c r="L46" s="402">
        <f t="shared" si="7"/>
        <v>6.5573770491803282E-2</v>
      </c>
      <c r="M46" s="404"/>
    </row>
    <row r="47" spans="2:13" x14ac:dyDescent="0.25">
      <c r="B47" s="399">
        <v>40026</v>
      </c>
      <c r="C47" s="400" t="s">
        <v>21</v>
      </c>
      <c r="D47" s="401">
        <v>1</v>
      </c>
      <c r="E47" s="4">
        <v>0</v>
      </c>
      <c r="F47" s="5">
        <f t="shared" si="4"/>
        <v>0</v>
      </c>
      <c r="G47" s="4">
        <v>0</v>
      </c>
      <c r="H47" s="5">
        <f t="shared" si="5"/>
        <v>0</v>
      </c>
      <c r="I47" s="4">
        <v>1</v>
      </c>
      <c r="J47" s="5">
        <f t="shared" si="6"/>
        <v>1</v>
      </c>
      <c r="K47" s="4"/>
      <c r="L47" s="402">
        <f t="shared" si="7"/>
        <v>0</v>
      </c>
      <c r="M47" s="52"/>
    </row>
    <row r="48" spans="2:13" x14ac:dyDescent="0.25">
      <c r="B48" s="399">
        <v>40026</v>
      </c>
      <c r="C48" s="400" t="s">
        <v>44</v>
      </c>
      <c r="D48" s="401">
        <v>48</v>
      </c>
      <c r="E48" s="4">
        <v>5</v>
      </c>
      <c r="F48" s="5">
        <f t="shared" si="4"/>
        <v>0.10416666666666667</v>
      </c>
      <c r="G48" s="4">
        <v>1</v>
      </c>
      <c r="H48" s="5">
        <f t="shared" si="5"/>
        <v>2.0833333333333332E-2</v>
      </c>
      <c r="I48" s="4">
        <v>42</v>
      </c>
      <c r="J48" s="5">
        <f t="shared" si="6"/>
        <v>0.875</v>
      </c>
      <c r="K48" s="4">
        <v>2</v>
      </c>
      <c r="L48" s="402">
        <f t="shared" si="7"/>
        <v>4.1666666666666664E-2</v>
      </c>
      <c r="M48" s="52"/>
    </row>
    <row r="49" spans="2:13" x14ac:dyDescent="0.25">
      <c r="B49" s="399">
        <v>40057</v>
      </c>
      <c r="C49" s="400" t="s">
        <v>21</v>
      </c>
      <c r="D49" s="401">
        <v>11</v>
      </c>
      <c r="E49" s="4">
        <v>0</v>
      </c>
      <c r="F49" s="5">
        <f t="shared" si="4"/>
        <v>0</v>
      </c>
      <c r="G49" s="4">
        <v>0</v>
      </c>
      <c r="H49" s="5">
        <f t="shared" si="5"/>
        <v>0</v>
      </c>
      <c r="I49" s="4">
        <v>11</v>
      </c>
      <c r="J49" s="5">
        <f t="shared" si="6"/>
        <v>1</v>
      </c>
      <c r="K49" s="4"/>
      <c r="L49" s="402"/>
      <c r="M49" s="52"/>
    </row>
    <row r="50" spans="2:13" x14ac:dyDescent="0.25">
      <c r="B50" s="399">
        <v>40087</v>
      </c>
      <c r="C50" s="403" t="s">
        <v>0</v>
      </c>
      <c r="D50" s="401">
        <v>188</v>
      </c>
      <c r="E50" s="4">
        <v>15</v>
      </c>
      <c r="F50" s="5">
        <f t="shared" si="4"/>
        <v>7.9787234042553196E-2</v>
      </c>
      <c r="G50" s="4">
        <v>8</v>
      </c>
      <c r="H50" s="5">
        <f t="shared" si="5"/>
        <v>4.2553191489361701E-2</v>
      </c>
      <c r="I50" s="4">
        <v>165</v>
      </c>
      <c r="J50" s="5">
        <f t="shared" si="6"/>
        <v>0.87765957446808507</v>
      </c>
      <c r="K50" s="4">
        <v>5</v>
      </c>
      <c r="L50" s="402">
        <f t="shared" si="7"/>
        <v>2.6595744680851064E-2</v>
      </c>
      <c r="M50" s="52"/>
    </row>
    <row r="51" spans="2:13" x14ac:dyDescent="0.25">
      <c r="B51" s="399">
        <v>40087</v>
      </c>
      <c r="C51" s="403" t="s">
        <v>81</v>
      </c>
      <c r="D51" s="101">
        <v>241</v>
      </c>
      <c r="E51" s="4">
        <v>23</v>
      </c>
      <c r="F51" s="5">
        <f t="shared" si="4"/>
        <v>9.5435684647302899E-2</v>
      </c>
      <c r="G51" s="4">
        <v>8</v>
      </c>
      <c r="H51" s="5">
        <f t="shared" si="5"/>
        <v>3.3195020746887967E-2</v>
      </c>
      <c r="I51" s="4">
        <v>210</v>
      </c>
      <c r="J51" s="5">
        <f t="shared" si="6"/>
        <v>0.87136929460580914</v>
      </c>
      <c r="K51" s="4">
        <v>7</v>
      </c>
      <c r="L51" s="402">
        <f t="shared" si="7"/>
        <v>2.9045643153526972E-2</v>
      </c>
      <c r="M51" s="404"/>
    </row>
    <row r="52" spans="2:13" x14ac:dyDescent="0.25">
      <c r="B52" s="399">
        <v>40118</v>
      </c>
      <c r="C52" s="403" t="s">
        <v>21</v>
      </c>
      <c r="D52" s="401">
        <v>14</v>
      </c>
      <c r="E52" s="4">
        <v>1</v>
      </c>
      <c r="F52" s="5">
        <f t="shared" si="4"/>
        <v>7.1428571428571425E-2</v>
      </c>
      <c r="G52" s="4">
        <v>0</v>
      </c>
      <c r="H52" s="5">
        <f t="shared" si="5"/>
        <v>0</v>
      </c>
      <c r="I52" s="4">
        <v>13</v>
      </c>
      <c r="J52" s="5">
        <f t="shared" si="6"/>
        <v>0.9285714285714286</v>
      </c>
      <c r="K52" s="4">
        <v>1</v>
      </c>
      <c r="L52" s="402">
        <f t="shared" si="7"/>
        <v>7.1428571428571425E-2</v>
      </c>
      <c r="M52" s="404"/>
    </row>
    <row r="53" spans="2:13" x14ac:dyDescent="0.25">
      <c r="B53" s="399">
        <v>40118</v>
      </c>
      <c r="C53" s="403" t="s">
        <v>21</v>
      </c>
      <c r="D53" s="401">
        <v>11</v>
      </c>
      <c r="E53" s="4">
        <v>0</v>
      </c>
      <c r="F53" s="5">
        <f t="shared" si="4"/>
        <v>0</v>
      </c>
      <c r="G53" s="4">
        <v>0</v>
      </c>
      <c r="H53" s="5">
        <f t="shared" si="5"/>
        <v>0</v>
      </c>
      <c r="I53" s="4">
        <v>11</v>
      </c>
      <c r="J53" s="5">
        <f t="shared" si="6"/>
        <v>1</v>
      </c>
      <c r="K53" s="4"/>
      <c r="L53" s="402"/>
      <c r="M53" s="404"/>
    </row>
    <row r="54" spans="2:13" ht="13" x14ac:dyDescent="0.3">
      <c r="B54" s="397">
        <v>2010</v>
      </c>
      <c r="C54" s="397"/>
      <c r="D54" s="398"/>
      <c r="E54" s="62"/>
      <c r="F54" s="63"/>
      <c r="G54" s="62"/>
      <c r="H54" s="63"/>
      <c r="I54" s="62"/>
      <c r="J54" s="64"/>
      <c r="K54" s="62"/>
      <c r="L54" s="398"/>
      <c r="M54" s="96"/>
    </row>
    <row r="55" spans="2:13" x14ac:dyDescent="0.25">
      <c r="B55" s="399">
        <v>40210</v>
      </c>
      <c r="C55" s="400" t="s">
        <v>1025</v>
      </c>
      <c r="D55" s="401">
        <v>209</v>
      </c>
      <c r="E55" s="4">
        <v>14</v>
      </c>
      <c r="F55" s="5">
        <f t="shared" ref="F55:F64" si="8">SUM(E55/D55)</f>
        <v>6.6985645933014357E-2</v>
      </c>
      <c r="G55" s="4">
        <v>7</v>
      </c>
      <c r="H55" s="5">
        <f t="shared" ref="H55:H64" si="9">SUM(G55/D55)</f>
        <v>3.3492822966507178E-2</v>
      </c>
      <c r="I55" s="4">
        <v>188</v>
      </c>
      <c r="J55" s="5">
        <f t="shared" ref="J55:J64" si="10">SUM(I55/D55)</f>
        <v>0.8995215311004785</v>
      </c>
      <c r="K55" s="4">
        <v>7</v>
      </c>
      <c r="L55" s="402">
        <f t="shared" ref="L55:L64" si="11">SUM(K55/D55)</f>
        <v>3.3492822966507178E-2</v>
      </c>
      <c r="M55" s="52"/>
    </row>
    <row r="56" spans="2:13" x14ac:dyDescent="0.25">
      <c r="B56" s="399">
        <v>40238</v>
      </c>
      <c r="C56" s="403" t="s">
        <v>1025</v>
      </c>
      <c r="D56" s="401">
        <v>79</v>
      </c>
      <c r="E56" s="41">
        <v>10</v>
      </c>
      <c r="F56" s="5">
        <f t="shared" si="8"/>
        <v>0.12658227848101267</v>
      </c>
      <c r="G56" s="41">
        <v>5</v>
      </c>
      <c r="H56" s="5">
        <f t="shared" si="9"/>
        <v>6.3291139240506333E-2</v>
      </c>
      <c r="I56" s="41">
        <v>64</v>
      </c>
      <c r="J56" s="5">
        <f t="shared" si="10"/>
        <v>0.810126582278481</v>
      </c>
      <c r="K56" s="4">
        <v>5</v>
      </c>
      <c r="L56" s="402">
        <f t="shared" si="11"/>
        <v>6.3291139240506333E-2</v>
      </c>
      <c r="M56" s="52"/>
    </row>
    <row r="57" spans="2:13" x14ac:dyDescent="0.25">
      <c r="B57" s="399">
        <v>40269</v>
      </c>
      <c r="C57" s="400" t="s">
        <v>0</v>
      </c>
      <c r="D57" s="401">
        <v>171</v>
      </c>
      <c r="E57" s="41">
        <v>7</v>
      </c>
      <c r="F57" s="5">
        <f t="shared" si="8"/>
        <v>4.0935672514619881E-2</v>
      </c>
      <c r="G57" s="41">
        <v>9</v>
      </c>
      <c r="H57" s="5">
        <f t="shared" si="9"/>
        <v>5.2631578947368418E-2</v>
      </c>
      <c r="I57" s="41">
        <v>155</v>
      </c>
      <c r="J57" s="5">
        <f t="shared" si="10"/>
        <v>0.9064327485380117</v>
      </c>
      <c r="K57" s="4">
        <v>5</v>
      </c>
      <c r="L57" s="402">
        <f t="shared" si="11"/>
        <v>2.9239766081871343E-2</v>
      </c>
      <c r="M57" s="52"/>
    </row>
    <row r="58" spans="2:13" x14ac:dyDescent="0.25">
      <c r="B58" s="399">
        <v>40360</v>
      </c>
      <c r="C58" s="400" t="s">
        <v>0</v>
      </c>
      <c r="D58" s="401">
        <v>156</v>
      </c>
      <c r="E58" s="41">
        <v>11</v>
      </c>
      <c r="F58" s="5">
        <f t="shared" si="8"/>
        <v>7.0512820512820512E-2</v>
      </c>
      <c r="G58" s="41">
        <v>10</v>
      </c>
      <c r="H58" s="5">
        <f t="shared" si="9"/>
        <v>6.4102564102564097E-2</v>
      </c>
      <c r="I58" s="41">
        <v>135</v>
      </c>
      <c r="J58" s="5">
        <f t="shared" si="10"/>
        <v>0.86538461538461542</v>
      </c>
      <c r="K58" s="4">
        <v>1</v>
      </c>
      <c r="L58" s="402">
        <f t="shared" si="11"/>
        <v>6.41025641025641E-3</v>
      </c>
      <c r="M58" s="52"/>
    </row>
    <row r="59" spans="2:13" x14ac:dyDescent="0.25">
      <c r="B59" s="399">
        <v>40360</v>
      </c>
      <c r="C59" s="400" t="s">
        <v>44</v>
      </c>
      <c r="D59" s="401">
        <v>49</v>
      </c>
      <c r="E59" s="41">
        <v>3</v>
      </c>
      <c r="F59" s="5">
        <f t="shared" si="8"/>
        <v>6.1224489795918366E-2</v>
      </c>
      <c r="G59" s="41">
        <v>2</v>
      </c>
      <c r="H59" s="5">
        <f t="shared" si="9"/>
        <v>4.0816326530612242E-2</v>
      </c>
      <c r="I59" s="41">
        <v>44</v>
      </c>
      <c r="J59" s="5">
        <f t="shared" si="10"/>
        <v>0.89795918367346939</v>
      </c>
      <c r="K59" s="4"/>
      <c r="L59" s="402">
        <f t="shared" si="11"/>
        <v>0</v>
      </c>
      <c r="M59" s="52"/>
    </row>
    <row r="60" spans="2:13" x14ac:dyDescent="0.25">
      <c r="B60" s="399">
        <v>40452</v>
      </c>
      <c r="C60" s="403" t="s">
        <v>0</v>
      </c>
      <c r="D60" s="401">
        <v>265</v>
      </c>
      <c r="E60" s="4">
        <v>5</v>
      </c>
      <c r="F60" s="5">
        <f t="shared" si="8"/>
        <v>1.8867924528301886E-2</v>
      </c>
      <c r="G60" s="4">
        <v>22</v>
      </c>
      <c r="H60" s="5">
        <f t="shared" si="9"/>
        <v>8.3018867924528297E-2</v>
      </c>
      <c r="I60" s="4">
        <v>238</v>
      </c>
      <c r="J60" s="5">
        <f t="shared" si="10"/>
        <v>0.89811320754716983</v>
      </c>
      <c r="K60" s="4">
        <v>2</v>
      </c>
      <c r="L60" s="402">
        <f t="shared" si="11"/>
        <v>7.5471698113207548E-3</v>
      </c>
      <c r="M60" s="52"/>
    </row>
    <row r="61" spans="2:13" x14ac:dyDescent="0.25">
      <c r="B61" s="399">
        <v>40483</v>
      </c>
      <c r="C61" s="400" t="s">
        <v>20</v>
      </c>
      <c r="D61" s="401">
        <v>91</v>
      </c>
      <c r="E61" s="4">
        <v>8</v>
      </c>
      <c r="F61" s="5">
        <f t="shared" si="8"/>
        <v>8.7912087912087919E-2</v>
      </c>
      <c r="G61" s="4">
        <v>1</v>
      </c>
      <c r="H61" s="5">
        <f t="shared" si="9"/>
        <v>1.098901098901099E-2</v>
      </c>
      <c r="I61" s="4">
        <v>82</v>
      </c>
      <c r="J61" s="5">
        <f t="shared" si="10"/>
        <v>0.90109890109890112</v>
      </c>
      <c r="K61" s="4">
        <v>2</v>
      </c>
      <c r="L61" s="402">
        <f t="shared" si="11"/>
        <v>2.197802197802198E-2</v>
      </c>
      <c r="M61" s="52"/>
    </row>
    <row r="62" spans="2:13" x14ac:dyDescent="0.25">
      <c r="B62" s="399">
        <v>40483</v>
      </c>
      <c r="C62" s="400" t="s">
        <v>47</v>
      </c>
      <c r="D62" s="401">
        <v>420</v>
      </c>
      <c r="E62" s="4">
        <v>28</v>
      </c>
      <c r="F62" s="5">
        <f t="shared" si="8"/>
        <v>6.6666666666666666E-2</v>
      </c>
      <c r="G62" s="4">
        <v>17</v>
      </c>
      <c r="H62" s="5">
        <f t="shared" si="9"/>
        <v>4.0476190476190478E-2</v>
      </c>
      <c r="I62" s="4">
        <v>375</v>
      </c>
      <c r="J62" s="5">
        <f t="shared" si="10"/>
        <v>0.8928571428571429</v>
      </c>
      <c r="K62" s="4">
        <v>10</v>
      </c>
      <c r="L62" s="402">
        <f t="shared" si="11"/>
        <v>2.3809523809523808E-2</v>
      </c>
      <c r="M62" s="52"/>
    </row>
    <row r="63" spans="2:13" ht="13" x14ac:dyDescent="0.3">
      <c r="B63" s="397">
        <v>2011</v>
      </c>
      <c r="C63" s="397"/>
      <c r="D63" s="398"/>
      <c r="E63" s="62"/>
      <c r="F63" s="63"/>
      <c r="G63" s="62"/>
      <c r="H63" s="63"/>
      <c r="I63" s="62"/>
      <c r="J63" s="64"/>
      <c r="K63" s="62"/>
      <c r="L63" s="398"/>
      <c r="M63" s="96"/>
    </row>
    <row r="64" spans="2:13" x14ac:dyDescent="0.25">
      <c r="B64" s="399">
        <v>40575</v>
      </c>
      <c r="C64" s="400" t="s">
        <v>1026</v>
      </c>
      <c r="D64" s="401">
        <v>159</v>
      </c>
      <c r="E64" s="4">
        <v>5</v>
      </c>
      <c r="F64" s="5">
        <f t="shared" si="8"/>
        <v>3.1446540880503145E-2</v>
      </c>
      <c r="G64" s="4">
        <v>3</v>
      </c>
      <c r="H64" s="5">
        <f t="shared" si="9"/>
        <v>1.8867924528301886E-2</v>
      </c>
      <c r="I64" s="4">
        <v>151</v>
      </c>
      <c r="J64" s="5">
        <f t="shared" si="10"/>
        <v>0.94968553459119498</v>
      </c>
      <c r="K64" s="4">
        <v>1</v>
      </c>
      <c r="L64" s="402">
        <f t="shared" si="11"/>
        <v>6.2893081761006293E-3</v>
      </c>
      <c r="M64" s="404"/>
    </row>
    <row r="65" spans="2:13" ht="13" x14ac:dyDescent="0.3">
      <c r="B65" s="397">
        <v>2012</v>
      </c>
      <c r="C65" s="397"/>
      <c r="D65" s="398"/>
      <c r="E65" s="62"/>
      <c r="F65" s="63"/>
      <c r="G65" s="62"/>
      <c r="H65" s="63"/>
      <c r="I65" s="62"/>
      <c r="J65" s="64"/>
      <c r="K65" s="62"/>
      <c r="L65" s="398"/>
      <c r="M65" s="96"/>
    </row>
    <row r="66" spans="2:13" ht="13" x14ac:dyDescent="0.3">
      <c r="B66" s="405"/>
      <c r="C66" s="405"/>
      <c r="D66" s="406"/>
      <c r="E66" s="407"/>
      <c r="F66" s="408"/>
      <c r="G66" s="407"/>
      <c r="H66" s="408"/>
      <c r="I66" s="407"/>
      <c r="J66" s="409"/>
      <c r="K66" s="407"/>
      <c r="L66" s="410"/>
      <c r="M66" s="411"/>
    </row>
    <row r="67" spans="2:13" ht="13" x14ac:dyDescent="0.3">
      <c r="B67" s="397">
        <v>2013</v>
      </c>
      <c r="C67" s="397"/>
      <c r="D67" s="398"/>
      <c r="E67" s="412"/>
      <c r="F67" s="413"/>
      <c r="G67" s="412"/>
      <c r="H67" s="413"/>
      <c r="I67" s="412"/>
      <c r="J67" s="414"/>
      <c r="K67" s="412"/>
      <c r="L67" s="415"/>
      <c r="M67" s="416"/>
    </row>
    <row r="68" spans="2:13" ht="13" x14ac:dyDescent="0.3">
      <c r="B68" s="405"/>
      <c r="C68" s="405"/>
      <c r="D68" s="406"/>
      <c r="E68" s="407"/>
      <c r="F68" s="408"/>
      <c r="G68" s="407"/>
      <c r="H68" s="408"/>
      <c r="I68" s="407"/>
      <c r="J68" s="409"/>
      <c r="K68" s="407"/>
      <c r="L68" s="410"/>
      <c r="M68" s="411"/>
    </row>
    <row r="69" spans="2:13" ht="13.5" thickBot="1" x14ac:dyDescent="0.35">
      <c r="B69" s="417"/>
      <c r="C69" s="418" t="s">
        <v>26</v>
      </c>
      <c r="D69" s="396">
        <f>SUM(D5:D64)</f>
        <v>5066</v>
      </c>
      <c r="E69" s="67">
        <f>SUM(E5:E64)</f>
        <v>333</v>
      </c>
      <c r="F69" s="6">
        <f>SUM(E69/D69)</f>
        <v>6.5732333201737075E-2</v>
      </c>
      <c r="G69" s="66">
        <f>SUM(G5:G64)</f>
        <v>273</v>
      </c>
      <c r="H69" s="9">
        <f>SUM(G69/D69)</f>
        <v>5.3888669561784446E-2</v>
      </c>
      <c r="I69" s="65">
        <f>SUM(I5:I64)</f>
        <v>4460</v>
      </c>
      <c r="J69" s="12">
        <f>SUM(I69/D69)</f>
        <v>0.8803789972364785</v>
      </c>
      <c r="K69" s="71">
        <f>SUM(K5:K64)</f>
        <v>166</v>
      </c>
      <c r="L69" s="90">
        <f>SUM(K69/D69)</f>
        <v>3.2767469403868932E-2</v>
      </c>
      <c r="M69" s="97"/>
    </row>
    <row r="71" spans="2:13" x14ac:dyDescent="0.25">
      <c r="J71" t="s">
        <v>1027</v>
      </c>
      <c r="K71" s="55">
        <v>41731</v>
      </c>
    </row>
    <row r="74" spans="2:13" x14ac:dyDescent="0.25">
      <c r="B74" s="1">
        <f>COUNT(D6:D64)</f>
        <v>52</v>
      </c>
      <c r="C74" t="s">
        <v>1018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fitToWidth="0" fitToHeight="0" orientation="landscape" verticalDpi="4294967293" r:id="rId1"/>
  <headerFooter alignWithMargins="0"/>
  <rowBreaks count="1" manualBreakCount="1">
    <brk id="53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I44"/>
  <sheetViews>
    <sheetView workbookViewId="0">
      <selection activeCell="B44" sqref="B44"/>
    </sheetView>
  </sheetViews>
  <sheetFormatPr defaultRowHeight="12.5" x14ac:dyDescent="0.25"/>
  <cols>
    <col min="1" max="1" width="2.453125" customWidth="1"/>
    <col min="9" max="9" width="10.1796875" bestFit="1" customWidth="1"/>
  </cols>
  <sheetData>
    <row r="1" ht="12.75" customHeight="1" x14ac:dyDescent="0.25"/>
    <row r="43" spans="2:9" x14ac:dyDescent="0.25">
      <c r="B43" s="57" t="s">
        <v>1028</v>
      </c>
    </row>
    <row r="44" spans="2:9" x14ac:dyDescent="0.25">
      <c r="B44" s="57" t="s">
        <v>1029</v>
      </c>
      <c r="I44" s="3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J46"/>
  <sheetViews>
    <sheetView topLeftCell="A7" workbookViewId="0">
      <selection activeCell="O45" sqref="O45"/>
    </sheetView>
  </sheetViews>
  <sheetFormatPr defaultRowHeight="12.5" x14ac:dyDescent="0.25"/>
  <cols>
    <col min="1" max="1" width="2.54296875" customWidth="1"/>
    <col min="10" max="10" width="10.1796875" bestFit="1" customWidth="1"/>
  </cols>
  <sheetData>
    <row r="46" spans="10:10" x14ac:dyDescent="0.25">
      <c r="J46" s="38"/>
    </row>
  </sheetData>
  <phoneticPr fontId="0" type="noConversion"/>
  <pageMargins left="0.75" right="0.75" top="1" bottom="1" header="0.5" footer="0.5"/>
  <pageSetup paperSize="9" scale="86" orientation="landscape" horizontalDpi="4294967293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48:I49"/>
  <sheetViews>
    <sheetView topLeftCell="A4" zoomScale="79" zoomScaleNormal="79" workbookViewId="0">
      <selection activeCell="AB26" sqref="AB26"/>
    </sheetView>
  </sheetViews>
  <sheetFormatPr defaultRowHeight="12.5" x14ac:dyDescent="0.25"/>
  <cols>
    <col min="1" max="1" width="2.453125" customWidth="1"/>
  </cols>
  <sheetData>
    <row r="48" spans="2:2" x14ac:dyDescent="0.25">
      <c r="B48" s="57"/>
    </row>
    <row r="49" spans="2:9" x14ac:dyDescent="0.25">
      <c r="B49" s="57"/>
      <c r="I49" s="3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4294967293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C4" sqref="C1:C1048576"/>
    </sheetView>
  </sheetViews>
  <sheetFormatPr defaultRowHeight="12.5" x14ac:dyDescent="0.25"/>
  <cols>
    <col min="1" max="1" width="2.453125" customWidth="1"/>
  </cols>
  <sheetData/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Summary (2)</vt:lpstr>
      <vt:lpstr>Summary</vt:lpstr>
      <vt:lpstr>Summary Letter</vt:lpstr>
      <vt:lpstr> GFCT results by event</vt:lpstr>
      <vt:lpstr>Kidderminster</vt:lpstr>
      <vt:lpstr>Red Letters by Age graph</vt:lpstr>
      <vt:lpstr>Ages of known cancers graph</vt:lpstr>
      <vt:lpstr>Red v Ages</vt:lpstr>
      <vt:lpstr>Kidd Treats</vt:lpstr>
      <vt:lpstr>GFT Treats</vt:lpstr>
      <vt:lpstr>Treatments</vt:lpstr>
      <vt:lpstr>Input Sheet</vt:lpstr>
      <vt:lpstr>' GFCT results by event'!Print_Area</vt:lpstr>
      <vt:lpstr>'Ages of known cancers graph'!Print_Area</vt:lpstr>
      <vt:lpstr>Kidderminster!Print_Area</vt:lpstr>
      <vt:lpstr>Summary!Print_Area</vt:lpstr>
      <vt:lpstr>'Summary (2)'!Print_Area</vt:lpstr>
      <vt:lpstr>'Summary Letter'!Print_Area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IBM_USER</dc:creator>
  <cp:keywords/>
  <dc:description/>
  <cp:lastModifiedBy>Kathryn Romback</cp:lastModifiedBy>
  <cp:revision/>
  <dcterms:created xsi:type="dcterms:W3CDTF">2006-11-23T14:48:32Z</dcterms:created>
  <dcterms:modified xsi:type="dcterms:W3CDTF">2022-08-01T16:14:35Z</dcterms:modified>
  <cp:category/>
  <cp:contentStatus/>
</cp:coreProperties>
</file>