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eith Miller Hypnosis Docs\Hypnotherapy\"/>
    </mc:Choice>
  </mc:AlternateContent>
  <workbookProtection workbookAlgorithmName="SHA-512" workbookHashValue="HkB1fXrZqrCJ4f86u4vVfYqon0aFJnWrEyOsaKpna0xrytuA/TO7ef12Pnqsn8KLxasHBY7ctfUfGwXNn9AV2Q==" workbookSaltValue="/qDyeRMpZYuNsOuDRM1EHQ==" workbookSpinCount="100000" lockStructure="1"/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1" i="1"/>
  <c r="B17" i="1"/>
  <c r="A17" i="1"/>
  <c r="L7" i="1" l="1"/>
  <c r="D17" i="1"/>
  <c r="E17" i="1" s="1"/>
  <c r="K17" i="1" s="1"/>
  <c r="L17" i="1" l="1"/>
  <c r="N17" i="1"/>
  <c r="G17" i="1"/>
  <c r="L6" i="1" s="1"/>
  <c r="I9" i="1" l="1"/>
  <c r="O17" i="1"/>
  <c r="L23" i="1"/>
  <c r="L22" i="1"/>
  <c r="L21" i="1"/>
  <c r="L24" i="1"/>
  <c r="H17" i="1"/>
  <c r="I17" i="1"/>
</calcChain>
</file>

<file path=xl/sharedStrings.xml><?xml version="1.0" encoding="utf-8"?>
<sst xmlns="http://schemas.openxmlformats.org/spreadsheetml/2006/main" count="50" uniqueCount="47">
  <si>
    <t>Price Per Pack</t>
  </si>
  <si>
    <t>Session Price</t>
  </si>
  <si>
    <t>Your Investment</t>
  </si>
  <si>
    <t>G.S.T.</t>
  </si>
  <si>
    <t>Cigarettes Cost</t>
  </si>
  <si>
    <t>Cigarettes Per Day</t>
  </si>
  <si>
    <t>Amount Smoked Per Day</t>
  </si>
  <si>
    <t>Cigarettes</t>
  </si>
  <si>
    <t>Packs</t>
  </si>
  <si>
    <t>Cost to Smoke</t>
  </si>
  <si>
    <t>Daily</t>
  </si>
  <si>
    <t>Monthly</t>
  </si>
  <si>
    <t>Time to Profit</t>
  </si>
  <si>
    <t>Days</t>
  </si>
  <si>
    <t>Weeks</t>
  </si>
  <si>
    <t>Months</t>
  </si>
  <si>
    <t>Savings</t>
  </si>
  <si>
    <t>Annually</t>
  </si>
  <si>
    <t>Choice A</t>
  </si>
  <si>
    <t>How would you spend an extra</t>
  </si>
  <si>
    <t>annually?</t>
  </si>
  <si>
    <t>Choice B</t>
  </si>
  <si>
    <t>Special Promotion</t>
  </si>
  <si>
    <t>Equal to a Pay Increase of</t>
  </si>
  <si>
    <t>*Your Investment in 10 Years</t>
  </si>
  <si>
    <t>*Your Investment in 20 Years</t>
  </si>
  <si>
    <t>*Your Investment in 30 Years</t>
  </si>
  <si>
    <t>*Your Investment in 40 Years</t>
  </si>
  <si>
    <t>What are your Top Reason for Quitting</t>
  </si>
  <si>
    <t>1) Live Longer (avg of extra 14 years)?</t>
  </si>
  <si>
    <t>2) The cost?</t>
  </si>
  <si>
    <t>3) More energy?</t>
  </si>
  <si>
    <t>4) Be there for my kids / grandkids?</t>
  </si>
  <si>
    <t>1) Family Vacation?</t>
  </si>
  <si>
    <t>3)Take some extra time off work?</t>
  </si>
  <si>
    <t>Profit Analysis Calculator</t>
  </si>
  <si>
    <t>Date of Profit:</t>
  </si>
  <si>
    <t># of Packs to Profit:</t>
  </si>
  <si>
    <t>Avg Income Tax Rate</t>
  </si>
  <si>
    <t>Name:</t>
  </si>
  <si>
    <t>Quit Date:</t>
  </si>
  <si>
    <t>2) Pay down debt?</t>
  </si>
  <si>
    <t>* Based on Current Price of cigarettes without factoring inflation and an annual average ROI of 8%</t>
  </si>
  <si>
    <t>4) Buy a new….</t>
  </si>
  <si>
    <r>
      <t xml:space="preserve">Type your information into the </t>
    </r>
    <r>
      <rPr>
        <b/>
        <sz val="14"/>
        <color theme="4"/>
        <rFont val="Calibri"/>
        <family val="2"/>
        <scheme val="minor"/>
      </rPr>
      <t>Blue Boxes</t>
    </r>
    <r>
      <rPr>
        <sz val="14"/>
        <color theme="1"/>
        <rFont val="Calibri"/>
        <family val="2"/>
        <scheme val="minor"/>
      </rPr>
      <t xml:space="preserve"> and watch the money you used to spend poisoning yourself roll in!</t>
    </r>
  </si>
  <si>
    <t>How much could you save for down the road? *Pretax dollars invested in RRSP.</t>
  </si>
  <si>
    <t>Your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</si>
</sst>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164" formatCode="&quot;$&quot;#,##0.00"/>
    <numFmt numFmtId="165" formatCode="[$-1009]mmmm\ d\,\ yyyy;@"/>
    <numFmt numFmtId="166" formatCode="&quot;$&quot;#,##0"/>
    <numFmt numFmtId="167" formatCode="0.0"/>
    <numFmt numFmtId="169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MV Boli"/>
    </font>
    <font>
      <b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5" borderId="0" xfId="0" applyFont="1" applyFill="1" applyProtection="1">
      <protection hidden="1"/>
    </xf>
    <xf numFmtId="165" fontId="2" fillId="5" borderId="0" xfId="0" applyNumberFormat="1" applyFont="1" applyFill="1" applyProtection="1">
      <protection hidden="1"/>
    </xf>
    <xf numFmtId="0" fontId="2" fillId="0" borderId="25" xfId="0" applyFont="1" applyBorder="1" applyProtection="1">
      <protection hidden="1"/>
    </xf>
    <xf numFmtId="166" fontId="2" fillId="0" borderId="26" xfId="0" applyNumberFormat="1" applyFont="1" applyBorder="1" applyProtection="1">
      <protection hidden="1"/>
    </xf>
    <xf numFmtId="0" fontId="2" fillId="0" borderId="23" xfId="0" applyFont="1" applyBorder="1" applyAlignment="1" applyProtection="1">
      <alignment horizontal="right"/>
      <protection hidden="1"/>
    </xf>
    <xf numFmtId="0" fontId="2" fillId="2" borderId="3" xfId="0" applyFont="1" applyFill="1" applyBorder="1" applyAlignment="1" applyProtection="1">
      <alignment horizontal="center"/>
      <protection locked="0" hidden="1"/>
    </xf>
    <xf numFmtId="0" fontId="2" fillId="2" borderId="9" xfId="0" applyFont="1" applyFill="1" applyBorder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center"/>
      <protection locked="0"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2" fillId="0" borderId="5" xfId="0" applyFont="1" applyBorder="1" applyProtection="1">
      <protection hidden="1"/>
    </xf>
    <xf numFmtId="166" fontId="2" fillId="2" borderId="6" xfId="0" applyNumberFormat="1" applyFont="1" applyFill="1" applyBorder="1" applyProtection="1">
      <protection locked="0" hidden="1"/>
    </xf>
    <xf numFmtId="0" fontId="2" fillId="0" borderId="24" xfId="0" applyFont="1" applyBorder="1" applyAlignment="1" applyProtection="1">
      <alignment horizontal="right"/>
      <protection hidden="1"/>
    </xf>
    <xf numFmtId="169" fontId="2" fillId="2" borderId="7" xfId="0" applyNumberFormat="1" applyFont="1" applyFill="1" applyBorder="1" applyAlignment="1" applyProtection="1">
      <alignment horizontal="center"/>
      <protection locked="0" hidden="1"/>
    </xf>
    <xf numFmtId="169" fontId="2" fillId="2" borderId="10" xfId="0" applyNumberFormat="1" applyFont="1" applyFill="1" applyBorder="1" applyAlignment="1" applyProtection="1">
      <alignment horizontal="center"/>
      <protection locked="0" hidden="1"/>
    </xf>
    <xf numFmtId="169" fontId="2" fillId="2" borderId="8" xfId="0" applyNumberFormat="1" applyFont="1" applyFill="1" applyBorder="1" applyAlignment="1" applyProtection="1">
      <alignment horizontal="center"/>
      <protection locked="0" hidden="1"/>
    </xf>
    <xf numFmtId="0" fontId="2" fillId="5" borderId="0" xfId="0" applyFont="1" applyFill="1" applyBorder="1" applyProtection="1">
      <protection hidden="1"/>
    </xf>
    <xf numFmtId="0" fontId="1" fillId="0" borderId="11" xfId="0" applyFont="1" applyBorder="1" applyAlignment="1" applyProtection="1">
      <alignment horizontal="right"/>
      <protection hidden="1"/>
    </xf>
    <xf numFmtId="0" fontId="1" fillId="0" borderId="12" xfId="0" applyFont="1" applyBorder="1" applyAlignment="1" applyProtection="1">
      <alignment horizontal="right"/>
      <protection hidden="1"/>
    </xf>
    <xf numFmtId="0" fontId="1" fillId="0" borderId="13" xfId="0" applyFont="1" applyBorder="1" applyAlignment="1" applyProtection="1">
      <alignment horizontal="right"/>
      <protection hidden="1"/>
    </xf>
    <xf numFmtId="165" fontId="2" fillId="4" borderId="2" xfId="0" applyNumberFormat="1" applyFont="1" applyFill="1" applyBorder="1" applyProtection="1">
      <protection hidden="1"/>
    </xf>
    <xf numFmtId="166" fontId="2" fillId="4" borderId="6" xfId="0" applyNumberFormat="1" applyFont="1" applyFill="1" applyBorder="1" applyProtection="1">
      <protection hidden="1"/>
    </xf>
    <xf numFmtId="3" fontId="2" fillId="4" borderId="2" xfId="0" applyNumberFormat="1" applyFont="1" applyFill="1" applyBorder="1" applyProtection="1">
      <protection hidden="1"/>
    </xf>
    <xf numFmtId="164" fontId="2" fillId="2" borderId="6" xfId="0" applyNumberFormat="1" applyFont="1" applyFill="1" applyBorder="1" applyProtection="1">
      <protection locked="0" hidden="1"/>
    </xf>
    <xf numFmtId="0" fontId="4" fillId="0" borderId="2" xfId="0" applyFont="1" applyBorder="1" applyProtection="1">
      <protection hidden="1"/>
    </xf>
    <xf numFmtId="9" fontId="2" fillId="0" borderId="6" xfId="0" applyNumberFormat="1" applyFont="1" applyBorder="1" applyProtection="1">
      <protection hidden="1"/>
    </xf>
    <xf numFmtId="164" fontId="1" fillId="3" borderId="14" xfId="0" applyNumberFormat="1" applyFont="1" applyFill="1" applyBorder="1" applyProtection="1">
      <protection hidden="1"/>
    </xf>
    <xf numFmtId="0" fontId="1" fillId="0" borderId="12" xfId="0" applyFont="1" applyBorder="1" applyAlignment="1" applyProtection="1">
      <alignment horizontal="left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5" fillId="2" borderId="3" xfId="0" applyFont="1" applyFill="1" applyBorder="1" applyAlignment="1" applyProtection="1">
      <alignment horizontal="left"/>
      <protection locked="0" hidden="1"/>
    </xf>
    <xf numFmtId="0" fontId="5" fillId="2" borderId="9" xfId="0" applyFont="1" applyFill="1" applyBorder="1" applyAlignment="1" applyProtection="1">
      <alignment horizontal="left"/>
      <protection locked="0" hidden="1"/>
    </xf>
    <xf numFmtId="0" fontId="5" fillId="2" borderId="4" xfId="0" applyFont="1" applyFill="1" applyBorder="1" applyAlignment="1" applyProtection="1">
      <alignment horizontal="left"/>
      <protection locked="0" hidden="1"/>
    </xf>
    <xf numFmtId="164" fontId="2" fillId="4" borderId="6" xfId="0" applyNumberFormat="1" applyFont="1" applyFill="1" applyBorder="1" applyProtection="1">
      <protection hidden="1"/>
    </xf>
    <xf numFmtId="0" fontId="5" fillId="2" borderId="5" xfId="0" applyFont="1" applyFill="1" applyBorder="1" applyAlignment="1" applyProtection="1">
      <alignment horizontal="left"/>
      <protection locked="0" hidden="1"/>
    </xf>
    <xf numFmtId="0" fontId="5" fillId="2" borderId="1" xfId="0" applyFont="1" applyFill="1" applyBorder="1" applyAlignment="1" applyProtection="1">
      <alignment horizontal="left"/>
      <protection locked="0" hidden="1"/>
    </xf>
    <xf numFmtId="0" fontId="5" fillId="2" borderId="6" xfId="0" applyFont="1" applyFill="1" applyBorder="1" applyAlignment="1" applyProtection="1">
      <alignment horizontal="left"/>
      <protection locked="0" hidden="1"/>
    </xf>
    <xf numFmtId="0" fontId="2" fillId="0" borderId="7" xfId="0" applyFont="1" applyBorder="1" applyProtection="1">
      <protection hidden="1"/>
    </xf>
    <xf numFmtId="0" fontId="2" fillId="2" borderId="8" xfId="0" applyFont="1" applyFill="1" applyBorder="1" applyProtection="1">
      <protection locked="0" hidden="1"/>
    </xf>
    <xf numFmtId="0" fontId="5" fillId="2" borderId="7" xfId="0" applyFont="1" applyFill="1" applyBorder="1" applyAlignment="1" applyProtection="1">
      <alignment horizontal="left"/>
      <protection locked="0" hidden="1"/>
    </xf>
    <xf numFmtId="0" fontId="5" fillId="2" borderId="10" xfId="0" applyFont="1" applyFill="1" applyBorder="1" applyAlignment="1" applyProtection="1">
      <alignment horizontal="left"/>
      <protection locked="0" hidden="1"/>
    </xf>
    <xf numFmtId="0" fontId="5" fillId="2" borderId="8" xfId="0" applyFont="1" applyFill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5" borderId="0" xfId="0" applyFont="1" applyFill="1" applyProtection="1"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"/>
      <protection hidden="1"/>
    </xf>
    <xf numFmtId="0" fontId="7" fillId="5" borderId="0" xfId="0" applyFont="1" applyFill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2" fillId="4" borderId="7" xfId="0" applyFont="1" applyFill="1" applyBorder="1" applyAlignment="1" applyProtection="1">
      <alignment horizontal="center"/>
      <protection hidden="1"/>
    </xf>
    <xf numFmtId="0" fontId="2" fillId="4" borderId="8" xfId="0" applyFont="1" applyFill="1" applyBorder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center"/>
      <protection hidden="1"/>
    </xf>
    <xf numFmtId="164" fontId="2" fillId="4" borderId="7" xfId="0" applyNumberFormat="1" applyFont="1" applyFill="1" applyBorder="1" applyAlignment="1" applyProtection="1">
      <alignment horizontal="center"/>
      <protection hidden="1"/>
    </xf>
    <xf numFmtId="164" fontId="2" fillId="4" borderId="8" xfId="0" applyNumberFormat="1" applyFont="1" applyFill="1" applyBorder="1" applyAlignment="1" applyProtection="1">
      <alignment horizontal="center"/>
      <protection hidden="1"/>
    </xf>
    <xf numFmtId="1" fontId="2" fillId="4" borderId="7" xfId="0" applyNumberFormat="1" applyFont="1" applyFill="1" applyBorder="1" applyAlignment="1" applyProtection="1">
      <alignment horizontal="center"/>
      <protection hidden="1"/>
    </xf>
    <xf numFmtId="167" fontId="2" fillId="4" borderId="10" xfId="0" applyNumberFormat="1" applyFont="1" applyFill="1" applyBorder="1" applyAlignment="1" applyProtection="1">
      <alignment horizontal="center"/>
      <protection hidden="1"/>
    </xf>
    <xf numFmtId="167" fontId="2" fillId="4" borderId="8" xfId="0" applyNumberFormat="1" applyFont="1" applyFill="1" applyBorder="1" applyAlignment="1" applyProtection="1">
      <alignment horizontal="center"/>
      <protection hidden="1"/>
    </xf>
    <xf numFmtId="164" fontId="1" fillId="4" borderId="8" xfId="0" applyNumberFormat="1" applyFont="1" applyFill="1" applyBorder="1" applyAlignment="1" applyProtection="1">
      <alignment horizontal="center"/>
      <protection hidden="1"/>
    </xf>
    <xf numFmtId="164" fontId="2" fillId="4" borderId="7" xfId="0" applyNumberFormat="1" applyFont="1" applyFill="1" applyBorder="1" applyProtection="1">
      <protection hidden="1"/>
    </xf>
    <xf numFmtId="164" fontId="2" fillId="4" borderId="8" xfId="0" applyNumberFormat="1" applyFont="1" applyFill="1" applyBorder="1" applyProtection="1">
      <protection hidden="1"/>
    </xf>
    <xf numFmtId="0" fontId="1" fillId="0" borderId="11" xfId="0" applyFont="1" applyBorder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8" fontId="2" fillId="4" borderId="2" xfId="0" applyNumberFormat="1" applyFont="1" applyFill="1" applyBorder="1" applyProtection="1">
      <protection hidden="1"/>
    </xf>
    <xf numFmtId="0" fontId="5" fillId="2" borderId="14" xfId="0" applyFont="1" applyFill="1" applyBorder="1" applyAlignment="1" applyProtection="1">
      <protection locked="0" hidden="1"/>
    </xf>
    <xf numFmtId="0" fontId="5" fillId="2" borderId="31" xfId="0" applyFont="1" applyFill="1" applyBorder="1" applyAlignment="1" applyProtection="1">
      <protection locked="0" hidden="1"/>
    </xf>
    <xf numFmtId="0" fontId="5" fillId="2" borderId="32" xfId="0" applyFont="1" applyFill="1" applyBorder="1" applyAlignment="1" applyProtection="1">
      <protection locked="0" hidden="1"/>
    </xf>
    <xf numFmtId="0" fontId="1" fillId="0" borderId="27" xfId="0" applyFont="1" applyBorder="1" applyAlignment="1" applyProtection="1">
      <alignment horizontal="center"/>
      <protection hidden="1"/>
    </xf>
    <xf numFmtId="0" fontId="1" fillId="0" borderId="28" xfId="0" applyFont="1" applyBorder="1" applyAlignment="1" applyProtection="1">
      <alignment horizontal="center"/>
      <protection hidden="1"/>
    </xf>
    <xf numFmtId="0" fontId="1" fillId="0" borderId="29" xfId="0" applyFont="1" applyBorder="1" applyAlignment="1" applyProtection="1">
      <alignment horizontal="center"/>
      <protection hidden="1"/>
    </xf>
    <xf numFmtId="8" fontId="1" fillId="4" borderId="30" xfId="0" applyNumberFormat="1" applyFont="1" applyFill="1" applyBorder="1" applyProtection="1"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8" fontId="2" fillId="4" borderId="36" xfId="0" applyNumberFormat="1" applyFont="1" applyFill="1" applyBorder="1" applyProtection="1">
      <protection hidden="1"/>
    </xf>
    <xf numFmtId="0" fontId="2" fillId="5" borderId="16" xfId="0" applyFont="1" applyFill="1" applyBorder="1" applyAlignment="1" applyProtection="1">
      <alignment horizontal="center"/>
      <protection hidden="1"/>
    </xf>
    <xf numFmtId="0" fontId="2" fillId="5" borderId="19" xfId="0" applyFont="1" applyFill="1" applyBorder="1" applyAlignment="1" applyProtection="1">
      <alignment horizontal="center"/>
      <protection hidden="1"/>
    </xf>
    <xf numFmtId="0" fontId="4" fillId="8" borderId="14" xfId="0" applyFont="1" applyFill="1" applyBorder="1" applyAlignment="1" applyProtection="1">
      <alignment horizontal="center"/>
      <protection hidden="1"/>
    </xf>
    <xf numFmtId="0" fontId="4" fillId="8" borderId="32" xfId="0" applyFont="1" applyFill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left"/>
      <protection locked="0" hidden="1"/>
    </xf>
    <xf numFmtId="0" fontId="5" fillId="2" borderId="31" xfId="0" applyFont="1" applyFill="1" applyBorder="1" applyAlignment="1" applyProtection="1">
      <alignment horizontal="left"/>
      <protection locked="0" hidden="1"/>
    </xf>
    <xf numFmtId="0" fontId="5" fillId="2" borderId="32" xfId="0" applyFont="1" applyFill="1" applyBorder="1" applyAlignment="1" applyProtection="1">
      <alignment horizontal="left"/>
      <protection locked="0" hidden="1"/>
    </xf>
    <xf numFmtId="0" fontId="2" fillId="7" borderId="15" xfId="0" applyFont="1" applyFill="1" applyBorder="1" applyAlignment="1" applyProtection="1">
      <alignment horizontal="center" vertical="center" wrapText="1"/>
      <protection hidden="1"/>
    </xf>
    <xf numFmtId="0" fontId="2" fillId="7" borderId="16" xfId="0" applyFont="1" applyFill="1" applyBorder="1" applyAlignment="1" applyProtection="1">
      <alignment horizontal="center" vertical="center" wrapText="1"/>
      <protection hidden="1"/>
    </xf>
    <xf numFmtId="0" fontId="2" fillId="7" borderId="17" xfId="0" applyFont="1" applyFill="1" applyBorder="1" applyAlignment="1" applyProtection="1">
      <alignment horizontal="center" vertical="center" wrapText="1"/>
      <protection hidden="1"/>
    </xf>
    <xf numFmtId="0" fontId="2" fillId="7" borderId="21" xfId="0" applyFont="1" applyFill="1" applyBorder="1" applyAlignment="1" applyProtection="1">
      <alignment horizontal="center" vertical="center" wrapText="1"/>
      <protection hidden="1"/>
    </xf>
    <xf numFmtId="0" fontId="2" fillId="7" borderId="0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center" vertical="center" wrapText="1"/>
      <protection hidden="1"/>
    </xf>
    <xf numFmtId="0" fontId="2" fillId="7" borderId="18" xfId="0" applyFont="1" applyFill="1" applyBorder="1" applyAlignment="1" applyProtection="1">
      <alignment horizontal="center" vertical="center" wrapText="1"/>
      <protection hidden="1"/>
    </xf>
    <xf numFmtId="0" fontId="2" fillId="7" borderId="19" xfId="0" applyFont="1" applyFill="1" applyBorder="1" applyAlignment="1" applyProtection="1">
      <alignment horizontal="center" vertical="center" wrapText="1"/>
      <protection hidden="1"/>
    </xf>
    <xf numFmtId="0" fontId="2" fillId="7" borderId="20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6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9" fillId="6" borderId="18" xfId="0" applyFont="1" applyFill="1" applyBorder="1" applyAlignment="1" applyProtection="1">
      <alignment horizontal="center" vertical="center" wrapText="1"/>
      <protection hidden="1"/>
    </xf>
    <xf numFmtId="0" fontId="9" fillId="6" borderId="19" xfId="0" applyFont="1" applyFill="1" applyBorder="1" applyAlignment="1" applyProtection="1">
      <alignment horizontal="center" vertical="center" wrapText="1"/>
      <protection hidden="1"/>
    </xf>
    <xf numFmtId="0" fontId="9" fillId="6" borderId="20" xfId="0" applyFont="1" applyFill="1" applyBorder="1" applyAlignment="1" applyProtection="1">
      <alignment horizontal="center" vertical="center" wrapText="1"/>
      <protection hidden="1"/>
    </xf>
    <xf numFmtId="0" fontId="8" fillId="0" borderId="37" xfId="0" applyFont="1" applyBorder="1" applyAlignment="1" applyProtection="1">
      <alignment horizontal="center"/>
      <protection hidden="1"/>
    </xf>
    <xf numFmtId="0" fontId="6" fillId="0" borderId="27" xfId="0" applyFont="1" applyBorder="1" applyAlignment="1" applyProtection="1">
      <alignment horizontal="center"/>
      <protection hidden="1"/>
    </xf>
    <xf numFmtId="164" fontId="1" fillId="4" borderId="33" xfId="0" applyNumberFormat="1" applyFont="1" applyFill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zoomScale="85" zoomScaleNormal="85" workbookViewId="0">
      <selection activeCell="E6" sqref="E6:G6"/>
    </sheetView>
  </sheetViews>
  <sheetFormatPr defaultRowHeight="15" x14ac:dyDescent="0.25"/>
  <cols>
    <col min="1" max="1" width="24.5703125" bestFit="1" customWidth="1"/>
    <col min="2" max="2" width="9.5703125" customWidth="1"/>
    <col min="3" max="3" width="10.140625" customWidth="1"/>
    <col min="4" max="4" width="13.85546875" bestFit="1" customWidth="1"/>
    <col min="5" max="5" width="10.5703125" bestFit="1" customWidth="1"/>
    <col min="6" max="6" width="3" customWidth="1"/>
    <col min="7" max="7" width="9.42578125" customWidth="1"/>
    <col min="8" max="8" width="7.7109375" customWidth="1"/>
    <col min="9" max="9" width="12.7109375" bestFit="1" customWidth="1"/>
    <col min="10" max="10" width="3.140625" customWidth="1"/>
    <col min="11" max="11" width="10.5703125" customWidth="1"/>
    <col min="12" max="12" width="19.140625" customWidth="1"/>
    <col min="13" max="13" width="2.85546875" customWidth="1"/>
    <col min="14" max="14" width="14.85546875" customWidth="1"/>
    <col min="15" max="15" width="19.28515625" customWidth="1"/>
  </cols>
  <sheetData>
    <row r="1" spans="1:22" ht="15" customHeight="1" x14ac:dyDescent="0.3">
      <c r="A1" s="90" t="s">
        <v>44</v>
      </c>
      <c r="B1" s="91"/>
      <c r="C1" s="92"/>
      <c r="D1" s="2"/>
      <c r="E1" s="99" t="s">
        <v>35</v>
      </c>
      <c r="F1" s="100"/>
      <c r="G1" s="100"/>
      <c r="H1" s="100"/>
      <c r="I1" s="100"/>
      <c r="J1" s="100"/>
      <c r="K1" s="101"/>
      <c r="L1" s="2"/>
      <c r="M1" s="2"/>
      <c r="N1" s="2"/>
      <c r="O1" s="2"/>
    </row>
    <row r="2" spans="1:22" ht="19.5" thickBot="1" x14ac:dyDescent="0.35">
      <c r="A2" s="93"/>
      <c r="B2" s="94"/>
      <c r="C2" s="95"/>
      <c r="D2" s="2"/>
      <c r="E2" s="102"/>
      <c r="F2" s="103"/>
      <c r="G2" s="103"/>
      <c r="H2" s="103"/>
      <c r="I2" s="103"/>
      <c r="J2" s="103"/>
      <c r="K2" s="104"/>
      <c r="L2" s="2"/>
      <c r="M2" s="2"/>
      <c r="N2" s="2"/>
      <c r="O2" s="2"/>
    </row>
    <row r="3" spans="1:22" ht="18.75" x14ac:dyDescent="0.3">
      <c r="A3" s="93"/>
      <c r="B3" s="94"/>
      <c r="C3" s="95"/>
      <c r="D3" s="2"/>
      <c r="E3" s="2"/>
      <c r="F3" s="2"/>
      <c r="G3" s="2"/>
      <c r="H3" s="2"/>
      <c r="I3" s="2"/>
      <c r="J3" s="2"/>
      <c r="K3" s="2"/>
      <c r="L3" s="3"/>
      <c r="M3" s="2"/>
      <c r="N3" s="2"/>
      <c r="O3" s="2"/>
    </row>
    <row r="4" spans="1:22" ht="19.5" thickBot="1" x14ac:dyDescent="0.35">
      <c r="A4" s="96"/>
      <c r="B4" s="97"/>
      <c r="C4" s="98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2" ht="19.5" thickBot="1" x14ac:dyDescent="0.35">
      <c r="A5" s="4" t="s">
        <v>1</v>
      </c>
      <c r="B5" s="5">
        <v>650</v>
      </c>
      <c r="C5" s="2"/>
      <c r="D5" s="6" t="s">
        <v>39</v>
      </c>
      <c r="E5" s="7" t="s">
        <v>46</v>
      </c>
      <c r="F5" s="8"/>
      <c r="G5" s="9"/>
      <c r="H5" s="10"/>
      <c r="I5" s="10"/>
      <c r="J5" s="10"/>
      <c r="K5" s="10"/>
      <c r="L5" s="2"/>
      <c r="M5" s="2"/>
      <c r="N5" s="2"/>
      <c r="O5" s="2"/>
    </row>
    <row r="6" spans="1:22" ht="19.5" thickBot="1" x14ac:dyDescent="0.35">
      <c r="A6" s="11" t="s">
        <v>22</v>
      </c>
      <c r="B6" s="12">
        <v>0</v>
      </c>
      <c r="C6" s="2"/>
      <c r="D6" s="13" t="s">
        <v>40</v>
      </c>
      <c r="E6" s="14">
        <v>43160</v>
      </c>
      <c r="F6" s="15"/>
      <c r="G6" s="16"/>
      <c r="H6" s="17"/>
      <c r="I6" s="18" t="s">
        <v>36</v>
      </c>
      <c r="J6" s="19"/>
      <c r="K6" s="20"/>
      <c r="L6" s="21">
        <f>E6 + G17</f>
        <v>43201.269841269845</v>
      </c>
      <c r="M6" s="2"/>
      <c r="N6" s="2"/>
      <c r="O6" s="2"/>
    </row>
    <row r="7" spans="1:22" ht="19.5" thickBot="1" x14ac:dyDescent="0.35">
      <c r="A7" s="11" t="s">
        <v>2</v>
      </c>
      <c r="B7" s="22">
        <f>B5-B6</f>
        <v>650</v>
      </c>
      <c r="C7" s="2"/>
      <c r="D7" s="2"/>
      <c r="E7" s="2"/>
      <c r="F7" s="2"/>
      <c r="G7" s="2"/>
      <c r="H7" s="2"/>
      <c r="I7" s="18" t="s">
        <v>37</v>
      </c>
      <c r="J7" s="19"/>
      <c r="K7" s="20"/>
      <c r="L7" s="23">
        <f>B7/B11</f>
        <v>41.269841269841272</v>
      </c>
      <c r="M7" s="2"/>
      <c r="N7" s="2"/>
      <c r="O7" s="2"/>
    </row>
    <row r="8" spans="1:22" ht="19.5" thickBot="1" x14ac:dyDescent="0.35">
      <c r="A8" s="11" t="s">
        <v>0</v>
      </c>
      <c r="B8" s="24">
        <v>15</v>
      </c>
      <c r="C8" s="2"/>
      <c r="D8" s="2"/>
      <c r="E8" s="25" t="s">
        <v>18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22" ht="19.5" thickBot="1" x14ac:dyDescent="0.35">
      <c r="A9" s="11" t="s">
        <v>3</v>
      </c>
      <c r="B9" s="26">
        <v>0.05</v>
      </c>
      <c r="C9" s="2"/>
      <c r="D9" s="2"/>
      <c r="E9" s="18" t="s">
        <v>19</v>
      </c>
      <c r="F9" s="19"/>
      <c r="G9" s="19"/>
      <c r="H9" s="20"/>
      <c r="I9" s="27">
        <f>L17</f>
        <v>5670</v>
      </c>
      <c r="J9" s="28" t="s">
        <v>20</v>
      </c>
      <c r="K9" s="29"/>
      <c r="L9" s="2"/>
      <c r="M9" s="2"/>
      <c r="N9" s="2"/>
      <c r="O9" s="2"/>
    </row>
    <row r="10" spans="1:22" ht="20.25" x14ac:dyDescent="0.35">
      <c r="A10" s="11" t="s">
        <v>38</v>
      </c>
      <c r="B10" s="26">
        <v>0.25</v>
      </c>
      <c r="C10" s="2"/>
      <c r="D10" s="2"/>
      <c r="E10" s="30" t="s">
        <v>33</v>
      </c>
      <c r="F10" s="31"/>
      <c r="G10" s="31"/>
      <c r="H10" s="31"/>
      <c r="I10" s="31"/>
      <c r="J10" s="31"/>
      <c r="K10" s="31"/>
      <c r="L10" s="32"/>
      <c r="M10" s="2"/>
      <c r="N10" s="2"/>
      <c r="O10" s="2"/>
    </row>
    <row r="11" spans="1:22" ht="20.25" x14ac:dyDescent="0.35">
      <c r="A11" s="11" t="s">
        <v>4</v>
      </c>
      <c r="B11" s="33">
        <f>SUM(B8)*(B9+1)</f>
        <v>15.75</v>
      </c>
      <c r="C11" s="2"/>
      <c r="D11" s="2"/>
      <c r="E11" s="34" t="s">
        <v>41</v>
      </c>
      <c r="F11" s="35"/>
      <c r="G11" s="35"/>
      <c r="H11" s="35"/>
      <c r="I11" s="35"/>
      <c r="J11" s="35"/>
      <c r="K11" s="35"/>
      <c r="L11" s="36"/>
      <c r="M11" s="2"/>
      <c r="N11" s="2"/>
      <c r="O11" s="2"/>
    </row>
    <row r="12" spans="1:22" ht="21" thickBot="1" x14ac:dyDescent="0.4">
      <c r="A12" s="37" t="s">
        <v>5</v>
      </c>
      <c r="B12" s="38">
        <v>20</v>
      </c>
      <c r="C12" s="2"/>
      <c r="D12" s="2"/>
      <c r="E12" s="34" t="s">
        <v>34</v>
      </c>
      <c r="F12" s="35"/>
      <c r="G12" s="35"/>
      <c r="H12" s="35"/>
      <c r="I12" s="35"/>
      <c r="J12" s="35"/>
      <c r="K12" s="35"/>
      <c r="L12" s="36"/>
      <c r="M12" s="2"/>
      <c r="N12" s="2"/>
      <c r="O12" s="2"/>
    </row>
    <row r="13" spans="1:22" ht="21" thickBot="1" x14ac:dyDescent="0.4">
      <c r="A13" s="2"/>
      <c r="B13" s="2"/>
      <c r="C13" s="2"/>
      <c r="D13" s="2"/>
      <c r="E13" s="39" t="s">
        <v>43</v>
      </c>
      <c r="F13" s="40"/>
      <c r="G13" s="40"/>
      <c r="H13" s="40"/>
      <c r="I13" s="40"/>
      <c r="J13" s="40"/>
      <c r="K13" s="40"/>
      <c r="L13" s="41"/>
      <c r="M13" s="2"/>
      <c r="N13" s="2"/>
      <c r="O13" s="2"/>
    </row>
    <row r="14" spans="1:22" ht="19.5" thickBo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22" ht="18.75" x14ac:dyDescent="0.3">
      <c r="A15" s="42" t="s">
        <v>6</v>
      </c>
      <c r="B15" s="43"/>
      <c r="C15" s="44"/>
      <c r="D15" s="42" t="s">
        <v>9</v>
      </c>
      <c r="E15" s="43"/>
      <c r="F15" s="44"/>
      <c r="G15" s="42" t="s">
        <v>12</v>
      </c>
      <c r="H15" s="45"/>
      <c r="I15" s="43"/>
      <c r="J15" s="44"/>
      <c r="K15" s="106" t="s">
        <v>16</v>
      </c>
      <c r="L15" s="46"/>
      <c r="M15" s="2"/>
      <c r="N15" s="42" t="s">
        <v>23</v>
      </c>
      <c r="O15" s="47"/>
      <c r="T15" s="1"/>
      <c r="U15" s="1"/>
      <c r="V15" s="1"/>
    </row>
    <row r="16" spans="1:22" ht="19.5" thickBot="1" x14ac:dyDescent="0.35">
      <c r="A16" s="48" t="s">
        <v>7</v>
      </c>
      <c r="B16" s="49" t="s">
        <v>8</v>
      </c>
      <c r="C16" s="50"/>
      <c r="D16" s="48" t="s">
        <v>10</v>
      </c>
      <c r="E16" s="49" t="s">
        <v>11</v>
      </c>
      <c r="F16" s="50"/>
      <c r="G16" s="48" t="s">
        <v>13</v>
      </c>
      <c r="H16" s="51" t="s">
        <v>14</v>
      </c>
      <c r="I16" s="49" t="s">
        <v>15</v>
      </c>
      <c r="J16" s="50"/>
      <c r="K16" s="108" t="s">
        <v>11</v>
      </c>
      <c r="L16" s="105" t="s">
        <v>17</v>
      </c>
      <c r="M16" s="2"/>
      <c r="N16" s="48" t="s">
        <v>11</v>
      </c>
      <c r="O16" s="49" t="s">
        <v>17</v>
      </c>
    </row>
    <row r="17" spans="1:15" ht="19.5" thickBot="1" x14ac:dyDescent="0.35">
      <c r="A17" s="52">
        <f>B12</f>
        <v>20</v>
      </c>
      <c r="B17" s="53">
        <f>(B12)/20</f>
        <v>1</v>
      </c>
      <c r="C17" s="54"/>
      <c r="D17" s="55">
        <f>B11*B17</f>
        <v>15.75</v>
      </c>
      <c r="E17" s="56">
        <f>SUM(D17*30)</f>
        <v>472.5</v>
      </c>
      <c r="F17" s="54"/>
      <c r="G17" s="57">
        <f>B7/D17</f>
        <v>41.269841269841272</v>
      </c>
      <c r="H17" s="58">
        <f>G17/7</f>
        <v>5.8956916099773249</v>
      </c>
      <c r="I17" s="59">
        <f>G17/30</f>
        <v>1.3756613756613758</v>
      </c>
      <c r="J17" s="54"/>
      <c r="K17" s="107">
        <f>E17</f>
        <v>472.5</v>
      </c>
      <c r="L17" s="60">
        <f>K17*12</f>
        <v>5670</v>
      </c>
      <c r="M17" s="2"/>
      <c r="N17" s="61">
        <f>K17*1.25</f>
        <v>590.625</v>
      </c>
      <c r="O17" s="62">
        <f>L17*1.25</f>
        <v>7087.5</v>
      </c>
    </row>
    <row r="18" spans="1:15" ht="19.5" thickBot="1" x14ac:dyDescent="0.35">
      <c r="A18" s="2"/>
      <c r="B18" s="2"/>
      <c r="C18" s="2"/>
      <c r="D18" s="2"/>
      <c r="E18" s="83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9.5" thickBot="1" x14ac:dyDescent="0.35">
      <c r="A19" s="63" t="s">
        <v>28</v>
      </c>
      <c r="B19" s="64"/>
      <c r="C19" s="64"/>
      <c r="D19" s="64"/>
      <c r="E19" s="84"/>
      <c r="F19" s="2"/>
      <c r="G19" s="85" t="s">
        <v>21</v>
      </c>
      <c r="H19" s="86"/>
      <c r="I19" s="2"/>
      <c r="J19" s="2"/>
      <c r="K19" s="2"/>
      <c r="L19" s="2"/>
      <c r="M19" s="2"/>
      <c r="N19" s="2"/>
      <c r="O19" s="2"/>
    </row>
    <row r="20" spans="1:15" ht="21" thickBot="1" x14ac:dyDescent="0.4">
      <c r="A20" s="87" t="s">
        <v>29</v>
      </c>
      <c r="B20" s="88"/>
      <c r="C20" s="88"/>
      <c r="D20" s="88"/>
      <c r="E20" s="89"/>
      <c r="F20" s="10"/>
      <c r="G20" s="76" t="s">
        <v>45</v>
      </c>
      <c r="H20" s="77"/>
      <c r="I20" s="77"/>
      <c r="J20" s="77"/>
      <c r="K20" s="77"/>
      <c r="L20" s="77"/>
      <c r="M20" s="77"/>
      <c r="N20" s="77"/>
      <c r="O20" s="78"/>
    </row>
    <row r="21" spans="1:15" ht="21" thickBot="1" x14ac:dyDescent="0.4">
      <c r="A21" s="69" t="s">
        <v>30</v>
      </c>
      <c r="B21" s="70"/>
      <c r="C21" s="70"/>
      <c r="D21" s="71"/>
      <c r="E21" s="2"/>
      <c r="F21" s="10"/>
      <c r="G21" s="2"/>
      <c r="H21" s="79" t="s">
        <v>24</v>
      </c>
      <c r="I21" s="80"/>
      <c r="J21" s="80"/>
      <c r="K21" s="81"/>
      <c r="L21" s="82">
        <f>FV(8%/12,120,-N17,,0)</f>
        <v>108052.50202919578</v>
      </c>
      <c r="M21" s="2"/>
      <c r="N21" s="2"/>
      <c r="O21" s="2"/>
    </row>
    <row r="22" spans="1:15" ht="21" thickBot="1" x14ac:dyDescent="0.4">
      <c r="A22" s="69" t="s">
        <v>31</v>
      </c>
      <c r="B22" s="70"/>
      <c r="C22" s="70"/>
      <c r="D22" s="71"/>
      <c r="E22" s="2"/>
      <c r="F22" s="2"/>
      <c r="G22" s="2"/>
      <c r="H22" s="65" t="s">
        <v>25</v>
      </c>
      <c r="I22" s="66"/>
      <c r="J22" s="66"/>
      <c r="K22" s="67"/>
      <c r="L22" s="68">
        <f>FV(8%/12,240,-N17,,0)</f>
        <v>347890.18297642312</v>
      </c>
      <c r="M22" s="2"/>
      <c r="N22" s="2"/>
      <c r="O22" s="2"/>
    </row>
    <row r="23" spans="1:15" ht="21" thickBot="1" x14ac:dyDescent="0.4">
      <c r="A23" s="69" t="s">
        <v>32</v>
      </c>
      <c r="B23" s="70"/>
      <c r="C23" s="70"/>
      <c r="D23" s="71"/>
      <c r="E23" s="2"/>
      <c r="F23" s="2"/>
      <c r="G23" s="2"/>
      <c r="H23" s="65" t="s">
        <v>26</v>
      </c>
      <c r="I23" s="66"/>
      <c r="J23" s="66"/>
      <c r="K23" s="67"/>
      <c r="L23" s="68">
        <f>FV(8%/12,360,-N17,,0)</f>
        <v>880243.54936678696</v>
      </c>
      <c r="M23" s="2"/>
      <c r="N23" s="2"/>
      <c r="O23" s="2"/>
    </row>
    <row r="24" spans="1:15" ht="19.5" thickBot="1" x14ac:dyDescent="0.35">
      <c r="A24" s="2"/>
      <c r="B24" s="2"/>
      <c r="C24" s="2"/>
      <c r="D24" s="2"/>
      <c r="E24" s="2"/>
      <c r="F24" s="2"/>
      <c r="G24" s="2"/>
      <c r="H24" s="72" t="s">
        <v>27</v>
      </c>
      <c r="I24" s="73"/>
      <c r="J24" s="73"/>
      <c r="K24" s="74"/>
      <c r="L24" s="75">
        <f>FV(8%/12,480,-N17,,0)</f>
        <v>2061876.5004021628</v>
      </c>
      <c r="M24" s="2"/>
      <c r="N24" s="2"/>
      <c r="O24" s="2"/>
    </row>
    <row r="25" spans="1:15" ht="19.5" thickBot="1" x14ac:dyDescent="0.35">
      <c r="A25" s="2"/>
      <c r="B25" s="2"/>
      <c r="C25" s="2"/>
      <c r="D25" s="76" t="s">
        <v>42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8"/>
    </row>
  </sheetData>
  <sheetProtection algorithmName="SHA-512" hashValue="F/l7HRTXXpMGRi/+I1WtB9p3HMyeuMj+cspB6bAz8TTRqL68+QbM/Q0U8os+DxDvBe9uEcnbLbLhBYNckJmTUw==" saltValue="M9auPJU00wszUH1ogX/ORw==" spinCount="100000" sheet="1" objects="1" scenarios="1" selectLockedCells="1"/>
  <dataConsolidate/>
  <mergeCells count="33">
    <mergeCell ref="D25:O25"/>
    <mergeCell ref="G20:O20"/>
    <mergeCell ref="A20:E20"/>
    <mergeCell ref="E18:E19"/>
    <mergeCell ref="G19:H19"/>
    <mergeCell ref="F20:F21"/>
    <mergeCell ref="T15:V15"/>
    <mergeCell ref="N15:O15"/>
    <mergeCell ref="I6:K6"/>
    <mergeCell ref="D15:E15"/>
    <mergeCell ref="A15:B15"/>
    <mergeCell ref="G15:I15"/>
    <mergeCell ref="K15:L15"/>
    <mergeCell ref="E10:L10"/>
    <mergeCell ref="E11:L11"/>
    <mergeCell ref="E12:L12"/>
    <mergeCell ref="J9:K9"/>
    <mergeCell ref="A1:C4"/>
    <mergeCell ref="A19:D19"/>
    <mergeCell ref="H21:K21"/>
    <mergeCell ref="H22:K22"/>
    <mergeCell ref="H23:K23"/>
    <mergeCell ref="H24:K24"/>
    <mergeCell ref="A23:D23"/>
    <mergeCell ref="A22:D22"/>
    <mergeCell ref="A21:D21"/>
    <mergeCell ref="E1:K2"/>
    <mergeCell ref="I7:K7"/>
    <mergeCell ref="E13:L13"/>
    <mergeCell ref="H5:K5"/>
    <mergeCell ref="E9:H9"/>
    <mergeCell ref="E6:G6"/>
    <mergeCell ref="E5:G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cp:lastPrinted>2017-11-23T18:01:35Z</cp:lastPrinted>
  <dcterms:created xsi:type="dcterms:W3CDTF">2017-11-20T06:06:47Z</dcterms:created>
  <dcterms:modified xsi:type="dcterms:W3CDTF">2018-03-14T21:59:52Z</dcterms:modified>
</cp:coreProperties>
</file>