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Maid-Rite Specialty Foods\SY25-26 SEPDS, Calc., &amp; Info\"/>
    </mc:Choice>
  </mc:AlternateContent>
  <xr:revisionPtr revIDLastSave="0" documentId="8_{1ACFCA20-DDC0-421E-AE31-20DEBBD8231B}" xr6:coauthVersionLast="47" xr6:coauthVersionMax="47" xr10:uidLastSave="{00000000-0000-0000-0000-000000000000}"/>
  <bookViews>
    <workbookView xWindow="-28908" yWindow="1632" windowWidth="29016" windowHeight="15696" xr2:uid="{00000000-000D-0000-FFFF-FFFF00000000}"/>
  </bookViews>
  <sheets>
    <sheet name="COMMODITY ORDER FORM" sheetId="1" r:id="rId1"/>
  </sheets>
  <definedNames>
    <definedName name="_xlnm._FilterDatabase" localSheetId="0" hidden="1">'COMMODITY ORDER FORM'!$A$73:$S$88</definedName>
    <definedName name="_xlnm.Print_Area" localSheetId="0">'COMMODITY ORDER FORM'!$A$1:$S$88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N16" i="1" s="1"/>
  <c r="J15" i="1"/>
  <c r="N15" i="1" s="1"/>
  <c r="R88" i="1"/>
  <c r="S87" i="1"/>
  <c r="S86" i="1"/>
  <c r="S85" i="1"/>
  <c r="S84" i="1"/>
  <c r="S83" i="1"/>
  <c r="S82" i="1"/>
  <c r="S81" i="1"/>
  <c r="S80" i="1"/>
  <c r="S79" i="1"/>
  <c r="S78" i="1"/>
  <c r="S77" i="1"/>
  <c r="S76" i="1"/>
  <c r="J48" i="1"/>
  <c r="J49" i="1" s="1"/>
  <c r="B87" i="1"/>
  <c r="B86" i="1"/>
  <c r="B85" i="1"/>
  <c r="B84" i="1"/>
  <c r="B83" i="1"/>
  <c r="B82" i="1"/>
  <c r="B81" i="1"/>
  <c r="B80" i="1"/>
  <c r="B79" i="1"/>
  <c r="B78" i="1"/>
  <c r="B77" i="1"/>
  <c r="B75" i="1"/>
  <c r="B76" i="1"/>
  <c r="J44" i="1"/>
  <c r="J43" i="1"/>
  <c r="J42" i="1"/>
  <c r="J41" i="1"/>
  <c r="N41" i="1" s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4" i="1"/>
  <c r="J13" i="1"/>
  <c r="J12" i="1"/>
  <c r="J11" i="1"/>
  <c r="N48" i="1" l="1"/>
  <c r="N11" i="1"/>
  <c r="N12" i="1"/>
  <c r="N13" i="1"/>
  <c r="N14" i="1"/>
  <c r="N17" i="1"/>
  <c r="N18" i="1"/>
  <c r="N19" i="1"/>
  <c r="N20" i="1"/>
  <c r="N21" i="1"/>
  <c r="N23" i="1"/>
  <c r="N24" i="1"/>
  <c r="N25" i="1"/>
  <c r="N26" i="1"/>
  <c r="N27" i="1"/>
  <c r="N28" i="1"/>
  <c r="N29" i="1"/>
  <c r="N30" i="1"/>
  <c r="N31" i="1"/>
  <c r="N32" i="1"/>
  <c r="N33" i="1"/>
  <c r="N34" i="1"/>
  <c r="N22" i="1"/>
  <c r="P88" i="1"/>
  <c r="Q75" i="1" s="1"/>
  <c r="O88" i="1"/>
  <c r="M88" i="1"/>
  <c r="K88" i="1"/>
  <c r="I88" i="1"/>
  <c r="G88" i="1"/>
  <c r="F88" i="1"/>
  <c r="E88" i="1"/>
  <c r="D88" i="1"/>
  <c r="C88" i="1"/>
  <c r="N44" i="1"/>
  <c r="N43" i="1"/>
  <c r="N42" i="1"/>
  <c r="Q88" i="1" l="1"/>
  <c r="S88" i="1" s="1"/>
  <c r="S75" i="1"/>
  <c r="J45" i="1"/>
  <c r="N45" i="1"/>
  <c r="N49" i="1" s="1"/>
  <c r="N35" i="1"/>
  <c r="J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M65" authorId="0" shapeId="0" xr:uid="{B9E4029B-C408-41E5-AA39-EB2169E0C396}">
      <text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Email Invoice
Choose Yes or No</t>
        </r>
      </text>
    </comment>
  </commentList>
</comments>
</file>

<file path=xl/sharedStrings.xml><?xml version="1.0" encoding="utf-8"?>
<sst xmlns="http://schemas.openxmlformats.org/spreadsheetml/2006/main" count="406" uniqueCount="148">
  <si>
    <t>Item #</t>
  </si>
  <si>
    <t>Description</t>
  </si>
  <si>
    <t xml:space="preserve"> Estimated Number of Servings Desired</t>
  </si>
  <si>
    <t xml:space="preserve">÷ </t>
  </si>
  <si>
    <t>=</t>
  </si>
  <si>
    <t>Number of Finished Cases</t>
  </si>
  <si>
    <t>X</t>
  </si>
  <si>
    <t>Ship To:</t>
  </si>
  <si>
    <t>Attn:</t>
  </si>
  <si>
    <t xml:space="preserve">Pounds of  
Commodity Needed </t>
  </si>
  <si>
    <t>TOTAL</t>
  </si>
  <si>
    <t>TERMS:  Net 30 Days from date delivered to warehouse.</t>
  </si>
  <si>
    <t>FOOD SERVICE DIRECTOR:</t>
  </si>
  <si>
    <t>Average Finished 
Case Weight</t>
  </si>
  <si>
    <t>M / MA 
Per Serving</t>
  </si>
  <si>
    <t>RA ID Number:</t>
  </si>
  <si>
    <t>28.00 lbs</t>
  </si>
  <si>
    <t>75156-91132</t>
  </si>
  <si>
    <t>3.20 oz</t>
  </si>
  <si>
    <t>75156-92125</t>
  </si>
  <si>
    <t>75156-92127</t>
  </si>
  <si>
    <t>75156-93320</t>
  </si>
  <si>
    <t>75156-93330</t>
  </si>
  <si>
    <t>75156-93626</t>
  </si>
  <si>
    <t>75156-94105</t>
  </si>
  <si>
    <t>75156-94106</t>
  </si>
  <si>
    <t>75156-94110</t>
  </si>
  <si>
    <t>75156-94112</t>
  </si>
  <si>
    <t>27.50 lbs</t>
  </si>
  <si>
    <t>2.50 oz</t>
  </si>
  <si>
    <t>2.75 oz</t>
  </si>
  <si>
    <t>3.00 oz</t>
  </si>
  <si>
    <t>30.00 lbs</t>
  </si>
  <si>
    <t>2.00 oz</t>
  </si>
  <si>
    <t>26.00 lbs</t>
  </si>
  <si>
    <t>2.60 oz</t>
  </si>
  <si>
    <t>Fully Cooked Beef Meatballs (Chef Italia) 0.625 oz</t>
  </si>
  <si>
    <t>Fully Cooked Beef Meatballs (Chef Italia) 1.25 oz</t>
  </si>
  <si>
    <t>2.25 oz</t>
  </si>
  <si>
    <t>1.75 oz</t>
  </si>
  <si>
    <t>75156-97112</t>
  </si>
  <si>
    <t>75156-97125</t>
  </si>
  <si>
    <t>75156-94310</t>
  </si>
  <si>
    <t>75156-93726</t>
  </si>
  <si>
    <r>
      <t xml:space="preserve">Pounds of </t>
    </r>
    <r>
      <rPr>
        <b/>
        <sz val="10"/>
        <rFont val="Arial"/>
        <family val="2"/>
      </rPr>
      <t>Commodity</t>
    </r>
    <r>
      <rPr>
        <b/>
        <sz val="11"/>
        <rFont val="Arial"/>
        <family val="2"/>
      </rPr>
      <t xml:space="preserve"> Needed to Make 1 Case
</t>
    </r>
  </si>
  <si>
    <t>APPROXIMATE DELIVERY SCHEDULE</t>
  </si>
  <si>
    <t>SEPT</t>
  </si>
  <si>
    <t>OCT</t>
  </si>
  <si>
    <t>NOV</t>
  </si>
  <si>
    <t>DEC</t>
  </si>
  <si>
    <t>JAN</t>
  </si>
  <si>
    <t>FEB</t>
  </si>
  <si>
    <t>MAY</t>
  </si>
  <si>
    <t>TOTALS</t>
  </si>
  <si>
    <t>1.20 oz</t>
  </si>
  <si>
    <t>1.00 oz</t>
  </si>
  <si>
    <t>3.20 Ground Beef Burgers (Raw)</t>
  </si>
  <si>
    <t>2.50 Ground Beef Sandwich Steaks (Raw)</t>
  </si>
  <si>
    <t>2.75 Ground Beef Sandwich Steaks (Raw)</t>
  </si>
  <si>
    <t>1.00 Fully Cooked Swedish Style Beef Meatballs</t>
  </si>
  <si>
    <t>75156-93421</t>
  </si>
  <si>
    <t>75156-93427</t>
  </si>
  <si>
    <t>75156-95212</t>
  </si>
  <si>
    <t>75156-93429</t>
  </si>
  <si>
    <t>75156-93322</t>
  </si>
  <si>
    <t>75156-94675</t>
  </si>
  <si>
    <t>2.70 oz</t>
  </si>
  <si>
    <t>75156-94700</t>
  </si>
  <si>
    <t>75156-97212</t>
  </si>
  <si>
    <t>75156-93310</t>
  </si>
  <si>
    <t>75156-91100</t>
  </si>
  <si>
    <t>1 lb. Ground Beef Bricks - Ready to Cook (Raw)</t>
  </si>
  <si>
    <t>75156-95120</t>
  </si>
  <si>
    <t>Enter the number of required cases for each month</t>
  </si>
  <si>
    <t>Depending on Warehouse restrictions totals may be adjusted</t>
  </si>
  <si>
    <t>Street Address:</t>
  </si>
  <si>
    <t>City, State:</t>
  </si>
  <si>
    <t>Zip:</t>
  </si>
  <si>
    <t>Purchase Order Number:</t>
  </si>
  <si>
    <t>Yes</t>
  </si>
  <si>
    <t>No</t>
  </si>
  <si>
    <t>Bill To:</t>
  </si>
  <si>
    <t>Name:</t>
  </si>
  <si>
    <t>Tel:</t>
  </si>
  <si>
    <t>Email:</t>
  </si>
  <si>
    <t>Delivery Purchase Order Required?</t>
  </si>
  <si>
    <t>ITEM NUMBER</t>
  </si>
  <si>
    <t>DESCRIPTION</t>
  </si>
  <si>
    <t>Approx. Servings Per Case</t>
  </si>
  <si>
    <t>CN Serving Size (oz)</t>
  </si>
  <si>
    <t>75156-95320</t>
  </si>
  <si>
    <t>email address for invoices</t>
  </si>
  <si>
    <t xml:space="preserve"> Would like to receive your invoices through email</t>
  </si>
  <si>
    <t>PLEASE FILL IN ALL YELLOW AREAS</t>
  </si>
  <si>
    <t>1oz Ckd Beef Burgers Charbroiled</t>
  </si>
  <si>
    <t>2oz Ckd Beef Burgers Charbroiled</t>
  </si>
  <si>
    <t>2.5 Ckd Beef Burgers Charbroiled</t>
  </si>
  <si>
    <t>3oz Ckd Beef Burgers Charbroiled</t>
  </si>
  <si>
    <r>
      <t xml:space="preserve">1.25 Ckd Little Andie Patties with APP Charbroiled                        </t>
    </r>
    <r>
      <rPr>
        <b/>
        <sz val="10"/>
        <rFont val="Verdana"/>
        <family val="2"/>
      </rPr>
      <t xml:space="preserve">  </t>
    </r>
    <r>
      <rPr>
        <b/>
        <sz val="10"/>
        <color indexed="56"/>
        <rFont val="Courier New"/>
        <family val="3"/>
      </rPr>
      <t xml:space="preserve">          </t>
    </r>
  </si>
  <si>
    <t>2.25oz Ckd LS Beef Patties w/APP Charbroiled</t>
  </si>
  <si>
    <t>3oz Ckd LS Beef Patties w/APP Charbroiled</t>
  </si>
  <si>
    <t>2.6oz Ckd Salisbury Steak</t>
  </si>
  <si>
    <t xml:space="preserve">2.6oz Ckd Meatloaf Slices                   </t>
  </si>
  <si>
    <t>.5oz Ckd Beef Meatballs</t>
  </si>
  <si>
    <t>.833oz Ckd Beef Meatballs</t>
  </si>
  <si>
    <t>.675oz Ckd GF SF Beef Meatballs</t>
  </si>
  <si>
    <t>.65oz Ckd LS Beef &amp; Mushroom Meatballs</t>
  </si>
  <si>
    <t>2.5oz Ckd BBQ Seasoned Beef Pattie Ribs CL</t>
  </si>
  <si>
    <t>1.2oz Ckd Beef Sunrise Sausage Patties</t>
  </si>
  <si>
    <t>2.5oz Ckd BBQ Seasoned Pork Rib Pattie Cl</t>
  </si>
  <si>
    <t>1.2oz Ckd Pork Sausage Patties</t>
  </si>
  <si>
    <t>2.5oz Ckdd Pork Sausage Patties</t>
  </si>
  <si>
    <t>1.2oz Ckd Pork Sausage Links</t>
  </si>
  <si>
    <t>MAR</t>
  </si>
  <si>
    <t>Special Instructions: This is where you would put the Distributor (Warehouse) for Delivery</t>
  </si>
  <si>
    <t>3.2oz Ground Beef Burgers (Raw)</t>
  </si>
  <si>
    <t>2.5oz Ground Beef Sandwich Steaks (Raw)</t>
  </si>
  <si>
    <t>2.75oz Ground Beef Sandwich Steaks (Raw)</t>
  </si>
  <si>
    <t>2.5oz Ckd Beef Burgers Charbroiled</t>
  </si>
  <si>
    <r>
      <t xml:space="preserve">1.25oz Ckd Little Andie Patties with APP Charbroiled                        </t>
    </r>
    <r>
      <rPr>
        <b/>
        <sz val="10"/>
        <rFont val="Verdana"/>
        <family val="2"/>
      </rPr>
      <t xml:space="preserve">  </t>
    </r>
    <r>
      <rPr>
        <b/>
        <sz val="10"/>
        <color indexed="56"/>
        <rFont val="Courier New"/>
        <family val="3"/>
      </rPr>
      <t xml:space="preserve">          </t>
    </r>
  </si>
  <si>
    <t>2.6oz Ckd  Salisbury Steak</t>
  </si>
  <si>
    <t>0.5oz Ckd Beef Meatballs</t>
  </si>
  <si>
    <t>0.833oz Ckd Beef Meatballs</t>
  </si>
  <si>
    <t>0.675oz Cdd GF SF Beef Meatballs</t>
  </si>
  <si>
    <t>0.65oz Ckd LS Beef &amp; Mushroom Meatballs</t>
  </si>
  <si>
    <t>2.5oz Ckd BBQ Seasoned Pork Rib Pattie SF/GF</t>
  </si>
  <si>
    <t>2.5oz Ckd Pork Sausage Patties</t>
  </si>
  <si>
    <r>
      <t>MAID-RITE SPECIALTY FOODS INC</t>
    </r>
    <r>
      <rPr>
        <sz val="12"/>
        <rFont val="Verdana"/>
        <family val="2"/>
      </rPr>
      <t xml:space="preserve">
</t>
    </r>
    <r>
      <rPr>
        <sz val="12"/>
        <rFont val="Lucida Console"/>
        <family val="3"/>
      </rPr>
      <t>1</t>
    </r>
    <r>
      <rPr>
        <b/>
        <sz val="12"/>
        <rFont val="Lucida Console"/>
        <family val="3"/>
      </rPr>
      <t>05 Keystone Industrial Park
Dunmore, PA 18512
Phone: (800) 233-4259
Contact:
Brenda Samsell x127 bsamsell@mr-specialty.com 
or 
Robin Kramer x101 robinkramer@mr-specialty.com</t>
    </r>
  </si>
  <si>
    <t>If you use a purchase order, Please do not send them to the Lock Box.</t>
  </si>
  <si>
    <t>Maid-Rite Specialty Foods requires approx. 10 weeks lead time for all orders. Subject to change.</t>
  </si>
  <si>
    <t>2.5oz Ckd Turkey Burger SF/GF</t>
  </si>
  <si>
    <t>2.5o oz</t>
  </si>
  <si>
    <t>75156-90536</t>
  </si>
  <si>
    <t>28.125 lbs</t>
  </si>
  <si>
    <t>JUNE</t>
  </si>
  <si>
    <t>JULY</t>
  </si>
  <si>
    <t>AUG</t>
  </si>
  <si>
    <t>APRIL</t>
  </si>
  <si>
    <r>
      <rPr>
        <b/>
        <sz val="11"/>
        <rFont val="Arial"/>
        <family val="2"/>
      </rPr>
      <t>Maid-Rite uses 100154-Beef / 100193-Pork / 100883-Turkey</t>
    </r>
    <r>
      <rPr>
        <sz val="11"/>
        <rFont val="Arial"/>
        <family val="2"/>
      </rPr>
      <t>.</t>
    </r>
    <r>
      <rPr>
        <b/>
        <sz val="11"/>
        <rFont val="Arial"/>
        <family val="2"/>
      </rPr>
      <t xml:space="preserve"> Our BPID# is 5004950</t>
    </r>
  </si>
  <si>
    <t>x</t>
  </si>
  <si>
    <t>2.00oz</t>
  </si>
  <si>
    <t>2.10 oz</t>
  </si>
  <si>
    <t>75156-93100</t>
  </si>
  <si>
    <t>75156-93150</t>
  </si>
  <si>
    <t>FC Ground Beef Crumbles</t>
  </si>
  <si>
    <t>FC Ground Beef Crumbles no Caramel Color</t>
  </si>
  <si>
    <r>
      <rPr>
        <b/>
        <sz val="18"/>
        <color indexed="10"/>
        <rFont val="Verdana"/>
        <family val="2"/>
      </rPr>
      <t>Forecasting Form</t>
    </r>
    <r>
      <rPr>
        <b/>
        <sz val="18"/>
        <rFont val="Verdana"/>
        <family val="2"/>
      </rPr>
      <t xml:space="preserve">
2025 - 2026 ORDER FORM                   </t>
    </r>
  </si>
  <si>
    <t>Distributor: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</si>
</sst>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"/>
    <numFmt numFmtId="165" formatCode="0.000"/>
    <numFmt numFmtId="166" formatCode="#,##0.00&quot; lbs&quot;"/>
    <numFmt numFmtId="167" formatCode="#,##0.00&quot; ozs&quot;"/>
    <numFmt numFmtId="168" formatCode="_(* #,##0_);_(* \(#,##0\);_(* &quot;-&quot;??_);_(@_)"/>
  </numFmts>
  <fonts count="32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sz val="12"/>
      <name val="Verdana"/>
      <family val="2"/>
    </font>
    <font>
      <sz val="14"/>
      <name val="Verdana"/>
      <family val="2"/>
    </font>
    <font>
      <b/>
      <sz val="10"/>
      <name val="Arial"/>
      <family val="2"/>
    </font>
    <font>
      <b/>
      <sz val="12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4"/>
      <name val="Verdana"/>
      <family val="2"/>
    </font>
    <font>
      <b/>
      <sz val="11"/>
      <name val="Arial"/>
      <family val="2"/>
    </font>
    <font>
      <sz val="10"/>
      <name val="Helv"/>
    </font>
    <font>
      <sz val="12"/>
      <name val="Lucida Console"/>
      <family val="3"/>
    </font>
    <font>
      <b/>
      <sz val="12"/>
      <name val="Lucida Console"/>
      <family val="3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Verdana"/>
      <family val="2"/>
    </font>
    <font>
      <b/>
      <sz val="10"/>
      <color indexed="56"/>
      <name val="Courier New"/>
      <family val="3"/>
    </font>
    <font>
      <sz val="8"/>
      <name val="Arial"/>
      <family val="2"/>
    </font>
    <font>
      <b/>
      <sz val="18"/>
      <name val="Verdana"/>
      <family val="2"/>
    </font>
    <font>
      <b/>
      <sz val="18"/>
      <color indexed="10"/>
      <name val="Verdana"/>
      <family val="2"/>
    </font>
    <font>
      <b/>
      <sz val="10"/>
      <color rgb="FFFF0000"/>
      <name val="Arial"/>
      <family val="2"/>
    </font>
    <font>
      <b/>
      <sz val="10"/>
      <color rgb="FFFF0000"/>
      <name val="Verdana"/>
      <family val="2"/>
    </font>
    <font>
      <b/>
      <u/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5" fillId="0" borderId="0"/>
    <xf numFmtId="43" fontId="1" fillId="0" borderId="0" applyFont="0" applyFill="0" applyBorder="0" applyAlignment="0" applyProtection="0"/>
  </cellStyleXfs>
  <cellXfs count="18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5" fillId="0" borderId="4" xfId="0" applyFont="1" applyBorder="1" applyAlignment="1" applyProtection="1">
      <alignment horizontal="center"/>
      <protection hidden="1"/>
    </xf>
    <xf numFmtId="0" fontId="20" fillId="0" borderId="4" xfId="0" applyFont="1" applyBorder="1" applyAlignment="1" applyProtection="1">
      <alignment horizontal="left" vertical="center" wrapText="1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20" fillId="0" borderId="4" xfId="0" applyFont="1" applyBorder="1" applyAlignment="1" applyProtection="1">
      <alignment vertical="center"/>
      <protection hidden="1"/>
    </xf>
    <xf numFmtId="0" fontId="5" fillId="3" borderId="4" xfId="0" applyFont="1" applyFill="1" applyBorder="1" applyAlignment="1" applyProtection="1">
      <alignment horizontal="center"/>
      <protection hidden="1"/>
    </xf>
    <xf numFmtId="0" fontId="20" fillId="3" borderId="4" xfId="0" applyFont="1" applyFill="1" applyBorder="1" applyAlignment="1" applyProtection="1">
      <alignment horizontal="left" vertical="center" wrapText="1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20" fillId="3" borderId="4" xfId="0" applyFont="1" applyFill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20" fillId="0" borderId="0" xfId="0" applyFont="1" applyProtection="1">
      <protection hidden="1"/>
    </xf>
    <xf numFmtId="1" fontId="5" fillId="3" borderId="0" xfId="2" applyNumberFormat="1" applyFont="1" applyFill="1" applyAlignment="1" applyProtection="1">
      <alignment horizontal="center" vertical="center" wrapText="1"/>
      <protection hidden="1"/>
    </xf>
    <xf numFmtId="1" fontId="8" fillId="0" borderId="0" xfId="2" applyNumberFormat="1" applyFont="1" applyAlignment="1" applyProtection="1">
      <alignment horizontal="left" vertical="center" wrapText="1"/>
      <protection hidden="1"/>
    </xf>
    <xf numFmtId="1" fontId="5" fillId="0" borderId="0" xfId="2" applyNumberFormat="1" applyFont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20" fillId="3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4" fillId="0" borderId="0" xfId="0" applyFont="1" applyAlignment="1">
      <alignment horizontal="left" vertical="center" wrapText="1"/>
    </xf>
    <xf numFmtId="3" fontId="8" fillId="0" borderId="5" xfId="0" applyNumberFormat="1" applyFont="1" applyBorder="1" applyAlignment="1" applyProtection="1">
      <alignment horizontal="center" vertical="center" wrapText="1"/>
      <protection locked="0"/>
    </xf>
    <xf numFmtId="3" fontId="8" fillId="0" borderId="5" xfId="0" applyNumberFormat="1" applyFont="1" applyBorder="1" applyAlignment="1">
      <alignment horizontal="center" vertical="center" wrapText="1"/>
    </xf>
    <xf numFmtId="0" fontId="6" fillId="0" borderId="0" xfId="0" applyFont="1"/>
    <xf numFmtId="0" fontId="2" fillId="0" borderId="8" xfId="0" applyFont="1" applyBorder="1"/>
    <xf numFmtId="0" fontId="13" fillId="0" borderId="0" xfId="0" applyFont="1"/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/>
    <xf numFmtId="0" fontId="6" fillId="0" borderId="8" xfId="0" applyFont="1" applyBorder="1"/>
    <xf numFmtId="0" fontId="11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20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 vertical="center" wrapText="1"/>
    </xf>
    <xf numFmtId="0" fontId="13" fillId="0" borderId="7" xfId="0" quotePrefix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 wrapText="1"/>
    </xf>
    <xf numFmtId="2" fontId="8" fillId="3" borderId="5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13" fillId="3" borderId="4" xfId="0" quotePrefix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3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2" fillId="0" borderId="0" xfId="1" applyNumberFormat="1" applyFont="1" applyBorder="1" applyAlignment="1" applyProtection="1">
      <alignment horizontal="center" vertical="center"/>
    </xf>
    <xf numFmtId="0" fontId="4" fillId="0" borderId="0" xfId="0" quotePrefix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3" fillId="0" borderId="0" xfId="0" applyFont="1"/>
    <xf numFmtId="3" fontId="6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17" xfId="0" applyFont="1" applyBorder="1"/>
    <xf numFmtId="0" fontId="10" fillId="0" borderId="8" xfId="0" applyFont="1" applyBorder="1"/>
    <xf numFmtId="0" fontId="11" fillId="0" borderId="0" xfId="0" applyFont="1" applyAlignment="1">
      <alignment horizontal="left"/>
    </xf>
    <xf numFmtId="0" fontId="11" fillId="0" borderId="0" xfId="0" applyFont="1"/>
    <xf numFmtId="0" fontId="0" fillId="0" borderId="8" xfId="0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5" fillId="0" borderId="0" xfId="0" applyFont="1"/>
    <xf numFmtId="0" fontId="11" fillId="0" borderId="0" xfId="0" applyFont="1" applyAlignment="1">
      <alignment vertical="center"/>
    </xf>
    <xf numFmtId="0" fontId="2" fillId="0" borderId="4" xfId="0" applyFont="1" applyBorder="1"/>
    <xf numFmtId="168" fontId="8" fillId="0" borderId="4" xfId="3" applyNumberFormat="1" applyFont="1" applyBorder="1" applyProtection="1"/>
    <xf numFmtId="0" fontId="8" fillId="0" borderId="4" xfId="0" applyFont="1" applyBorder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11" fillId="4" borderId="4" xfId="0" applyFont="1" applyFill="1" applyBorder="1" applyProtection="1">
      <protection locked="0"/>
    </xf>
    <xf numFmtId="0" fontId="11" fillId="4" borderId="4" xfId="0" applyFont="1" applyFill="1" applyBorder="1" applyAlignment="1" applyProtection="1">
      <alignment horizontal="left"/>
      <protection locked="0"/>
    </xf>
    <xf numFmtId="0" fontId="11" fillId="4" borderId="4" xfId="0" applyFont="1" applyFill="1" applyBorder="1" applyAlignment="1" applyProtection="1">
      <alignment horizontal="right"/>
      <protection locked="0"/>
    </xf>
    <xf numFmtId="0" fontId="11" fillId="3" borderId="0" xfId="0" applyFont="1" applyFill="1" applyProtection="1">
      <protection locked="0"/>
    </xf>
    <xf numFmtId="0" fontId="20" fillId="3" borderId="4" xfId="0" applyFont="1" applyFill="1" applyBorder="1" applyAlignment="1">
      <alignment vertical="center" shrinkToFit="1"/>
    </xf>
    <xf numFmtId="0" fontId="8" fillId="4" borderId="4" xfId="0" applyFont="1" applyFill="1" applyBorder="1" applyProtection="1">
      <protection locked="0"/>
    </xf>
    <xf numFmtId="0" fontId="8" fillId="4" borderId="4" xfId="0" applyFont="1" applyFill="1" applyBorder="1"/>
    <xf numFmtId="168" fontId="8" fillId="4" borderId="4" xfId="3" applyNumberFormat="1" applyFont="1" applyFill="1" applyBorder="1" applyProtection="1">
      <protection locked="0"/>
    </xf>
    <xf numFmtId="168" fontId="8" fillId="4" borderId="4" xfId="3" applyNumberFormat="1" applyFont="1" applyFill="1" applyBorder="1" applyProtection="1"/>
    <xf numFmtId="0" fontId="29" fillId="3" borderId="0" xfId="0" applyFont="1" applyFill="1"/>
    <xf numFmtId="0" fontId="11" fillId="4" borderId="0" xfId="0" applyFont="1" applyFill="1"/>
    <xf numFmtId="0" fontId="10" fillId="4" borderId="0" xfId="0" applyFont="1" applyFill="1"/>
    <xf numFmtId="0" fontId="29" fillId="4" borderId="0" xfId="0" applyFont="1" applyFill="1"/>
    <xf numFmtId="0" fontId="0" fillId="0" borderId="0" xfId="0" applyAlignment="1">
      <alignment horizontal="right"/>
    </xf>
    <xf numFmtId="0" fontId="11" fillId="3" borderId="8" xfId="0" applyFont="1" applyFill="1" applyBorder="1" applyProtection="1">
      <protection locked="0"/>
    </xf>
    <xf numFmtId="0" fontId="11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3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19" fillId="0" borderId="8" xfId="0" applyNumberFormat="1" applyFont="1" applyBorder="1" applyAlignment="1">
      <alignment horizontal="center"/>
    </xf>
    <xf numFmtId="0" fontId="20" fillId="0" borderId="4" xfId="0" applyFont="1" applyBorder="1" applyProtection="1">
      <protection hidden="1"/>
    </xf>
    <xf numFmtId="168" fontId="8" fillId="3" borderId="4" xfId="3" applyNumberFormat="1" applyFont="1" applyFill="1" applyBorder="1" applyProtection="1"/>
    <xf numFmtId="168" fontId="8" fillId="4" borderId="7" xfId="3" applyNumberFormat="1" applyFont="1" applyFill="1" applyBorder="1" applyProtection="1">
      <protection locked="0"/>
    </xf>
    <xf numFmtId="168" fontId="8" fillId="4" borderId="16" xfId="3" applyNumberFormat="1" applyFont="1" applyFill="1" applyBorder="1" applyProtection="1">
      <protection locked="0"/>
    </xf>
    <xf numFmtId="0" fontId="25" fillId="0" borderId="3" xfId="0" applyFont="1" applyBorder="1" applyAlignment="1">
      <alignment horizontal="right" vertical="center"/>
    </xf>
    <xf numFmtId="0" fontId="25" fillId="0" borderId="18" xfId="0" applyFont="1" applyBorder="1" applyAlignment="1">
      <alignment horizontal="right" vertical="center"/>
    </xf>
    <xf numFmtId="0" fontId="26" fillId="0" borderId="3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68" fontId="8" fillId="4" borderId="7" xfId="3" applyNumberFormat="1" applyFont="1" applyFill="1" applyBorder="1" applyAlignment="1" applyProtection="1">
      <alignment horizontal="center"/>
      <protection locked="0"/>
    </xf>
    <xf numFmtId="168" fontId="8" fillId="4" borderId="16" xfId="3" applyNumberFormat="1" applyFont="1" applyFill="1" applyBorder="1" applyAlignment="1" applyProtection="1">
      <alignment horizontal="center"/>
      <protection locked="0"/>
    </xf>
    <xf numFmtId="168" fontId="8" fillId="0" borderId="7" xfId="3" applyNumberFormat="1" applyFont="1" applyBorder="1" applyAlignment="1" applyProtection="1">
      <alignment horizontal="center"/>
    </xf>
    <xf numFmtId="168" fontId="8" fillId="0" borderId="16" xfId="3" applyNumberFormat="1" applyFont="1" applyBorder="1" applyAlignment="1" applyProtection="1">
      <alignment horizontal="center"/>
    </xf>
    <xf numFmtId="4" fontId="8" fillId="0" borderId="5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6" fillId="2" borderId="7" xfId="0" applyFont="1" applyFill="1" applyBorder="1"/>
    <xf numFmtId="0" fontId="0" fillId="0" borderId="9" xfId="0" applyBorder="1"/>
    <xf numFmtId="0" fontId="0" fillId="0" borderId="16" xfId="0" applyBorder="1"/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18" fillId="0" borderId="13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1" fillId="3" borderId="19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1" fillId="4" borderId="7" xfId="0" applyFont="1" applyFill="1" applyBorder="1" applyProtection="1">
      <protection locked="0"/>
    </xf>
    <xf numFmtId="0" fontId="11" fillId="4" borderId="9" xfId="0" applyFont="1" applyFill="1" applyBorder="1" applyProtection="1">
      <protection locked="0"/>
    </xf>
    <xf numFmtId="0" fontId="11" fillId="4" borderId="16" xfId="0" applyFont="1" applyFill="1" applyBorder="1" applyProtection="1">
      <protection locked="0"/>
    </xf>
    <xf numFmtId="0" fontId="11" fillId="0" borderId="0" xfId="0" applyFont="1" applyAlignment="1">
      <alignment horizontal="right"/>
    </xf>
    <xf numFmtId="0" fontId="0" fillId="0" borderId="0" xfId="0"/>
    <xf numFmtId="0" fontId="0" fillId="0" borderId="8" xfId="0" applyBorder="1"/>
    <xf numFmtId="0" fontId="10" fillId="4" borderId="7" xfId="0" applyFont="1" applyFill="1" applyBorder="1" applyAlignment="1">
      <alignment shrinkToFit="1"/>
    </xf>
    <xf numFmtId="0" fontId="0" fillId="4" borderId="9" xfId="0" applyFill="1" applyBorder="1" applyAlignment="1">
      <alignment shrinkToFit="1"/>
    </xf>
    <xf numFmtId="0" fontId="0" fillId="4" borderId="16" xfId="0" applyFill="1" applyBorder="1" applyAlignment="1">
      <alignment shrinkToFi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19" fillId="0" borderId="13" xfId="0" applyNumberFormat="1" applyFont="1" applyBorder="1" applyAlignment="1">
      <alignment horizontal="center"/>
    </xf>
    <xf numFmtId="0" fontId="3" fillId="0" borderId="0" xfId="0" applyFont="1"/>
    <xf numFmtId="0" fontId="28" fillId="4" borderId="0" xfId="0" applyFont="1" applyFill="1" applyAlignment="1">
      <alignment horizontal="center" vertical="center"/>
    </xf>
    <xf numFmtId="0" fontId="5" fillId="4" borderId="7" xfId="0" applyFont="1" applyFill="1" applyBorder="1" applyProtection="1">
      <protection locked="0"/>
    </xf>
    <xf numFmtId="0" fontId="5" fillId="4" borderId="9" xfId="0" applyFont="1" applyFill="1" applyBorder="1" applyProtection="1">
      <protection locked="0"/>
    </xf>
    <xf numFmtId="0" fontId="5" fillId="4" borderId="16" xfId="0" applyFont="1" applyFill="1" applyBorder="1" applyProtection="1">
      <protection locked="0"/>
    </xf>
    <xf numFmtId="0" fontId="11" fillId="4" borderId="0" xfId="0" applyFont="1" applyFill="1"/>
    <xf numFmtId="0" fontId="11" fillId="0" borderId="21" xfId="0" applyFont="1" applyBorder="1" applyAlignment="1">
      <alignment horizontal="right"/>
    </xf>
    <xf numFmtId="0" fontId="0" fillId="0" borderId="0" xfId="0" applyAlignment="1">
      <alignment horizontal="right"/>
    </xf>
    <xf numFmtId="0" fontId="10" fillId="4" borderId="20" xfId="0" applyFont="1" applyFill="1" applyBorder="1" applyProtection="1">
      <protection locked="0"/>
    </xf>
    <xf numFmtId="0" fontId="10" fillId="4" borderId="19" xfId="0" applyFont="1" applyFill="1" applyBorder="1" applyProtection="1">
      <protection locked="0"/>
    </xf>
    <xf numFmtId="0" fontId="10" fillId="4" borderId="17" xfId="0" applyFont="1" applyFill="1" applyBorder="1" applyProtection="1">
      <protection locked="0"/>
    </xf>
    <xf numFmtId="0" fontId="10" fillId="4" borderId="21" xfId="0" applyFont="1" applyFill="1" applyBorder="1" applyProtection="1">
      <protection locked="0"/>
    </xf>
    <xf numFmtId="0" fontId="10" fillId="4" borderId="0" xfId="0" applyFont="1" applyFill="1" applyProtection="1">
      <protection locked="0"/>
    </xf>
    <xf numFmtId="0" fontId="10" fillId="4" borderId="8" xfId="0" applyFont="1" applyFill="1" applyBorder="1" applyProtection="1">
      <protection locked="0"/>
    </xf>
    <xf numFmtId="0" fontId="10" fillId="4" borderId="6" xfId="0" applyFont="1" applyFill="1" applyBorder="1" applyProtection="1">
      <protection locked="0"/>
    </xf>
    <xf numFmtId="0" fontId="10" fillId="4" borderId="3" xfId="0" applyFont="1" applyFill="1" applyBorder="1" applyProtection="1">
      <protection locked="0"/>
    </xf>
    <xf numFmtId="0" fontId="10" fillId="4" borderId="18" xfId="0" applyFont="1" applyFill="1" applyBorder="1" applyProtection="1">
      <protection locked="0"/>
    </xf>
    <xf numFmtId="0" fontId="27" fillId="0" borderId="0" xfId="0" applyFont="1"/>
    <xf numFmtId="0" fontId="11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4">
    <cellStyle name="Comma" xfId="3" builtinId="3"/>
    <cellStyle name="Currency" xfId="1" builtinId="4"/>
    <cellStyle name="Normal" xfId="0" builtinId="0"/>
    <cellStyle name="Normal_SEPDS A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560917</xdr:colOff>
      <xdr:row>1</xdr:row>
      <xdr:rowOff>91017</xdr:rowOff>
    </xdr:from>
    <xdr:to>
      <xdr:col>17</xdr:col>
      <xdr:colOff>84668</xdr:colOff>
      <xdr:row>5</xdr:row>
      <xdr:rowOff>641351</xdr:rowOff>
    </xdr:to>
    <xdr:pic>
      <xdr:nvPicPr>
        <xdr:cNvPr id="2723" name="Picture 6" descr="https://static.wixstatic.com/media/7fa988_98dd27c2fc1342e9afb88022299e54f3.png/v1/fill/w_405,h_111,al_c,usm_0.66_1.00_0.01/7fa988_98dd27c2fc1342e9afb88022299e54f3.png">
          <a:extLst>
            <a:ext uri="{FF2B5EF4-FFF2-40B4-BE49-F238E27FC236}">
              <a16:creationId xmlns:a16="http://schemas.microsoft.com/office/drawing/2014/main" id="{7FE6AAC6-A3DB-4DD3-B920-F795DF336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0" y="249767"/>
          <a:ext cx="3958168" cy="1157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43"/>
  <sheetViews>
    <sheetView showGridLines="0" showZeros="0" tabSelected="1" zoomScale="90" zoomScaleNormal="90" workbookViewId="0">
      <selection activeCell="A68" sqref="A68"/>
    </sheetView>
  </sheetViews>
  <sheetFormatPr defaultColWidth="9.109375" defaultRowHeight="12.6" x14ac:dyDescent="0.2"/>
  <cols>
    <col min="1" max="1" width="18.6640625" style="1" customWidth="1"/>
    <col min="2" max="2" width="55.33203125" style="1" customWidth="1"/>
    <col min="3" max="3" width="14.33203125" style="1" customWidth="1"/>
    <col min="4" max="4" width="14" style="1" customWidth="1"/>
    <col min="5" max="5" width="15.5546875" style="1" customWidth="1"/>
    <col min="6" max="6" width="13.6640625" style="1" customWidth="1"/>
    <col min="7" max="7" width="3.33203125" style="1" customWidth="1"/>
    <col min="8" max="8" width="12.109375" style="1" customWidth="1"/>
    <col min="9" max="9" width="6" style="1" bestFit="1" customWidth="1"/>
    <col min="10" max="10" width="13" style="1" customWidth="1"/>
    <col min="11" max="11" width="8.88671875" style="1" customWidth="1"/>
    <col min="12" max="12" width="15.6640625" style="1" customWidth="1"/>
    <col min="13" max="13" width="6" style="1" bestFit="1" customWidth="1"/>
    <col min="14" max="14" width="10.6640625" style="1" customWidth="1"/>
    <col min="15" max="15" width="12.44140625" style="1" customWidth="1"/>
    <col min="16" max="18" width="10.6640625" style="1" customWidth="1"/>
    <col min="19" max="19" width="15" style="1" customWidth="1"/>
    <col min="20" max="16384" width="9.109375" style="1"/>
  </cols>
  <sheetData>
    <row r="1" spans="1:22" ht="12.75" customHeight="1" x14ac:dyDescent="0.3">
      <c r="A1" s="139" t="s">
        <v>127</v>
      </c>
      <c r="B1" s="140"/>
      <c r="C1" s="29"/>
      <c r="S1" s="30"/>
    </row>
    <row r="2" spans="1:22" ht="3" customHeight="1" x14ac:dyDescent="0.3">
      <c r="A2" s="140"/>
      <c r="B2" s="140"/>
      <c r="C2" s="29"/>
      <c r="L2" s="31"/>
      <c r="M2" s="31"/>
      <c r="N2" s="31"/>
      <c r="O2" s="31"/>
      <c r="P2" s="31"/>
      <c r="Q2" s="31"/>
      <c r="R2" s="31"/>
      <c r="S2" s="32"/>
    </row>
    <row r="3" spans="1:22" ht="12.75" customHeight="1" x14ac:dyDescent="0.3">
      <c r="A3" s="140"/>
      <c r="B3" s="140"/>
      <c r="C3" s="29"/>
      <c r="D3" s="33"/>
      <c r="E3" s="33"/>
      <c r="F3" s="33"/>
      <c r="G3" s="33"/>
      <c r="H3" s="33"/>
      <c r="I3" s="33"/>
      <c r="J3" s="33"/>
      <c r="K3" s="33"/>
      <c r="L3" s="31"/>
      <c r="M3" s="31"/>
      <c r="N3" s="31"/>
      <c r="O3" s="31"/>
      <c r="P3" s="31"/>
      <c r="Q3" s="31"/>
      <c r="R3" s="31"/>
      <c r="S3" s="32"/>
    </row>
    <row r="4" spans="1:22" ht="12.75" customHeight="1" x14ac:dyDescent="0.3">
      <c r="A4" s="140"/>
      <c r="B4" s="140"/>
      <c r="C4" s="29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2"/>
    </row>
    <row r="5" spans="1:22" ht="15" customHeight="1" x14ac:dyDescent="0.3">
      <c r="A5" s="140"/>
      <c r="B5" s="140"/>
      <c r="C5" s="134" t="s">
        <v>146</v>
      </c>
      <c r="D5" s="135"/>
      <c r="E5" s="135"/>
      <c r="F5" s="135"/>
      <c r="G5" s="135"/>
      <c r="H5" s="135"/>
      <c r="I5" s="135"/>
      <c r="J5" s="34"/>
      <c r="K5" s="34"/>
      <c r="L5" s="34"/>
      <c r="M5" s="34"/>
      <c r="N5" s="33"/>
      <c r="O5" s="33"/>
      <c r="P5" s="33"/>
      <c r="Q5" s="33"/>
      <c r="R5" s="33"/>
      <c r="S5" s="32"/>
    </row>
    <row r="6" spans="1:22" ht="98.25" customHeight="1" x14ac:dyDescent="0.3">
      <c r="A6" s="140"/>
      <c r="B6" s="140"/>
      <c r="C6" s="135"/>
      <c r="D6" s="135"/>
      <c r="E6" s="135"/>
      <c r="F6" s="135"/>
      <c r="G6" s="135"/>
      <c r="H6" s="135"/>
      <c r="I6" s="135"/>
      <c r="J6" s="35"/>
      <c r="K6" s="35"/>
      <c r="L6" s="35"/>
      <c r="M6" s="35"/>
      <c r="N6" s="33"/>
      <c r="O6" s="33"/>
      <c r="P6" s="33"/>
      <c r="Q6" s="33"/>
      <c r="R6" s="33"/>
      <c r="S6" s="32"/>
    </row>
    <row r="7" spans="1:22" ht="6" customHeight="1" x14ac:dyDescent="0.3">
      <c r="A7" s="26"/>
      <c r="B7" s="26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3"/>
      <c r="O7" s="33"/>
      <c r="P7" s="33"/>
      <c r="Q7" s="33"/>
      <c r="R7" s="33"/>
      <c r="S7" s="32"/>
    </row>
    <row r="8" spans="1:22" ht="5.25" customHeight="1" x14ac:dyDescent="0.3">
      <c r="A8" s="136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8"/>
    </row>
    <row r="9" spans="1:22" ht="0.75" customHeight="1" thickBot="1" x14ac:dyDescent="0.35">
      <c r="A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29"/>
      <c r="O9" s="29"/>
      <c r="P9" s="29"/>
      <c r="Q9" s="29"/>
      <c r="R9" s="29"/>
      <c r="S9" s="37"/>
    </row>
    <row r="10" spans="1:22" s="6" customFormat="1" ht="75" customHeight="1" thickBot="1" x14ac:dyDescent="0.3">
      <c r="A10" s="38" t="s">
        <v>0</v>
      </c>
      <c r="B10" s="38" t="s">
        <v>1</v>
      </c>
      <c r="C10" s="39" t="s">
        <v>13</v>
      </c>
      <c r="D10" s="39" t="s">
        <v>89</v>
      </c>
      <c r="E10" s="39" t="s">
        <v>14</v>
      </c>
      <c r="F10" s="39" t="s">
        <v>2</v>
      </c>
      <c r="G10" s="39" t="s">
        <v>3</v>
      </c>
      <c r="H10" s="39" t="s">
        <v>88</v>
      </c>
      <c r="I10" s="39" t="s">
        <v>4</v>
      </c>
      <c r="J10" s="39" t="s">
        <v>5</v>
      </c>
      <c r="K10" s="39" t="s">
        <v>6</v>
      </c>
      <c r="L10" s="39" t="s">
        <v>44</v>
      </c>
      <c r="M10" s="39" t="s">
        <v>4</v>
      </c>
      <c r="N10" s="141" t="s">
        <v>9</v>
      </c>
      <c r="O10" s="142"/>
      <c r="P10" s="142"/>
      <c r="Q10" s="142"/>
      <c r="R10" s="142"/>
      <c r="S10" s="143"/>
      <c r="V10" s="5"/>
    </row>
    <row r="11" spans="1:22" s="2" customFormat="1" ht="21.9" customHeight="1" x14ac:dyDescent="0.25">
      <c r="A11" s="40" t="s">
        <v>70</v>
      </c>
      <c r="B11" s="41" t="s">
        <v>71</v>
      </c>
      <c r="C11" s="42" t="s">
        <v>32</v>
      </c>
      <c r="D11" s="42" t="s">
        <v>66</v>
      </c>
      <c r="E11" s="43" t="s">
        <v>33</v>
      </c>
      <c r="F11" s="27"/>
      <c r="G11" s="44" t="s">
        <v>3</v>
      </c>
      <c r="H11" s="45">
        <v>178</v>
      </c>
      <c r="I11" s="46" t="s">
        <v>4</v>
      </c>
      <c r="J11" s="28">
        <f>F11/H11</f>
        <v>0</v>
      </c>
      <c r="K11" s="47" t="s">
        <v>6</v>
      </c>
      <c r="L11" s="48">
        <v>32.61</v>
      </c>
      <c r="M11" s="49" t="s">
        <v>4</v>
      </c>
      <c r="N11" s="132">
        <f>SUM(J11*L11)</f>
        <v>0</v>
      </c>
      <c r="O11" s="132"/>
      <c r="P11" s="132"/>
      <c r="Q11" s="132"/>
      <c r="R11" s="132"/>
      <c r="S11" s="133"/>
      <c r="V11" s="4"/>
    </row>
    <row r="12" spans="1:22" s="2" customFormat="1" ht="21.9" customHeight="1" x14ac:dyDescent="0.25">
      <c r="A12" s="50" t="s">
        <v>17</v>
      </c>
      <c r="B12" s="41" t="s">
        <v>115</v>
      </c>
      <c r="C12" s="42" t="s">
        <v>16</v>
      </c>
      <c r="D12" s="42" t="s">
        <v>18</v>
      </c>
      <c r="E12" s="43" t="s">
        <v>38</v>
      </c>
      <c r="F12" s="27"/>
      <c r="G12" s="44" t="s">
        <v>3</v>
      </c>
      <c r="H12" s="42">
        <v>140</v>
      </c>
      <c r="I12" s="46" t="s">
        <v>4</v>
      </c>
      <c r="J12" s="28">
        <f t="shared" ref="J12:J34" si="0">F12/H12</f>
        <v>0</v>
      </c>
      <c r="K12" s="47" t="s">
        <v>6</v>
      </c>
      <c r="L12" s="48">
        <v>29.47</v>
      </c>
      <c r="M12" s="49" t="s">
        <v>4</v>
      </c>
      <c r="N12" s="132">
        <f>SUM(J12*L12)</f>
        <v>0</v>
      </c>
      <c r="O12" s="132"/>
      <c r="P12" s="132"/>
      <c r="Q12" s="132"/>
      <c r="R12" s="132"/>
      <c r="S12" s="133"/>
      <c r="V12" s="4"/>
    </row>
    <row r="13" spans="1:22" s="2" customFormat="1" ht="21.9" customHeight="1" x14ac:dyDescent="0.25">
      <c r="A13" s="50" t="s">
        <v>19</v>
      </c>
      <c r="B13" s="51" t="s">
        <v>116</v>
      </c>
      <c r="C13" s="42" t="s">
        <v>28</v>
      </c>
      <c r="D13" s="42" t="s">
        <v>29</v>
      </c>
      <c r="E13" s="43" t="s">
        <v>39</v>
      </c>
      <c r="F13" s="27"/>
      <c r="G13" s="44" t="s">
        <v>3</v>
      </c>
      <c r="H13" s="42">
        <v>176</v>
      </c>
      <c r="I13" s="46" t="s">
        <v>4</v>
      </c>
      <c r="J13" s="28">
        <f t="shared" si="0"/>
        <v>0</v>
      </c>
      <c r="K13" s="47" t="s">
        <v>6</v>
      </c>
      <c r="L13" s="48">
        <v>31.25</v>
      </c>
      <c r="M13" s="49" t="s">
        <v>4</v>
      </c>
      <c r="N13" s="132">
        <f t="shared" ref="N13:N34" si="1">SUM(J13*L13)</f>
        <v>0</v>
      </c>
      <c r="O13" s="132"/>
      <c r="P13" s="132"/>
      <c r="Q13" s="132"/>
      <c r="R13" s="132"/>
      <c r="S13" s="133"/>
      <c r="V13" s="4"/>
    </row>
    <row r="14" spans="1:22" s="2" customFormat="1" ht="21.9" customHeight="1" x14ac:dyDescent="0.25">
      <c r="A14" s="50" t="s">
        <v>20</v>
      </c>
      <c r="B14" s="51" t="s">
        <v>117</v>
      </c>
      <c r="C14" s="42" t="s">
        <v>28</v>
      </c>
      <c r="D14" s="42" t="s">
        <v>30</v>
      </c>
      <c r="E14" s="43" t="s">
        <v>33</v>
      </c>
      <c r="F14" s="27"/>
      <c r="G14" s="44" t="s">
        <v>3</v>
      </c>
      <c r="H14" s="42">
        <v>160</v>
      </c>
      <c r="I14" s="46" t="s">
        <v>4</v>
      </c>
      <c r="J14" s="28">
        <f t="shared" si="0"/>
        <v>0</v>
      </c>
      <c r="K14" s="47" t="s">
        <v>6</v>
      </c>
      <c r="L14" s="48">
        <v>31.25</v>
      </c>
      <c r="M14" s="49" t="s">
        <v>4</v>
      </c>
      <c r="N14" s="132">
        <f t="shared" si="1"/>
        <v>0</v>
      </c>
      <c r="O14" s="132"/>
      <c r="P14" s="132"/>
      <c r="Q14" s="132"/>
      <c r="R14" s="132"/>
      <c r="S14" s="133"/>
      <c r="V14" s="4"/>
    </row>
    <row r="15" spans="1:22" s="2" customFormat="1" ht="21.9" customHeight="1" x14ac:dyDescent="0.25">
      <c r="A15" s="50" t="s">
        <v>142</v>
      </c>
      <c r="B15" s="51" t="s">
        <v>144</v>
      </c>
      <c r="C15" s="42" t="s">
        <v>32</v>
      </c>
      <c r="D15" s="42" t="s">
        <v>141</v>
      </c>
      <c r="E15" s="43" t="s">
        <v>140</v>
      </c>
      <c r="F15" s="27"/>
      <c r="G15" s="44" t="s">
        <v>3</v>
      </c>
      <c r="H15" s="42">
        <v>288</v>
      </c>
      <c r="I15" s="46" t="s">
        <v>4</v>
      </c>
      <c r="J15" s="28">
        <f>+F15/H15</f>
        <v>0</v>
      </c>
      <c r="K15" s="47" t="s">
        <v>139</v>
      </c>
      <c r="L15" s="48">
        <v>44.63</v>
      </c>
      <c r="M15" s="49" t="s">
        <v>4</v>
      </c>
      <c r="N15" s="132">
        <f t="shared" si="1"/>
        <v>0</v>
      </c>
      <c r="O15" s="132"/>
      <c r="P15" s="132"/>
      <c r="Q15" s="132"/>
      <c r="R15" s="132"/>
      <c r="S15" s="133"/>
      <c r="V15" s="4"/>
    </row>
    <row r="16" spans="1:22" s="2" customFormat="1" ht="21.9" customHeight="1" x14ac:dyDescent="0.25">
      <c r="A16" s="50" t="s">
        <v>143</v>
      </c>
      <c r="B16" s="51" t="s">
        <v>145</v>
      </c>
      <c r="C16" s="42" t="s">
        <v>32</v>
      </c>
      <c r="D16" s="42" t="s">
        <v>141</v>
      </c>
      <c r="E16" s="43" t="s">
        <v>140</v>
      </c>
      <c r="F16" s="27"/>
      <c r="G16" s="44" t="s">
        <v>3</v>
      </c>
      <c r="H16" s="42">
        <v>288</v>
      </c>
      <c r="I16" s="46" t="s">
        <v>4</v>
      </c>
      <c r="J16" s="28">
        <f>+F16/H16</f>
        <v>0</v>
      </c>
      <c r="K16" s="47" t="s">
        <v>139</v>
      </c>
      <c r="L16" s="48">
        <v>44.63</v>
      </c>
      <c r="M16" s="49" t="s">
        <v>4</v>
      </c>
      <c r="N16" s="132">
        <f t="shared" si="1"/>
        <v>0</v>
      </c>
      <c r="O16" s="132"/>
      <c r="P16" s="132"/>
      <c r="Q16" s="132"/>
      <c r="R16" s="132"/>
      <c r="S16" s="133"/>
      <c r="V16" s="4"/>
    </row>
    <row r="17" spans="1:22" s="2" customFormat="1" ht="24" customHeight="1" x14ac:dyDescent="0.25">
      <c r="A17" s="40" t="s">
        <v>69</v>
      </c>
      <c r="B17" s="51" t="s">
        <v>94</v>
      </c>
      <c r="C17" s="42" t="s">
        <v>32</v>
      </c>
      <c r="D17" s="42" t="s">
        <v>55</v>
      </c>
      <c r="E17" s="43" t="s">
        <v>55</v>
      </c>
      <c r="F17" s="27"/>
      <c r="G17" s="44" t="s">
        <v>3</v>
      </c>
      <c r="H17" s="42">
        <v>480</v>
      </c>
      <c r="I17" s="46" t="s">
        <v>4</v>
      </c>
      <c r="J17" s="28">
        <f t="shared" si="0"/>
        <v>0</v>
      </c>
      <c r="K17" s="47" t="s">
        <v>6</v>
      </c>
      <c r="L17" s="48">
        <v>44.62</v>
      </c>
      <c r="M17" s="49" t="s">
        <v>4</v>
      </c>
      <c r="N17" s="132">
        <f>SUM(J17*L17)</f>
        <v>0</v>
      </c>
      <c r="O17" s="132"/>
      <c r="P17" s="132"/>
      <c r="Q17" s="132"/>
      <c r="R17" s="132"/>
      <c r="S17" s="133"/>
      <c r="V17" s="4"/>
    </row>
    <row r="18" spans="1:22" s="2" customFormat="1" ht="21.9" customHeight="1" x14ac:dyDescent="0.25">
      <c r="A18" s="50" t="s">
        <v>21</v>
      </c>
      <c r="B18" s="51" t="s">
        <v>95</v>
      </c>
      <c r="C18" s="42" t="s">
        <v>32</v>
      </c>
      <c r="D18" s="42" t="s">
        <v>33</v>
      </c>
      <c r="E18" s="43" t="s">
        <v>33</v>
      </c>
      <c r="F18" s="27"/>
      <c r="G18" s="44" t="s">
        <v>3</v>
      </c>
      <c r="H18" s="42">
        <v>240</v>
      </c>
      <c r="I18" s="46" t="s">
        <v>4</v>
      </c>
      <c r="J18" s="28">
        <f t="shared" si="0"/>
        <v>0</v>
      </c>
      <c r="K18" s="47" t="s">
        <v>6</v>
      </c>
      <c r="L18" s="48">
        <v>44.62</v>
      </c>
      <c r="M18" s="49" t="s">
        <v>4</v>
      </c>
      <c r="N18" s="132">
        <f t="shared" si="1"/>
        <v>0</v>
      </c>
      <c r="O18" s="132"/>
      <c r="P18" s="132"/>
      <c r="Q18" s="132"/>
      <c r="R18" s="132"/>
      <c r="S18" s="133"/>
      <c r="V18" s="4"/>
    </row>
    <row r="19" spans="1:22" s="2" customFormat="1" ht="21.9" customHeight="1" x14ac:dyDescent="0.25">
      <c r="A19" s="40" t="s">
        <v>64</v>
      </c>
      <c r="B19" s="52" t="s">
        <v>118</v>
      </c>
      <c r="C19" s="53" t="s">
        <v>32</v>
      </c>
      <c r="D19" s="53" t="s">
        <v>29</v>
      </c>
      <c r="E19" s="54" t="s">
        <v>29</v>
      </c>
      <c r="F19" s="27"/>
      <c r="G19" s="55" t="s">
        <v>3</v>
      </c>
      <c r="H19" s="53">
        <v>192</v>
      </c>
      <c r="I19" s="56" t="s">
        <v>4</v>
      </c>
      <c r="J19" s="28">
        <f t="shared" si="0"/>
        <v>0</v>
      </c>
      <c r="K19" s="57" t="s">
        <v>6</v>
      </c>
      <c r="L19" s="58">
        <v>45.31</v>
      </c>
      <c r="M19" s="56" t="s">
        <v>4</v>
      </c>
      <c r="N19" s="132">
        <f t="shared" si="1"/>
        <v>0</v>
      </c>
      <c r="O19" s="132"/>
      <c r="P19" s="132"/>
      <c r="Q19" s="132"/>
      <c r="R19" s="132"/>
      <c r="S19" s="133"/>
      <c r="V19" s="4"/>
    </row>
    <row r="20" spans="1:22" s="2" customFormat="1" ht="21.9" customHeight="1" x14ac:dyDescent="0.25">
      <c r="A20" s="50" t="s">
        <v>22</v>
      </c>
      <c r="B20" s="51" t="s">
        <v>97</v>
      </c>
      <c r="C20" s="42" t="s">
        <v>32</v>
      </c>
      <c r="D20" s="42" t="s">
        <v>31</v>
      </c>
      <c r="E20" s="43" t="s">
        <v>31</v>
      </c>
      <c r="F20" s="27"/>
      <c r="G20" s="44" t="s">
        <v>3</v>
      </c>
      <c r="H20" s="42">
        <v>160</v>
      </c>
      <c r="I20" s="46" t="s">
        <v>4</v>
      </c>
      <c r="J20" s="28">
        <f t="shared" si="0"/>
        <v>0</v>
      </c>
      <c r="K20" s="47" t="s">
        <v>6</v>
      </c>
      <c r="L20" s="48">
        <v>44.62</v>
      </c>
      <c r="M20" s="46" t="s">
        <v>4</v>
      </c>
      <c r="N20" s="132">
        <f t="shared" si="1"/>
        <v>0</v>
      </c>
      <c r="O20" s="132"/>
      <c r="P20" s="132"/>
      <c r="Q20" s="132"/>
      <c r="R20" s="132"/>
      <c r="S20" s="133"/>
      <c r="V20" s="4"/>
    </row>
    <row r="21" spans="1:22" s="2" customFormat="1" ht="27" customHeight="1" x14ac:dyDescent="0.25">
      <c r="A21" s="50" t="s">
        <v>60</v>
      </c>
      <c r="B21" s="51" t="s">
        <v>119</v>
      </c>
      <c r="C21" s="42" t="s">
        <v>32</v>
      </c>
      <c r="D21" s="42" t="s">
        <v>29</v>
      </c>
      <c r="E21" s="43" t="s">
        <v>38</v>
      </c>
      <c r="F21" s="27"/>
      <c r="G21" s="59" t="s">
        <v>3</v>
      </c>
      <c r="H21" s="42">
        <v>192</v>
      </c>
      <c r="I21" s="46" t="s">
        <v>4</v>
      </c>
      <c r="J21" s="28">
        <f t="shared" si="0"/>
        <v>0</v>
      </c>
      <c r="K21" s="47" t="s">
        <v>6</v>
      </c>
      <c r="L21" s="48">
        <v>30.67</v>
      </c>
      <c r="M21" s="49" t="s">
        <v>4</v>
      </c>
      <c r="N21" s="132">
        <f t="shared" si="1"/>
        <v>0</v>
      </c>
      <c r="O21" s="132"/>
      <c r="P21" s="132"/>
      <c r="Q21" s="132"/>
      <c r="R21" s="132"/>
      <c r="S21" s="133"/>
      <c r="V21" s="4"/>
    </row>
    <row r="22" spans="1:22" s="2" customFormat="1" ht="21.9" customHeight="1" x14ac:dyDescent="0.25">
      <c r="A22" s="50" t="s">
        <v>61</v>
      </c>
      <c r="B22" s="51" t="s">
        <v>99</v>
      </c>
      <c r="C22" s="42" t="s">
        <v>32</v>
      </c>
      <c r="D22" s="42" t="s">
        <v>38</v>
      </c>
      <c r="E22" s="43" t="s">
        <v>33</v>
      </c>
      <c r="F22" s="27"/>
      <c r="G22" s="44" t="s">
        <v>3</v>
      </c>
      <c r="H22" s="42">
        <v>213</v>
      </c>
      <c r="I22" s="46" t="s">
        <v>4</v>
      </c>
      <c r="J22" s="28">
        <f t="shared" si="0"/>
        <v>0</v>
      </c>
      <c r="K22" s="47" t="s">
        <v>6</v>
      </c>
      <c r="L22" s="48">
        <v>37.06</v>
      </c>
      <c r="M22" s="46" t="s">
        <v>4</v>
      </c>
      <c r="N22" s="132">
        <f t="shared" si="1"/>
        <v>0</v>
      </c>
      <c r="O22" s="132"/>
      <c r="P22" s="132"/>
      <c r="Q22" s="132"/>
      <c r="R22" s="132"/>
      <c r="S22" s="133"/>
      <c r="V22" s="4"/>
    </row>
    <row r="23" spans="1:22" s="2" customFormat="1" ht="21.9" customHeight="1" x14ac:dyDescent="0.25">
      <c r="A23" s="40" t="s">
        <v>63</v>
      </c>
      <c r="B23" s="52" t="s">
        <v>100</v>
      </c>
      <c r="C23" s="53" t="s">
        <v>32</v>
      </c>
      <c r="D23" s="53" t="s">
        <v>31</v>
      </c>
      <c r="E23" s="54" t="s">
        <v>30</v>
      </c>
      <c r="F23" s="27"/>
      <c r="G23" s="55" t="s">
        <v>3</v>
      </c>
      <c r="H23" s="53">
        <v>160</v>
      </c>
      <c r="I23" s="46" t="s">
        <v>4</v>
      </c>
      <c r="J23" s="28">
        <f t="shared" si="0"/>
        <v>0</v>
      </c>
      <c r="K23" s="57" t="s">
        <v>6</v>
      </c>
      <c r="L23" s="58">
        <v>38.15</v>
      </c>
      <c r="M23" s="56" t="s">
        <v>4</v>
      </c>
      <c r="N23" s="132">
        <f t="shared" si="1"/>
        <v>0</v>
      </c>
      <c r="O23" s="132"/>
      <c r="P23" s="132"/>
      <c r="Q23" s="132"/>
      <c r="R23" s="132"/>
      <c r="S23" s="133"/>
      <c r="V23" s="4"/>
    </row>
    <row r="24" spans="1:22" s="2" customFormat="1" ht="21.9" customHeight="1" x14ac:dyDescent="0.25">
      <c r="A24" s="50" t="s">
        <v>23</v>
      </c>
      <c r="B24" s="51" t="s">
        <v>120</v>
      </c>
      <c r="C24" s="42" t="s">
        <v>34</v>
      </c>
      <c r="D24" s="42" t="s">
        <v>35</v>
      </c>
      <c r="E24" s="43" t="s">
        <v>33</v>
      </c>
      <c r="F24" s="27"/>
      <c r="G24" s="44" t="s">
        <v>3</v>
      </c>
      <c r="H24" s="42">
        <v>160</v>
      </c>
      <c r="I24" s="46" t="s">
        <v>4</v>
      </c>
      <c r="J24" s="28">
        <f t="shared" si="0"/>
        <v>0</v>
      </c>
      <c r="K24" s="47" t="s">
        <v>6</v>
      </c>
      <c r="L24" s="48">
        <v>22.34</v>
      </c>
      <c r="M24" s="46" t="s">
        <v>4</v>
      </c>
      <c r="N24" s="132">
        <f t="shared" si="1"/>
        <v>0</v>
      </c>
      <c r="O24" s="132"/>
      <c r="P24" s="132"/>
      <c r="Q24" s="132"/>
      <c r="R24" s="132"/>
      <c r="S24" s="133"/>
      <c r="V24" s="4"/>
    </row>
    <row r="25" spans="1:22" s="2" customFormat="1" ht="21.9" customHeight="1" x14ac:dyDescent="0.25">
      <c r="A25" s="50" t="s">
        <v>43</v>
      </c>
      <c r="B25" s="51" t="s">
        <v>102</v>
      </c>
      <c r="C25" s="42" t="s">
        <v>34</v>
      </c>
      <c r="D25" s="42" t="s">
        <v>35</v>
      </c>
      <c r="E25" s="43" t="s">
        <v>33</v>
      </c>
      <c r="F25" s="27"/>
      <c r="G25" s="44" t="s">
        <v>3</v>
      </c>
      <c r="H25" s="42">
        <v>160</v>
      </c>
      <c r="I25" s="46" t="s">
        <v>4</v>
      </c>
      <c r="J25" s="28">
        <f t="shared" si="0"/>
        <v>0</v>
      </c>
      <c r="K25" s="47" t="s">
        <v>6</v>
      </c>
      <c r="L25" s="48">
        <v>22.12</v>
      </c>
      <c r="M25" s="46" t="s">
        <v>4</v>
      </c>
      <c r="N25" s="132">
        <f t="shared" si="1"/>
        <v>0</v>
      </c>
      <c r="O25" s="132"/>
      <c r="P25" s="132"/>
      <c r="Q25" s="132"/>
      <c r="R25" s="132"/>
      <c r="S25" s="133"/>
      <c r="V25" s="4"/>
    </row>
    <row r="26" spans="1:22" s="2" customFormat="1" ht="21.9" customHeight="1" x14ac:dyDescent="0.25">
      <c r="A26" s="50" t="s">
        <v>24</v>
      </c>
      <c r="B26" s="51" t="s">
        <v>121</v>
      </c>
      <c r="C26" s="42" t="s">
        <v>32</v>
      </c>
      <c r="D26" s="42" t="s">
        <v>29</v>
      </c>
      <c r="E26" s="43" t="s">
        <v>33</v>
      </c>
      <c r="F26" s="27"/>
      <c r="G26" s="44" t="s">
        <v>3</v>
      </c>
      <c r="H26" s="42">
        <v>192</v>
      </c>
      <c r="I26" s="46" t="s">
        <v>4</v>
      </c>
      <c r="J26" s="28">
        <f t="shared" si="0"/>
        <v>0</v>
      </c>
      <c r="K26" s="47" t="s">
        <v>6</v>
      </c>
      <c r="L26" s="48">
        <v>24.94</v>
      </c>
      <c r="M26" s="46" t="s">
        <v>4</v>
      </c>
      <c r="N26" s="132">
        <f t="shared" si="1"/>
        <v>0</v>
      </c>
      <c r="O26" s="132"/>
      <c r="P26" s="132"/>
      <c r="Q26" s="132"/>
      <c r="R26" s="132"/>
      <c r="S26" s="133"/>
      <c r="V26" s="4"/>
    </row>
    <row r="27" spans="1:22" s="2" customFormat="1" ht="21.9" hidden="1" customHeight="1" x14ac:dyDescent="0.25">
      <c r="A27" s="50" t="s">
        <v>25</v>
      </c>
      <c r="B27" s="51" t="s">
        <v>36</v>
      </c>
      <c r="C27" s="42" t="s">
        <v>32</v>
      </c>
      <c r="D27" s="42" t="s">
        <v>29</v>
      </c>
      <c r="E27" s="43" t="s">
        <v>33</v>
      </c>
      <c r="F27" s="27"/>
      <c r="G27" s="44" t="s">
        <v>3</v>
      </c>
      <c r="H27" s="42">
        <v>192</v>
      </c>
      <c r="I27" s="46" t="s">
        <v>4</v>
      </c>
      <c r="J27" s="28">
        <f t="shared" si="0"/>
        <v>0</v>
      </c>
      <c r="K27" s="47" t="s">
        <v>6</v>
      </c>
      <c r="L27" s="48">
        <v>24.934999999999999</v>
      </c>
      <c r="M27" s="46" t="s">
        <v>4</v>
      </c>
      <c r="N27" s="132">
        <f t="shared" si="1"/>
        <v>0</v>
      </c>
      <c r="O27" s="132"/>
      <c r="P27" s="132"/>
      <c r="Q27" s="132"/>
      <c r="R27" s="132"/>
      <c r="S27" s="133"/>
      <c r="V27" s="4"/>
    </row>
    <row r="28" spans="1:22" s="2" customFormat="1" ht="21.9" customHeight="1" x14ac:dyDescent="0.25">
      <c r="A28" s="50" t="s">
        <v>26</v>
      </c>
      <c r="B28" s="51" t="s">
        <v>122</v>
      </c>
      <c r="C28" s="42" t="s">
        <v>32</v>
      </c>
      <c r="D28" s="42" t="s">
        <v>29</v>
      </c>
      <c r="E28" s="43" t="s">
        <v>33</v>
      </c>
      <c r="F28" s="27"/>
      <c r="G28" s="44" t="s">
        <v>3</v>
      </c>
      <c r="H28" s="42">
        <v>192</v>
      </c>
      <c r="I28" s="46" t="s">
        <v>4</v>
      </c>
      <c r="J28" s="28">
        <f t="shared" si="0"/>
        <v>0</v>
      </c>
      <c r="K28" s="47" t="s">
        <v>6</v>
      </c>
      <c r="L28" s="48">
        <v>24.94</v>
      </c>
      <c r="M28" s="46" t="s">
        <v>4</v>
      </c>
      <c r="N28" s="132">
        <f t="shared" si="1"/>
        <v>0</v>
      </c>
      <c r="O28" s="132"/>
      <c r="P28" s="132"/>
      <c r="Q28" s="132"/>
      <c r="R28" s="132"/>
      <c r="S28" s="133"/>
      <c r="V28" s="4"/>
    </row>
    <row r="29" spans="1:22" s="2" customFormat="1" ht="21.9" hidden="1" customHeight="1" x14ac:dyDescent="0.25">
      <c r="A29" s="50" t="s">
        <v>27</v>
      </c>
      <c r="B29" s="51" t="s">
        <v>37</v>
      </c>
      <c r="C29" s="42" t="s">
        <v>32</v>
      </c>
      <c r="D29" s="42" t="s">
        <v>29</v>
      </c>
      <c r="E29" s="43" t="s">
        <v>33</v>
      </c>
      <c r="F29" s="27"/>
      <c r="G29" s="44" t="s">
        <v>3</v>
      </c>
      <c r="H29" s="42">
        <v>192</v>
      </c>
      <c r="I29" s="46" t="s">
        <v>4</v>
      </c>
      <c r="J29" s="28">
        <f t="shared" si="0"/>
        <v>0</v>
      </c>
      <c r="K29" s="47" t="s">
        <v>6</v>
      </c>
      <c r="L29" s="48">
        <v>24.934999999999999</v>
      </c>
      <c r="M29" s="46" t="s">
        <v>4</v>
      </c>
      <c r="N29" s="132">
        <f t="shared" si="1"/>
        <v>0</v>
      </c>
      <c r="O29" s="132"/>
      <c r="P29" s="132"/>
      <c r="Q29" s="132"/>
      <c r="R29" s="132"/>
      <c r="S29" s="133"/>
      <c r="V29" s="4"/>
    </row>
    <row r="30" spans="1:22" s="2" customFormat="1" ht="21.9" hidden="1" customHeight="1" x14ac:dyDescent="0.25">
      <c r="A30" s="50" t="s">
        <v>42</v>
      </c>
      <c r="B30" s="51" t="s">
        <v>59</v>
      </c>
      <c r="C30" s="42" t="s">
        <v>32</v>
      </c>
      <c r="D30" s="42" t="s">
        <v>31</v>
      </c>
      <c r="E30" s="43" t="s">
        <v>29</v>
      </c>
      <c r="F30" s="27"/>
      <c r="G30" s="44" t="s">
        <v>3</v>
      </c>
      <c r="H30" s="42">
        <v>160</v>
      </c>
      <c r="I30" s="46" t="s">
        <v>4</v>
      </c>
      <c r="J30" s="28">
        <f t="shared" si="0"/>
        <v>0</v>
      </c>
      <c r="K30" s="47" t="s">
        <v>6</v>
      </c>
      <c r="L30" s="48">
        <v>25.414999999999999</v>
      </c>
      <c r="M30" s="46" t="s">
        <v>4</v>
      </c>
      <c r="N30" s="132">
        <f t="shared" si="1"/>
        <v>0</v>
      </c>
      <c r="O30" s="132"/>
      <c r="P30" s="132"/>
      <c r="Q30" s="132"/>
      <c r="R30" s="132"/>
      <c r="S30" s="133"/>
      <c r="V30" s="4"/>
    </row>
    <row r="31" spans="1:22" s="2" customFormat="1" ht="21.9" customHeight="1" x14ac:dyDescent="0.25">
      <c r="A31" s="50" t="s">
        <v>65</v>
      </c>
      <c r="B31" s="51" t="s">
        <v>123</v>
      </c>
      <c r="C31" s="53" t="s">
        <v>32</v>
      </c>
      <c r="D31" s="53" t="s">
        <v>66</v>
      </c>
      <c r="E31" s="54" t="s">
        <v>33</v>
      </c>
      <c r="F31" s="27"/>
      <c r="G31" s="55" t="s">
        <v>3</v>
      </c>
      <c r="H31" s="53">
        <v>178</v>
      </c>
      <c r="I31" s="56" t="s">
        <v>4</v>
      </c>
      <c r="J31" s="28">
        <f t="shared" si="0"/>
        <v>0</v>
      </c>
      <c r="K31" s="47" t="s">
        <v>6</v>
      </c>
      <c r="L31" s="58">
        <v>30.15</v>
      </c>
      <c r="M31" s="56" t="s">
        <v>4</v>
      </c>
      <c r="N31" s="132">
        <f t="shared" si="1"/>
        <v>0</v>
      </c>
      <c r="O31" s="132"/>
      <c r="P31" s="132"/>
      <c r="Q31" s="132"/>
      <c r="R31" s="132"/>
      <c r="S31" s="133"/>
      <c r="V31" s="4"/>
    </row>
    <row r="32" spans="1:22" s="2" customFormat="1" ht="21.9" customHeight="1" x14ac:dyDescent="0.25">
      <c r="A32" s="50" t="s">
        <v>67</v>
      </c>
      <c r="B32" s="52" t="s">
        <v>124</v>
      </c>
      <c r="C32" s="53" t="s">
        <v>32</v>
      </c>
      <c r="D32" s="53" t="s">
        <v>35</v>
      </c>
      <c r="E32" s="54" t="s">
        <v>33</v>
      </c>
      <c r="F32" s="27"/>
      <c r="G32" s="55" t="s">
        <v>3</v>
      </c>
      <c r="H32" s="53">
        <v>185</v>
      </c>
      <c r="I32" s="56" t="s">
        <v>4</v>
      </c>
      <c r="J32" s="28">
        <f t="shared" si="0"/>
        <v>0</v>
      </c>
      <c r="K32" s="57" t="s">
        <v>6</v>
      </c>
      <c r="L32" s="58">
        <v>33.44</v>
      </c>
      <c r="M32" s="56" t="s">
        <v>4</v>
      </c>
      <c r="N32" s="132">
        <f t="shared" si="1"/>
        <v>0</v>
      </c>
      <c r="O32" s="132"/>
      <c r="P32" s="132"/>
      <c r="Q32" s="132"/>
      <c r="R32" s="132"/>
      <c r="S32" s="133"/>
      <c r="V32" s="4"/>
    </row>
    <row r="33" spans="1:22" s="2" customFormat="1" ht="21.9" customHeight="1" x14ac:dyDescent="0.25">
      <c r="A33" s="50" t="s">
        <v>72</v>
      </c>
      <c r="B33" s="51" t="s">
        <v>107</v>
      </c>
      <c r="C33" s="42" t="s">
        <v>32</v>
      </c>
      <c r="D33" s="42" t="s">
        <v>29</v>
      </c>
      <c r="E33" s="43" t="s">
        <v>33</v>
      </c>
      <c r="F33" s="27"/>
      <c r="G33" s="44" t="s">
        <v>3</v>
      </c>
      <c r="H33" s="42">
        <v>192</v>
      </c>
      <c r="I33" s="46" t="s">
        <v>4</v>
      </c>
      <c r="J33" s="28">
        <f t="shared" si="0"/>
        <v>0</v>
      </c>
      <c r="K33" s="47" t="s">
        <v>6</v>
      </c>
      <c r="L33" s="48">
        <v>35.14</v>
      </c>
      <c r="M33" s="46" t="s">
        <v>4</v>
      </c>
      <c r="N33" s="132">
        <f>SUM(J33*L33)</f>
        <v>0</v>
      </c>
      <c r="O33" s="132"/>
      <c r="P33" s="132"/>
      <c r="Q33" s="132"/>
      <c r="R33" s="132"/>
      <c r="S33" s="133"/>
      <c r="V33" s="4"/>
    </row>
    <row r="34" spans="1:22" s="2" customFormat="1" ht="21.9" customHeight="1" thickBot="1" x14ac:dyDescent="0.3">
      <c r="A34" s="50" t="s">
        <v>62</v>
      </c>
      <c r="B34" s="51" t="s">
        <v>108</v>
      </c>
      <c r="C34" s="42" t="s">
        <v>32</v>
      </c>
      <c r="D34" s="42" t="s">
        <v>54</v>
      </c>
      <c r="E34" s="43" t="s">
        <v>55</v>
      </c>
      <c r="F34" s="27"/>
      <c r="G34" s="44" t="s">
        <v>3</v>
      </c>
      <c r="H34" s="42">
        <v>400</v>
      </c>
      <c r="I34" s="46" t="s">
        <v>4</v>
      </c>
      <c r="J34" s="28">
        <f t="shared" si="0"/>
        <v>0</v>
      </c>
      <c r="K34" s="47" t="s">
        <v>6</v>
      </c>
      <c r="L34" s="48">
        <v>37.1</v>
      </c>
      <c r="M34" s="49" t="s">
        <v>4</v>
      </c>
      <c r="N34" s="132">
        <f t="shared" si="1"/>
        <v>0</v>
      </c>
      <c r="O34" s="132"/>
      <c r="P34" s="132"/>
      <c r="Q34" s="132"/>
      <c r="R34" s="132"/>
      <c r="S34" s="133"/>
      <c r="V34" s="4"/>
    </row>
    <row r="35" spans="1:22" s="2" customFormat="1" ht="21.9" customHeight="1" thickBot="1" x14ac:dyDescent="0.35">
      <c r="A35" s="98"/>
      <c r="B35" s="149"/>
      <c r="C35" s="150"/>
      <c r="D35" s="150"/>
      <c r="E35" s="150"/>
      <c r="F35" s="150"/>
      <c r="G35" s="64"/>
      <c r="H35" s="147" t="s">
        <v>53</v>
      </c>
      <c r="I35" s="148"/>
      <c r="J35" s="65">
        <f>SUM(J11:J34)</f>
        <v>0</v>
      </c>
      <c r="K35" s="66"/>
      <c r="L35" s="67"/>
      <c r="M35" s="68"/>
      <c r="N35" s="144">
        <f>SUM(N11:S34)</f>
        <v>0</v>
      </c>
      <c r="O35" s="145"/>
      <c r="P35" s="145"/>
      <c r="Q35" s="145"/>
      <c r="R35" s="145"/>
      <c r="S35" s="146"/>
      <c r="V35" s="3"/>
    </row>
    <row r="36" spans="1:22" s="2" customFormat="1" ht="15.75" customHeight="1" x14ac:dyDescent="0.25">
      <c r="B36"/>
      <c r="C36" s="60"/>
      <c r="D36" s="61"/>
      <c r="E36" s="62"/>
      <c r="F36" s="63"/>
      <c r="G36" s="64"/>
      <c r="H36" s="69"/>
      <c r="I36" s="70"/>
      <c r="J36" s="71"/>
      <c r="K36" s="66"/>
      <c r="L36" s="67"/>
      <c r="M36" s="68"/>
      <c r="N36" s="64"/>
      <c r="O36" s="64"/>
      <c r="P36" s="64"/>
      <c r="Q36" s="64"/>
      <c r="R36" s="64"/>
      <c r="S36" s="72"/>
      <c r="V36" s="3"/>
    </row>
    <row r="37" spans="1:22" s="2" customFormat="1" ht="1.5" customHeight="1" x14ac:dyDescent="0.25">
      <c r="A37" s="73"/>
      <c r="B37"/>
      <c r="C37" s="60"/>
      <c r="D37" s="61"/>
      <c r="E37" s="61"/>
      <c r="F37" s="63"/>
      <c r="G37" s="64"/>
      <c r="H37" s="63"/>
      <c r="I37" s="68"/>
      <c r="J37" s="4"/>
      <c r="K37" s="66"/>
      <c r="L37" s="67"/>
      <c r="M37" s="68"/>
      <c r="N37" s="4"/>
      <c r="O37" s="4"/>
      <c r="P37" s="4"/>
      <c r="Q37" s="4"/>
      <c r="R37" s="4"/>
      <c r="S37" s="74"/>
      <c r="V37" s="3"/>
    </row>
    <row r="38" spans="1:22" s="2" customFormat="1" ht="21" customHeight="1" x14ac:dyDescent="0.25">
      <c r="F38" s="63"/>
      <c r="G38" s="64"/>
      <c r="H38" s="63"/>
      <c r="I38" s="68"/>
      <c r="J38" s="4"/>
      <c r="K38" s="66"/>
      <c r="L38" s="67"/>
      <c r="M38" s="68"/>
      <c r="N38" s="4"/>
      <c r="O38" s="4"/>
      <c r="P38" s="4"/>
      <c r="Q38" s="4"/>
      <c r="R38" s="4"/>
      <c r="S38" s="74"/>
      <c r="V38" s="3"/>
    </row>
    <row r="39" spans="1:22" s="2" customFormat="1" ht="21.75" customHeight="1" thickBot="1" x14ac:dyDescent="0.3">
      <c r="A39" s="73"/>
      <c r="B39"/>
      <c r="C39" s="60"/>
      <c r="D39" s="61"/>
      <c r="E39" s="61"/>
      <c r="F39" s="63"/>
      <c r="G39" s="64"/>
      <c r="H39" s="63"/>
      <c r="I39" s="68"/>
      <c r="J39" s="4"/>
      <c r="K39" s="66"/>
      <c r="L39" s="67"/>
      <c r="M39" s="68"/>
      <c r="N39" s="4"/>
      <c r="O39" s="4"/>
      <c r="P39" s="4"/>
      <c r="Q39" s="4"/>
      <c r="R39" s="4"/>
      <c r="S39" s="74"/>
      <c r="V39" s="3"/>
    </row>
    <row r="40" spans="1:22" s="6" customFormat="1" ht="97.5" customHeight="1" thickBot="1" x14ac:dyDescent="0.3">
      <c r="A40" s="38" t="s">
        <v>0</v>
      </c>
      <c r="B40" s="38" t="s">
        <v>1</v>
      </c>
      <c r="C40" s="39" t="s">
        <v>13</v>
      </c>
      <c r="D40" s="39" t="s">
        <v>89</v>
      </c>
      <c r="E40" s="39" t="s">
        <v>14</v>
      </c>
      <c r="F40" s="39" t="s">
        <v>2</v>
      </c>
      <c r="G40" s="39" t="s">
        <v>3</v>
      </c>
      <c r="H40" s="39" t="s">
        <v>88</v>
      </c>
      <c r="I40" s="39" t="s">
        <v>4</v>
      </c>
      <c r="J40" s="39" t="s">
        <v>5</v>
      </c>
      <c r="K40" s="39" t="s">
        <v>6</v>
      </c>
      <c r="L40" s="39" t="s">
        <v>44</v>
      </c>
      <c r="M40" s="39" t="s">
        <v>4</v>
      </c>
      <c r="N40" s="141" t="s">
        <v>9</v>
      </c>
      <c r="O40" s="142"/>
      <c r="P40" s="142"/>
      <c r="Q40" s="142"/>
      <c r="R40" s="142"/>
      <c r="S40" s="143"/>
      <c r="V40" s="5"/>
    </row>
    <row r="41" spans="1:22" s="2" customFormat="1" ht="21.9" customHeight="1" x14ac:dyDescent="0.25">
      <c r="A41" s="75" t="s">
        <v>90</v>
      </c>
      <c r="B41" s="103" t="s">
        <v>125</v>
      </c>
      <c r="C41" s="42" t="s">
        <v>32</v>
      </c>
      <c r="D41" s="42" t="s">
        <v>29</v>
      </c>
      <c r="E41" s="43" t="s">
        <v>33</v>
      </c>
      <c r="F41" s="27"/>
      <c r="G41" s="44" t="s">
        <v>3</v>
      </c>
      <c r="H41" s="42">
        <v>192</v>
      </c>
      <c r="I41" s="46" t="s">
        <v>4</v>
      </c>
      <c r="J41" s="28">
        <f t="shared" ref="J41:J44" si="2">F41/H41</f>
        <v>0</v>
      </c>
      <c r="K41" s="47" t="s">
        <v>6</v>
      </c>
      <c r="L41" s="48">
        <v>35.14</v>
      </c>
      <c r="M41" s="49" t="s">
        <v>4</v>
      </c>
      <c r="N41" s="132">
        <f t="shared" ref="N41" si="3">SUM(J41*L41)</f>
        <v>0</v>
      </c>
      <c r="O41" s="132"/>
      <c r="P41" s="132"/>
      <c r="Q41" s="132"/>
      <c r="R41" s="132"/>
      <c r="S41" s="133"/>
      <c r="V41" s="4"/>
    </row>
    <row r="42" spans="1:22" s="2" customFormat="1" ht="21.9" customHeight="1" x14ac:dyDescent="0.25">
      <c r="A42" s="77" t="s">
        <v>40</v>
      </c>
      <c r="B42" s="78" t="s">
        <v>110</v>
      </c>
      <c r="C42" s="42" t="s">
        <v>32</v>
      </c>
      <c r="D42" s="42" t="s">
        <v>54</v>
      </c>
      <c r="E42" s="43" t="s">
        <v>55</v>
      </c>
      <c r="F42" s="27"/>
      <c r="G42" s="44" t="s">
        <v>3</v>
      </c>
      <c r="H42" s="42">
        <v>400</v>
      </c>
      <c r="I42" s="46" t="s">
        <v>4</v>
      </c>
      <c r="J42" s="28">
        <f t="shared" si="2"/>
        <v>0</v>
      </c>
      <c r="K42" s="47" t="s">
        <v>6</v>
      </c>
      <c r="L42" s="48">
        <v>37.130000000000003</v>
      </c>
      <c r="M42" s="49" t="s">
        <v>4</v>
      </c>
      <c r="N42" s="132">
        <f t="shared" ref="N42:N44" si="4">SUM(J42*L42)</f>
        <v>0</v>
      </c>
      <c r="O42" s="132"/>
      <c r="P42" s="132"/>
      <c r="Q42" s="132"/>
      <c r="R42" s="132"/>
      <c r="S42" s="133"/>
      <c r="V42" s="4"/>
    </row>
    <row r="43" spans="1:22" s="2" customFormat="1" ht="21.9" customHeight="1" x14ac:dyDescent="0.25">
      <c r="A43" s="77" t="s">
        <v>41</v>
      </c>
      <c r="B43" s="78" t="s">
        <v>126</v>
      </c>
      <c r="C43" s="42" t="s">
        <v>32</v>
      </c>
      <c r="D43" s="42" t="s">
        <v>29</v>
      </c>
      <c r="E43" s="43" t="s">
        <v>33</v>
      </c>
      <c r="F43" s="27"/>
      <c r="G43" s="44" t="s">
        <v>3</v>
      </c>
      <c r="H43" s="42">
        <v>192</v>
      </c>
      <c r="I43" s="46" t="s">
        <v>4</v>
      </c>
      <c r="J43" s="28">
        <f t="shared" si="2"/>
        <v>0</v>
      </c>
      <c r="K43" s="47" t="s">
        <v>6</v>
      </c>
      <c r="L43" s="48">
        <v>35.28</v>
      </c>
      <c r="M43" s="49" t="s">
        <v>4</v>
      </c>
      <c r="N43" s="132">
        <f t="shared" si="4"/>
        <v>0</v>
      </c>
      <c r="O43" s="132"/>
      <c r="P43" s="132"/>
      <c r="Q43" s="132"/>
      <c r="R43" s="132"/>
      <c r="S43" s="133"/>
      <c r="V43" s="4"/>
    </row>
    <row r="44" spans="1:22" s="2" customFormat="1" ht="21.9" customHeight="1" thickBot="1" x14ac:dyDescent="0.3">
      <c r="A44" s="75" t="s">
        <v>68</v>
      </c>
      <c r="B44" s="76" t="s">
        <v>112</v>
      </c>
      <c r="C44" s="42" t="s">
        <v>32</v>
      </c>
      <c r="D44" s="42" t="s">
        <v>54</v>
      </c>
      <c r="E44" s="43" t="s">
        <v>55</v>
      </c>
      <c r="F44" s="27"/>
      <c r="G44" s="44" t="s">
        <v>3</v>
      </c>
      <c r="H44" s="42">
        <v>400</v>
      </c>
      <c r="I44" s="46" t="s">
        <v>4</v>
      </c>
      <c r="J44" s="28">
        <f t="shared" si="2"/>
        <v>0</v>
      </c>
      <c r="K44" s="47" t="s">
        <v>6</v>
      </c>
      <c r="L44" s="48">
        <v>36.369999999999997</v>
      </c>
      <c r="M44" s="49" t="s">
        <v>4</v>
      </c>
      <c r="N44" s="132">
        <f t="shared" si="4"/>
        <v>0</v>
      </c>
      <c r="O44" s="132"/>
      <c r="P44" s="132"/>
      <c r="Q44" s="132"/>
      <c r="R44" s="132"/>
      <c r="S44" s="133"/>
      <c r="V44" s="4"/>
    </row>
    <row r="45" spans="1:22" customFormat="1" ht="21.9" customHeight="1" thickBot="1" x14ac:dyDescent="0.35">
      <c r="A45" s="79"/>
      <c r="B45" s="149"/>
      <c r="C45" s="150"/>
      <c r="D45" s="150"/>
      <c r="E45" s="150"/>
      <c r="F45" s="150"/>
      <c r="G45" s="160" t="s">
        <v>53</v>
      </c>
      <c r="H45" s="161"/>
      <c r="I45" s="81"/>
      <c r="J45" s="82">
        <f>SUM(J41:J44)</f>
        <v>0</v>
      </c>
      <c r="K45" s="165"/>
      <c r="L45" s="165"/>
      <c r="M45" s="81"/>
      <c r="N45" s="162">
        <f>SUM(N41:S44)</f>
        <v>0</v>
      </c>
      <c r="O45" s="163"/>
      <c r="P45" s="163"/>
      <c r="Q45" s="163"/>
      <c r="R45" s="163"/>
      <c r="S45" s="164"/>
    </row>
    <row r="46" spans="1:22" customFormat="1" ht="21.9" customHeight="1" thickBot="1" x14ac:dyDescent="0.35">
      <c r="A46" s="79"/>
      <c r="B46" s="114"/>
      <c r="C46" s="115"/>
      <c r="D46" s="115"/>
      <c r="E46" s="115"/>
      <c r="F46" s="115"/>
      <c r="G46" s="33"/>
      <c r="H46" s="33"/>
      <c r="I46" s="81"/>
      <c r="J46" s="116"/>
      <c r="K46" s="81"/>
      <c r="L46" s="81"/>
      <c r="M46" s="81"/>
      <c r="N46" s="117"/>
      <c r="O46" s="117"/>
      <c r="P46" s="117"/>
      <c r="Q46" s="117"/>
      <c r="R46" s="117"/>
      <c r="S46" s="118"/>
    </row>
    <row r="47" spans="1:22" s="6" customFormat="1" ht="97.5" customHeight="1" thickBot="1" x14ac:dyDescent="0.3">
      <c r="A47" s="38" t="s">
        <v>0</v>
      </c>
      <c r="B47" s="38" t="s">
        <v>1</v>
      </c>
      <c r="C47" s="39" t="s">
        <v>13</v>
      </c>
      <c r="D47" s="39" t="s">
        <v>89</v>
      </c>
      <c r="E47" s="39" t="s">
        <v>14</v>
      </c>
      <c r="F47" s="39" t="s">
        <v>2</v>
      </c>
      <c r="G47" s="39" t="s">
        <v>3</v>
      </c>
      <c r="H47" s="39" t="s">
        <v>88</v>
      </c>
      <c r="I47" s="39" t="s">
        <v>4</v>
      </c>
      <c r="J47" s="39" t="s">
        <v>5</v>
      </c>
      <c r="K47" s="39" t="s">
        <v>6</v>
      </c>
      <c r="L47" s="39" t="s">
        <v>44</v>
      </c>
      <c r="M47" s="39" t="s">
        <v>4</v>
      </c>
      <c r="N47" s="141" t="s">
        <v>9</v>
      </c>
      <c r="O47" s="142"/>
      <c r="P47" s="142"/>
      <c r="Q47" s="142"/>
      <c r="R47" s="142"/>
      <c r="S47" s="143"/>
      <c r="V47" s="5"/>
    </row>
    <row r="48" spans="1:22" s="2" customFormat="1" ht="21.9" customHeight="1" thickBot="1" x14ac:dyDescent="0.3">
      <c r="A48" s="75" t="s">
        <v>132</v>
      </c>
      <c r="B48" s="76" t="s">
        <v>130</v>
      </c>
      <c r="C48" s="42" t="s">
        <v>133</v>
      </c>
      <c r="D48" s="42" t="s">
        <v>131</v>
      </c>
      <c r="E48" s="43" t="s">
        <v>33</v>
      </c>
      <c r="F48" s="27"/>
      <c r="G48" s="44" t="s">
        <v>3</v>
      </c>
      <c r="H48" s="42">
        <v>180</v>
      </c>
      <c r="I48" s="46" t="s">
        <v>4</v>
      </c>
      <c r="J48" s="28">
        <f t="shared" ref="J48" si="5">F48/H48</f>
        <v>0</v>
      </c>
      <c r="K48" s="47" t="s">
        <v>6</v>
      </c>
      <c r="L48" s="48">
        <v>33.75</v>
      </c>
      <c r="M48" s="49" t="s">
        <v>4</v>
      </c>
      <c r="N48" s="132">
        <f t="shared" ref="N48" si="6">SUM(J48*L48)</f>
        <v>0</v>
      </c>
      <c r="O48" s="132"/>
      <c r="P48" s="132"/>
      <c r="Q48" s="132"/>
      <c r="R48" s="132"/>
      <c r="S48" s="133"/>
      <c r="V48" s="4"/>
    </row>
    <row r="49" spans="1:19" customFormat="1" ht="21.9" customHeight="1" thickBot="1" x14ac:dyDescent="0.35">
      <c r="A49" s="79"/>
      <c r="B49" s="149"/>
      <c r="C49" s="150"/>
      <c r="D49" s="150"/>
      <c r="E49" s="150"/>
      <c r="F49" s="150"/>
      <c r="G49" s="160" t="s">
        <v>53</v>
      </c>
      <c r="H49" s="161"/>
      <c r="I49" s="81"/>
      <c r="J49" s="82">
        <f>SUM(J48:J48)</f>
        <v>0</v>
      </c>
      <c r="K49" s="165"/>
      <c r="L49" s="165"/>
      <c r="M49" s="81"/>
      <c r="N49" s="162">
        <f>SUM(N45:S48)</f>
        <v>0</v>
      </c>
      <c r="O49" s="163"/>
      <c r="P49" s="163"/>
      <c r="Q49" s="163"/>
      <c r="R49" s="163"/>
      <c r="S49" s="164"/>
    </row>
    <row r="50" spans="1:19" customFormat="1" ht="21.9" customHeight="1" x14ac:dyDescent="0.3">
      <c r="A50" s="79"/>
      <c r="B50" s="166" t="s">
        <v>138</v>
      </c>
      <c r="C50" s="166"/>
      <c r="D50" s="166"/>
      <c r="E50" s="166"/>
      <c r="F50" s="115"/>
      <c r="G50" s="33"/>
      <c r="H50" s="33"/>
      <c r="I50" s="81"/>
      <c r="J50" s="116"/>
      <c r="K50" s="81"/>
      <c r="L50" s="81"/>
      <c r="M50" s="81"/>
      <c r="N50" s="117"/>
      <c r="O50" s="117"/>
      <c r="P50" s="117"/>
      <c r="Q50" s="117"/>
      <c r="R50" s="117"/>
      <c r="S50" s="118"/>
    </row>
    <row r="51" spans="1:19" customFormat="1" ht="21.9" customHeight="1" x14ac:dyDescent="0.3">
      <c r="A51" s="79"/>
      <c r="B51" s="114"/>
      <c r="C51" s="115"/>
      <c r="D51" s="115"/>
      <c r="E51" s="115"/>
      <c r="F51" s="115"/>
      <c r="G51" s="33"/>
      <c r="H51" s="33"/>
      <c r="I51" s="81"/>
      <c r="J51" s="116"/>
      <c r="K51" s="81"/>
      <c r="L51" s="81"/>
      <c r="M51" s="81"/>
      <c r="N51" s="117"/>
      <c r="O51" s="117"/>
      <c r="P51" s="117"/>
      <c r="Q51" s="117"/>
      <c r="R51" s="117"/>
      <c r="S51" s="118"/>
    </row>
    <row r="52" spans="1:19" s="7" customFormat="1" ht="21.75" customHeight="1" x14ac:dyDescent="0.3">
      <c r="A52" s="8"/>
      <c r="B52" s="108" t="s">
        <v>93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3"/>
      <c r="P52" s="83"/>
      <c r="Q52" s="83"/>
      <c r="R52" s="83"/>
      <c r="S52" s="84"/>
    </row>
    <row r="53" spans="1:19" s="8" customFormat="1" ht="16.5" customHeight="1" x14ac:dyDescent="0.3">
      <c r="A53" s="80" t="s">
        <v>7</v>
      </c>
      <c r="B53" s="99"/>
      <c r="E53" s="80" t="s">
        <v>81</v>
      </c>
      <c r="F53" s="151"/>
      <c r="G53" s="152"/>
      <c r="H53" s="152"/>
      <c r="I53" s="152"/>
      <c r="J53" s="152"/>
      <c r="K53" s="153"/>
      <c r="L53" s="154" t="s">
        <v>15</v>
      </c>
      <c r="M53" s="154"/>
      <c r="N53" s="151"/>
      <c r="O53" s="153"/>
      <c r="S53" s="86"/>
    </row>
    <row r="54" spans="1:19" s="8" customFormat="1" ht="15.9" customHeight="1" x14ac:dyDescent="0.3">
      <c r="A54" s="80" t="s">
        <v>75</v>
      </c>
      <c r="B54" s="99"/>
      <c r="E54" s="80" t="s">
        <v>8</v>
      </c>
      <c r="F54" s="151"/>
      <c r="G54" s="152"/>
      <c r="H54" s="152"/>
      <c r="I54" s="152"/>
      <c r="J54" s="152"/>
      <c r="K54" s="153"/>
      <c r="L54" s="83"/>
      <c r="M54" s="83"/>
      <c r="N54" s="83"/>
      <c r="O54" s="83"/>
      <c r="P54" s="83"/>
      <c r="Q54" s="83"/>
      <c r="R54" s="83"/>
      <c r="S54" s="84"/>
    </row>
    <row r="55" spans="1:19" s="8" customFormat="1" ht="15.9" customHeight="1" x14ac:dyDescent="0.3">
      <c r="A55" s="80" t="s">
        <v>76</v>
      </c>
      <c r="B55" s="100"/>
      <c r="C55" s="87"/>
      <c r="D55" s="154" t="s">
        <v>75</v>
      </c>
      <c r="E55" s="154"/>
      <c r="F55" s="151"/>
      <c r="G55" s="152"/>
      <c r="H55" s="152"/>
      <c r="I55" s="152"/>
      <c r="J55" s="152"/>
      <c r="K55" s="153"/>
      <c r="S55" s="86"/>
    </row>
    <row r="56" spans="1:19" s="8" customFormat="1" ht="15.9" customHeight="1" x14ac:dyDescent="0.3">
      <c r="A56" s="80" t="s">
        <v>77</v>
      </c>
      <c r="B56" s="101"/>
      <c r="E56" s="80" t="s">
        <v>76</v>
      </c>
      <c r="F56" s="151"/>
      <c r="G56" s="152"/>
      <c r="H56" s="152"/>
      <c r="I56" s="152"/>
      <c r="J56" s="152"/>
      <c r="K56" s="153"/>
      <c r="L56" s="83"/>
      <c r="M56" s="83"/>
      <c r="N56" s="83"/>
      <c r="O56" s="83"/>
      <c r="P56" s="83"/>
      <c r="Q56" s="83"/>
      <c r="R56" s="83"/>
      <c r="S56" s="84"/>
    </row>
    <row r="57" spans="1:19" s="8" customFormat="1" ht="15.9" customHeight="1" x14ac:dyDescent="0.3">
      <c r="B57" s="88"/>
      <c r="C57" s="88"/>
      <c r="E57" s="80" t="s">
        <v>77</v>
      </c>
      <c r="F57" s="167"/>
      <c r="G57" s="168"/>
      <c r="H57" s="168"/>
      <c r="I57" s="168"/>
      <c r="J57" s="168"/>
      <c r="K57" s="169"/>
      <c r="S57" s="86"/>
    </row>
    <row r="58" spans="1:19" s="8" customFormat="1" ht="15.9" customHeight="1" x14ac:dyDescent="0.3">
      <c r="A58" s="183" t="s">
        <v>114</v>
      </c>
      <c r="B58" s="183"/>
      <c r="C58" s="184"/>
      <c r="D58" s="184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 s="89"/>
    </row>
    <row r="59" spans="1:19" s="8" customFormat="1" ht="15.9" customHeight="1" x14ac:dyDescent="0.25">
      <c r="A59" s="173"/>
      <c r="B59" s="174"/>
      <c r="C59" s="174"/>
      <c r="D59" s="174"/>
      <c r="E59" s="175"/>
      <c r="S59" s="86"/>
    </row>
    <row r="60" spans="1:19" s="8" customFormat="1" ht="15.9" customHeight="1" x14ac:dyDescent="0.3">
      <c r="A60" s="176"/>
      <c r="B60" s="177"/>
      <c r="C60" s="177"/>
      <c r="D60" s="177"/>
      <c r="E60" s="178"/>
      <c r="F60" s="171" t="s">
        <v>85</v>
      </c>
      <c r="G60" s="172"/>
      <c r="H60" s="172"/>
      <c r="I60" s="172"/>
      <c r="J60" s="172"/>
      <c r="K60" s="99"/>
      <c r="M60" s="154" t="s">
        <v>78</v>
      </c>
      <c r="N60" s="155"/>
      <c r="O60" s="156"/>
      <c r="P60" s="151"/>
      <c r="Q60" s="152"/>
      <c r="R60" s="152"/>
      <c r="S60" s="153"/>
    </row>
    <row r="61" spans="1:19" s="8" customFormat="1" ht="15.9" customHeight="1" x14ac:dyDescent="0.3">
      <c r="A61" s="176"/>
      <c r="B61" s="177"/>
      <c r="C61" s="177"/>
      <c r="D61" s="177"/>
      <c r="E61" s="178"/>
      <c r="F61" s="80"/>
      <c r="G61" s="112"/>
      <c r="H61" s="112"/>
      <c r="I61" s="112"/>
      <c r="J61" s="112"/>
      <c r="K61" s="102"/>
      <c r="M61" s="80"/>
      <c r="N61"/>
      <c r="O61"/>
      <c r="P61" s="102"/>
      <c r="Q61" s="102"/>
      <c r="R61" s="102"/>
      <c r="S61" s="113"/>
    </row>
    <row r="62" spans="1:19" s="8" customFormat="1" ht="15.9" customHeight="1" x14ac:dyDescent="0.3">
      <c r="A62" s="179"/>
      <c r="B62" s="180"/>
      <c r="C62" s="180"/>
      <c r="D62" s="180"/>
      <c r="E62" s="181"/>
      <c r="F62" s="88"/>
      <c r="G62" s="88"/>
      <c r="H62" s="111" t="s">
        <v>128</v>
      </c>
      <c r="I62" s="109"/>
      <c r="J62" s="109"/>
      <c r="K62" s="110"/>
      <c r="L62" s="110"/>
      <c r="M62" s="110"/>
      <c r="N62" s="110"/>
      <c r="O62" s="110"/>
      <c r="P62" s="110"/>
      <c r="Q62" s="110"/>
      <c r="R62" s="110"/>
      <c r="S62" s="86"/>
    </row>
    <row r="63" spans="1:19" s="8" customFormat="1" ht="15.9" customHeight="1" x14ac:dyDescent="0.3">
      <c r="F63" s="80"/>
      <c r="G63" s="80"/>
      <c r="H63" s="80"/>
      <c r="I63" s="80"/>
      <c r="J63" s="80"/>
      <c r="L63" s="80"/>
      <c r="N63" s="80"/>
      <c r="S63" s="86"/>
    </row>
    <row r="64" spans="1:19" s="8" customFormat="1" ht="15.9" customHeight="1" x14ac:dyDescent="0.3">
      <c r="A64" s="182" t="s">
        <v>12</v>
      </c>
      <c r="B64" s="182"/>
      <c r="E64" s="80"/>
      <c r="F64" s="80"/>
      <c r="G64" s="80"/>
      <c r="H64" s="80"/>
      <c r="I64" s="80"/>
      <c r="J64" s="80"/>
      <c r="K64" s="102"/>
      <c r="L64" s="80"/>
      <c r="N64" s="80"/>
      <c r="O64" s="88" t="s">
        <v>91</v>
      </c>
      <c r="S64" s="86"/>
    </row>
    <row r="65" spans="1:19" s="8" customFormat="1" ht="15.9" customHeight="1" x14ac:dyDescent="0.3">
      <c r="A65" s="80" t="s">
        <v>82</v>
      </c>
      <c r="B65" s="99"/>
      <c r="E65" s="94"/>
      <c r="F65" s="109" t="s">
        <v>92</v>
      </c>
      <c r="G65" s="109"/>
      <c r="H65" s="109"/>
      <c r="I65" s="109"/>
      <c r="J65" s="109"/>
      <c r="K65" s="110"/>
      <c r="M65" s="99"/>
      <c r="O65" s="157"/>
      <c r="P65" s="158"/>
      <c r="Q65" s="158"/>
      <c r="R65" s="158"/>
      <c r="S65" s="159"/>
    </row>
    <row r="66" spans="1:19" s="8" customFormat="1" ht="15.9" customHeight="1" x14ac:dyDescent="0.3">
      <c r="A66" s="80" t="s">
        <v>83</v>
      </c>
      <c r="B66" s="99"/>
      <c r="S66" s="86"/>
    </row>
    <row r="67" spans="1:19" s="8" customFormat="1" ht="15.9" customHeight="1" x14ac:dyDescent="0.3">
      <c r="A67" s="80" t="s">
        <v>84</v>
      </c>
      <c r="B67" s="99"/>
      <c r="E67" s="170" t="s">
        <v>129</v>
      </c>
      <c r="F67" s="170"/>
      <c r="G67" s="170"/>
      <c r="H67" s="170"/>
      <c r="I67" s="170"/>
      <c r="J67" s="170"/>
      <c r="K67" s="170"/>
      <c r="L67" s="170"/>
      <c r="M67" s="155"/>
      <c r="N67" s="155"/>
      <c r="O67" s="155"/>
      <c r="P67" s="155"/>
      <c r="Q67"/>
      <c r="R67"/>
      <c r="S67" s="86"/>
    </row>
    <row r="68" spans="1:19" s="7" customFormat="1" ht="18" customHeight="1" x14ac:dyDescent="0.3">
      <c r="A68" s="80" t="s">
        <v>147</v>
      </c>
      <c r="B68" s="99"/>
      <c r="C68" s="90"/>
      <c r="D68" s="90"/>
      <c r="E68" s="170" t="s">
        <v>11</v>
      </c>
      <c r="F68" s="170"/>
      <c r="G68" s="170"/>
      <c r="H68" s="170"/>
      <c r="I68" s="170"/>
      <c r="J68" s="170"/>
      <c r="K68" s="170"/>
      <c r="L68" s="170"/>
      <c r="M68" s="90"/>
      <c r="N68" s="90"/>
      <c r="O68" s="91"/>
      <c r="P68" s="91"/>
      <c r="Q68" s="91"/>
      <c r="R68" s="91"/>
      <c r="S68" s="92"/>
    </row>
    <row r="69" spans="1:19" x14ac:dyDescent="0.2">
      <c r="S69" s="30"/>
    </row>
    <row r="70" spans="1:19" x14ac:dyDescent="0.2">
      <c r="S70" s="30"/>
    </row>
    <row r="71" spans="1:19" x14ac:dyDescent="0.2">
      <c r="S71" s="30"/>
    </row>
    <row r="72" spans="1:19" x14ac:dyDescent="0.2">
      <c r="S72" s="30"/>
    </row>
    <row r="73" spans="1:19" ht="13.2" x14ac:dyDescent="0.25">
      <c r="A73" s="93" t="s">
        <v>45</v>
      </c>
      <c r="B73" s="93"/>
      <c r="C73" s="125" t="s">
        <v>73</v>
      </c>
      <c r="D73" s="125"/>
      <c r="E73" s="125"/>
      <c r="F73" s="125"/>
      <c r="G73" s="93"/>
      <c r="H73" s="93"/>
      <c r="K73" s="123" t="s">
        <v>74</v>
      </c>
      <c r="L73" s="123"/>
      <c r="M73" s="123"/>
      <c r="N73" s="123"/>
      <c r="O73" s="123"/>
      <c r="P73" s="123"/>
      <c r="Q73" s="123"/>
      <c r="R73" s="123"/>
      <c r="S73" s="124"/>
    </row>
    <row r="74" spans="1:19" x14ac:dyDescent="0.2">
      <c r="A74" s="47" t="s">
        <v>86</v>
      </c>
      <c r="B74" s="47" t="s">
        <v>87</v>
      </c>
      <c r="C74" s="47" t="s">
        <v>135</v>
      </c>
      <c r="D74" s="47" t="s">
        <v>136</v>
      </c>
      <c r="E74" s="47" t="s">
        <v>46</v>
      </c>
      <c r="F74" s="47" t="s">
        <v>47</v>
      </c>
      <c r="G74" s="126" t="s">
        <v>48</v>
      </c>
      <c r="H74" s="127"/>
      <c r="I74" s="126" t="s">
        <v>49</v>
      </c>
      <c r="J74" s="127"/>
      <c r="K74" s="126" t="s">
        <v>50</v>
      </c>
      <c r="L74" s="127"/>
      <c r="M74" s="126" t="s">
        <v>51</v>
      </c>
      <c r="N74" s="127"/>
      <c r="O74" s="47" t="s">
        <v>113</v>
      </c>
      <c r="P74" s="47" t="s">
        <v>137</v>
      </c>
      <c r="Q74" s="47" t="s">
        <v>52</v>
      </c>
      <c r="R74" s="47" t="s">
        <v>134</v>
      </c>
      <c r="S74" s="47" t="s">
        <v>10</v>
      </c>
    </row>
    <row r="75" spans="1:19" ht="21.9" customHeight="1" x14ac:dyDescent="0.2">
      <c r="A75" s="104"/>
      <c r="B75" s="105" t="str">
        <f t="shared" ref="B75:B87" si="7">IF(A75="","",VLOOKUP(A75,$A$200:$B$225,2,0))</f>
        <v/>
      </c>
      <c r="C75" s="106"/>
      <c r="D75" s="106"/>
      <c r="E75" s="106"/>
      <c r="F75" s="106"/>
      <c r="G75" s="121"/>
      <c r="H75" s="122"/>
      <c r="I75" s="121"/>
      <c r="J75" s="122"/>
      <c r="K75" s="121"/>
      <c r="L75" s="122"/>
      <c r="M75" s="128"/>
      <c r="N75" s="129"/>
      <c r="O75" s="106"/>
      <c r="P75" s="106"/>
      <c r="Q75" s="106">
        <f>SUM(P88+P88+P88)</f>
        <v>0</v>
      </c>
      <c r="R75" s="106"/>
      <c r="S75" s="107">
        <f>SUM(C75:R75)</f>
        <v>0</v>
      </c>
    </row>
    <row r="76" spans="1:19" ht="21.9" customHeight="1" x14ac:dyDescent="0.2">
      <c r="A76" s="104"/>
      <c r="B76" s="105" t="str">
        <f t="shared" si="7"/>
        <v/>
      </c>
      <c r="C76" s="106"/>
      <c r="D76" s="106"/>
      <c r="E76" s="106"/>
      <c r="F76" s="106"/>
      <c r="G76" s="121"/>
      <c r="H76" s="122"/>
      <c r="I76" s="121"/>
      <c r="J76" s="122"/>
      <c r="K76" s="121"/>
      <c r="L76" s="122"/>
      <c r="M76" s="128"/>
      <c r="N76" s="129"/>
      <c r="O76" s="106"/>
      <c r="P76" s="106"/>
      <c r="Q76" s="106"/>
      <c r="R76" s="106"/>
      <c r="S76" s="107">
        <f t="shared" ref="S76:S88" si="8">SUM(C76:R76)</f>
        <v>0</v>
      </c>
    </row>
    <row r="77" spans="1:19" ht="21.9" customHeight="1" x14ac:dyDescent="0.2">
      <c r="A77" s="104"/>
      <c r="B77" s="105" t="str">
        <f t="shared" si="7"/>
        <v/>
      </c>
      <c r="C77" s="106"/>
      <c r="D77" s="106"/>
      <c r="E77" s="106"/>
      <c r="F77" s="106"/>
      <c r="G77" s="121"/>
      <c r="H77" s="122"/>
      <c r="I77" s="121"/>
      <c r="J77" s="122"/>
      <c r="K77" s="121"/>
      <c r="L77" s="122"/>
      <c r="M77" s="128"/>
      <c r="N77" s="129"/>
      <c r="O77" s="106"/>
      <c r="P77" s="106"/>
      <c r="Q77" s="106"/>
      <c r="R77" s="106"/>
      <c r="S77" s="107">
        <f t="shared" si="8"/>
        <v>0</v>
      </c>
    </row>
    <row r="78" spans="1:19" ht="21.9" customHeight="1" x14ac:dyDescent="0.2">
      <c r="A78" s="104"/>
      <c r="B78" s="105" t="str">
        <f t="shared" si="7"/>
        <v/>
      </c>
      <c r="C78" s="106"/>
      <c r="D78" s="106"/>
      <c r="E78" s="106"/>
      <c r="F78" s="106"/>
      <c r="G78" s="121"/>
      <c r="H78" s="122"/>
      <c r="I78" s="121"/>
      <c r="J78" s="122"/>
      <c r="K78" s="121"/>
      <c r="L78" s="122"/>
      <c r="M78" s="128"/>
      <c r="N78" s="129"/>
      <c r="O78" s="106"/>
      <c r="P78" s="106"/>
      <c r="Q78" s="106"/>
      <c r="R78" s="106"/>
      <c r="S78" s="107">
        <f t="shared" si="8"/>
        <v>0</v>
      </c>
    </row>
    <row r="79" spans="1:19" ht="21.9" customHeight="1" x14ac:dyDescent="0.2">
      <c r="A79" s="104"/>
      <c r="B79" s="105" t="str">
        <f t="shared" si="7"/>
        <v/>
      </c>
      <c r="C79" s="106"/>
      <c r="D79" s="106"/>
      <c r="E79" s="106"/>
      <c r="F79" s="106"/>
      <c r="G79" s="121"/>
      <c r="H79" s="122"/>
      <c r="I79" s="121"/>
      <c r="J79" s="122"/>
      <c r="K79" s="121"/>
      <c r="L79" s="122"/>
      <c r="M79" s="128"/>
      <c r="N79" s="129"/>
      <c r="O79" s="106"/>
      <c r="P79" s="106"/>
      <c r="Q79" s="106"/>
      <c r="R79" s="106"/>
      <c r="S79" s="107">
        <f t="shared" si="8"/>
        <v>0</v>
      </c>
    </row>
    <row r="80" spans="1:19" ht="21.9" customHeight="1" x14ac:dyDescent="0.2">
      <c r="A80" s="104"/>
      <c r="B80" s="105" t="str">
        <f t="shared" si="7"/>
        <v/>
      </c>
      <c r="C80" s="106"/>
      <c r="D80" s="106"/>
      <c r="E80" s="106"/>
      <c r="F80" s="106"/>
      <c r="G80" s="121"/>
      <c r="H80" s="122"/>
      <c r="I80" s="121"/>
      <c r="J80" s="122"/>
      <c r="K80" s="121"/>
      <c r="L80" s="122"/>
      <c r="M80" s="128"/>
      <c r="N80" s="129"/>
      <c r="O80" s="106"/>
      <c r="P80" s="106"/>
      <c r="Q80" s="106"/>
      <c r="R80" s="106"/>
      <c r="S80" s="107">
        <f t="shared" si="8"/>
        <v>0</v>
      </c>
    </row>
    <row r="81" spans="1:19" ht="21.9" customHeight="1" x14ac:dyDescent="0.2">
      <c r="A81" s="104"/>
      <c r="B81" s="105" t="str">
        <f t="shared" si="7"/>
        <v/>
      </c>
      <c r="C81" s="106"/>
      <c r="D81" s="106"/>
      <c r="E81" s="106"/>
      <c r="F81" s="106"/>
      <c r="G81" s="121"/>
      <c r="H81" s="122"/>
      <c r="I81" s="121"/>
      <c r="J81" s="122"/>
      <c r="K81" s="121"/>
      <c r="L81" s="122"/>
      <c r="M81" s="128"/>
      <c r="N81" s="129"/>
      <c r="O81" s="106"/>
      <c r="P81" s="106"/>
      <c r="Q81" s="106"/>
      <c r="R81" s="106"/>
      <c r="S81" s="107">
        <f t="shared" si="8"/>
        <v>0</v>
      </c>
    </row>
    <row r="82" spans="1:19" ht="21.9" customHeight="1" x14ac:dyDescent="0.2">
      <c r="A82" s="104"/>
      <c r="B82" s="105" t="str">
        <f t="shared" si="7"/>
        <v/>
      </c>
      <c r="C82" s="106"/>
      <c r="D82" s="106"/>
      <c r="E82" s="106"/>
      <c r="F82" s="106"/>
      <c r="G82" s="121"/>
      <c r="H82" s="122"/>
      <c r="I82" s="121"/>
      <c r="J82" s="122"/>
      <c r="K82" s="121"/>
      <c r="L82" s="122"/>
      <c r="M82" s="128"/>
      <c r="N82" s="129"/>
      <c r="O82" s="106"/>
      <c r="P82" s="106"/>
      <c r="Q82" s="106"/>
      <c r="R82" s="106"/>
      <c r="S82" s="107">
        <f t="shared" si="8"/>
        <v>0</v>
      </c>
    </row>
    <row r="83" spans="1:19" ht="21.9" customHeight="1" x14ac:dyDescent="0.2">
      <c r="A83" s="104"/>
      <c r="B83" s="105" t="str">
        <f t="shared" si="7"/>
        <v/>
      </c>
      <c r="C83" s="106"/>
      <c r="D83" s="106"/>
      <c r="E83" s="106"/>
      <c r="F83" s="106"/>
      <c r="G83" s="121"/>
      <c r="H83" s="122"/>
      <c r="I83" s="121"/>
      <c r="J83" s="122"/>
      <c r="K83" s="121"/>
      <c r="L83" s="122"/>
      <c r="M83" s="128"/>
      <c r="N83" s="129"/>
      <c r="O83" s="106"/>
      <c r="P83" s="106"/>
      <c r="Q83" s="106"/>
      <c r="R83" s="106"/>
      <c r="S83" s="107">
        <f t="shared" si="8"/>
        <v>0</v>
      </c>
    </row>
    <row r="84" spans="1:19" ht="21.9" customHeight="1" x14ac:dyDescent="0.2">
      <c r="A84" s="104"/>
      <c r="B84" s="105" t="str">
        <f t="shared" si="7"/>
        <v/>
      </c>
      <c r="C84" s="106"/>
      <c r="D84" s="106"/>
      <c r="E84" s="106"/>
      <c r="F84" s="106"/>
      <c r="G84" s="121"/>
      <c r="H84" s="122"/>
      <c r="I84" s="121"/>
      <c r="J84" s="122"/>
      <c r="K84" s="121"/>
      <c r="L84" s="122"/>
      <c r="M84" s="128"/>
      <c r="N84" s="129"/>
      <c r="O84" s="106"/>
      <c r="P84" s="106"/>
      <c r="Q84" s="106"/>
      <c r="R84" s="106"/>
      <c r="S84" s="107">
        <f t="shared" si="8"/>
        <v>0</v>
      </c>
    </row>
    <row r="85" spans="1:19" ht="21.9" customHeight="1" x14ac:dyDescent="0.2">
      <c r="A85" s="104"/>
      <c r="B85" s="105" t="str">
        <f t="shared" si="7"/>
        <v/>
      </c>
      <c r="C85" s="106"/>
      <c r="D85" s="106"/>
      <c r="E85" s="106"/>
      <c r="F85" s="106"/>
      <c r="G85" s="121"/>
      <c r="H85" s="122"/>
      <c r="I85" s="121"/>
      <c r="J85" s="122"/>
      <c r="K85" s="121"/>
      <c r="L85" s="122"/>
      <c r="M85" s="128"/>
      <c r="N85" s="129"/>
      <c r="O85" s="106"/>
      <c r="P85" s="106"/>
      <c r="Q85" s="106"/>
      <c r="R85" s="106"/>
      <c r="S85" s="107">
        <f t="shared" si="8"/>
        <v>0</v>
      </c>
    </row>
    <row r="86" spans="1:19" ht="21.9" customHeight="1" x14ac:dyDescent="0.2">
      <c r="A86" s="104"/>
      <c r="B86" s="105" t="str">
        <f t="shared" si="7"/>
        <v/>
      </c>
      <c r="C86" s="106"/>
      <c r="D86" s="106"/>
      <c r="E86" s="106"/>
      <c r="F86" s="106"/>
      <c r="G86" s="121"/>
      <c r="H86" s="122"/>
      <c r="I86" s="121"/>
      <c r="J86" s="122"/>
      <c r="K86" s="121"/>
      <c r="L86" s="122"/>
      <c r="M86" s="128"/>
      <c r="N86" s="129"/>
      <c r="O86" s="106"/>
      <c r="P86" s="106"/>
      <c r="Q86" s="106"/>
      <c r="R86" s="106"/>
      <c r="S86" s="107">
        <f t="shared" si="8"/>
        <v>0</v>
      </c>
    </row>
    <row r="87" spans="1:19" ht="21.9" customHeight="1" x14ac:dyDescent="0.2">
      <c r="A87" s="104"/>
      <c r="B87" s="105" t="str">
        <f t="shared" si="7"/>
        <v/>
      </c>
      <c r="C87" s="106"/>
      <c r="D87" s="106"/>
      <c r="E87" s="106"/>
      <c r="F87" s="106"/>
      <c r="G87" s="121"/>
      <c r="H87" s="122"/>
      <c r="I87" s="121"/>
      <c r="J87" s="122"/>
      <c r="K87" s="121"/>
      <c r="L87" s="122"/>
      <c r="M87" s="128"/>
      <c r="N87" s="129"/>
      <c r="O87" s="106"/>
      <c r="P87" s="106"/>
      <c r="Q87" s="106"/>
      <c r="R87" s="106"/>
      <c r="S87" s="107">
        <f t="shared" si="8"/>
        <v>0</v>
      </c>
    </row>
    <row r="88" spans="1:19" ht="21.9" customHeight="1" x14ac:dyDescent="0.2">
      <c r="A88" s="85"/>
      <c r="B88" s="97" t="s">
        <v>10</v>
      </c>
      <c r="C88" s="96">
        <f>SUM(C75:C87)</f>
        <v>0</v>
      </c>
      <c r="D88" s="96">
        <f t="shared" ref="D88:R88" si="9">SUM(D75:D87)</f>
        <v>0</v>
      </c>
      <c r="E88" s="96">
        <f t="shared" si="9"/>
        <v>0</v>
      </c>
      <c r="F88" s="96">
        <f t="shared" si="9"/>
        <v>0</v>
      </c>
      <c r="G88" s="130">
        <f t="shared" si="9"/>
        <v>0</v>
      </c>
      <c r="H88" s="131"/>
      <c r="I88" s="130">
        <f t="shared" si="9"/>
        <v>0</v>
      </c>
      <c r="J88" s="131"/>
      <c r="K88" s="130">
        <f t="shared" si="9"/>
        <v>0</v>
      </c>
      <c r="L88" s="131"/>
      <c r="M88" s="130">
        <f t="shared" si="9"/>
        <v>0</v>
      </c>
      <c r="N88" s="131"/>
      <c r="O88" s="96">
        <f t="shared" si="9"/>
        <v>0</v>
      </c>
      <c r="P88" s="96">
        <f t="shared" si="9"/>
        <v>0</v>
      </c>
      <c r="Q88" s="96">
        <f t="shared" si="9"/>
        <v>0</v>
      </c>
      <c r="R88" s="96">
        <f t="shared" si="9"/>
        <v>0</v>
      </c>
      <c r="S88" s="120">
        <f t="shared" si="8"/>
        <v>0</v>
      </c>
    </row>
    <row r="192" spans="1:1" x14ac:dyDescent="0.2">
      <c r="A192" s="95" t="s">
        <v>79</v>
      </c>
    </row>
    <row r="193" spans="1:2" x14ac:dyDescent="0.2">
      <c r="A193" s="95" t="s">
        <v>80</v>
      </c>
    </row>
    <row r="200" spans="1:2" ht="13.2" x14ac:dyDescent="0.2">
      <c r="A200" s="11" t="s">
        <v>132</v>
      </c>
      <c r="B200" s="119" t="s">
        <v>130</v>
      </c>
    </row>
    <row r="201" spans="1:2" ht="15.9" customHeight="1" x14ac:dyDescent="0.25">
      <c r="A201" s="13" t="s">
        <v>70</v>
      </c>
      <c r="B201" s="10" t="s">
        <v>71</v>
      </c>
    </row>
    <row r="202" spans="1:2" ht="15.9" customHeight="1" x14ac:dyDescent="0.25">
      <c r="A202" s="9" t="s">
        <v>17</v>
      </c>
      <c r="B202" s="10" t="s">
        <v>56</v>
      </c>
    </row>
    <row r="203" spans="1:2" ht="15.9" customHeight="1" x14ac:dyDescent="0.25">
      <c r="A203" s="9" t="s">
        <v>19</v>
      </c>
      <c r="B203" s="10" t="s">
        <v>57</v>
      </c>
    </row>
    <row r="204" spans="1:2" ht="15.9" customHeight="1" x14ac:dyDescent="0.25">
      <c r="A204" s="9" t="s">
        <v>20</v>
      </c>
      <c r="B204" s="10" t="s">
        <v>58</v>
      </c>
    </row>
    <row r="205" spans="1:2" ht="15.9" customHeight="1" x14ac:dyDescent="0.25">
      <c r="A205" s="50" t="s">
        <v>142</v>
      </c>
      <c r="B205" s="51" t="s">
        <v>144</v>
      </c>
    </row>
    <row r="206" spans="1:2" ht="15.9" customHeight="1" x14ac:dyDescent="0.25">
      <c r="A206" s="50" t="s">
        <v>143</v>
      </c>
      <c r="B206" s="51" t="s">
        <v>145</v>
      </c>
    </row>
    <row r="207" spans="1:2" ht="15.9" customHeight="1" x14ac:dyDescent="0.25">
      <c r="A207" s="13" t="s">
        <v>69</v>
      </c>
      <c r="B207" s="10" t="s">
        <v>94</v>
      </c>
    </row>
    <row r="208" spans="1:2" ht="15.9" customHeight="1" x14ac:dyDescent="0.25">
      <c r="A208" s="9" t="s">
        <v>21</v>
      </c>
      <c r="B208" s="10" t="s">
        <v>95</v>
      </c>
    </row>
    <row r="209" spans="1:2" ht="15.9" customHeight="1" x14ac:dyDescent="0.25">
      <c r="A209" s="13" t="s">
        <v>64</v>
      </c>
      <c r="B209" s="14" t="s">
        <v>96</v>
      </c>
    </row>
    <row r="210" spans="1:2" ht="15.9" customHeight="1" x14ac:dyDescent="0.25">
      <c r="A210" s="9" t="s">
        <v>22</v>
      </c>
      <c r="B210" s="10" t="s">
        <v>97</v>
      </c>
    </row>
    <row r="211" spans="1:2" ht="15.9" customHeight="1" x14ac:dyDescent="0.25">
      <c r="A211" s="9" t="s">
        <v>60</v>
      </c>
      <c r="B211" s="10" t="s">
        <v>98</v>
      </c>
    </row>
    <row r="212" spans="1:2" ht="15.9" customHeight="1" x14ac:dyDescent="0.25">
      <c r="A212" s="9" t="s">
        <v>61</v>
      </c>
      <c r="B212" s="10" t="s">
        <v>99</v>
      </c>
    </row>
    <row r="213" spans="1:2" ht="15.9" customHeight="1" x14ac:dyDescent="0.25">
      <c r="A213" s="13" t="s">
        <v>63</v>
      </c>
      <c r="B213" s="14" t="s">
        <v>100</v>
      </c>
    </row>
    <row r="214" spans="1:2" ht="15.9" customHeight="1" x14ac:dyDescent="0.25">
      <c r="A214" s="9" t="s">
        <v>23</v>
      </c>
      <c r="B214" s="10" t="s">
        <v>101</v>
      </c>
    </row>
    <row r="215" spans="1:2" ht="15.9" customHeight="1" x14ac:dyDescent="0.25">
      <c r="A215" s="9" t="s">
        <v>43</v>
      </c>
      <c r="B215" s="10" t="s">
        <v>102</v>
      </c>
    </row>
    <row r="216" spans="1:2" ht="15.9" customHeight="1" x14ac:dyDescent="0.25">
      <c r="A216" s="9" t="s">
        <v>24</v>
      </c>
      <c r="B216" s="10" t="s">
        <v>103</v>
      </c>
    </row>
    <row r="217" spans="1:2" ht="15.9" customHeight="1" x14ac:dyDescent="0.25">
      <c r="A217" s="9" t="s">
        <v>26</v>
      </c>
      <c r="B217" s="10" t="s">
        <v>104</v>
      </c>
    </row>
    <row r="218" spans="1:2" ht="15.9" customHeight="1" x14ac:dyDescent="0.25">
      <c r="A218" s="9" t="s">
        <v>65</v>
      </c>
      <c r="B218" s="10" t="s">
        <v>105</v>
      </c>
    </row>
    <row r="219" spans="1:2" ht="15.9" customHeight="1" x14ac:dyDescent="0.25">
      <c r="A219" s="13" t="s">
        <v>67</v>
      </c>
      <c r="B219" s="14" t="s">
        <v>106</v>
      </c>
    </row>
    <row r="220" spans="1:2" ht="15.9" customHeight="1" x14ac:dyDescent="0.25">
      <c r="A220" s="9" t="s">
        <v>72</v>
      </c>
      <c r="B220" s="10" t="s">
        <v>107</v>
      </c>
    </row>
    <row r="221" spans="1:2" ht="15.9" customHeight="1" x14ac:dyDescent="0.25">
      <c r="A221" s="9" t="s">
        <v>62</v>
      </c>
      <c r="B221" s="10" t="s">
        <v>108</v>
      </c>
    </row>
    <row r="222" spans="1:2" ht="15.9" customHeight="1" x14ac:dyDescent="0.25">
      <c r="A222" s="9" t="s">
        <v>90</v>
      </c>
      <c r="B222" s="10" t="s">
        <v>109</v>
      </c>
    </row>
    <row r="223" spans="1:2" ht="15.9" customHeight="1" x14ac:dyDescent="0.2">
      <c r="A223" s="11" t="s">
        <v>40</v>
      </c>
      <c r="B223" s="12" t="s">
        <v>110</v>
      </c>
    </row>
    <row r="224" spans="1:2" ht="15.9" customHeight="1" x14ac:dyDescent="0.2">
      <c r="A224" s="11" t="s">
        <v>41</v>
      </c>
      <c r="B224" s="12" t="s">
        <v>111</v>
      </c>
    </row>
    <row r="225" spans="1:2" ht="15.9" customHeight="1" x14ac:dyDescent="0.2">
      <c r="A225" s="15" t="s">
        <v>68</v>
      </c>
      <c r="B225" s="16" t="s">
        <v>112</v>
      </c>
    </row>
    <row r="226" spans="1:2" ht="13.2" x14ac:dyDescent="0.25">
      <c r="A226" s="17"/>
      <c r="B226" s="18"/>
    </row>
    <row r="227" spans="1:2" ht="13.2" x14ac:dyDescent="0.25">
      <c r="A227" s="17"/>
      <c r="B227" s="18"/>
    </row>
    <row r="228" spans="1:2" ht="13.2" x14ac:dyDescent="0.2">
      <c r="A228" s="19"/>
      <c r="B228" s="20"/>
    </row>
    <row r="229" spans="1:2" ht="13.2" x14ac:dyDescent="0.2">
      <c r="A229" s="21"/>
      <c r="B229" s="20"/>
    </row>
    <row r="230" spans="1:2" ht="13.2" x14ac:dyDescent="0.2">
      <c r="A230" s="22"/>
      <c r="B230" s="23"/>
    </row>
    <row r="231" spans="1:2" ht="13.2" x14ac:dyDescent="0.2">
      <c r="A231" s="24"/>
      <c r="B231" s="25"/>
    </row>
    <row r="232" spans="1:2" ht="13.2" x14ac:dyDescent="0.2">
      <c r="A232" s="24"/>
      <c r="B232" s="25"/>
    </row>
    <row r="233" spans="1:2" ht="13.2" x14ac:dyDescent="0.2">
      <c r="A233" s="24"/>
      <c r="B233" s="25"/>
    </row>
    <row r="234" spans="1:2" ht="13.2" x14ac:dyDescent="0.2">
      <c r="A234" s="22"/>
      <c r="B234" s="23"/>
    </row>
    <row r="235" spans="1:2" ht="13.2" x14ac:dyDescent="0.2">
      <c r="A235" s="24"/>
      <c r="B235" s="25"/>
    </row>
    <row r="236" spans="1:2" ht="13.2" x14ac:dyDescent="0.2">
      <c r="A236" s="19"/>
      <c r="B236" s="20"/>
    </row>
    <row r="237" spans="1:2" ht="13.2" x14ac:dyDescent="0.2">
      <c r="A237" s="21"/>
      <c r="B237" s="20"/>
    </row>
    <row r="238" spans="1:2" ht="13.2" x14ac:dyDescent="0.2">
      <c r="A238" s="22"/>
      <c r="B238" s="23"/>
    </row>
    <row r="239" spans="1:2" ht="13.2" x14ac:dyDescent="0.2">
      <c r="A239" s="24"/>
      <c r="B239" s="25"/>
    </row>
    <row r="240" spans="1:2" ht="13.2" x14ac:dyDescent="0.2">
      <c r="A240" s="24"/>
      <c r="B240" s="25"/>
    </row>
    <row r="241" spans="1:2" ht="13.2" x14ac:dyDescent="0.2">
      <c r="A241" s="24"/>
      <c r="B241" s="25"/>
    </row>
    <row r="242" spans="1:2" ht="13.2" x14ac:dyDescent="0.2">
      <c r="A242" s="22"/>
      <c r="B242" s="23"/>
    </row>
    <row r="243" spans="1:2" ht="13.2" x14ac:dyDescent="0.2">
      <c r="A243" s="24"/>
      <c r="B243" s="25"/>
    </row>
  </sheetData>
  <sheetProtection selectLockedCells="1"/>
  <dataConsolidate/>
  <mergeCells count="126">
    <mergeCell ref="D55:E55"/>
    <mergeCell ref="F56:K56"/>
    <mergeCell ref="F55:K55"/>
    <mergeCell ref="F57:K57"/>
    <mergeCell ref="K83:L83"/>
    <mergeCell ref="M78:N78"/>
    <mergeCell ref="M79:N79"/>
    <mergeCell ref="M80:N80"/>
    <mergeCell ref="M81:N81"/>
    <mergeCell ref="M82:N82"/>
    <mergeCell ref="E68:L68"/>
    <mergeCell ref="F60:J60"/>
    <mergeCell ref="A59:E62"/>
    <mergeCell ref="A64:B64"/>
    <mergeCell ref="A58:D58"/>
    <mergeCell ref="E67:P67"/>
    <mergeCell ref="K78:L78"/>
    <mergeCell ref="K79:L79"/>
    <mergeCell ref="K80:L80"/>
    <mergeCell ref="K81:L81"/>
    <mergeCell ref="K82:L82"/>
    <mergeCell ref="G84:H84"/>
    <mergeCell ref="G85:H85"/>
    <mergeCell ref="P60:S60"/>
    <mergeCell ref="M60:O60"/>
    <mergeCell ref="M83:N83"/>
    <mergeCell ref="O65:S65"/>
    <mergeCell ref="N33:S33"/>
    <mergeCell ref="N34:S34"/>
    <mergeCell ref="N44:S44"/>
    <mergeCell ref="G45:H45"/>
    <mergeCell ref="N45:S45"/>
    <mergeCell ref="F53:K53"/>
    <mergeCell ref="N53:O53"/>
    <mergeCell ref="L53:M53"/>
    <mergeCell ref="F54:K54"/>
    <mergeCell ref="N47:S47"/>
    <mergeCell ref="N48:S48"/>
    <mergeCell ref="B49:F49"/>
    <mergeCell ref="G49:H49"/>
    <mergeCell ref="K49:L49"/>
    <mergeCell ref="N49:S49"/>
    <mergeCell ref="B50:E50"/>
    <mergeCell ref="K45:L45"/>
    <mergeCell ref="N42:S42"/>
    <mergeCell ref="N35:S35"/>
    <mergeCell ref="N40:S40"/>
    <mergeCell ref="H35:I35"/>
    <mergeCell ref="N43:S43"/>
    <mergeCell ref="B35:F35"/>
    <mergeCell ref="N41:S41"/>
    <mergeCell ref="B45:F45"/>
    <mergeCell ref="N18:S18"/>
    <mergeCell ref="N30:S30"/>
    <mergeCell ref="N32:S32"/>
    <mergeCell ref="N29:S29"/>
    <mergeCell ref="N26:S26"/>
    <mergeCell ref="N28:S28"/>
    <mergeCell ref="N27:S27"/>
    <mergeCell ref="N31:S31"/>
    <mergeCell ref="N25:S25"/>
    <mergeCell ref="N24:S24"/>
    <mergeCell ref="N21:S21"/>
    <mergeCell ref="N19:S19"/>
    <mergeCell ref="N23:S23"/>
    <mergeCell ref="N22:S22"/>
    <mergeCell ref="N20:S20"/>
    <mergeCell ref="N17:S17"/>
    <mergeCell ref="C5:I6"/>
    <mergeCell ref="A8:S8"/>
    <mergeCell ref="A1:B6"/>
    <mergeCell ref="N10:S10"/>
    <mergeCell ref="N12:S12"/>
    <mergeCell ref="N11:S11"/>
    <mergeCell ref="N13:S13"/>
    <mergeCell ref="N14:S14"/>
    <mergeCell ref="N15:S15"/>
    <mergeCell ref="N16:S16"/>
    <mergeCell ref="M88:N88"/>
    <mergeCell ref="M75:N75"/>
    <mergeCell ref="G88:H88"/>
    <mergeCell ref="I88:J88"/>
    <mergeCell ref="K74:L74"/>
    <mergeCell ref="K88:L88"/>
    <mergeCell ref="G74:H74"/>
    <mergeCell ref="I74:J74"/>
    <mergeCell ref="I75:J75"/>
    <mergeCell ref="I76:J76"/>
    <mergeCell ref="I77:J77"/>
    <mergeCell ref="I78:J78"/>
    <mergeCell ref="I79:J79"/>
    <mergeCell ref="I80:J80"/>
    <mergeCell ref="I81:J81"/>
    <mergeCell ref="I82:J82"/>
    <mergeCell ref="G78:H78"/>
    <mergeCell ref="G79:H79"/>
    <mergeCell ref="G80:H80"/>
    <mergeCell ref="G81:H81"/>
    <mergeCell ref="G82:H82"/>
    <mergeCell ref="G83:H83"/>
    <mergeCell ref="M85:N85"/>
    <mergeCell ref="K84:L84"/>
    <mergeCell ref="G86:H86"/>
    <mergeCell ref="G87:H87"/>
    <mergeCell ref="K73:S73"/>
    <mergeCell ref="C73:F73"/>
    <mergeCell ref="G75:H75"/>
    <mergeCell ref="G76:H76"/>
    <mergeCell ref="G77:H77"/>
    <mergeCell ref="K75:L75"/>
    <mergeCell ref="M74:N74"/>
    <mergeCell ref="K76:L76"/>
    <mergeCell ref="K77:L77"/>
    <mergeCell ref="M76:N76"/>
    <mergeCell ref="M77:N77"/>
    <mergeCell ref="I83:J83"/>
    <mergeCell ref="I84:J84"/>
    <mergeCell ref="I85:J85"/>
    <mergeCell ref="I87:J87"/>
    <mergeCell ref="I86:J86"/>
    <mergeCell ref="K86:L86"/>
    <mergeCell ref="K87:L87"/>
    <mergeCell ref="M86:N86"/>
    <mergeCell ref="M87:N87"/>
    <mergeCell ref="M84:N84"/>
    <mergeCell ref="K85:L85"/>
  </mergeCells>
  <phoneticPr fontId="22" type="noConversion"/>
  <dataValidations xWindow="1118" yWindow="562" count="3">
    <dataValidation type="list" allowBlank="1" showInputMessage="1" showErrorMessage="1" promptTitle="Delivery PO" prompt="Choose Yes or No" sqref="K64 K60:K61" xr:uid="{00000000-0002-0000-0000-000001000000}">
      <formula1>$A$192:$A$193</formula1>
    </dataValidation>
    <dataValidation type="list" allowBlank="1" showInputMessage="1" showErrorMessage="1" sqref="A75:A87" xr:uid="{00000000-0002-0000-0000-000000000000}">
      <formula1>$A$200:$A$225</formula1>
    </dataValidation>
    <dataValidation type="list" allowBlank="1" showInputMessage="1" showErrorMessage="1" promptTitle="Email Invoices" prompt="Choose Yes or No" sqref="M65" xr:uid="{EAA1413F-7A58-4423-957A-3D45DB930CED}">
      <formula1>$A$192:$A$193</formula1>
    </dataValidation>
  </dataValidations>
  <printOptions headings="1"/>
  <pageMargins left="0.32" right="0.25" top="0.09" bottom="0.25" header="0" footer="0"/>
  <pageSetup scale="50" fitToHeight="0" orientation="landscape" r:id="rId1"/>
  <headerFooter alignWithMargins="0"/>
  <rowBreaks count="2" manualBreakCount="2">
    <brk id="46" max="16" man="1"/>
    <brk id="90" max="1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COMMODITY ORDER FORM</vt:lpstr>
      <vt:lpstr>'COMMODITY ORDER FORM'!Print_Area</vt:lpstr>
    </vt:vector>
  </TitlesOfParts>
  <Company>New York State - Office of General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Garceau, Annmarie</dc:creator>
  <cp:lastModifiedBy>Anne Hiller</cp:lastModifiedBy>
  <cp:lastPrinted>2024-04-16T12:56:15Z</cp:lastPrinted>
  <dcterms:created xsi:type="dcterms:W3CDTF">2006-12-22T19:13:10Z</dcterms:created>
  <dcterms:modified xsi:type="dcterms:W3CDTF">2024-11-13T20:06:37Z</dcterms:modified>
</cp:coreProperties>
</file>