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netorgft6582334-my.sharepoint.com/personal/director_unitedwaymta_org/Documents/Community Impact/2026/"/>
    </mc:Choice>
  </mc:AlternateContent>
  <xr:revisionPtr revIDLastSave="420" documentId="8_{B24B8E54-CBCC-4E2C-B4C3-FE2554052E90}" xr6:coauthVersionLast="47" xr6:coauthVersionMax="47" xr10:uidLastSave="{CE6A91AE-FD75-4F08-A559-1CB98B5BEE41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xlnm._FilterDatabase" localSheetId="0" hidden="1">Sheet1!$B$3:$O$3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22" i="1" l="1"/>
  <c r="O21" i="1"/>
  <c r="O18" i="1"/>
  <c r="O17" i="1"/>
  <c r="O16" i="1"/>
  <c r="O14" i="1"/>
  <c r="O12" i="1" l="1"/>
  <c r="M12" i="1"/>
  <c r="M13" i="1"/>
  <c r="M14" i="1"/>
  <c r="M15" i="1"/>
  <c r="M16" i="1"/>
  <c r="M17" i="1"/>
  <c r="M19" i="1"/>
  <c r="M20" i="1"/>
  <c r="M21" i="1"/>
  <c r="M22" i="1"/>
  <c r="M23" i="1"/>
  <c r="M24" i="1"/>
  <c r="M25" i="1"/>
  <c r="M11" i="1"/>
  <c r="M10" i="1"/>
  <c r="M8" i="1" l="1"/>
  <c r="M6" i="1"/>
  <c r="I27" i="1"/>
  <c r="O10" i="1"/>
  <c r="O25" i="1"/>
  <c r="J27" i="1"/>
  <c r="O13" i="1"/>
  <c r="O15" i="1" l="1"/>
  <c r="O19" i="1" l="1"/>
  <c r="O20" i="1"/>
  <c r="O23" i="1"/>
  <c r="O24" i="1"/>
  <c r="O11" i="1"/>
  <c r="O9" i="1"/>
  <c r="M9" i="1"/>
  <c r="O8" i="1"/>
  <c r="O7" i="1"/>
  <c r="M7" i="1"/>
  <c r="O4" i="1" l="1"/>
  <c r="O6" i="1"/>
  <c r="O5" i="1" l="1"/>
  <c r="M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unite</author>
  </authors>
  <commentList>
    <comment ref="P6" authorId="0" shapeId="0" xr:uid="{F2015035-A128-486F-B5C9-113382283FC7}">
      <text>
        <r>
          <rPr>
            <b/>
            <sz val="16"/>
            <color indexed="81"/>
            <rFont val="Tahoma"/>
            <family val="2"/>
          </rPr>
          <t>unite:</t>
        </r>
        <r>
          <rPr>
            <sz val="16"/>
            <color indexed="81"/>
            <rFont val="Tahoma"/>
            <family val="2"/>
          </rPr>
          <t xml:space="preserve">
These are related to the Hannibal Area only and not their entire organization.</t>
        </r>
      </text>
    </comment>
  </commentList>
</comments>
</file>

<file path=xl/sharedStrings.xml><?xml version="1.0" encoding="utf-8"?>
<sst xmlns="http://schemas.openxmlformats.org/spreadsheetml/2006/main" count="53" uniqueCount="44">
  <si>
    <t>United Way Community Impact</t>
  </si>
  <si>
    <t>Agency Name</t>
  </si>
  <si>
    <t>Clients Impacted with UW Funds</t>
  </si>
  <si>
    <t>2021 Cash, Cash Equivalents, &amp; Investments</t>
  </si>
  <si>
    <t>2022 Cash, Cash Equivalents, &amp; Investments</t>
  </si>
  <si>
    <t>2023 Cash, Cash Equivalents, &amp; Investments</t>
  </si>
  <si>
    <t>Operating Reserves per most recent financial statement</t>
  </si>
  <si>
    <t>Approx. Months of Cash on Hand</t>
  </si>
  <si>
    <t>Previous Year Investement from United Way</t>
  </si>
  <si>
    <t>Requested Amount</t>
  </si>
  <si>
    <t>Previous Year Total Organization Revenue</t>
  </si>
  <si>
    <t>Previous Year Total Project Revenue</t>
  </si>
  <si>
    <t>% of Total Organization Revenue Previous Year</t>
  </si>
  <si>
    <t>Next Year Total Project (or Org) Expenses</t>
  </si>
  <si>
    <t>% of Expenses covered by UW proposed</t>
  </si>
  <si>
    <t>Last Year Budget Surplus/Deficit</t>
  </si>
  <si>
    <t>This Year Budget Surplus/Deficit</t>
  </si>
  <si>
    <t>Next Year Budget Surplus/Deficit</t>
  </si>
  <si>
    <t>Birthday Blessings</t>
  </si>
  <si>
    <t>N/A</t>
  </si>
  <si>
    <t>TOTALS:</t>
  </si>
  <si>
    <t>CHADS</t>
  </si>
  <si>
    <t>AVENUES</t>
  </si>
  <si>
    <t>Consultant</t>
  </si>
  <si>
    <t>CHART Teen Task Force</t>
  </si>
  <si>
    <t>Coyote Hill</t>
  </si>
  <si>
    <t>Douglass Community Services</t>
  </si>
  <si>
    <t>Hannibal Alliance for Youth Success</t>
  </si>
  <si>
    <t>Hannibal Free Clinic</t>
  </si>
  <si>
    <t>Harvest Outreach</t>
  </si>
  <si>
    <t>Heartland Resources</t>
  </si>
  <si>
    <t>Monroe City Food Pantry</t>
  </si>
  <si>
    <t>NECAC</t>
  </si>
  <si>
    <t>Salvation Army</t>
  </si>
  <si>
    <t>The Child Advocacy Center</t>
  </si>
  <si>
    <t>YMCA</t>
  </si>
  <si>
    <t>Hannibal PAT (Part of HPS)</t>
  </si>
  <si>
    <t>Hannibal Nutrition Center</t>
  </si>
  <si>
    <t>Kairos Hope, Inc.</t>
  </si>
  <si>
    <t>Lewis County Health Department</t>
  </si>
  <si>
    <t>Mission 180</t>
  </si>
  <si>
    <t>Paris Senior Citizens Community Center</t>
  </si>
  <si>
    <t>Project Community Connect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</si>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</sst>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%"/>
    <numFmt numFmtId="167" formatCode="0.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48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indexed="81"/>
      <name val="Tahoma"/>
      <family val="2"/>
    </font>
    <font>
      <b/>
      <sz val="16"/>
      <color indexed="81"/>
      <name val="Tahoma"/>
      <family val="2"/>
    </font>
    <font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E5EA7"/>
        <bgColor indexed="64"/>
      </patternFill>
    </fill>
    <fill>
      <patternFill patternType="solid">
        <fgColor rgb="FFFDB0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4" fillId="4" borderId="14" xfId="1" applyNumberFormat="1" applyFont="1" applyFill="1" applyBorder="1"/>
    <xf numFmtId="164" fontId="4" fillId="4" borderId="14" xfId="2" applyNumberFormat="1" applyFont="1" applyFill="1" applyBorder="1"/>
    <xf numFmtId="10" fontId="4" fillId="4" borderId="16" xfId="3" applyNumberFormat="1" applyFont="1" applyFill="1" applyBorder="1"/>
    <xf numFmtId="10" fontId="4" fillId="4" borderId="16" xfId="3" applyNumberFormat="1" applyFont="1" applyFill="1" applyBorder="1" applyAlignment="1">
      <alignment horizontal="center"/>
    </xf>
    <xf numFmtId="164" fontId="4" fillId="4" borderId="16" xfId="2" applyNumberFormat="1" applyFont="1" applyFill="1" applyBorder="1"/>
    <xf numFmtId="164" fontId="4" fillId="4" borderId="15" xfId="2" applyNumberFormat="1" applyFont="1" applyFill="1" applyBorder="1"/>
    <xf numFmtId="0" fontId="3" fillId="4" borderId="13" xfId="0" applyFont="1" applyFill="1" applyBorder="1" applyAlignment="1">
      <alignment horizontal="left"/>
    </xf>
    <xf numFmtId="2" fontId="4" fillId="4" borderId="16" xfId="3" applyNumberFormat="1" applyFont="1" applyFill="1" applyBorder="1"/>
    <xf numFmtId="164" fontId="4" fillId="4" borderId="18" xfId="2" applyNumberFormat="1" applyFont="1" applyFill="1" applyBorder="1"/>
    <xf numFmtId="164" fontId="4" fillId="0" borderId="4" xfId="2" applyNumberFormat="1" applyFont="1" applyFill="1" applyBorder="1"/>
    <xf numFmtId="165" fontId="4" fillId="0" borderId="4" xfId="1" applyNumberFormat="1" applyFont="1" applyFill="1" applyBorder="1"/>
    <xf numFmtId="164" fontId="4" fillId="0" borderId="8" xfId="2" applyNumberFormat="1" applyFont="1" applyFill="1" applyBorder="1"/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20" xfId="2" applyNumberFormat="1" applyFont="1" applyFill="1" applyBorder="1"/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167" fontId="4" fillId="0" borderId="19" xfId="2" applyNumberFormat="1" applyFont="1" applyFill="1" applyBorder="1"/>
    <xf numFmtId="0" fontId="0" fillId="5" borderId="0" xfId="0" applyFill="1"/>
    <xf numFmtId="0" fontId="4" fillId="5" borderId="7" xfId="0" applyFont="1" applyFill="1" applyBorder="1" applyAlignment="1">
      <alignment horizontal="left"/>
    </xf>
    <xf numFmtId="165" fontId="4" fillId="5" borderId="4" xfId="1" applyNumberFormat="1" applyFont="1" applyFill="1" applyBorder="1"/>
    <xf numFmtId="164" fontId="4" fillId="5" borderId="4" xfId="2" applyNumberFormat="1" applyFont="1" applyFill="1" applyBorder="1"/>
    <xf numFmtId="167" fontId="4" fillId="5" borderId="4" xfId="2" applyNumberFormat="1" applyFont="1" applyFill="1" applyBorder="1"/>
    <xf numFmtId="166" fontId="4" fillId="5" borderId="11" xfId="3" applyNumberFormat="1" applyFont="1" applyFill="1" applyBorder="1"/>
    <xf numFmtId="8" fontId="4" fillId="5" borderId="11" xfId="2" applyNumberFormat="1" applyFont="1" applyFill="1" applyBorder="1"/>
    <xf numFmtId="166" fontId="4" fillId="5" borderId="4" xfId="3" applyNumberFormat="1" applyFont="1" applyFill="1" applyBorder="1" applyAlignment="1">
      <alignment horizontal="center"/>
    </xf>
    <xf numFmtId="164" fontId="4" fillId="5" borderId="12" xfId="2" applyNumberFormat="1" applyFont="1" applyFill="1" applyBorder="1"/>
    <xf numFmtId="164" fontId="4" fillId="5" borderId="8" xfId="2" applyNumberFormat="1" applyFont="1" applyFill="1" applyBorder="1"/>
    <xf numFmtId="165" fontId="4" fillId="0" borderId="25" xfId="1" applyNumberFormat="1" applyFont="1" applyFill="1" applyBorder="1"/>
    <xf numFmtId="164" fontId="4" fillId="0" borderId="9" xfId="2" applyNumberFormat="1" applyFont="1" applyFill="1" applyBorder="1"/>
    <xf numFmtId="164" fontId="4" fillId="0" borderId="25" xfId="2" applyNumberFormat="1" applyFont="1" applyFill="1" applyBorder="1"/>
    <xf numFmtId="166" fontId="4" fillId="0" borderId="22" xfId="3" applyNumberFormat="1" applyFont="1" applyFill="1" applyBorder="1"/>
    <xf numFmtId="44" fontId="4" fillId="0" borderId="22" xfId="2" applyFont="1" applyFill="1" applyBorder="1"/>
    <xf numFmtId="166" fontId="4" fillId="0" borderId="9" xfId="3" applyNumberFormat="1" applyFont="1" applyFill="1" applyBorder="1" applyAlignment="1">
      <alignment horizontal="center"/>
    </xf>
    <xf numFmtId="164" fontId="4" fillId="0" borderId="26" xfId="2" applyNumberFormat="1" applyFont="1" applyFill="1" applyBorder="1"/>
    <xf numFmtId="0" fontId="4" fillId="0" borderId="24" xfId="0" applyFont="1" applyBorder="1" applyAlignment="1">
      <alignment horizontal="left"/>
    </xf>
    <xf numFmtId="44" fontId="4" fillId="5" borderId="11" xfId="2" applyFont="1" applyFill="1" applyBorder="1"/>
    <xf numFmtId="3" fontId="4" fillId="5" borderId="0" xfId="0" applyNumberFormat="1" applyFont="1" applyFill="1"/>
    <xf numFmtId="164" fontId="7" fillId="5" borderId="4" xfId="2" applyNumberFormat="1" applyFont="1" applyFill="1" applyBorder="1"/>
    <xf numFmtId="164" fontId="4" fillId="6" borderId="4" xfId="2" applyNumberFormat="1" applyFont="1" applyFill="1" applyBorder="1"/>
    <xf numFmtId="164" fontId="4" fillId="6" borderId="8" xfId="2" applyNumberFormat="1" applyFont="1" applyFill="1" applyBorder="1"/>
    <xf numFmtId="164" fontId="4" fillId="5" borderId="20" xfId="2" applyNumberFormat="1" applyFont="1" applyFill="1" applyBorder="1"/>
    <xf numFmtId="167" fontId="4" fillId="5" borderId="20" xfId="2" applyNumberFormat="1" applyFont="1" applyFill="1" applyBorder="1"/>
    <xf numFmtId="164" fontId="4" fillId="5" borderId="0" xfId="2" applyNumberFormat="1" applyFont="1" applyFill="1" applyBorder="1"/>
    <xf numFmtId="166" fontId="4" fillId="6" borderId="11" xfId="3" applyNumberFormat="1" applyFont="1" applyFill="1" applyBorder="1"/>
    <xf numFmtId="167" fontId="4" fillId="6" borderId="20" xfId="2" applyNumberFormat="1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Medium7"/>
  <colors>
    <mruColors>
      <color rgb="FFF15440"/>
      <color rgb="FFFDB044"/>
      <color rgb="FF1E5EA7"/>
      <color rgb="FFF9FFBD"/>
      <color rgb="FFF3FF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zoomScale="60" zoomScaleNormal="60" zoomScalePageLayoutView="180" workbookViewId="0">
      <selection activeCell="M10" sqref="M10"/>
    </sheetView>
  </sheetViews>
  <sheetFormatPr defaultColWidth="11" defaultRowHeight="15.6" x14ac:dyDescent="0.3"/>
  <cols>
    <col min="1" max="1" width="3.8984375" bestFit="1" customWidth="1"/>
    <col min="2" max="2" width="52.59765625" style="2" customWidth="1"/>
    <col min="3" max="3" width="17.8984375" hidden="1" customWidth="1"/>
    <col min="4" max="4" width="26.59765625" hidden="1" customWidth="1"/>
    <col min="5" max="6" width="34.3984375" hidden="1" customWidth="1"/>
    <col min="7" max="7" width="30.8984375" hidden="1" customWidth="1"/>
    <col min="8" max="8" width="21.3984375" customWidth="1"/>
    <col min="9" max="9" width="22.59765625" customWidth="1"/>
    <col min="10" max="10" width="24.5" bestFit="1" customWidth="1"/>
    <col min="11" max="11" width="23.5" customWidth="1"/>
    <col min="12" max="12" width="24.59765625" customWidth="1"/>
    <col min="13" max="13" width="26" bestFit="1" customWidth="1"/>
    <col min="14" max="14" width="26" customWidth="1"/>
    <col min="15" max="15" width="22.09765625" style="1" customWidth="1"/>
    <col min="16" max="16" width="26.59765625" style="1" customWidth="1"/>
    <col min="17" max="18" width="27.09765625" style="1" customWidth="1"/>
  </cols>
  <sheetData>
    <row r="1" spans="1:18" ht="45" customHeight="1" thickBot="1" x14ac:dyDescent="0.3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</row>
    <row r="2" spans="1:18" ht="63" customHeight="1" thickBot="1" x14ac:dyDescent="1.1499999999999999">
      <c r="B2" s="52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  <c r="O2" s="53"/>
      <c r="P2" s="53"/>
      <c r="Q2" s="53"/>
      <c r="R2" s="55"/>
    </row>
    <row r="3" spans="1:18" s="18" customFormat="1" ht="132" customHeight="1" thickBot="1" x14ac:dyDescent="0.5">
      <c r="B3" s="15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0" t="s">
        <v>12</v>
      </c>
      <c r="N3" s="22" t="s">
        <v>13</v>
      </c>
      <c r="O3" s="21" t="s">
        <v>14</v>
      </c>
      <c r="P3" s="16" t="s">
        <v>15</v>
      </c>
      <c r="Q3" s="16" t="s">
        <v>16</v>
      </c>
      <c r="R3" s="17" t="s">
        <v>17</v>
      </c>
    </row>
    <row r="4" spans="1:18" s="24" customFormat="1" ht="23.4" x14ac:dyDescent="0.45">
      <c r="A4" s="24">
        <v>1</v>
      </c>
      <c r="B4" s="25" t="s">
        <v>22</v>
      </c>
      <c r="C4" s="26"/>
      <c r="D4" s="27"/>
      <c r="E4" s="27"/>
      <c r="F4" s="27"/>
      <c r="G4" s="27"/>
      <c r="H4" s="28">
        <v>2.5</v>
      </c>
      <c r="I4" s="27" t="s">
        <v>23</v>
      </c>
      <c r="J4" s="27">
        <v>15000</v>
      </c>
      <c r="K4" s="27"/>
      <c r="L4" s="27" t="s">
        <v>19</v>
      </c>
      <c r="M4" s="29"/>
      <c r="N4" s="30">
        <v>465120</v>
      </c>
      <c r="O4" s="31">
        <f t="shared" ref="O4:O10" si="0">SUM(J4/N4)</f>
        <v>3.2249742002063986E-2</v>
      </c>
      <c r="P4" s="27">
        <v>0</v>
      </c>
      <c r="Q4" s="32">
        <v>0</v>
      </c>
      <c r="R4" s="33">
        <v>36765.879999999997</v>
      </c>
    </row>
    <row r="5" spans="1:18" s="24" customFormat="1" ht="23.4" x14ac:dyDescent="0.45">
      <c r="A5" s="24">
        <v>2</v>
      </c>
      <c r="B5" s="25" t="s">
        <v>18</v>
      </c>
      <c r="C5" s="26"/>
      <c r="D5" s="27"/>
      <c r="E5" s="27"/>
      <c r="F5" s="27"/>
      <c r="G5" s="27"/>
      <c r="H5" s="28">
        <v>5</v>
      </c>
      <c r="I5" s="27">
        <v>3000</v>
      </c>
      <c r="J5" s="27">
        <v>10000</v>
      </c>
      <c r="K5" s="27">
        <v>203833.56</v>
      </c>
      <c r="L5" s="27"/>
      <c r="M5" s="29">
        <f t="shared" ref="M5:M11" si="1">SUM(I5/K5)</f>
        <v>1.4717890420007382E-2</v>
      </c>
      <c r="N5" s="42">
        <v>219850</v>
      </c>
      <c r="O5" s="31">
        <f t="shared" si="0"/>
        <v>4.5485558335228563E-2</v>
      </c>
      <c r="P5" s="27">
        <v>33212.1</v>
      </c>
      <c r="Q5" s="32">
        <v>-2000</v>
      </c>
      <c r="R5" s="33"/>
    </row>
    <row r="6" spans="1:18" s="24" customFormat="1" ht="23.4" x14ac:dyDescent="0.45">
      <c r="A6" s="24">
        <v>3</v>
      </c>
      <c r="B6" s="25" t="s">
        <v>21</v>
      </c>
      <c r="C6" s="26"/>
      <c r="D6" s="27"/>
      <c r="E6" s="27"/>
      <c r="F6" s="27"/>
      <c r="G6" s="27"/>
      <c r="H6" s="28">
        <v>4.9000000000000004</v>
      </c>
      <c r="I6" s="27">
        <v>1500</v>
      </c>
      <c r="J6" s="27">
        <v>10000</v>
      </c>
      <c r="K6" s="43">
        <v>3334607</v>
      </c>
      <c r="L6" s="44">
        <v>40541.040000000001</v>
      </c>
      <c r="M6" s="29">
        <f t="shared" si="1"/>
        <v>4.4982812067509003E-4</v>
      </c>
      <c r="N6" s="42">
        <v>52900</v>
      </c>
      <c r="O6" s="31">
        <f t="shared" si="0"/>
        <v>0.1890359168241966</v>
      </c>
      <c r="P6" s="27">
        <v>28670</v>
      </c>
      <c r="Q6" s="32">
        <v>1909</v>
      </c>
      <c r="R6" s="33">
        <v>2100</v>
      </c>
    </row>
    <row r="7" spans="1:18" s="24" customFormat="1" ht="23.4" x14ac:dyDescent="0.45">
      <c r="A7" s="24">
        <v>4</v>
      </c>
      <c r="B7" s="25" t="s">
        <v>24</v>
      </c>
      <c r="C7" s="26"/>
      <c r="D7" s="27"/>
      <c r="E7" s="27"/>
      <c r="F7" s="27"/>
      <c r="G7" s="27"/>
      <c r="H7" s="28">
        <v>25</v>
      </c>
      <c r="I7" s="27">
        <v>8000</v>
      </c>
      <c r="J7" s="27">
        <v>10000</v>
      </c>
      <c r="K7" s="27">
        <v>75957.08</v>
      </c>
      <c r="L7" s="27">
        <v>18182</v>
      </c>
      <c r="M7" s="29">
        <f t="shared" si="1"/>
        <v>0.10532263746842295</v>
      </c>
      <c r="N7" s="42">
        <v>24454</v>
      </c>
      <c r="O7" s="31">
        <f t="shared" si="0"/>
        <v>0.4089310542242578</v>
      </c>
      <c r="P7" s="27">
        <v>-6990</v>
      </c>
      <c r="Q7" s="32">
        <v>-5576</v>
      </c>
      <c r="R7" s="33">
        <v>-9852</v>
      </c>
    </row>
    <row r="8" spans="1:18" ht="23.4" x14ac:dyDescent="0.45">
      <c r="A8" s="24">
        <v>5</v>
      </c>
      <c r="B8" s="25" t="s">
        <v>25</v>
      </c>
      <c r="C8" s="26"/>
      <c r="D8" s="27"/>
      <c r="E8" s="27"/>
      <c r="F8" s="27"/>
      <c r="G8" s="27"/>
      <c r="H8" s="28">
        <v>2.5</v>
      </c>
      <c r="I8" s="27">
        <v>22000</v>
      </c>
      <c r="J8" s="27">
        <v>22000</v>
      </c>
      <c r="K8" s="27">
        <v>3322840.45</v>
      </c>
      <c r="L8" s="27">
        <v>93160.59</v>
      </c>
      <c r="M8" s="29">
        <f t="shared" si="1"/>
        <v>6.6208415152764852E-3</v>
      </c>
      <c r="N8" s="42">
        <v>299765</v>
      </c>
      <c r="O8" s="31">
        <f t="shared" si="0"/>
        <v>7.3390822811202114E-2</v>
      </c>
      <c r="P8" s="27">
        <v>-26194.22</v>
      </c>
      <c r="Q8" s="32">
        <v>113833.56</v>
      </c>
      <c r="R8" s="33"/>
    </row>
    <row r="9" spans="1:18" s="24" customFormat="1" ht="23.4" x14ac:dyDescent="0.45">
      <c r="A9" s="24">
        <v>6</v>
      </c>
      <c r="B9" s="25" t="s">
        <v>26</v>
      </c>
      <c r="C9" s="26"/>
      <c r="D9" s="27"/>
      <c r="E9" s="27"/>
      <c r="F9" s="27"/>
      <c r="G9" s="27"/>
      <c r="H9" s="28">
        <v>1</v>
      </c>
      <c r="I9" s="27">
        <v>40000</v>
      </c>
      <c r="J9" s="27">
        <v>50000</v>
      </c>
      <c r="K9" s="27">
        <v>10791434</v>
      </c>
      <c r="L9" s="27">
        <v>449383.97</v>
      </c>
      <c r="M9" s="29">
        <f t="shared" si="1"/>
        <v>3.7066436212277254E-3</v>
      </c>
      <c r="N9" s="42">
        <v>460500</v>
      </c>
      <c r="O9" s="31">
        <f t="shared" si="0"/>
        <v>0.10857763300760044</v>
      </c>
      <c r="P9" s="27">
        <v>59856.039999997243</v>
      </c>
      <c r="Q9" s="32">
        <v>0</v>
      </c>
      <c r="R9" s="33">
        <v>0</v>
      </c>
    </row>
    <row r="10" spans="1:18" ht="23.4" x14ac:dyDescent="0.45">
      <c r="A10" s="24">
        <v>7</v>
      </c>
      <c r="B10" s="25" t="s">
        <v>27</v>
      </c>
      <c r="C10" s="26"/>
      <c r="D10" s="27"/>
      <c r="E10" s="27"/>
      <c r="F10" s="47"/>
      <c r="G10" s="47"/>
      <c r="H10" s="48">
        <v>8</v>
      </c>
      <c r="I10" s="27">
        <v>5000</v>
      </c>
      <c r="J10" s="27">
        <v>10000</v>
      </c>
      <c r="K10" s="49">
        <v>24200</v>
      </c>
      <c r="L10" s="27">
        <v>22200</v>
      </c>
      <c r="M10" s="29">
        <f t="shared" si="1"/>
        <v>0.20661157024793389</v>
      </c>
      <c r="N10" s="42">
        <v>27000</v>
      </c>
      <c r="O10" s="31">
        <f t="shared" si="0"/>
        <v>0.37037037037037035</v>
      </c>
      <c r="P10" s="27">
        <v>-5800</v>
      </c>
      <c r="Q10" s="32">
        <v>-5800</v>
      </c>
      <c r="R10" s="33">
        <v>-5800</v>
      </c>
    </row>
    <row r="11" spans="1:18" ht="23.4" x14ac:dyDescent="0.45">
      <c r="A11" s="24">
        <v>8</v>
      </c>
      <c r="B11" s="25" t="s">
        <v>28</v>
      </c>
      <c r="C11" s="26"/>
      <c r="D11" s="27"/>
      <c r="E11" s="27"/>
      <c r="F11" s="47"/>
      <c r="G11" s="47"/>
      <c r="H11" s="48">
        <v>24</v>
      </c>
      <c r="I11" s="27">
        <v>12000</v>
      </c>
      <c r="J11" s="27">
        <v>12000</v>
      </c>
      <c r="K11" s="27">
        <v>107950</v>
      </c>
      <c r="L11" s="27" t="s">
        <v>19</v>
      </c>
      <c r="M11" s="29">
        <f t="shared" si="1"/>
        <v>0.111162575266327</v>
      </c>
      <c r="N11" s="42">
        <v>112800</v>
      </c>
      <c r="O11" s="31">
        <f t="shared" ref="O11:O18" si="2">SUM(J11/N11)</f>
        <v>0.10638297872340426</v>
      </c>
      <c r="P11" s="27">
        <v>8956</v>
      </c>
      <c r="Q11" s="32">
        <v>-13600</v>
      </c>
      <c r="R11" s="33">
        <v>-13600</v>
      </c>
    </row>
    <row r="12" spans="1:18" ht="23.4" x14ac:dyDescent="0.45">
      <c r="A12" s="24">
        <v>9</v>
      </c>
      <c r="B12" s="25" t="s">
        <v>37</v>
      </c>
      <c r="C12" s="13"/>
      <c r="D12" s="12"/>
      <c r="E12" s="12"/>
      <c r="F12" s="19"/>
      <c r="G12" s="19"/>
      <c r="H12" s="51"/>
      <c r="I12" s="27">
        <v>0</v>
      </c>
      <c r="J12" s="27">
        <v>10000</v>
      </c>
      <c r="K12" s="45"/>
      <c r="L12" s="27" t="s">
        <v>19</v>
      </c>
      <c r="M12" s="50" t="e">
        <f t="shared" ref="M12:M25" si="3">SUM(I12/K12)</f>
        <v>#DIV/0!</v>
      </c>
      <c r="N12" s="42">
        <v>760537</v>
      </c>
      <c r="O12" s="31">
        <f t="shared" si="2"/>
        <v>1.3148604209920096E-2</v>
      </c>
      <c r="P12" s="45"/>
      <c r="Q12" s="32">
        <v>210283</v>
      </c>
      <c r="R12" s="46"/>
    </row>
    <row r="13" spans="1:18" ht="23.4" x14ac:dyDescent="0.45">
      <c r="A13" s="24">
        <v>10</v>
      </c>
      <c r="B13" s="25" t="s">
        <v>36</v>
      </c>
      <c r="C13" s="26"/>
      <c r="D13" s="27"/>
      <c r="E13" s="27"/>
      <c r="F13" s="47"/>
      <c r="G13" s="47"/>
      <c r="H13" s="48" t="s">
        <v>19</v>
      </c>
      <c r="I13" s="27">
        <v>2000</v>
      </c>
      <c r="J13" s="27">
        <v>2500</v>
      </c>
      <c r="K13" s="27">
        <v>249131.95</v>
      </c>
      <c r="L13" s="27" t="s">
        <v>19</v>
      </c>
      <c r="M13" s="29">
        <f t="shared" si="3"/>
        <v>8.0278743854411277E-3</v>
      </c>
      <c r="N13" s="42">
        <v>223806.32</v>
      </c>
      <c r="O13" s="31">
        <f t="shared" si="2"/>
        <v>1.1170372668653861E-2</v>
      </c>
      <c r="P13" s="27">
        <v>59766.91</v>
      </c>
      <c r="Q13" s="32">
        <v>79418.649999999994</v>
      </c>
      <c r="R13" s="33">
        <v>60985.02</v>
      </c>
    </row>
    <row r="14" spans="1:18" ht="23.4" x14ac:dyDescent="0.45">
      <c r="A14" s="24">
        <v>11</v>
      </c>
      <c r="B14" s="25" t="s">
        <v>29</v>
      </c>
      <c r="C14" s="26"/>
      <c r="D14" s="27"/>
      <c r="E14" s="27"/>
      <c r="F14" s="47"/>
      <c r="G14" s="47"/>
      <c r="H14" s="48">
        <v>3</v>
      </c>
      <c r="I14" s="27">
        <v>15000</v>
      </c>
      <c r="J14" s="27">
        <v>20000</v>
      </c>
      <c r="K14" s="27">
        <v>197056</v>
      </c>
      <c r="L14" s="27" t="s">
        <v>19</v>
      </c>
      <c r="M14" s="29">
        <f t="shared" si="3"/>
        <v>7.6120493666774924E-2</v>
      </c>
      <c r="N14" s="42">
        <v>189200</v>
      </c>
      <c r="O14" s="31">
        <f t="shared" si="2"/>
        <v>0.10570824524312897</v>
      </c>
      <c r="P14" s="27">
        <v>8372.98</v>
      </c>
      <c r="Q14" s="32">
        <v>4815</v>
      </c>
      <c r="R14" s="33"/>
    </row>
    <row r="15" spans="1:18" ht="23.4" x14ac:dyDescent="0.45">
      <c r="A15" s="24">
        <v>12</v>
      </c>
      <c r="B15" s="25" t="s">
        <v>30</v>
      </c>
      <c r="C15" s="26"/>
      <c r="D15" s="27"/>
      <c r="E15" s="27"/>
      <c r="F15" s="47"/>
      <c r="G15" s="47"/>
      <c r="H15" s="48">
        <v>3</v>
      </c>
      <c r="I15" s="27">
        <v>12000</v>
      </c>
      <c r="J15" s="27">
        <v>15000</v>
      </c>
      <c r="K15" s="45"/>
      <c r="L15" s="45"/>
      <c r="M15" s="29" t="e">
        <f t="shared" si="3"/>
        <v>#DIV/0!</v>
      </c>
      <c r="N15" s="42">
        <v>348280.68</v>
      </c>
      <c r="O15" s="31">
        <f t="shared" si="2"/>
        <v>4.3068711132641636E-2</v>
      </c>
      <c r="P15" s="45"/>
      <c r="Q15" s="32">
        <v>975.32</v>
      </c>
      <c r="R15" s="14"/>
    </row>
    <row r="16" spans="1:18" ht="23.4" x14ac:dyDescent="0.45">
      <c r="A16" s="24">
        <v>13</v>
      </c>
      <c r="B16" s="25" t="s">
        <v>38</v>
      </c>
      <c r="C16" s="13"/>
      <c r="D16" s="12"/>
      <c r="E16" s="12"/>
      <c r="F16" s="19"/>
      <c r="G16" s="19"/>
      <c r="H16" s="48">
        <v>7.5</v>
      </c>
      <c r="I16" s="27">
        <v>0</v>
      </c>
      <c r="J16" s="27">
        <v>12000</v>
      </c>
      <c r="K16" s="27">
        <v>44013</v>
      </c>
      <c r="L16" s="27">
        <v>0</v>
      </c>
      <c r="M16" s="29">
        <f t="shared" si="3"/>
        <v>0</v>
      </c>
      <c r="N16" s="42">
        <v>12000</v>
      </c>
      <c r="O16" s="31">
        <f t="shared" si="2"/>
        <v>1</v>
      </c>
      <c r="P16" s="27">
        <v>14457.4</v>
      </c>
      <c r="Q16" s="32">
        <v>82.98</v>
      </c>
      <c r="R16" s="33">
        <v>48180.31</v>
      </c>
    </row>
    <row r="17" spans="1:18" ht="23.4" x14ac:dyDescent="0.45">
      <c r="A17" s="24">
        <v>14</v>
      </c>
      <c r="B17" s="25" t="s">
        <v>39</v>
      </c>
      <c r="C17" s="13"/>
      <c r="D17" s="12"/>
      <c r="E17" s="12"/>
      <c r="F17" s="19"/>
      <c r="G17" s="19"/>
      <c r="H17" s="48">
        <v>7.5</v>
      </c>
      <c r="I17" s="27">
        <v>0</v>
      </c>
      <c r="J17" s="27">
        <v>21497</v>
      </c>
      <c r="K17" s="27">
        <v>1578787.44</v>
      </c>
      <c r="L17" s="27">
        <v>0</v>
      </c>
      <c r="M17" s="29">
        <f t="shared" si="3"/>
        <v>0</v>
      </c>
      <c r="N17" s="42">
        <v>21497.03</v>
      </c>
      <c r="O17" s="31">
        <f t="shared" si="2"/>
        <v>0.9999986044583834</v>
      </c>
      <c r="P17" s="27">
        <v>235609.78</v>
      </c>
      <c r="Q17" s="32">
        <v>-130</v>
      </c>
      <c r="R17" s="33"/>
    </row>
    <row r="18" spans="1:18" ht="23.4" x14ac:dyDescent="0.45">
      <c r="A18" s="24">
        <v>15</v>
      </c>
      <c r="B18" s="25" t="s">
        <v>40</v>
      </c>
      <c r="C18" s="26"/>
      <c r="D18" s="27"/>
      <c r="E18" s="27"/>
      <c r="F18" s="47"/>
      <c r="G18" s="47"/>
      <c r="H18" s="48">
        <v>0</v>
      </c>
      <c r="I18" s="27">
        <v>0</v>
      </c>
      <c r="J18" s="27">
        <v>25000</v>
      </c>
      <c r="K18" s="27">
        <v>0</v>
      </c>
      <c r="L18" s="27">
        <v>0</v>
      </c>
      <c r="M18" s="29" t="s">
        <v>43</v>
      </c>
      <c r="N18" s="42">
        <v>68880</v>
      </c>
      <c r="O18" s="31">
        <f t="shared" si="2"/>
        <v>0.36295005807200931</v>
      </c>
      <c r="P18" s="27" t="s">
        <v>43</v>
      </c>
      <c r="Q18" s="32">
        <v>68920</v>
      </c>
      <c r="R18" s="33"/>
    </row>
    <row r="19" spans="1:18" ht="23.4" x14ac:dyDescent="0.45">
      <c r="A19" s="24">
        <v>16</v>
      </c>
      <c r="B19" s="25" t="s">
        <v>31</v>
      </c>
      <c r="C19" s="13"/>
      <c r="D19" s="12"/>
      <c r="E19" s="12"/>
      <c r="F19" s="19"/>
      <c r="G19" s="19"/>
      <c r="H19" s="48">
        <v>6</v>
      </c>
      <c r="I19" s="27">
        <v>3500</v>
      </c>
      <c r="J19" s="27">
        <v>5000</v>
      </c>
      <c r="K19" s="27">
        <v>29893.18</v>
      </c>
      <c r="L19" s="27" t="s">
        <v>19</v>
      </c>
      <c r="M19" s="29">
        <f t="shared" si="3"/>
        <v>0.11708356220382041</v>
      </c>
      <c r="N19" s="42">
        <v>19571.22</v>
      </c>
      <c r="O19" s="31">
        <f t="shared" ref="O19:O25" si="4">SUM(J19/N19)</f>
        <v>0.255477175158217</v>
      </c>
      <c r="P19" s="27">
        <v>10603.39</v>
      </c>
      <c r="Q19" s="32">
        <v>347.5</v>
      </c>
      <c r="R19" s="33">
        <v>228.78</v>
      </c>
    </row>
    <row r="20" spans="1:18" ht="23.4" x14ac:dyDescent="0.45">
      <c r="A20" s="24">
        <v>17</v>
      </c>
      <c r="B20" s="25" t="s">
        <v>32</v>
      </c>
      <c r="C20" s="13"/>
      <c r="D20" s="12"/>
      <c r="E20" s="12"/>
      <c r="F20" s="19"/>
      <c r="G20" s="19"/>
      <c r="H20" s="48">
        <v>0</v>
      </c>
      <c r="I20" s="27">
        <v>18000</v>
      </c>
      <c r="J20" s="27">
        <v>17000</v>
      </c>
      <c r="K20" s="27">
        <v>33338199</v>
      </c>
      <c r="L20" s="27">
        <v>17300</v>
      </c>
      <c r="M20" s="29">
        <f t="shared" si="3"/>
        <v>5.399211877042308E-4</v>
      </c>
      <c r="N20" s="42">
        <v>17000</v>
      </c>
      <c r="O20" s="31">
        <f t="shared" si="4"/>
        <v>1</v>
      </c>
      <c r="P20" s="27">
        <v>0</v>
      </c>
      <c r="Q20" s="32">
        <v>0</v>
      </c>
      <c r="R20" s="33">
        <v>0</v>
      </c>
    </row>
    <row r="21" spans="1:18" ht="23.4" x14ac:dyDescent="0.45">
      <c r="A21" s="24">
        <v>18</v>
      </c>
      <c r="B21" s="25" t="s">
        <v>41</v>
      </c>
      <c r="C21" s="13"/>
      <c r="D21" s="12"/>
      <c r="E21" s="12"/>
      <c r="F21" s="19"/>
      <c r="G21" s="19"/>
      <c r="H21" s="48">
        <v>2</v>
      </c>
      <c r="I21" s="27">
        <v>0</v>
      </c>
      <c r="J21" s="27">
        <v>23000</v>
      </c>
      <c r="K21" s="27">
        <v>255550</v>
      </c>
      <c r="L21" s="27" t="s">
        <v>19</v>
      </c>
      <c r="M21" s="29">
        <f t="shared" si="3"/>
        <v>0</v>
      </c>
      <c r="N21" s="42">
        <v>161808</v>
      </c>
      <c r="O21" s="31">
        <f t="shared" si="4"/>
        <v>0.14214377533867301</v>
      </c>
      <c r="P21" s="27">
        <v>45073.5</v>
      </c>
      <c r="Q21" s="32">
        <v>2327</v>
      </c>
      <c r="R21" s="33"/>
    </row>
    <row r="22" spans="1:18" ht="23.4" x14ac:dyDescent="0.45">
      <c r="A22" s="24">
        <v>19</v>
      </c>
      <c r="B22" s="25" t="s">
        <v>42</v>
      </c>
      <c r="C22" s="13"/>
      <c r="D22" s="12"/>
      <c r="E22" s="12"/>
      <c r="F22" s="19"/>
      <c r="G22" s="19"/>
      <c r="H22" s="48">
        <v>0</v>
      </c>
      <c r="I22" s="27">
        <v>0</v>
      </c>
      <c r="J22" s="27">
        <v>15000</v>
      </c>
      <c r="K22" s="27">
        <v>5000</v>
      </c>
      <c r="L22" s="27" t="s">
        <v>19</v>
      </c>
      <c r="M22" s="29">
        <f t="shared" si="3"/>
        <v>0</v>
      </c>
      <c r="N22" s="42">
        <v>22500</v>
      </c>
      <c r="O22" s="31">
        <f t="shared" si="4"/>
        <v>0.66666666666666663</v>
      </c>
      <c r="P22" s="27">
        <v>-180.31</v>
      </c>
      <c r="Q22" s="32">
        <v>0</v>
      </c>
      <c r="R22" s="33"/>
    </row>
    <row r="23" spans="1:18" ht="23.4" x14ac:dyDescent="0.45">
      <c r="A23" s="24">
        <v>20</v>
      </c>
      <c r="B23" s="25" t="s">
        <v>33</v>
      </c>
      <c r="C23" s="13"/>
      <c r="D23" s="12"/>
      <c r="E23" s="12"/>
      <c r="F23" s="19"/>
      <c r="G23" s="19"/>
      <c r="H23" s="48">
        <v>0.17</v>
      </c>
      <c r="I23" s="27">
        <v>16000</v>
      </c>
      <c r="J23" s="27">
        <v>20000</v>
      </c>
      <c r="K23" s="27">
        <v>463634</v>
      </c>
      <c r="L23" s="27">
        <v>37082.42</v>
      </c>
      <c r="M23" s="29">
        <f t="shared" si="3"/>
        <v>3.4509979854799262E-2</v>
      </c>
      <c r="N23" s="42">
        <v>193128.81</v>
      </c>
      <c r="O23" s="31">
        <f t="shared" si="4"/>
        <v>0.10355782754525335</v>
      </c>
      <c r="P23" s="27">
        <v>-28975</v>
      </c>
      <c r="Q23" s="32">
        <v>-37415.39</v>
      </c>
      <c r="R23" s="33">
        <v>-43966.35</v>
      </c>
    </row>
    <row r="24" spans="1:18" ht="23.4" x14ac:dyDescent="0.45">
      <c r="A24" s="24">
        <v>21</v>
      </c>
      <c r="B24" s="25" t="s">
        <v>34</v>
      </c>
      <c r="C24" s="13"/>
      <c r="D24" s="12"/>
      <c r="E24" s="12"/>
      <c r="F24" s="19"/>
      <c r="G24" s="19"/>
      <c r="H24" s="48">
        <v>2.15</v>
      </c>
      <c r="I24" s="27">
        <v>30000</v>
      </c>
      <c r="J24" s="27">
        <v>30000</v>
      </c>
      <c r="K24" s="27">
        <v>4350300</v>
      </c>
      <c r="L24" s="27">
        <v>443755</v>
      </c>
      <c r="M24" s="29">
        <f t="shared" si="3"/>
        <v>6.8960761326805047E-3</v>
      </c>
      <c r="N24" s="42">
        <v>460286</v>
      </c>
      <c r="O24" s="31">
        <f t="shared" si="4"/>
        <v>6.5176868294929677E-2</v>
      </c>
      <c r="P24" s="27">
        <v>409061</v>
      </c>
      <c r="Q24" s="32">
        <v>3000</v>
      </c>
      <c r="R24" s="33"/>
    </row>
    <row r="25" spans="1:18" ht="23.4" x14ac:dyDescent="0.45">
      <c r="A25" s="24">
        <v>22</v>
      </c>
      <c r="B25" s="25" t="s">
        <v>35</v>
      </c>
      <c r="C25" s="13"/>
      <c r="D25" s="12"/>
      <c r="E25" s="12"/>
      <c r="F25" s="19"/>
      <c r="G25" s="19"/>
      <c r="H25" s="48">
        <v>8</v>
      </c>
      <c r="I25" s="27">
        <v>16000</v>
      </c>
      <c r="J25" s="27">
        <v>29439</v>
      </c>
      <c r="K25" s="45"/>
      <c r="L25" s="27">
        <v>0</v>
      </c>
      <c r="M25" s="50" t="e">
        <f t="shared" si="3"/>
        <v>#DIV/0!</v>
      </c>
      <c r="N25" s="42">
        <v>29439</v>
      </c>
      <c r="O25" s="31">
        <f t="shared" si="4"/>
        <v>1</v>
      </c>
      <c r="P25" s="45"/>
      <c r="Q25" s="32">
        <v>76275.06</v>
      </c>
      <c r="R25" s="33"/>
    </row>
    <row r="26" spans="1:18" ht="11.25" customHeight="1" thickBot="1" x14ac:dyDescent="0.5">
      <c r="B26" s="41"/>
      <c r="C26" s="34"/>
      <c r="D26" s="35"/>
      <c r="E26" s="35"/>
      <c r="F26" s="35"/>
      <c r="G26" s="35"/>
      <c r="H26" s="23"/>
      <c r="I26" s="35"/>
      <c r="J26" s="35"/>
      <c r="K26" s="36"/>
      <c r="L26" s="36"/>
      <c r="M26" s="37"/>
      <c r="N26" s="38"/>
      <c r="O26" s="39"/>
      <c r="P26" s="35"/>
      <c r="Q26" s="36"/>
      <c r="R26" s="40"/>
    </row>
    <row r="27" spans="1:18" ht="24.6" thickTop="1" thickBot="1" x14ac:dyDescent="0.5">
      <c r="B27" s="9" t="s">
        <v>20</v>
      </c>
      <c r="C27" s="3"/>
      <c r="D27" s="10"/>
      <c r="E27" s="7"/>
      <c r="F27" s="11"/>
      <c r="G27" s="11"/>
      <c r="H27" s="11"/>
      <c r="I27" s="7">
        <f>SUM(I4:I25)</f>
        <v>204000</v>
      </c>
      <c r="J27" s="7">
        <f>SUM(J4:J25)</f>
        <v>384436</v>
      </c>
      <c r="K27" s="4"/>
      <c r="L27" s="4"/>
      <c r="M27" s="5"/>
      <c r="N27" s="5"/>
      <c r="O27" s="6"/>
      <c r="P27" s="7"/>
      <c r="Q27" s="7"/>
      <c r="R27" s="8"/>
    </row>
  </sheetData>
  <autoFilter ref="B3:O3" xr:uid="{00000000-0009-0000-0000-000000000000}">
    <sortState xmlns:xlrd2="http://schemas.microsoft.com/office/spreadsheetml/2017/richdata2" ref="B4:O20">
      <sortCondition ref="B3"/>
    </sortState>
  </autoFilter>
  <mergeCells count="2">
    <mergeCell ref="B2:R2"/>
    <mergeCell ref="B1:R1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Denise Damron</cp:lastModifiedBy>
  <cp:revision/>
  <dcterms:created xsi:type="dcterms:W3CDTF">2020-05-13T03:15:18Z</dcterms:created>
  <dcterms:modified xsi:type="dcterms:W3CDTF">2026-02-24T19:03:54Z</dcterms:modified>
  <cp:category/>
  <cp:contentStatus/>
</cp:coreProperties>
</file>